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Team Members\Venkatesh Bhaskar\Sabra Health Care\#SABRA works\# Tenant Financial Analysis\#02. Review\Healthmark Jul 22\"/>
    </mc:Choice>
  </mc:AlternateContent>
  <xr:revisionPtr revIDLastSave="0" documentId="13_ncr:1_{257CE144-24E7-4BEF-9103-CBA56D662230}" xr6:coauthVersionLast="41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EVDRE_DATACACHE" sheetId="19" state="veryHidden" r:id="rId1"/>
    <sheet name="ReportingTemplate" sheetId="15" r:id="rId2"/>
    <sheet name="Definitions" sheetId="20" r:id="rId3"/>
    <sheet name="Mapping" sheetId="21" r:id="rId4"/>
  </sheets>
  <externalReferences>
    <externalReference r:id="rId5"/>
    <externalReference r:id="rId6"/>
  </externalReferences>
  <definedNames>
    <definedName name="__FPMExcelClient_CellBasedFunctionStatus" localSheetId="1" hidden="1">"2_1_1_2_2_2"</definedName>
    <definedName name="__FPMExcelClient_RefreshTime" localSheetId="1">636414171567525000</definedName>
    <definedName name="APA" localSheetId="2">[1]ReportingTemplate!#REF!</definedName>
    <definedName name="APA">ReportingTemplate!#REF!</definedName>
    <definedName name="APN" localSheetId="2">[1]ReportingTemplate!#REF!</definedName>
    <definedName name="APN">ReportingTemplate!#REF!</definedName>
    <definedName name="Area1_Ledger">#REF!</definedName>
    <definedName name="Area1_nPlosion">#REF!</definedName>
    <definedName name="Area1_TimeSpan">#REF!</definedName>
    <definedName name="Area2A_Ledger">#REF!</definedName>
    <definedName name="Area2A_nPlosion">#REF!</definedName>
    <definedName name="Area2A_TimeSpan">#REF!</definedName>
    <definedName name="Area2B_Ledger">#REF!</definedName>
    <definedName name="Area2B_nPlosion">#REF!</definedName>
    <definedName name="Area2B_TimeSpan">#REF!</definedName>
    <definedName name="Area3A_Ledger">#REF!</definedName>
    <definedName name="Area3A_nPlosion">#REF!</definedName>
    <definedName name="Area3A_TimeSpan">#REF!</definedName>
    <definedName name="Area3B_Ledger">#REF!</definedName>
    <definedName name="Area3B_nPlosion">#REF!</definedName>
    <definedName name="Area3B_TimeSpan">#REF!</definedName>
    <definedName name="ASD" localSheetId="2">[1]ReportingTemplate!#REF!</definedName>
    <definedName name="ASD">ReportingTemplate!#REF!</definedName>
    <definedName name="ASDYY" localSheetId="2">[1]ReportingTemplate!#REF!</definedName>
    <definedName name="ASDYY">ReportingTemplate!#REF!</definedName>
    <definedName name="AST" localSheetId="2">[1]ReportingTemplate!#REF!</definedName>
    <definedName name="AST">ReportingTemplate!#REF!</definedName>
    <definedName name="BUN" localSheetId="2">[1]ReportingTemplate!#REF!</definedName>
    <definedName name="BUN">ReportingTemplate!#REF!</definedName>
    <definedName name="BUV" localSheetId="2">[1]ReportingTemplate!#REF!</definedName>
    <definedName name="BUV">ReportingTemplate!#REF!</definedName>
    <definedName name="Criteria_Ledger">#REF!</definedName>
    <definedName name="Criteria_nPlosion">#REF!</definedName>
    <definedName name="Criteria_TimeSpan">#REF!</definedName>
    <definedName name="Descr_Ledger">#REF!</definedName>
    <definedName name="Descr_nPlosion">#REF!</definedName>
    <definedName name="Descr_TimeSpan">#REF!</definedName>
    <definedName name="EV__EVCOM_OPTIONS__" hidden="1">8</definedName>
    <definedName name="EV__EXPOPTIONS__" hidden="1">0</definedName>
    <definedName name="EV__LASTREFTIME__" localSheetId="1" hidden="1">41172.6096527778</definedName>
    <definedName name="EV__LASTREFTIME__" hidden="1">41170.709525463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134217728</definedName>
    <definedName name="EV__WBVERSION__" hidden="1">0</definedName>
    <definedName name="Hardcode_Rows">ReportingTemplate!$A$36:$A$180</definedName>
    <definedName name="Hardcode_Variables" localSheetId="2">[1]ReportingTemplate!#REF!</definedName>
    <definedName name="Hardcode_Variables">ReportingTemplate!#REF!</definedName>
    <definedName name="Hook_Check">#REF!</definedName>
    <definedName name="LYN" localSheetId="2">[1]ReportingTemplate!#REF!</definedName>
    <definedName name="LYN">ReportingTemplate!#REF!</definedName>
    <definedName name="NvsASD">"V2017-04-30"</definedName>
    <definedName name="NvsAutoDrillOk">"VN"</definedName>
    <definedName name="NvsDrillHyperLink" localSheetId="1">"http://genfin.genesishcc.com/psp/gfn9prod_newwin/EMPLOYEE/ERP/c/REPORT_BOOKS.IC_RUN_DRILLDOWN.GBL?Action=A&amp;NVS_INSTANCE=5341597_2087964"</definedName>
    <definedName name="NvsElapsedTime">0.00020833333110204</definedName>
    <definedName name="NvsEndTime">42877.4305555556</definedName>
    <definedName name="NvsInstanceHook" localSheetId="1">Instance_Hook_Prime</definedName>
    <definedName name="NvsInstLang">"VENG"</definedName>
    <definedName name="NvsInstSpec">"%,FBUSINESS_UNIT,TCTRS_HCN,NLANDLORD_26"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"%,X,RZF..,CNF.."</definedName>
    <definedName name="NvsPanelBusUnit">"V"</definedName>
    <definedName name="NvsPanelEffdt">"V2099-12-31"</definedName>
    <definedName name="NvsPanelSetid">"VGHV01"</definedName>
    <definedName name="NvsReqBU">"VRPT12"</definedName>
    <definedName name="NvsReqBUOnly">"VY"</definedName>
    <definedName name="NvsSheetType" localSheetId="1">"M"</definedName>
    <definedName name="NvsTransLed">"VN"</definedName>
    <definedName name="NvsTreeASD">"V2017-04-30"</definedName>
    <definedName name="NvsValTbl.ACCOUNT">"GL_ACCOUNT_TBL"</definedName>
    <definedName name="NvsValTbl.BUSINESS_UNIT">"BUS_UNIT_TBL_FS"</definedName>
    <definedName name="NvsValTbl.CHARTFIELD1">"CHARTFIELD1_TBL"</definedName>
    <definedName name="NvsValTbl.CURRENCY_CD">"CURRENCY_CD_TBL"</definedName>
    <definedName name="NvsValTbl.DEPTID">"DEPT_TBL"</definedName>
    <definedName name="NvsValTbl.DESCR">"FO_CSF_FLD_DTL"</definedName>
    <definedName name="NvsValTbl.OPER_UNIT">"OPER_UNIT_TBL"</definedName>
    <definedName name="NvsValTbl.PRODUCT">"PRODUCT_TBL"</definedName>
    <definedName name="NvsValTbl.SCENARIO">"BD_SCENARIO_TBL"</definedName>
    <definedName name="NvsValTbl.STATISTICS_CODE">"STAT_TBL"</definedName>
    <definedName name="OPR" localSheetId="2">[1]ReportingTemplate!#REF!</definedName>
    <definedName name="OPR">ReportingTemplate!#REF!</definedName>
    <definedName name="PatientDays_Insurance">'[2]Operating Statement'!$A$100:$U$101</definedName>
    <definedName name="PatientDays_Medicaid">'[2]Operating Statement'!$A$102:$U$103</definedName>
    <definedName name="PERIOD" localSheetId="2">[1]ReportingTemplate!#REF!</definedName>
    <definedName name="PERIOD">ReportingTemplate!#REF!</definedName>
    <definedName name="_xlnm.Print_Area" localSheetId="2">Definitions!$A$1:$R$83</definedName>
    <definedName name="_xlnm.Print_Area" localSheetId="1">ReportingTemplate!$E$2:$S$164</definedName>
    <definedName name="RBN" localSheetId="2">[1]ReportingTemplate!#REF!</definedName>
    <definedName name="RBN">ReportingTemplate!#REF!</definedName>
    <definedName name="RBU" localSheetId="2">[1]ReportingTemplate!#REF!</definedName>
    <definedName name="RBU">ReportingTemplate!#REF!</definedName>
    <definedName name="RID" localSheetId="2">[1]ReportingTemplate!#REF!</definedName>
    <definedName name="RID">ReportingTemplate!#REF!</definedName>
    <definedName name="SCD" localSheetId="2">[1]ReportingTemplate!#REF!</definedName>
    <definedName name="SCD">ReportingTemplate!#REF!</definedName>
    <definedName name="SCN" localSheetId="2">[1]ReportingTemplate!#REF!</definedName>
    <definedName name="SCN">ReportingTemplate!#REF!</definedName>
    <definedName name="SFD" localSheetId="2">[1]ReportingTemplate!#REF!</definedName>
    <definedName name="SFD">ReportingTemplate!#REF!</definedName>
    <definedName name="SFN" localSheetId="2">[1]ReportingTemplate!#REF!</definedName>
    <definedName name="SFN">ReportingTemplate!#REF!</definedName>
    <definedName name="SFV" localSheetId="2">[1]ReportingTemplate!#REF!</definedName>
    <definedName name="SFV">ReportingTemplate!#REF!</definedName>
    <definedName name="SLD" localSheetId="2">[1]ReportingTemplate!#REF!</definedName>
    <definedName name="SLD">ReportingTemplate!#REF!</definedName>
    <definedName name="SLN" localSheetId="2">[1]ReportingTemplate!#REF!</definedName>
    <definedName name="SLN">ReportingTemplate!#REF!</definedName>
    <definedName name="STD" localSheetId="2">[1]ReportingTemplate!#REF!</definedName>
    <definedName name="STD">ReportingTemplate!#REF!</definedName>
    <definedName name="STN" localSheetId="2">[1]ReportingTemplate!#REF!</definedName>
    <definedName name="STN">ReportingTemplate!#REF!</definedName>
  </definedNames>
  <calcPr calcId="191029"/>
</workbook>
</file>

<file path=xl/calcChain.xml><?xml version="1.0" encoding="utf-8"?>
<calcChain xmlns="http://schemas.openxmlformats.org/spreadsheetml/2006/main">
  <c r="J135" i="15" l="1"/>
  <c r="Y151" i="15" l="1"/>
  <c r="R151" i="15"/>
  <c r="Q151" i="15"/>
  <c r="O151" i="15"/>
  <c r="AB76" i="15" l="1"/>
  <c r="Y76" i="15"/>
  <c r="W76" i="15"/>
  <c r="U76" i="15"/>
  <c r="S76" i="15"/>
  <c r="R76" i="15"/>
  <c r="Q76" i="15"/>
  <c r="P76" i="15"/>
  <c r="O76" i="15"/>
  <c r="N76" i="15"/>
  <c r="J76" i="15" l="1"/>
  <c r="J41" i="15" l="1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Z84" i="15" s="1"/>
  <c r="AA82" i="15"/>
  <c r="AB82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AA91" i="15"/>
  <c r="AB9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AA101" i="15"/>
  <c r="AB101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V128" i="15"/>
  <c r="W128" i="15"/>
  <c r="X128" i="15"/>
  <c r="Y128" i="15"/>
  <c r="Z128" i="15"/>
  <c r="AA128" i="15"/>
  <c r="AB128" i="15"/>
  <c r="K135" i="15"/>
  <c r="L135" i="15"/>
  <c r="M135" i="15"/>
  <c r="N135" i="15"/>
  <c r="O135" i="15"/>
  <c r="P135" i="15"/>
  <c r="Q135" i="15"/>
  <c r="R135" i="15"/>
  <c r="S135" i="15"/>
  <c r="T135" i="15"/>
  <c r="U135" i="15"/>
  <c r="V135" i="15"/>
  <c r="W135" i="15"/>
  <c r="X135" i="15"/>
  <c r="Y135" i="15"/>
  <c r="Z135" i="15"/>
  <c r="AA135" i="15"/>
  <c r="AB135" i="15"/>
  <c r="J147" i="15"/>
  <c r="K147" i="15"/>
  <c r="L147" i="15"/>
  <c r="M147" i="15"/>
  <c r="N147" i="15"/>
  <c r="O147" i="15"/>
  <c r="P147" i="15"/>
  <c r="Q147" i="15"/>
  <c r="R147" i="15"/>
  <c r="S147" i="15"/>
  <c r="T147" i="15"/>
  <c r="U147" i="15"/>
  <c r="V147" i="15"/>
  <c r="W147" i="15"/>
  <c r="X147" i="15"/>
  <c r="Y147" i="15"/>
  <c r="Z147" i="15"/>
  <c r="AA147" i="15"/>
  <c r="AB147" i="15"/>
  <c r="J157" i="15"/>
  <c r="K157" i="15"/>
  <c r="L157" i="15"/>
  <c r="M157" i="15"/>
  <c r="N157" i="15"/>
  <c r="O157" i="15"/>
  <c r="P157" i="15"/>
  <c r="Q157" i="15"/>
  <c r="R157" i="15"/>
  <c r="S157" i="15"/>
  <c r="T157" i="15"/>
  <c r="U157" i="15"/>
  <c r="V157" i="15"/>
  <c r="W157" i="15"/>
  <c r="X157" i="15"/>
  <c r="Y157" i="15"/>
  <c r="Z157" i="15"/>
  <c r="AA157" i="15"/>
  <c r="AB157" i="15"/>
  <c r="AA163" i="15"/>
  <c r="AA33" i="15"/>
  <c r="Y163" i="15"/>
  <c r="X163" i="15"/>
  <c r="Y33" i="15"/>
  <c r="X33" i="15"/>
  <c r="W163" i="15"/>
  <c r="V163" i="15"/>
  <c r="W33" i="15"/>
  <c r="V33" i="15"/>
  <c r="Z163" i="15"/>
  <c r="Z33" i="15"/>
  <c r="S163" i="15"/>
  <c r="O163" i="15"/>
  <c r="T163" i="15"/>
  <c r="P33" i="15"/>
  <c r="I162" i="15"/>
  <c r="I150" i="15"/>
  <c r="I138" i="15"/>
  <c r="I100" i="15"/>
  <c r="I127" i="15"/>
  <c r="Q163" i="15"/>
  <c r="J163" i="15"/>
  <c r="I92" i="15"/>
  <c r="I105" i="15"/>
  <c r="N163" i="15"/>
  <c r="M163" i="15"/>
  <c r="L163" i="15"/>
  <c r="R163" i="15"/>
  <c r="U163" i="15"/>
  <c r="I111" i="15"/>
  <c r="I46" i="15"/>
  <c r="I38" i="15"/>
  <c r="I99" i="15"/>
  <c r="I98" i="15"/>
  <c r="I97" i="15"/>
  <c r="I96" i="15"/>
  <c r="I89" i="15"/>
  <c r="I126" i="15"/>
  <c r="I137" i="15"/>
  <c r="I104" i="15"/>
  <c r="I80" i="15"/>
  <c r="I107" i="15"/>
  <c r="I94" i="15"/>
  <c r="I47" i="15"/>
  <c r="I45" i="15"/>
  <c r="I44" i="15"/>
  <c r="I40" i="15"/>
  <c r="I39" i="15"/>
  <c r="I54" i="15"/>
  <c r="I53" i="15"/>
  <c r="I52" i="15"/>
  <c r="I151" i="15"/>
  <c r="I76" i="15"/>
  <c r="I72" i="15"/>
  <c r="I71" i="15"/>
  <c r="I70" i="15"/>
  <c r="I58" i="15"/>
  <c r="D4" i="15"/>
  <c r="D5" i="15" s="1"/>
  <c r="D6" i="15" s="1"/>
  <c r="D7" i="15" s="1"/>
  <c r="D8" i="15" s="1"/>
  <c r="C13" i="15"/>
  <c r="I146" i="15"/>
  <c r="I152" i="15"/>
  <c r="I145" i="15"/>
  <c r="I132" i="15"/>
  <c r="I62" i="15"/>
  <c r="I116" i="15"/>
  <c r="I117" i="15"/>
  <c r="I118" i="15"/>
  <c r="I119" i="15"/>
  <c r="I161" i="15"/>
  <c r="I134" i="15"/>
  <c r="I77" i="15"/>
  <c r="I133" i="15"/>
  <c r="I156" i="15"/>
  <c r="I141" i="15"/>
  <c r="I155" i="15"/>
  <c r="I37" i="15"/>
  <c r="I79" i="15"/>
  <c r="I61" i="15"/>
  <c r="I59" i="15"/>
  <c r="I60" i="15"/>
  <c r="I78" i="15"/>
  <c r="I125" i="15"/>
  <c r="I81" i="15"/>
  <c r="R33" i="15"/>
  <c r="AB33" i="15"/>
  <c r="M33" i="15"/>
  <c r="I142" i="15"/>
  <c r="AB163" i="15"/>
  <c r="Q33" i="15"/>
  <c r="I103" i="15"/>
  <c r="N33" i="15"/>
  <c r="I87" i="15"/>
  <c r="I160" i="15"/>
  <c r="P163" i="15"/>
  <c r="K163" i="15"/>
  <c r="K33" i="15"/>
  <c r="U33" i="15"/>
  <c r="S33" i="15"/>
  <c r="O33" i="15"/>
  <c r="J33" i="15"/>
  <c r="T33" i="15"/>
  <c r="L33" i="15"/>
  <c r="I115" i="15"/>
  <c r="I90" i="15"/>
  <c r="I93" i="15"/>
  <c r="B16" i="15"/>
  <c r="C18" i="15"/>
  <c r="C17" i="15"/>
  <c r="C19" i="15"/>
  <c r="L108" i="15" l="1"/>
  <c r="V84" i="15"/>
  <c r="P65" i="15"/>
  <c r="P32" i="15" s="1"/>
  <c r="K108" i="15"/>
  <c r="I41" i="15"/>
  <c r="I48" i="15"/>
  <c r="J108" i="15"/>
  <c r="M108" i="15"/>
  <c r="N108" i="15"/>
  <c r="N84" i="15"/>
  <c r="O108" i="15"/>
  <c r="O84" i="15"/>
  <c r="P108" i="15"/>
  <c r="P84" i="15"/>
  <c r="Q108" i="15"/>
  <c r="S108" i="15"/>
  <c r="U108" i="15"/>
  <c r="W84" i="15"/>
  <c r="X108" i="15"/>
  <c r="X84" i="15"/>
  <c r="Z108" i="15"/>
  <c r="Z110" i="15" s="1"/>
  <c r="Z112" i="15" s="1"/>
  <c r="AA108" i="15"/>
  <c r="I106" i="15"/>
  <c r="AB108" i="15"/>
  <c r="I91" i="15"/>
  <c r="AB65" i="15"/>
  <c r="AB32" i="15" s="1"/>
  <c r="V108" i="15"/>
  <c r="T108" i="15"/>
  <c r="I128" i="15"/>
  <c r="L84" i="15"/>
  <c r="I163" i="15"/>
  <c r="Y108" i="15"/>
  <c r="R108" i="15"/>
  <c r="Y84" i="15"/>
  <c r="I135" i="15"/>
  <c r="S84" i="15"/>
  <c r="J84" i="15"/>
  <c r="I147" i="15"/>
  <c r="AB84" i="15"/>
  <c r="AA84" i="15"/>
  <c r="U84" i="15"/>
  <c r="R84" i="15"/>
  <c r="Q84" i="15"/>
  <c r="M84" i="15"/>
  <c r="K84" i="15"/>
  <c r="N65" i="15"/>
  <c r="N32" i="15" s="1"/>
  <c r="I63" i="15"/>
  <c r="M65" i="15"/>
  <c r="M32" i="15" s="1"/>
  <c r="I55" i="15"/>
  <c r="AA65" i="15"/>
  <c r="AA32" i="15" s="1"/>
  <c r="Y65" i="15"/>
  <c r="Y32" i="15" s="1"/>
  <c r="U65" i="15"/>
  <c r="U32" i="15" s="1"/>
  <c r="Q65" i="15"/>
  <c r="Q32" i="15" s="1"/>
  <c r="O65" i="15"/>
  <c r="O32" i="15" s="1"/>
  <c r="L65" i="15"/>
  <c r="L32" i="15" s="1"/>
  <c r="K65" i="15"/>
  <c r="K32" i="15" s="1"/>
  <c r="I82" i="15"/>
  <c r="I157" i="15"/>
  <c r="I73" i="15"/>
  <c r="T84" i="15"/>
  <c r="X65" i="15"/>
  <c r="X32" i="15" s="1"/>
  <c r="T65" i="15"/>
  <c r="T32" i="15" s="1"/>
  <c r="J65" i="15"/>
  <c r="J32" i="15" s="1"/>
  <c r="I101" i="15"/>
  <c r="W65" i="15"/>
  <c r="W32" i="15" s="1"/>
  <c r="S65" i="15"/>
  <c r="S32" i="15" s="1"/>
  <c r="I120" i="15"/>
  <c r="W108" i="15"/>
  <c r="Z65" i="15"/>
  <c r="Z32" i="15" s="1"/>
  <c r="V65" i="15"/>
  <c r="V32" i="15" s="1"/>
  <c r="R65" i="15"/>
  <c r="R32" i="15" s="1"/>
  <c r="C12" i="15"/>
  <c r="D9" i="15"/>
  <c r="D10" i="15" s="1"/>
  <c r="D11" i="15" s="1"/>
  <c r="D12" i="15" s="1"/>
  <c r="D13" i="15" s="1"/>
  <c r="D14" i="15" s="1"/>
  <c r="L110" i="15" l="1"/>
  <c r="L28" i="15" s="1"/>
  <c r="V110" i="15"/>
  <c r="V28" i="15" s="1"/>
  <c r="K110" i="15"/>
  <c r="K28" i="15" s="1"/>
  <c r="U110" i="15"/>
  <c r="U112" i="15" s="1"/>
  <c r="J110" i="15"/>
  <c r="J30" i="15" s="1"/>
  <c r="M110" i="15"/>
  <c r="M28" i="15" s="1"/>
  <c r="N110" i="15"/>
  <c r="N28" i="15" s="1"/>
  <c r="O110" i="15"/>
  <c r="O28" i="15" s="1"/>
  <c r="P110" i="15"/>
  <c r="P30" i="15" s="1"/>
  <c r="Q110" i="15"/>
  <c r="Q30" i="15" s="1"/>
  <c r="R110" i="15"/>
  <c r="R30" i="15" s="1"/>
  <c r="S110" i="15"/>
  <c r="S30" i="15" s="1"/>
  <c r="T110" i="15"/>
  <c r="T112" i="15" s="1"/>
  <c r="T31" i="15" s="1"/>
  <c r="W110" i="15"/>
  <c r="W112" i="15" s="1"/>
  <c r="W31" i="15" s="1"/>
  <c r="X110" i="15"/>
  <c r="X28" i="15" s="1"/>
  <c r="Y110" i="15"/>
  <c r="Y28" i="15" s="1"/>
  <c r="Z30" i="15"/>
  <c r="Z28" i="15"/>
  <c r="AA110" i="15"/>
  <c r="AA28" i="15" s="1"/>
  <c r="AB110" i="15"/>
  <c r="AB112" i="15" s="1"/>
  <c r="AB31" i="15" s="1"/>
  <c r="I108" i="15"/>
  <c r="I84" i="15"/>
  <c r="I65" i="15"/>
  <c r="I32" i="15" s="1"/>
  <c r="Z122" i="15"/>
  <c r="Z29" i="15"/>
  <c r="Z31" i="15"/>
  <c r="L30" i="15" l="1"/>
  <c r="L112" i="15"/>
  <c r="L122" i="15" s="1"/>
  <c r="V30" i="15"/>
  <c r="V112" i="15"/>
  <c r="V31" i="15" s="1"/>
  <c r="U28" i="15"/>
  <c r="K30" i="15"/>
  <c r="K112" i="15"/>
  <c r="K29" i="15" s="1"/>
  <c r="U30" i="15"/>
  <c r="J28" i="15"/>
  <c r="J112" i="15"/>
  <c r="J31" i="15" s="1"/>
  <c r="M30" i="15"/>
  <c r="M112" i="15"/>
  <c r="M31" i="15" s="1"/>
  <c r="N112" i="15"/>
  <c r="N31" i="15" s="1"/>
  <c r="N30" i="15"/>
  <c r="O30" i="15"/>
  <c r="O112" i="15"/>
  <c r="O122" i="15" s="1"/>
  <c r="P28" i="15"/>
  <c r="P112" i="15"/>
  <c r="P31" i="15" s="1"/>
  <c r="Q28" i="15"/>
  <c r="Q112" i="15"/>
  <c r="Q29" i="15" s="1"/>
  <c r="R112" i="15"/>
  <c r="R31" i="15" s="1"/>
  <c r="R28" i="15"/>
  <c r="S112" i="15"/>
  <c r="S31" i="15" s="1"/>
  <c r="S28" i="15"/>
  <c r="T29" i="15"/>
  <c r="T122" i="15"/>
  <c r="T28" i="15"/>
  <c r="T30" i="15"/>
  <c r="W30" i="15"/>
  <c r="W28" i="15"/>
  <c r="X112" i="15"/>
  <c r="X122" i="15" s="1"/>
  <c r="X30" i="15"/>
  <c r="Y112" i="15"/>
  <c r="Y29" i="15" s="1"/>
  <c r="Y30" i="15"/>
  <c r="AA112" i="15"/>
  <c r="AA122" i="15" s="1"/>
  <c r="AA30" i="15"/>
  <c r="AB28" i="15"/>
  <c r="AB30" i="15"/>
  <c r="AB29" i="15"/>
  <c r="AB122" i="15"/>
  <c r="I110" i="15"/>
  <c r="I28" i="15" s="1"/>
  <c r="W122" i="15"/>
  <c r="W29" i="15"/>
  <c r="U29" i="15"/>
  <c r="U31" i="15"/>
  <c r="U122" i="15"/>
  <c r="L31" i="15" l="1"/>
  <c r="L29" i="15"/>
  <c r="V29" i="15"/>
  <c r="V122" i="15"/>
  <c r="K31" i="15"/>
  <c r="K122" i="15"/>
  <c r="J29" i="15"/>
  <c r="J122" i="15"/>
  <c r="M122" i="15"/>
  <c r="M29" i="15"/>
  <c r="N122" i="15"/>
  <c r="N29" i="15"/>
  <c r="O31" i="15"/>
  <c r="O29" i="15"/>
  <c r="P29" i="15"/>
  <c r="P122" i="15"/>
  <c r="Q31" i="15"/>
  <c r="Q122" i="15"/>
  <c r="R122" i="15"/>
  <c r="R29" i="15"/>
  <c r="S122" i="15"/>
  <c r="S29" i="15"/>
  <c r="X31" i="15"/>
  <c r="X29" i="15"/>
  <c r="Y31" i="15"/>
  <c r="Y122" i="15"/>
  <c r="AA31" i="15"/>
  <c r="AA29" i="15"/>
  <c r="I112" i="15"/>
  <c r="I122" i="15" s="1"/>
  <c r="I30" i="15"/>
  <c r="I29" i="15" l="1"/>
  <c r="I31" i="15"/>
</calcChain>
</file>

<file path=xl/sharedStrings.xml><?xml version="1.0" encoding="utf-8"?>
<sst xmlns="http://schemas.openxmlformats.org/spreadsheetml/2006/main" count="1600" uniqueCount="954">
  <si>
    <t>D| - 1116.0000000000&lt;/CELL&gt;&lt;CELL&gt;FT_SNF|ST_NH|L_GE_B|S00901|T_RENT_EXP| - 75853.0000000000&lt;/CELL&gt;&lt;CELL&gt;FT_SNF|ST_NH|L_MA_NH|S03501|IP_REV_SKILLED| - 561584&lt;/CELL&gt;&lt;CELL&gt;FT_SNF|ST_GA|L_GE_C|S01001|T_INV| - 74587.0000000000&lt;/CELL&gt;&lt;CELL&gt;FT_SNF|ST_FL|L_REV|S01701|T_DEPR_AMORT| - 4099.0000000000&lt;/CELL&gt;&lt;CELL&gt;FT_SNF|ST_OH|L_OH|S03709|T_TRADE_PAY| - 115143.0000000000&lt;/CELL&gt;&lt;CELL&gt;FT_SNF|ST_IN|L_OTH|S03714|REV_MEDICARE| - 146307&lt;/CELL&gt;&lt;CELL&gt;FT_SNF|ST_NH|L_GE_B|S00601|T_OTHER_CUR_LIAB| - 484525&lt;/CELL&gt;&lt;CELL&gt;FT_SNF|ST_IN</t>
  </si>
  <si>
    <t>|L_OTH|S03714|REV_CONT_ALLOW| - -141364&lt;/CELL&gt;&lt;CELL&gt;FT_SNF|ST_IN|L_OTH|S03714|REV_COMM_INS| - 10660&lt;/CELL&gt;&lt;CELL&gt;FT_SNF|ST_IN|L_OTH|S03714|T_AR_GROSS| - 725684.0000000000&lt;/CELL&gt;&lt;CELL&gt;FT_SNF|ST_IN|L_OTH|S03714|T_ANCIL_EXP| - 84453.0000000000&lt;/CELL&gt;&lt;CELL&gt;FT_SNF|ST_WV|L_GE_C|S01101|T_ANCIL_EXP| - 59992.0000000000&lt;/CELL&gt;&lt;CELL&gt;FT_SNF|ST_NH|L_GE_B|S00901|PD_OTHER| - 124.0000000000&lt;/CELL&gt;&lt;CELL&gt;FT_SNF|ST_NM|L_GE_A|S00102|T_AR_GROSS| - 447540.0000000000&lt;/CELL&gt;&lt;CELL&gt;FT_SNF|ST_NM|L_GE_A|S00102|T_NURSING_HOURS| - 5440.0</t>
  </si>
  <si>
    <t>000000000&lt;/CELL&gt;&lt;CELL&gt;FT_SNF|ST_NM|L_GE_A|S00102|IPD_HOSPICE| - 124.0000000000&lt;/CELL&gt;&lt;CELL&gt;FT_ML_SNF|ST_NH|L_GE_B|S00501|REV_PRIVATE| - 200849&lt;/CELL&gt;&lt;CELL&gt;FT_ML_SNF|ST_NH|L_4114|S02951|REV_PRIVATE| - 467649&lt;/CELL&gt;&lt;CELL&gt;FT_SNF|ST_NH|L_MA_NH|S03504|PD_VETERANS| - 138.0000000000&lt;/CELL&gt;&lt;CELL&gt;FT_SNF|ST_FL|L_REV|S02101|T_CASH_AND_EQUIV| - 49612.0000000000&lt;/CELL&gt;&lt;CELL&gt;FT_SNF|ST_OH|L_OH|S03708|T_INV| - 34807.0000000000&lt;/CELL&gt;&lt;CELL&gt;FT_SNF|ST_ID|L_OTH|S03718|REV_ANCILLARY| - 81853&lt;/CELL&gt;&lt;CELL&gt;FT_ALF|ST_KY|L_KY|S02609</t>
  </si>
  <si>
    <t>|T_AR_GROSS| - -44609.0000000000&lt;/CELL&gt;&lt;CELL&gt;FT_SNF|ST_FL|L_REV|S01801|T_AR_VAL_RES| - -234076.0000000000&lt;/CELL&gt;&lt;CELL&gt;FT_SNF|ST_OH|L_OH|S03710|T_EXPENSES| - 330758.0000000000&lt;/CELL&gt;&lt;CELL&gt;FT_SNF|ST_OH|L_OH|S03701|T_AR_VAL_RES| - -100145.0000000000&lt;/CELL&gt;&lt;CELL&gt;FT_SNF|ST_CT|L_2845|S01301|A_BEDS| - 75.0000000000&lt;/CELL&gt;&lt;CELL&gt;FT_MH|ST_ID|L_OTH|S03717|A_BEDS| - 22.0000000000&lt;/CELL&gt;&lt;CELL&gt;FT_SNF|ST_OH|L_OH|S03701|A_BEDS| - 93.0000000000&lt;/CELL&gt;&lt;CELL&gt;FT_SNF|ST_FL|L_REV|S01701|T_INV| - 42621.0000000000&lt;/CELL&gt;&lt;CELL&gt;FT_S</t>
  </si>
  <si>
    <t>NF|ST_KY|L_KY|S02603|REV_COMM_INS| - 18987&lt;/CELL&gt;&lt;CELL&gt;FT_SNF|ST_KY|L_KY|S02612|T_TAX_INS| - 4826.0000000000&lt;/CELL&gt;&lt;CELL&gt;FT_SNF|ST_MT|L_GE_A|S00103|T_ANCIL_EXP| - 77853.0000000000&lt;/CELL&gt;&lt;CELL&gt;FT_ML_SNF|ST_NH|L_GE_B|S00501|IP_REV_HOSPICE| - 64720&lt;/CELL&gt;&lt;CELL&gt;FT_SNF|ST_KY|L_KY|S02608|PD_OTHER| - 10.0000000000&lt;/CELL&gt;&lt;CELL&gt;FT_SNF|ST_OH|L_OH|S03719|PD_MEDICAID| - 1842.0000000000&lt;/CELL&gt;&lt;CELL&gt;FT_SNF|ST_KY|L_KY|S02611|T_MGMT_FEE| - 19728.0000000000&lt;/CELL&gt;&lt;CELL&gt;FT_SNF|ST_OH|L_OH|S03719|T_OTHER_CUR_LIAB| - 1650958&lt;/C</t>
  </si>
  <si>
    <t>ELL&gt;&lt;CELL&gt;FT_SNF|ST_CT|L_2845|S01301|T_BAD_DEBT| - 9567.0000000000&lt;/CELL&gt;&lt;CELL&gt;FT_SNF|ST_CA|L_GE_A|S00201|REV_MEDICARE| - 285929&lt;/CELL&gt;&lt;CELL&gt;FT_SNF|ST_OH|L_OH|S03708|T_AR_GROSS| - 1298770.0000000000&lt;/CELL&gt;&lt;CELL&gt;FT_SNF|ST_OK|L_2704|S02931|T_OTHER_NN_LABOR| - 106351.0000000000&lt;/CELL&gt;&lt;CELL&gt;FT_SNF|ST_OK|L_2704|S02931|T_RENT_EXP| - 76927.0000000000&lt;/CELL&gt;&lt;CELL&gt;FT_SNF|ST_OK|L_2704|S02931|T_OTHER_CUR_LIAB| - -3057354&lt;/CELL&gt;&lt;CELL&gt;FT_SNF|ST_KY|L_KY|S02611|T_TAX_INS| - 4188.0000000000&lt;/CELL&gt;&lt;CELL&gt;FT_SNF|ST_OK|L_2704|</t>
  </si>
  <si>
    <t>S02931|IP_REV_HOSPICE| - 63679&lt;/CELL&gt;&lt;CELL&gt;FT_SNF|ST_OK|L_2704|S02931|IPD_HOSPICE| - 402.0000000000&lt;/CELL&gt;&lt;CELL&gt;FT_SNF|ST_FL|L_REV|S02101|T_CAPEX| - 657594.0000000000&lt;/CELL&gt;&lt;CELL&gt;FT_SNF|ST_OK|L_2704|S02931|T_TRADE_PAY| - 235427.0000000000&lt;/CELL&gt;&lt;CELL&gt;FT_SNF|ST_RI|L_OTH|S03711|T_CONTRACT_LABOR| - 30607.0000000000&lt;/CELL&gt;&lt;CELL&gt;FT_SNF|ST_CO|L_GE_C|S01201|T_EXPENSES| - 904748.0000000000&lt;/CELL&gt;&lt;CELL&gt;FT_SNF|ST_KY|L_KY|S02610|PD_MEDICAID| - 606.0000000000&lt;/CELL&gt;&lt;CELL&gt;FT_SNF|ST_KY|L_KY|S02612|PD_MEDICAID| - 1851.000</t>
  </si>
  <si>
    <t>0000000&lt;/CELL&gt;&lt;CELL&gt;FT_SNF|ST_KY|L_KY|S02611|PD_MEDICAID| - 1413.0000000000&lt;/CELL&gt;&lt;CELL&gt;FT_SNF|ST_NH|L_GE_B|S00901|REV_PRIVATE| - 61218&lt;/CELL&gt;&lt;CELL&gt;FT_SNF|ST_FL|L_REV|S01701|T_INT_INC_EXP| - 77.0000000000&lt;/CELL&gt;&lt;CELL&gt;FT_SNF|ST_KY|L_KY|S02603|REV_MEDICARE| - 83395&lt;/CELL&gt;&lt;CELL&gt;FT_SNF|ST_NH|L_MA_NH|S03501|T_AR_VAL_RES| - -209838.0000000000&lt;/CELL&gt;&lt;CELL&gt;FT_SNF|ST_KY|L_KY|S02608|IPD_OTHER| - 10.0000000000&lt;/CELL&gt;&lt;CELL&gt;FT_SNF|ST_MT|L_GE_A|S00103|T_DEPR_AMORT| - 21996.0000000000&lt;/CELL&gt;&lt;CELL&gt;FT_SNF|ST_OH|L_OH|S03719|</t>
  </si>
  <si>
    <t>T_OTHER_HOURS| - 4343.0000000000&lt;/CELL&gt;&lt;CELL&gt;FT_SNF|ST_CT|L_CT|S03704|REV_OTHER| - -348&lt;/CELL&gt;&lt;CELL&gt;FT_SNF|ST_CT|L_CT_REVOLVER|S03401|IPD_SKILLED| - 3103.0000000000&lt;/CELL&gt;&lt;CELL&gt;FT_ML_SNF|ST_NH|L_GE_B|S00701|REV_MEDICARE| - 187738&lt;/CELL&gt;&lt;CELL&gt;FT_SNF|ST_OH|L_OH|S02521|PD_PRIVATE| - 697.0000000000&lt;/CELL&gt;&lt;CELL&gt;FT_SNF|ST_OK|L_2704|S02931|T_CASH_AND_EQUIV| - 207558.0000000000&lt;/CELL&gt;&lt;CELL&gt;FT_SNF|ST_OK|L_2704|S02931|T_MGMT_FEE| - 50633.0000000000&lt;/CELL&gt;&lt;CELL&gt;FT_SNF|ST_OK|L_2704|S02931|T_NURSING_HOURS| - 14170.00000</t>
  </si>
  <si>
    <t>00000&lt;/CELL&gt;&lt;CELL&gt;FT_SNF|ST_FL|L_REV|S01601|T_AR_VAL_RES| - -831489.0000000000&lt;/CELL&gt;&lt;CELL&gt;FT_SNF|ST_OK|L_2704|S02931|T_INV| - 56473.0000000000&lt;/CELL&gt;&lt;CELL&gt;FT_SNF|ST_KY|L_KY|S02612|T_INV| - 30545.0000000000&lt;/CELL&gt;&lt;CELL&gt;FT_SNF|ST_NH|L_GE_B|S00901|IP_REV_HOSPICE| - 21980&lt;/CELL&gt;&lt;CELL&gt;FT_SNF|ST_FL|L_REV|S01701|T_OTHER_HOURS| - 4169.0000000000&lt;/CELL&gt;&lt;CELL&gt;FT_SNF|ST_OK|L_2704|S02931|T_OTH_CUR_ASSETS| - 40041.0000000000&lt;/CELL&gt;&lt;CELL&gt;FT_SNF|ST_OH|L_OH|S03710|PD_MEDICARE| - 156.0000000000&lt;/CELL&gt;&lt;CELL&gt;FT_SNF|ST_NH|L_G</t>
  </si>
  <si>
    <t>E_B|S00601|T_EXPENSES| - 442412.0000000000&lt;/CELL&gt;&lt;CELL&gt;FT_SNF|ST_KY|L_KY|S02601|REV_COMM_INS| - 27910&lt;/CELL&gt;&lt;CELL&gt;FT_SNF|ST_NH|L_MA_NH|S03501|PD_COMM_INS| - 1.0000000000&lt;/CELL&gt;&lt;CELL&gt;FT_SNF|ST_OH|L_OH|S03709|T_OTH_CUR_ASSETS| - 868.0000000000&lt;/CELL&gt;&lt;CELL&gt;FT_SNF|ST_KY|L_KY|S02604|REV_MEDICARE| - 198473&lt;/CELL&gt;&lt;CELL&gt;FT_SNF|ST_NH|L_MA_NH|S03501|T_OTHER_NN_LABOR| - 69291.0000000000&lt;/CELL&gt;&lt;CELL&gt;FT_SNF|ST_NH|L_MA_NH|S03504|REV_OTHER| - 109&lt;/CELL&gt;&lt;CELL&gt;FT_MH|ST_ID|L_OTH|S03717|REV_OTHER| - 100&lt;/CELL&gt;&lt;CELL&gt;FT_SNF|ST_</t>
  </si>
  <si>
    <t>KY|L_KY|S02603|REV_MEDICAID| - 287574&lt;/CELL&gt;&lt;CELL&gt;FT_SNF|ST_NH|L_MA_NH|S03501|T_BAD_DEBT| - 6307.0000000000&lt;/CELL&gt;&lt;CELL&gt;FT_SNF|ST_CT|L_CT|S03703|T_OTHER_NN_LABOR| - 117220.0000000000&lt;/CELL&gt;&lt;CELL&gt;FT_SNF|ST_OH|L_OH|S03719|IP_REV_HOSPICE| - 9581&lt;/CELL&gt;&lt;CELL&gt;FT_SNF|ST_KY|L_KY|S02612|IPD_OTHER| - 115.0000000000&lt;/CELL&gt;&lt;CELL&gt;FT_SNF|ST_CO|L_GE_C|S01201|IP_REV_HOSPICE| - 99416&lt;/CELL&gt;&lt;CELL&gt;FT_SNF|ST_CT|L_CT|S03403|T_OTH_CUR_ASSETS| - -44063.0000000000&lt;/CELL&gt;&lt;CELL&gt;FT_SNF|ST_KY|L_KY|S02610|T_INT_INC_EXP| - -38.00000000</t>
  </si>
  <si>
    <t>00&lt;/CELL&gt;&lt;CELL&gt;FT_SNF|ST_NC|L_REV|S02201|T_OTH_CUR_ASSETS| - 27964.0000000000&lt;/CELL&gt;&lt;CELL&gt;FT_SNF|ST_OK|L_2704|S02931|REV_COMM_INS| - 149423&lt;/CELL&gt;&lt;CELL&gt;FT_SNF|ST_OK|L_2704|S02931|REV_CONT_ALLOW| - -598626&lt;/CELL&gt;&lt;CELL&gt;FT_SNF|ST_OK|L_2704|S02931|T_ANCIL_EXP| - 333723.0000000000&lt;/CELL&gt;&lt;CELL&gt;FT_SNF|ST_OK|L_2704|S02931|T_AR_GROSS| - 1482666.0000000000&lt;/CELL&gt;&lt;CELL&gt;FT_SNF|ST_FL|L_REV|S02101|T_DEPR_AMORT| - 19241.0000000000&lt;/CELL&gt;&lt;CELL&gt;FT_SNF|ST_OK|L_2704|S02931|REV_PRIVATE| - 205209&lt;/CELL&gt;&lt;CELL&gt;FT_SNF|ST_KY|L_KY|S</t>
  </si>
  <si>
    <t>02602|T_BAD_DEBT| - 3520.0000000000&lt;/CELL&gt;&lt;CELL&gt;FT_SNF|ST_FL|L_REV|S01701|T_OTHER_CUR_LIAB| - 1279962&lt;/CELL&gt;&lt;CELL&gt;FT_SNF|ST_OK|L_2704|S02931|T_BAD_DEBT| - 11373.0000000000&lt;/CELL&gt;&lt;CELL&gt;FT_SNF|ST_KY|L_KY|S02601|REV_MEDICARE| - 150048&lt;/CELL&gt;&lt;CELL&gt;FT_SNF|ST_RI|L_OTH|S03712|PD_COMM_INS| - 229.0000000000&lt;/CELL&gt;&lt;CELL&gt;FT_ML_SNF|ST_NH|L_GE_B|S00501|T_OTHER_NN_LABOR| - 134677.0000000000&lt;/CELL&gt;&lt;CELL&gt;FT_SNF|ST_KY|L_KY|S02604|REV_MEDICAID| - 443144&lt;/CELL&gt;&lt;CELL&gt;FT_SNF|ST_MT|L_GE_A|S00106|REV_MEDICARE| - 141334&lt;/CELL&gt;&lt;CEL</t>
  </si>
  <si>
    <t>%,LACTUALS_VW,SBAL,FACCOUNT,VBEDLIC,FCURRENCY_CD,V,VUSD</t>
  </si>
  <si>
    <t>%,LACTUALS_VW,SBAL,FACCOUNT,VBEDSOP,FCURRENCY_CD,V,VUSD</t>
  </si>
  <si>
    <t>%,LACTUALS_VW,SPER,FACCOUNT,TACCT_CONSOL,NPPE</t>
  </si>
  <si>
    <t>%,LACTUALS_VW,FACCOUNT,TACCT_CONSOL,NCASH,SBAL</t>
  </si>
  <si>
    <t>%,LACTUALS_VW,FACCOUNT,TACCT_CONSOL,NAR_TRADE,SBAL</t>
  </si>
  <si>
    <t>%,LACTUALS_VW,FACCOUNT,V120010,SBAL</t>
  </si>
  <si>
    <t>%,LACTUALS_VW,FACCOUNT,TACCT_CONSOL,NINVENTORY,SBAL</t>
  </si>
  <si>
    <t>%,LACTUALS_VW,FACCOUNT,TACCT_CONSOL,NPREPAID,NOTHER RECEIVABLES,SBAL</t>
  </si>
  <si>
    <t>%,LACTUALS_VW,R,FACCOUNT,TACCT_CONSOL,NA/P,SBAL</t>
  </si>
  <si>
    <t>%,LACTUALS_VW,FACCOUNT,TACCT_CONSOL,NACCRUED EXP,NCUR PORTION L/T DEBT,NCP_INSUR_RESERVES,NACCRUED COMP,NACCRUED INT,NINC TAX PAYABLE,SBAL</t>
  </si>
  <si>
    <t>%,LACTUALS_VW,SPER,R,FACCOUNT,TACCT_CONSOL,NREVENUES,FCHARTFIELD1,TPG_OP_STATE,NPRIVATE_SNF,NPRIVATE_ALF</t>
  </si>
  <si>
    <t>%,LACTUALS_VW,SPER,R,FACCOUNT,TACCT_CONSOL,NREVENUES,FCHARTFIELD1,TPG_OP_STATE,NMCARE_A,NMCARE_B</t>
  </si>
  <si>
    <t>%,LACTUALS_VW,SPER,R,FACCOUNT,TACCT_CONSOL,NREVENUES,FCHARTFIELD1,TPG_OP_STATE,NMCAID_SNF,NMCAID_ALF</t>
  </si>
  <si>
    <t>%,LACTUALS_VW,SPER,R,FACCOUNT,TACCT_CONSOL,NREVENUES,FCHARTFIELD1,TPG_OP_STATE,NVETERANS</t>
  </si>
  <si>
    <t>%,LACTUALS_VW,SPER,R,FACCOUNT,TACCT_CONSOL,NREVENUES,FCHARTFIELD1,TPG_OP_STATE,NMANAGED_CARE,NWC,NOTHER_INS,NOTHER,NINTERCOMPANY,NINSUR_B,NMGD_CARE_CAP</t>
  </si>
  <si>
    <t>%,LACTUALS_VW,SPER,R,FACCOUNT,TACCT_CONSOL,NREVENUES,FDEPTID,TDLB_PAYR,NDEPT_OTHER,NROUTINE,NSK_NUR,FCHARTFIELD1,TPG_OP_STATE,NPAYOR_BLANK,NOTHER_REV,NNO_PAYOR,NMGMD</t>
  </si>
  <si>
    <t>%,LACTUALS_VW,FACCOUNT,TACCT_CONSOL,NDEPRECIATION,SPER</t>
  </si>
  <si>
    <t>%,LACTUALS_VW,FACCOUNT,V430050,SPER</t>
  </si>
  <si>
    <t>%,LACTUALS_VW,FACCOUNT,V740010,SPER</t>
  </si>
  <si>
    <t>%,LACTUALS_VW,FACCOUNT,V740030,SPER</t>
  </si>
  <si>
    <t>%,LACTUALS_VW,SPER,R,FACCOUNT,V400010,SPER</t>
  </si>
  <si>
    <t>%,LACTUALS_VW,R,FACCOUNT,V440010,SPER</t>
  </si>
  <si>
    <t>%,LACTUALS_VW,SPER,FCHARTFIELD1,TPG_OP_STATE,NPRIVATE_SNF,NPRIVATE_ALF,FACCOUNT,VDAYS,FCURRENCY_CD,V,VUSD</t>
  </si>
  <si>
    <t>%,LACTUALS_VW,SPER,FCHARTFIELD1,TPG_OP_STATE,NMCARE_A,FACCOUNT,VDAYS,FCURRENCY_CD,V,VUSD</t>
  </si>
  <si>
    <t>%,LACTUALS_VW,SPER,FCHARTFIELD1,TPG_OP_STATE,NMCAID_SNF,NMCAID_ALF,FACCOUNT,VDAYS,FCURRENCY_CD,V,VUSD</t>
  </si>
  <si>
    <t>%,LACTUALS_VW,SPER,FCHARTFIELD1,TPG_OP_STATE,NVETERANS,FACCOUNT,VDAYS,FCURRENCY_CD,V,VUSD</t>
  </si>
  <si>
    <t>%,LACTUALS_VW,SPER,FCHARTFIELD1,TPG_OP_STATE,NINS,NMGD_CARE_CAP,FACCOUNT,VDAYS,FCURRENCY_CD,V,VUSD</t>
  </si>
  <si>
    <t>%,LACTUALS_VW,SPER,FACCOUNT,VHRSPR,VHRSOT,FCURRENCY_CD,V,VUSD,FDEPTID,TDLB_PAYR,NNURSING</t>
  </si>
  <si>
    <t>%,LACTUALS_VW,SPER,FACCOUNT,VHRPRN,VHRPLPN,VHRPCNA,FCURRENCY_CD,V,VUSD,FDEPTID,TDLB_PAYR,NNURSING</t>
  </si>
  <si>
    <t>%,LACTUALS_VW,SPER,FACCOUNT,TACCT_CONSOL,NSTATS_HOURS,FCURRENCY_CD,V,VUSD,FDEPTID,V1020,V3005,V3040,V5035</t>
  </si>
  <si>
    <t>%,SPER,LB_CONOP_VW,FACCOUNT,VCALDAY,FSCENARIO,VFINAL,FCURRENCY_CD,V,VUSD</t>
  </si>
  <si>
    <t>0601|REV_MEDICARE| - 392317&lt;/CELL&gt;&lt;CELL&gt;FT_ML_SNF|ST_NH|L_GE_B|S00701|T_CASH_AND_EQUIV| - 53656.0000000000&lt;/CELL&gt;&lt;CELL&gt;FT_SNF|ST_MA|L_MA_NH|S03705|T_TAX_INS| - 3837.0000000000&lt;/CELL&gt;&lt;CELL&gt;FT_ML_SH|ST_OK|L_2704|S02932|A_BEDS| - 83.0000000000&lt;/CELL&gt;&lt;CELL&gt;FT_SNF|ST_MA|L_MA_NH|S03705|T_TRADE_PAY| - 74340.0000000000&lt;/CELL&gt;&lt;CELL&gt;FT_SNF|ST_KY|L_KY|S02610|T_AR_VAL_RES| - -142845.0000000000&lt;/CELL&gt;&lt;CELL&gt;FT_SNF|ST_NH|L_MA_NH|S03505|REV_COMM_INS| - 30097&lt;/CELL&gt;&lt;CELL&gt;FT_SNF|ST_NH|L_GE_B|S00601|REV_MEDICAID| - 257734&lt;/CE</t>
  </si>
  <si>
    <t>LL&gt;&lt;CELL&gt;FT_SNF|ST_MA|L_MA_NH|S03705|T_OTHER_HOURS| - 4292.0000000000&lt;/CELL&gt;&lt;CELL&gt;FT_SNF|ST_KY|L_KY|S02611|IPD_HOSPICE| - 31.0000000000&lt;/CELL&gt;&lt;CELL&gt;FT_ML_SNF|ST_KY|L_KY|S02606|T_INV| - 15983.0000000000&lt;/CELL&gt;&lt;CELL&gt;FT_SNF|ST_TN|L_OTH|S03721|IPD_OTHER| - 94.0000000000&lt;/CELL&gt;&lt;CELL&gt;FT_SNF|ST_OH|L_OH|S02521|IPD_HOSPICE| - 44.0000000000&lt;/CELL&gt;&lt;CELL&gt;FT_SNF|ST_NH|L_GE_B|S00901|REV_ANCILLARY| - 298464&lt;/CELL&gt;&lt;CELL&gt;FT_SNF|ST_OH|L_OH|S02511|IP_REV_HOSPICE| - 8464&lt;/CELL&gt;&lt;CELL&gt;FT_SNF|ST_IN|L_OTH|S03714|PD_PRIVATE| - 83.0</t>
  </si>
  <si>
    <t>000000000&lt;/CELL&gt;&lt;CELL&gt;FT_SNF|ST_MT|L_GE_A|S00106|REV_COMM_INS| - 24954&lt;/CELL&gt;&lt;CELL&gt;FT_SNF|ST_MT|L_GE_A|S00106|T_CAPEX| - 141748.0000000000&lt;/CELL&gt;&lt;CELL&gt;FT_SNF|ST_MT|L_GE_A|S00106|T_OTHER_CUR_LIAB| - 314615&lt;/CELL&gt;&lt;CELL&gt;FT_SNF|ST_OH|L_OH|S03701|T_RENT_EXP| - 35064.0000000000&lt;/CELL&gt;&lt;CELL&gt;FT_ML_SNF|ST_NH|L_GE_B|S00701|T_INT_INC_EXP| - 274.0000000000&lt;/CELL&gt;&lt;CELL&gt;FT_SNF|ST_CT|L_2845|S01301|REV_MEDICARE| - 514059&lt;/CELL&gt;&lt;CELL&gt;FT_CCRC|ST_NM|L_REV|S03601|T_RENT_EXP| - 131795.0000000000&lt;/CELL&gt;&lt;CELL&gt;FT_SNF|ST_IN|L_OTH|S</t>
  </si>
  <si>
    <t>03714|L_BEDS| - 88.0000000000&lt;/CELL&gt;&lt;CELL&gt;FT_SNF|ST_NH|L_MA_NH|S03505|REV_ANCILLARY| - 172320&lt;/CELL&gt;&lt;CELL&gt;FT_ALF|ST_NH|L_4113|S02971|T_RENT_EXP| - 58369.0000000000&lt;/CELL&gt;&lt;CELL&gt;FT_SNF|ST_NH|L_GE_B|S00601|PD_MEDICARE| - 848.0000000000&lt;/CELL&gt;&lt;CELL&gt;FT_SNF|ST_FL|L_REV|S02101|T_EXPENSES| - 561658.0000000000&lt;/CELL&gt;&lt;CELL&gt;FT_SNF|ST_OK|L_OK|S03713|L_BEDS| - 106.0000000000&lt;/CELL&gt;&lt;CELL&gt;FT_SNF|ST_KY|L_KY|S02610|T_BAD_DEBT| - 4432.0000000000&lt;/CELL&gt;&lt;CELL&gt;FT_SNF|ST_KY|L_KY|S02611|T_RENT_EXP| - 34440.0000000000&lt;/CELL&gt;&lt;CELL&gt;</t>
  </si>
  <si>
    <t>FT_SNF|ST_KY|L_KY|S02611|T_OTHER_CUR_LIAB| - -1133612&lt;/CELL&gt;&lt;CELL&gt;FT_SNF|ST_CO|L_GE_C|S01201|PD_MEDICAID| - 3895.0000000000&lt;/CELL&gt;&lt;CELL&gt;FT_SNF|ST_OH|L_OH|S02521|IP_REV_HOSPICE| - 8457&lt;/CELL&gt;&lt;CELL&gt;FT_SNF|ST_NM|L_GE_A|S00101|T_NURSING_LABOR| - 147946.0000000000&lt;/CELL&gt;&lt;CELL&gt;FT_SNF|ST_WV|L_GE_C|S01101|REV_CONT_ALLOW| - -113519&lt;/CELL&gt;&lt;CELL&gt;FT_SNF|ST_IN|L_OTH|S03714|T_CAPEX| - 25999.0000000000&lt;/CELL&gt;&lt;CELL&gt;FT_SNF|ST_KY|L_KY|S02613|T_OTHER_NN_LABOR| - 55117.0000000000&lt;/CELL&gt;&lt;CELL&gt;FT_SNF|ST_IN|L_OTH|S03714|T_MGMT_FE</t>
  </si>
  <si>
    <t>E| - 26711.0000000000&lt;/CELL&gt;&lt;CELL&gt;FT_SNF|ST_IN|L_OTH|S03714|T_INV| - 31256.0000000000&lt;/CELL&gt;&lt;CELL&gt;FT_ALF|ST_NH|L_4113|S02971|T_CAPEX| - 7400.0000000000&lt;/CELL&gt;&lt;CELL&gt;FT_SNF|ST_CT|L_CT|S03403|REV_ANCILLARY| - 220053&lt;/CELL&gt;&lt;CELL&gt;FT_SNF|ST_NC|L_REV|S02201|PD_COMM_INS| - 190.0000000000&lt;/CELL&gt;&lt;CELL&gt;FT_ALF|ST_KY|L_KY|S02609|REV_ANCILLARY| - 1334&lt;/CELL&gt;&lt;CELL&gt;FT_SNF|ST_NH|L_GE_B|S00601|T_NURSING_HOURS| - 7772.0000000000&lt;/CELL&gt;&lt;CELL&gt;FT_SNF|ST_WV|L_OTH|S03715|T_MGMT_FEE| - 21807.0000000000&lt;/CELL&gt;&lt;CELL&gt;FT_ALF|ST_KY|L_KY</t>
  </si>
  <si>
    <t>|S02614|REV_ANCILLARY| - 70&lt;/CELL&gt;&lt;CELL&gt;FT_SNF|ST_KY|L_KY|S02608|T_INV| - 17049.0000000000&lt;/CELL&gt;&lt;CELL&gt;FT_SNF|ST_OH|L_OH|S03701|IPD_HOSPICE| - 159.0000000000&lt;/CELL&gt;&lt;CELL&gt;FT_SNF|ST_FL|L_OTH|S03301|PD_MEDICARE| - 362.0000000000&lt;/CELL&gt;&lt;CELL&gt;FT_SNF|ST_CT|L_CT_REVOLVER|S03401|REV_MEDICAID| - 788620&lt;/CELL&gt;&lt;CELL&gt;FT_SNF|ST_KY|L_KY|S02613|IPD_SKILLED| - 2370.0000000000&lt;/CELL&gt;&lt;CELL&gt;FT_SNF|ST_CT|L_CT|S03403|PD_OTHER| - 34.0000000000&lt;/CELL&gt;&lt;CELL&gt;FT_SNF|ST_NH|L_MA_NH|S03503|REV_COMM_INS| - 14128&lt;/CELL&gt;&lt;CELL&gt;FT_SNF|ST_OH</t>
  </si>
  <si>
    <t>|L_OH|S03709|PD_MEDICARE| - 260.0000000000&lt;/CELL&gt;&lt;CELL&gt;FT_ALF|ST_NH|L_GE_B|S00801|T_CASH_AND_EQUIV| - 135671.0000000000&lt;/CELL&gt;&lt;CELL&gt;FT_SNF|ST_KY|L_KY|S02611|T_OTHER_HOURS| - 2466.0000000000&lt;/CELL&gt;&lt;CELL&gt;FT_SNF|ST_NH|L_MA_NH|S03504|REV_MEDICARE| - 72222&lt;/CELL&gt;&lt;CELL&gt;FT_SNF|ST_OH|L_OH|S02521|T_TRADE_PAY| - 109947.0000000000&lt;/CELL&gt;&lt;CELL&gt;FT_SNF|ST_CT|L_CT|S03702|IP_REV_HOSPICE| - 33189&lt;/CELL&gt;&lt;CELL&gt;FT_SNF|ST_KY|L_KY|S02613|A_BEDS| - 82.0000000000&lt;/CELL&gt;&lt;CELL&gt;FT_SNF|ST_OH|L_OH|S02511|T_TAX_INS| - 3141.0000000000&lt;/C</t>
  </si>
  <si>
    <t>ELL&gt;&lt;CELL&gt;FT_SNF|ST_NH|L_2824|S02921|IP_REV_SKILLED| - 1187572&lt;/CELL&gt;&lt;CELL&gt;FT_SNF|ST_GA|L_OTH|S03722|IPD_SKILLED| - 2368.0000000000&lt;/CELL&gt;&lt;CELL&gt;FT_SNF|ST_RI|L_OTH|S03711|T_RENT_EXP| - 22018.0000000000&lt;/CELL&gt;&lt;CELL&gt;FT_SNF|ST_RI|L_OTH|S03711|T_OTHER_NN_LABOR| - 36369.0000000000&lt;/CELL&gt;&lt;CELL&gt;FT_ML_SNF|ST_NH|L_GE_B|S00701|PD_MEDICAID| - 1766.0000000000&lt;/CELL&gt;&lt;CELL&gt;FT_SNF|ST_KY|L_KY|S02613|T_AR_VAL_RES| - -263884.0000000000&lt;/CELL&gt;&lt;CELL&gt;FT_SNF|ST_NM|L_GE_A|S00102|T_TRADE_PAY| - 89123.0000000000&lt;/CELL&gt;&lt;CELL&gt;FT_SNF|S</t>
  </si>
  <si>
    <t>T_NM|L_GE_A|S00102|L_BEDS| - 62.0000000000&lt;/CELL&gt;&lt;CELL&gt;FT_SNF|ST_NM|L_GE_A|S00102|PD_COMM_INS| - 21.0000000000&lt;/CELL&gt;&lt;CELL&gt;FT_SNF|ST_NM|L_GE_A|S00102|PD_MEDICAID| - 1501.0000000000&lt;/CELL&gt;&lt;CELL&gt;FT_SNF|ST_NM|L_GE_A|S00102|PD_MEDICARE| - 204.0000000000&lt;/CELL&gt;&lt;CELL&gt;FT_SNF|ST_NM|L_GE_A|S00102|A_BEDS| - 62.0000000000&lt;/CELL&gt;&lt;CELL&gt;FT_SNF|ST_NM|L_GE_A|S00102|IP_REV_SKILLED| - 341318&lt;/CELL&gt;&lt;CELL&gt;FT_SNF|ST_NM|L_GE_A|S00102|IPD_SKILLED| - 1603.0000000000&lt;/CELL&gt;&lt;CELL&gt;FT_SNF|ST_FL|L_OTH|S03301|IPD_HOSPICE| - 74.000000000</t>
  </si>
  <si>
    <t>0&lt;/CELL&gt;&lt;CELL&gt;FT_SNF|ST_FL|L_REV|S01801|T_NURSING_HOURS| - 13865.0000000000&lt;/CELL&gt;&lt;CELL&gt;FT_SNF|ST_FL|L_OTH|S03301|PD_OTHER| - 74.0000000000&lt;/CELL&gt;&lt;CELL&gt;FT_SNF|ST_NM|L_GE_A|S00102|PD_PRIVATE| - 1.0000000000&lt;/CELL&gt;&lt;CELL&gt;FT_SNF|ST_KY|L_KY|S02611|T_OTHER_NN_LABOR| - 51038.0000000000&lt;/CELL&gt;&lt;CELL&gt;FT_ALF|ST_KY|L_KY|S02609|T_MGMT_FEE| - 4699.0000000000&lt;/CELL&gt;&lt;CELL&gt;FT_ALF|ST_NH|L_4113|S02971|T_TAX_INS| - 13337.0000000000&lt;/CELL&gt;&lt;CELL&gt;FT_SNF|ST_OH|L_OH|S02521|T_TAX_INS| - 5238.0000000000&lt;/CELL&gt;&lt;CELL&gt;FT_SNF|ST_NH|L_282</t>
  </si>
  <si>
    <t>4|S02921|IP_REV_OTHER| - 948&lt;/CELL&gt;&lt;CELL&gt;FT_SNF|ST_GA|L_GE_C|S01001|IP_REV_SKILLED| - 813502&lt;/CELL&gt;&lt;CELL&gt;FT_SNF|ST_WV|L_OTH|S03715|T_CAPEX| - 1706.0000000000&lt;/CELL&gt;&lt;CELL&gt;FT_ILF|ST_CT|L_CT|S02401|IP_REV_SKILLED| - 880&lt;/CELL&gt;&lt;CELL&gt;FT_SNF|ST_CT|L_CT|S03702|PD_MEDICARE| - 459.0000000000&lt;/CELL&gt;&lt;CELL&gt;FT_ML_SNF|ST_ID|L_REV|S01401|T_TAX_INS| - 13435.0000000000&lt;/CELL&gt;&lt;CELL&gt;FT_SNF|ST_CT|L_2845|S01301|IP_REV_OTHER| - 3500&lt;/CELL&gt;&lt;CELL&gt;FT_SNF|ST_KY|L_KY|S02613|T_BAD_DEBT| - 7010.0000000000&lt;/CELL&gt;&lt;CELL&gt;FT_SNF|ST_KY|L_KY|</t>
  </si>
  <si>
    <t>S02605|T_OTHER_NN_LABOR| - 40567.0000000000&lt;/CELL&gt;&lt;CELL&gt;FT_SNF|ST_OH|L_OH|S03701|T_OTH_CUR_ASSETS| - 3977.0000000000&lt;/CELL&gt;&lt;CELL&gt;FT_SNF|ST_CT|L_CT|S03704|T_OTH_CUR_ASSETS| - 11580.0000000000&lt;/CELL&gt;&lt;CELL&gt;FT_SNF|ST_NH|L_2824|S02921|IPD_HOSPICE| - 171.0000000000&lt;/CELL&gt;&lt;CELL&gt;FT_SNF|ST_CT|L_2842|S02911|T_INV| - 127864.0000000000&lt;/CELL&gt;&lt;CELL&gt;FT_ML_SNF|ST_NH|L_GE_B|S00701|T_NURSING_LABOR| - 211029.0000000000&lt;/CELL&gt;&lt;CELL&gt;FT_SNF|ST_KY|L_KY|S02610|REV_OTHER| - -1048&lt;/CELL&gt;&lt;CELL&gt;FT_SNF|ST_FL|L_REV|S01801|T_MGMT_FEE| -</t>
  </si>
  <si>
    <t xml:space="preserve"> 48718.0000000000&lt;/CELL&gt;&lt;CELL&gt;FT_ML_SNF|ST_ID|L_REV|S01401|IPD_SKILLED| - 3109.0000000000&lt;/CELL&gt;&lt;CELL&gt;FT_SNF|ST_OH|L_OH|S03710|T_OTH_CUR_ASSETS| - -298.0000000000&lt;/CELL&gt;&lt;CELL&gt;FT_SNF|ST_CT|L_CT|S03702|REV_PRIVATE| - 83566&lt;/CELL&gt;&lt;CELL&gt;FT_ML_SNF|ST_CT|L_CT_REVOLVER|S03402|T_AR_GROSS| - 6137319.0000000000&lt;/CELL&gt;&lt;CELL&gt;FT_SNF|ST_NH|L_MA_NH|S03502|IP_REV_SKILLED| - 285791&lt;/CELL&gt;&lt;CELL&gt;FT_SNF|ST_NH|L_MA_NH|S03504|IP_REV_SKILLED| - 555637&lt;/CELL&gt;&lt;CELL&gt;FT_SNF|ST_GA|L_OTH|S03722|T_MGMT_FEE| - 28717.0000000000&lt;/CELL&gt;&lt;CEL</t>
  </si>
  <si>
    <t>L&gt;FT_SNF|ST_KY|L_KY|S02611|T_AR_VAL_RES| - -405784.0000000000&lt;/CELL&gt;&lt;CELL&gt;FT_ML_SNF|ST_NH|L_4116|S02961|T_RENT_EXP| - 58422.0000000000&lt;/CELL&gt;&lt;CELL&gt;FT_SNF|ST_NH|L_MA_NH|S03504|T_ANCIL_EXP| - 93623.0000000000&lt;/CELL&gt;&lt;CELL&gt;FT_SNF|ST_MA|L_MA_NH|S03705|A_BEDS| - 101.0000000000&lt;/CELL&gt;&lt;CELL&gt;FT_SNF|ST_CT|L_CT|S03704|REV_ANCILLARY| - 378229&lt;/CELL&gt;&lt;CELL&gt;FT_SNF|ST_GA|L_OTH|S03722|T_BAD_DEBT| - 6206.0000000000&lt;/CELL&gt;&lt;CELL&gt;FT_SNF|ST_OH|L_OH|S03719|REV_PRIVATE| - 58991&lt;/CELL&gt;&lt;CELL&gt;FT_SNF|ST_CT|L_REV|S02001|T_MGMT_FEE| - 5</t>
  </si>
  <si>
    <t>Description</t>
  </si>
  <si>
    <t>Licensed Beds</t>
  </si>
  <si>
    <t>T_AR_WRT_OFF</t>
  </si>
  <si>
    <t>T_CAPEX</t>
  </si>
  <si>
    <t>Capital Expenditures</t>
  </si>
  <si>
    <t>T_CASH_AND_EQUIV</t>
  </si>
  <si>
    <t>Cash and cash equivalents</t>
  </si>
  <si>
    <t>T_AR_GROSS</t>
  </si>
  <si>
    <t>Accounts Receivable, Gross</t>
  </si>
  <si>
    <t>T_AR_VAL_RES</t>
  </si>
  <si>
    <t>A/R Valuation reserves</t>
  </si>
  <si>
    <t>T_INV</t>
  </si>
  <si>
    <t>Inventories</t>
  </si>
  <si>
    <t>T_OTH_CUR_ASSETS</t>
  </si>
  <si>
    <t>Other current assets</t>
  </si>
  <si>
    <t>T_TRADE_PAY</t>
  </si>
  <si>
    <t>Trade payables</t>
  </si>
  <si>
    <t>T_OTHER_CUR_LIAB</t>
  </si>
  <si>
    <t>Other current liabilities</t>
  </si>
  <si>
    <t>T_LOC_OUT</t>
  </si>
  <si>
    <t>Line of credit outstanding</t>
  </si>
  <si>
    <t>T_LOC_AVAIL</t>
  </si>
  <si>
    <t>Line of credit availability</t>
  </si>
  <si>
    <t>T_OTHER_DEBT</t>
  </si>
  <si>
    <t>Other debt</t>
  </si>
  <si>
    <t>Total debt</t>
  </si>
  <si>
    <t>Skilled Mix Revenue</t>
  </si>
  <si>
    <t>REV_Private</t>
  </si>
  <si>
    <t>Private Revenue</t>
  </si>
  <si>
    <t>REV_Medicare</t>
  </si>
  <si>
    <t>Medicare Revenue</t>
  </si>
  <si>
    <t>REV_Medicaid</t>
  </si>
  <si>
    <t>Medicaid Revenue</t>
  </si>
  <si>
    <t>REV_Veterans</t>
  </si>
  <si>
    <t>Veterans Revenue</t>
  </si>
  <si>
    <t>REV_Comm_Ins</t>
  </si>
  <si>
    <t>Commercial Insurance Revenue</t>
  </si>
  <si>
    <t>Medicare Managed Care Revenue</t>
  </si>
  <si>
    <t>Medicaid Managed Care Revenue</t>
  </si>
  <si>
    <t>REV_Other</t>
  </si>
  <si>
    <t>Other Revenue</t>
  </si>
  <si>
    <t>Net Ancillary Revenue</t>
  </si>
  <si>
    <t>REV_Ancillary</t>
  </si>
  <si>
    <t>Ancillary Revenue</t>
  </si>
  <si>
    <t>REV_Cont_Allow</t>
  </si>
  <si>
    <t>Contractual Allowance</t>
  </si>
  <si>
    <t>T_EXPENSES</t>
  </si>
  <si>
    <t>T_BAD_DEBT</t>
  </si>
  <si>
    <t>Tenant Bad Debt Expense</t>
  </si>
  <si>
    <t>EBITDARM</t>
  </si>
  <si>
    <t>EBITDAR</t>
  </si>
  <si>
    <t>T_OTHER_OP_EXO</t>
  </si>
  <si>
    <t>Tenant Other Income and Expense</t>
  </si>
  <si>
    <t>T_DEPR_AMORT</t>
  </si>
  <si>
    <t>Tenant Depreciation and Amortization</t>
  </si>
  <si>
    <t>T_INT_INC_EXP</t>
  </si>
  <si>
    <t>Tenant Interest Income and Expense</t>
  </si>
  <si>
    <t>T_RENT_EXP</t>
  </si>
  <si>
    <t>Tenant Rent Expense</t>
  </si>
  <si>
    <t>Tenant Non-Operating Expense</t>
  </si>
  <si>
    <t>Tenant Net Income</t>
  </si>
  <si>
    <t>Skilled Mix Patient Days</t>
  </si>
  <si>
    <t>PD_Private</t>
  </si>
  <si>
    <t>Private Patient Days</t>
  </si>
  <si>
    <t>PD_Medicare</t>
  </si>
  <si>
    <t>Medicare Patient Days</t>
  </si>
  <si>
    <t>PD_Medicaid</t>
  </si>
  <si>
    <t>Medicaid Patient Days</t>
  </si>
  <si>
    <t>PD_Veterans</t>
  </si>
  <si>
    <t>Veterans Patient Days</t>
  </si>
  <si>
    <t>PD_Comm_Ins</t>
  </si>
  <si>
    <t>Commercial Insurance Patient Days</t>
  </si>
  <si>
    <t>Medicare Managed Care Patient Days</t>
  </si>
  <si>
    <t>Medicaid Managed Care Patient Days</t>
  </si>
  <si>
    <t>PD_Other</t>
  </si>
  <si>
    <t>Other Patient Days</t>
  </si>
  <si>
    <t>Total Payor Patient Days</t>
  </si>
  <si>
    <t>Tenant Hours</t>
  </si>
  <si>
    <t>T_Nursing_Hours</t>
  </si>
  <si>
    <t>Nursing Hours</t>
  </si>
  <si>
    <t>T_Other_Hours</t>
  </si>
  <si>
    <t>Other Hours</t>
  </si>
  <si>
    <t>T_Nursing_Labor</t>
  </si>
  <si>
    <t>T_Other_NN_Labor</t>
  </si>
  <si>
    <t>Data Set for Sabra Centers</t>
  </si>
  <si>
    <t>RptCurrency</t>
  </si>
  <si>
    <t>USD</t>
  </si>
  <si>
    <t>CATEGORY</t>
  </si>
  <si>
    <t>ACTUAL</t>
  </si>
  <si>
    <t>DATASRC</t>
  </si>
  <si>
    <t>D_INPUT</t>
  </si>
  <si>
    <t>ENTITY</t>
  </si>
  <si>
    <t>FACILITY_TYPE</t>
  </si>
  <si>
    <t>FLOW</t>
  </si>
  <si>
    <t>F_NONE</t>
  </si>
  <si>
    <t>GEOGRAPHY</t>
  </si>
  <si>
    <t>INVEST_TYPE</t>
  </si>
  <si>
    <t>T_SL_RENT_ADJ_EXP</t>
  </si>
  <si>
    <t>TIME</t>
  </si>
  <si>
    <t>INV_EQUITY</t>
  </si>
  <si>
    <t>FINANCE</t>
  </si>
  <si>
    <t>PageKeyRange</t>
  </si>
  <si>
    <t>ColKeyRange</t>
  </si>
  <si>
    <t>RowKeyRange</t>
  </si>
  <si>
    <t>CellKeyRange</t>
  </si>
  <si>
    <t>GetOnlyRange</t>
  </si>
  <si>
    <t>FormatRange</t>
  </si>
  <si>
    <t>OptionRange</t>
  </si>
  <si>
    <t>REV_MCR_Mgd_Care</t>
  </si>
  <si>
    <t>REV_MCA_Mgd_Care</t>
  </si>
  <si>
    <t>PD_MCR_Mgd_Care</t>
  </si>
  <si>
    <t>PD_MCA_Mgd_Care</t>
  </si>
  <si>
    <t>MEASURES</t>
  </si>
  <si>
    <t>PERIODIC</t>
  </si>
  <si>
    <t>HideRowKeys,HideColKeys</t>
  </si>
  <si>
    <t>EBITDARM Margin</t>
  </si>
  <si>
    <t>EBITDAR Margin</t>
  </si>
  <si>
    <t>EBITDARM Coverage</t>
  </si>
  <si>
    <t>EBITDAR Coverage</t>
  </si>
  <si>
    <t>Occupancy</t>
  </si>
  <si>
    <t>Validation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</si>
  <si>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</si>
  <si>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</si>
  <si>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</si>
  <si>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</si>
  <si>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</si>
  <si>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</si>
  <si>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</si>
  <si>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</si>
  <si>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</si>
  <si>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</si>
  <si>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</si>
  <si>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</si>
  <si>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Days in Month</t>
  </si>
  <si>
    <t>&lt;EVDRE_CACHE&gt;&lt;EVDRE ID="Sun Load|001-00014"&gt;&lt;CELL&gt;FT_ALF|ST_NH|L_4113|S02971|PD_PRIVATE| - 2825.0000000000&lt;/CELL&gt;&lt;CELL&gt;FT_SNF|ST_CT|L_CT|S03703|T_BAD_DEBT| - 10076.0000000000&lt;/CELL&gt;&lt;CELL&gt;FT_SNF|ST_NH|L_GE_B|S00901|L_BEDS| - 81.0000000000&lt;/CELL&gt;&lt;CELL&gt;FT_SNF|ST_KY|L_KY|S02602|IPD_OTHER| - 5.0000000000&lt;/CELL&gt;&lt;CELL&gt;FT_SNF|ST_CT|L_CT|S03704|T_TRADE_PAY| - 129958.0000000000&lt;/CELL&gt;&lt;CELL&gt;FT_SNF|ST_OH|L_OH|S03709|T_MGMT_FEE| - 33065.0000000000&lt;/CELL&gt;&lt;CELL&gt;FT_ALF|ST_KY|L_KY|S02609|T_RENT_EXP| - 6406.0000000000&lt;/CELL&gt;</t>
  </si>
  <si>
    <t>&lt;CELL&gt;FT_SNF|ST_NH|L_MA_NH|S03502|A_BEDS| - 52.0000000000&lt;/CELL&gt;&lt;CELL&gt;FT_SNF|ST_NH|L_MA_NH|S03503|A_BEDS| - 99.0000000000&lt;/CELL&gt;&lt;CELL&gt;FT_SNF|ST_CT|L_2842|S02911|PD_OTHER| - 272.0000000000&lt;/CELL&gt;&lt;CELL&gt;FT_SNF|ST_NH|L_MA_NH|S03505|A_BEDS| - 72.0000000000&lt;/CELL&gt;&lt;CELL&gt;FT_SNF|ST_FL|L_REV|S01601|T_CAPEX| - 9973.0000000000&lt;/CELL&gt;&lt;CELL&gt;FT_ML_SNF|ST_OK|L_2703|S02941|T_CONTRACT_LABOR| - 41688.0000000000&lt;/CELL&gt;&lt;CELL&gt;FT_SNF|ST_CT|L_REV|S02001|REV_PRIVATE| - 65879&lt;/CELL&gt;&lt;CELL&gt;FT_SNF|ST_FL|L_REV|S02101|T_OTHER_CUR_LIAB| -</t>
  </si>
  <si>
    <t xml:space="preserve"> 897113&lt;/CELL&gt;&lt;CELL&gt;FT_SNF|ST_FL|L_REV|S01801|T_DEPR_AMORT| - 4442.0000000000&lt;/CELL&gt;&lt;CELL&gt;FT_SNF|ST_NC|L_REV|S02201|T_ANCIL_EXP| - 103239.0000000000&lt;/CELL&gt;&lt;CELL&gt;FT_SNF|ST_MT|L_GE_A|S00105|T_NURSING_LABOR| - 261051.0000000000&lt;/CELL&gt;&lt;CELL&gt;FT_SNF|ST_OK|L_OK|S03713|REV_COMM_INS| - 2211&lt;/CELL&gt;&lt;CELL&gt;FT_ML_SNF|ST_NH|L_GE_B|S00701|PD_PRIVATE| - 542.0000000000&lt;/CELL&gt;&lt;CELL&gt;FT_ML_SNF|ST_NH|L_GE_B|S00501|T_CAPEX| - 6384.0000000000&lt;/CELL&gt;&lt;CELL&gt;FT_SNF|ST_OK|L_OK|S03713|REV_PRIVATE| - 15003&lt;/CELL&gt;&lt;CELL&gt;FT_SNF|ST_OK|L_OK|S</t>
  </si>
  <si>
    <t>03713|REV_OTHER| - 6316&lt;/CELL&gt;&lt;CELL&gt;FT_SNF|ST_WV|L_OTH|S03715|T_DEPR_AMORT| - 1560.0000000000&lt;/CELL&gt;&lt;CELL&gt;FT_SNF|ST_CT|L_CT|S03703|REV_PRIVATE| - 114609&lt;/CELL&gt;&lt;CELL&gt;FT_SNF|ST_OK|L_OK|S03713|T_BAD_DEBT| - 4183.0000000000&lt;/CELL&gt;&lt;CELL&gt;FT_SNF|ST_OK|L_OK|S03713|T_AR_VAL_RES| - -258585.0000000000&lt;/CELL&gt;&lt;CELL&gt;FT_ML_SNF|ST_NH|L_GE_B|S00701|T_NURSING_HOURS| - 9948.0000000000&lt;/CELL&gt;&lt;CELL&gt;FT_ML_SNF|ST_NH|L_4116|S02961|T_DEPR_AMORT| - 2513.0000000000&lt;/CELL&gt;&lt;CELL&gt;FT_ALF|ST_NH|L_4113|S02971|T_INV| - 40490.0000000000&lt;/CEL</t>
  </si>
  <si>
    <t>L&gt;&lt;CELL&gt;FT_CCRC|ST_NM|L_REV|S03601|T_CASH_AND_EQUIV| - 222463.0000000000&lt;/CELL&gt;&lt;CELL&gt;FT_SNF|ST_OH|L_OH|S03709|T_INV| - 42621.0000000000&lt;/CELL&gt;&lt;CELL&gt;FT_SNF|ST_OH|L_OH|S02511|T_BAD_DEBT| - 5895.0000000000&lt;/CELL&gt;&lt;CELL&gt;FT_SNF|ST_GA|L_OTH|S03722|IPD_HOSPICE| - 229.0000000000&lt;/CELL&gt;&lt;CELL&gt;FT_SNF|ST_NH|L_MA_NH|S03502|T_OTH_CUR_ASSETS| - 5948.0000000000&lt;/CELL&gt;&lt;CELL&gt;FT_SNF|ST_CA|L_GE_A|S00201|REV_MEDICAID| - 386077&lt;/CELL&gt;&lt;CELL&gt;FT_SNF|ST_CA|L_GE_A|S00201|T_DEPR_AMORT| - 2687.0000000000&lt;/CELL&gt;&lt;CELL&gt;FT_SNF|ST_CA|L_GE_A|</t>
  </si>
  <si>
    <t>S00201|T_OTHER_NN_LABOR| - 99628.0000000000&lt;/CELL&gt;&lt;CELL&gt;FT_SNF|ST_FL|L_REV|S01701|PD_OTHER| - 176.0000000000&lt;/CELL&gt;&lt;CELL&gt;FT_SNF|ST_MA|L_MA_NH|S03705|T_BAD_DEBT| - 6813.0000000000&lt;/CELL&gt;&lt;CELL&gt;FT_SNF|ST_CT|L_CT_REVOLVER|S03401|T_CASH_AND_EQUIV| - 83123.0000000000&lt;/CELL&gt;&lt;CELL&gt;FT_SNF|ST_NH|L_MA_NH|S03501|PD_MEDICAID| - 1439.0000000000&lt;/CELL&gt;&lt;CELL&gt;FT_ML_SNF|ST_KY|L_KY|S02607|T_OTHER_HOURS| - 3801.0000000000&lt;/CELL&gt;&lt;CELL&gt;FT_SNF|ST_KY|L_KY|S02612|T_MGMT_FEE| - 23458.0000000000&lt;/CELL&gt;&lt;CELL&gt;FT_SNF|ST_CT|L_CT|S03702|R</t>
  </si>
  <si>
    <t>EV_ANCILLARY| - 189953&lt;/CELL&gt;&lt;CELL&gt;FT_SNF|ST_NC|L_REV|S02201|REV_PRIVATE| - 13888&lt;/CELL&gt;&lt;CELL&gt;FT_SNF|ST_CT|L_CT|S03702|T_OTH_CUR_ASSETS| - -14823.0000000000&lt;/CELL&gt;&lt;CELL&gt;FT_SNF|ST_OH|L_OH|S03709|T_AR_VAL_RES| - -487896.0000000000&lt;/CELL&gt;&lt;CELL&gt;FT_CCRC|ST_NM|L_REV|S03601|REV_ANCILLARY| - 236677&lt;/CELL&gt;&lt;CELL&gt;FT_SNF|ST_CT|L_CT|S03403|T_ANCIL_EXP| - 119268.0000000000&lt;/CELL&gt;&lt;CELL&gt;FT_SNF|ST_CT|L_2842|S02911|REV_PRIVATE| - 353461&lt;/CELL&gt;&lt;CELL&gt;FT_SNF|ST_WV|L_GE_C|S01101|IP_REV_HOSPICE| - 39376&lt;/CELL&gt;&lt;CELL&gt;FT_ML_SNF|ST_N</t>
  </si>
  <si>
    <t>H|L_4116|S02961|T_OTHER_CUR_LIAB| - 2003652&lt;/CELL&gt;&lt;CELL&gt;FT_SNF|ST_NM|L_GE_A|S00102|REV_CONT_ALLOW| - -92174&lt;/CELL&gt;&lt;CELL&gt;FT_SNF|ST_NM|L_GE_A|S00102|T_CASH_AND_EQUIV| - 1369.0000000000&lt;/CELL&gt;&lt;CELL&gt;FT_SNF|ST_NM|L_GE_A|S00102|T_OTHER_HOURS| - 2513.0000000000&lt;/CELL&gt;&lt;CELL&gt;FT_SNF|ST_OH|L_OH|S02511|T_AR_VAL_RES| - -132342.0000000000&lt;/CELL&gt;&lt;CELL&gt;FT_ML_SNF|ST_NH|L_GE_B|S00501|T_TRADE_PAY| - 145176.0000000000&lt;/CELL&gt;&lt;CELL&gt;FT_SNF|ST_OH|L_OH|S03719|A_BEDS| - 97.0000000000&lt;/CELL&gt;&lt;CELL&gt;FT_SNF|ST_CA|L_OTH|S03720|REV_CONT_AL</t>
  </si>
  <si>
    <t>LOW| - -124156&lt;/CELL&gt;&lt;CELL&gt;FT_SNF|ST_FL|L_REV|S01601|T_DEPR_AMORT| - 9745.0000000000&lt;/CELL&gt;&lt;CELL&gt;FT_SNF|ST_FL|L_REV|S02101|PD_MEDICARE| - 672.0000000000&lt;/CELL&gt;&lt;CELL&gt;FT_SNF|ST_FL|L_REV|S01701|IPD_OTHER| - 176.0000000000&lt;/CELL&gt;&lt;CELL&gt;FT_SNF|ST_MA|L_MA_NH|S03707|L_BEDS| - 120.0000000000&lt;/CELL&gt;&lt;CELL&gt;FT_SNF|ST_MA|L_MA_NH|S03706|L_BEDS| - 80.0000000000&lt;/CELL&gt;&lt;CELL&gt;FT_ILF|ST_CT|L_CT|S02401|T_MGMT_FEE| - 5582.0000000000&lt;/CELL&gt;&lt;CELL&gt;FT_SNF|ST_KY|L_KY|S02613|T_OTHER_HOURS| - 2928.0000000000&lt;/CELL&gt;&lt;CELL&gt;FT_SNF|ST_FL|L_</t>
  </si>
  <si>
    <t>REV|S01801|T_INT_INC_EXP| - 69.0000000000&lt;/CELL&gt;&lt;CELL&gt;FT_MH|ST_ID|L_OTH|S03717|REV_PRIVATE| - 30000&lt;/CELL&gt;&lt;CELL&gt;FT_SNF|ST_NC|L_REV|S02201|REV_OTHER| - 410&lt;/CELL&gt;&lt;CELL&gt;FT_MH|ST_ID|L_OTH|S03717|PD_PRIVATE| - 40.0000000000&lt;/CELL&gt;&lt;CELL&gt;FT_SNF|ST_MT|L_GE_A|S00103|PD_VETERANS| - 273.0000000000&lt;/CELL&gt;&lt;CELL&gt;FT_SNF|ST_NH|L_GE_B|S00601|L_BEDS| - 79.0000000000&lt;/CELL&gt;&lt;CELL&gt;FT_SNF|ST_CT|L_CT|S03703|T_NURSING_LABOR| - 236572.0000000000&lt;/CELL&gt;&lt;CELL&gt;FT_SNF|ST_MT|L_GE_A|S00103|REV_COMM_INS| - 11247&lt;/CELL&gt;&lt;CELL&gt;FT_SNF|ST_MT|</t>
  </si>
  <si>
    <t>L_GE_A|S00103|T_CAPEX| - 283607.0000000000&lt;/CELL&gt;&lt;CELL&gt;FT_SNF|ST_CO|L_GE_C|S01201|T_CAPEX| - 14707.0000000000&lt;/CELL&gt;&lt;CELL&gt;FT_SNF|ST_KY|L_KY|S02610|A_BEDS| - 60.0000000000&lt;/CELL&gt;&lt;CELL&gt;FT_SNF|ST_KY|L_KY|S02612|A_BEDS| - 86.0000000000&lt;/CELL&gt;&lt;CELL&gt;FT_SNF|ST_KY|L_KY|S02611|A_BEDS| - 71.0000000000&lt;/CELL&gt;&lt;CELL&gt;FT_ML_SNF|ST_NH|L_4116|S02961|T_OTHER_HOURS| - 6007.0000000000&lt;/CELL&gt;&lt;CELL&gt;FT_SNF|ST_OH|L_OH|S02521|T_AR_VAL_RES| - -258307.0000000000&lt;/CELL&gt;&lt;CELL&gt;FT_SNF|ST_CT|L_2842|S02911|T_OTHER_CUR_LIAB| - 2725491&lt;/CELL</t>
  </si>
  <si>
    <t>&gt;&lt;CELL&gt;FT_SNF|ST_OH|L_OH|S03709|T_EXPENSES| - 463763.0000000000&lt;/CELL&gt;&lt;CELL&gt;FT_SNF|ST_MT|L_GE_A|S00106|T_INT_INC_EXP| - -36.0000000000&lt;/CELL&gt;&lt;CELL&gt;FT_SNF|ST_NH|L_MA_NH|S03504|IP_REV_HOSPICE| - 30180&lt;/CELL&gt;&lt;CELL&gt;FT_SNF|ST_FL|L_REV|S01801|T_OTHER_HOURS| - 4020.0000000000&lt;/CELL&gt;&lt;CELL&gt;FT_SNF|ST_OH|L_OH|S03701|T_NURSING_LABOR| - 119940.0000000000&lt;/CELL&gt;&lt;CELL&gt;FT_SNF|ST_CA|L_OTH|S03720|REV_COMM_INS| - 3520&lt;/CELL&gt;&lt;CELL&gt;FT_SNF|ST_FL|L_REV|S01601|T_INV| - 63932.0000000000&lt;/CELL&gt;&lt;CELL&gt;FT_SNF|ST_KY|L_KY|S02602|REV_COMM</t>
  </si>
  <si>
    <t>_INS| - 15272&lt;/CELL&gt;&lt;CELL&gt;FT_SNF|ST_KY|L_KY|S02603|PD_OTHER| - 62.0000000000&lt;/CELL&gt;&lt;CELL&gt;FT_SNF|ST_MT|L_GE_A|S00106|T_AR_VAL_RES| - -242233.0000000000&lt;/CELL&gt;&lt;CELL&gt;FT_SNF|ST_MT|L_GE_A|S00106|T_NURSING_LABOR| - 124786.0000000000&lt;/CELL&gt;&lt;CELL&gt;FT_SNF|ST_MT|L_GE_A|S00106|IPD_OTHER| - 36.0000000000&lt;/CELL&gt;&lt;CELL&gt;FT_MH|ST_ID|L_OTH|S03717|T_MGMT_FEE| - 15871.0000000000&lt;/CELL&gt;&lt;CELL&gt;FT_SNF|ST_RI|L_OTH|S03712|T_EXPENSES| - 672231.0000000000&lt;/CELL&gt;&lt;CELL&gt;FT_ML_SNF|ST_NH|L_4116|S02961|T_INT_INC_EXP| - -212.0000000000&lt;/CELL&gt;</t>
  </si>
  <si>
    <t>&lt;CELL&gt;FT_SNF|ST_NH|L_GE_B|S00901|T_TRADE_PAY| - 96955.0000000000&lt;/CELL&gt;&lt;CELL&gt;FT_SNF|ST_CT|L_REV|S02001|T_BAD_DEBT| - 10866.0000000000&lt;/CELL&gt;&lt;CELL&gt;FT_SNF|ST_OH|L_OH|S03710|PD_MEDICAID| - 1876.0000000000&lt;/CELL&gt;&lt;CELL&gt;FT_ALF|ST_KY|L_KY|S02614|T_ANCIL_EXP| - 48.0000000000&lt;/CELL&gt;&lt;CELL&gt;FT_SNF|ST_CT|L_CT|S03704|T_AR_VAL_RES| - -250410.0000000000&lt;/CELL&gt;&lt;CELL&gt;FT_SNF|ST_RI|L_OTH|S03712|T_OTH_CUR_ASSETS| - 4699.0000000000&lt;/CELL&gt;&lt;CELL&gt;FT_SNF|ST_RI|L_OTH|S03712|T_NURSING_LABOR| - 290163.0000000000&lt;/CELL&gt;&lt;CELL&gt;FT_ML_SNF|S</t>
  </si>
  <si>
    <t>T_NH|L_4116|S02961|T_OTHER_NN_LABOR| - 101720.0000000000&lt;/CELL&gt;&lt;CELL&gt;FT_SNF|ST_NH|L_MA_NH|S03503|IP_REV_HOSPICE| - 15193&lt;/CELL&gt;&lt;CELL&gt;FT_SNF|ST_OH|L_OH|S03709|T_DEPR_AMORT| - 2664.0000000000&lt;/CELL&gt;&lt;CELL&gt;FT_SNF|ST_NH|L_MA_NH|S03504|PD_MEDICAID| - 1687.0000000000&lt;/CELL&gt;&lt;CELL&gt;FT_SNF|ST_RI|L_OTH|S03712|PD_MEDICARE| - 311.0000000000&lt;/CELL&gt;&lt;CELL&gt;FT_SNF|ST_FL|L_REV|S01801|T_OTHER_CUR_LIAB| - 419193&lt;/CELL&gt;&lt;CELL&gt;FT_SNF|ST_CT|L_CT|S03703|T_TRADE_PAY| - 128250.0000000000&lt;/CELL&gt;&lt;CELL&gt;FT_SNF|ST_FL|L_REV|S01601|T_INT_INC_</t>
  </si>
  <si>
    <t>EXP| - 37.0000000000&lt;/CELL&gt;&lt;CELL&gt;FT_SNF|ST_KY|L_KY|S02601|PD_MEDICARE| - 383.0000000000&lt;/CELL&gt;&lt;CELL&gt;FT_SNF|ST_KY|L_KY|S02604|PD_MEDICARE| - 499.0000000000&lt;/CELL&gt;&lt;CELL&gt;FT_SNF|ST_KY|L_KY|S02603|PD_MEDICARE| - 198.0000000000&lt;/CELL&gt;&lt;CELL&gt;FT_ML_SNF|ST_NH|L_4116|S02961|REV_ANCILLARY| - 204371&lt;/CELL&gt;&lt;CELL&gt;FT_SNF|ST_KY|L_KY|S02603|IPD_OTHER| - 62.0000000000&lt;/CELL&gt;&lt;CELL&gt;FT_SNF|ST_KY|L_KY|S02608|PD_MEDICARE| - 244.0000000000&lt;/CELL&gt;&lt;CELL&gt;FT_SNF|ST_GA|L_GE_C|S01001|T_BAD_DEBT| - 9012.0000000000&lt;/CELL&gt;&lt;CELL&gt;FT_SNF|ST_FL</t>
  </si>
  <si>
    <t>|L_REV|S01601|T_AR_GROSS| - 3025580.0000000000&lt;/CELL&gt;&lt;CELL&gt;FT_SNF|ST_WV|L_OTH|S03715|IP_REV_SKILLED| - 401676&lt;/CELL&gt;&lt;CELL&gt;FT_SNF|ST_ID|L_OTH|S03718|REV_MEDICAID| - 125564&lt;/CELL&gt;&lt;CELL&gt;FT_SNF|ST_CT|L_CT|S03703|PD_MEDICAID| - 1478.0000000000&lt;/CELL&gt;&lt;CELL&gt;FT_ML_SNF|ST_NH|L_4116|S02961|T_INV| - 64287.0000000000&lt;/CELL&gt;&lt;CELL&gt;FT_SNF|ST_TN|L_OTH|S03721|IPD_SKILLED| - 3548.0000000000&lt;/CELL&gt;&lt;CELL&gt;FT_SNF|ST_FL|L_REV|S01701|T_CAPEX| - 6576.0000000000&lt;/CELL&gt;&lt;CELL&gt;FT_ML_SNF|ST_NH|L_4116|S02961|A_BEDS| - 128.0000000000&lt;/CEL</t>
  </si>
  <si>
    <t>L&gt;&lt;CELL&gt;FT_ML_SH|ST_OK|L_2704|S02932|IPD_ASSISTED| - 1292.0000000000&lt;/CELL&gt;&lt;CELL&gt;FT_ALF|ST_KY|L_KY|S02614|T_AR_GROSS| - -68884.0000000000&lt;/CELL&gt;&lt;CELL&gt;FT_ML_SNF|ST_ID|L_REV|S01401|T_CAPEX| - 6285.0000000000&lt;/CELL&gt;&lt;CELL&gt;FT_SNF|ST_FL|L_OTH|S03301|T_OTHER_HOURS| - 3936.0000000000&lt;/CELL&gt;&lt;CELL&gt;FT_SNF|ST_OK|L_2704|S02931|PD_COMM_INS| - 459.0000000000&lt;/CELL&gt;&lt;CELL&gt;FT_SNF|ST_FL|L_REV|S02101|PD_OTHER| - 103.0000000000&lt;/CELL&gt;&lt;CELL&gt;FT_SNF|ST_FL|L_REV|S01601|T_OTHER_HOURS| - 6095.0000000000&lt;/CELL&gt;&lt;CELL&gt;FT_SNF|ST_CT|L_CT_</t>
  </si>
  <si>
    <t>REVOLVER|S03401|T_ANCIL_EXP| - 124329.0000000000&lt;/CELL&gt;&lt;CELL&gt;FT_SNF|ST_CT|L_CT|S03704|REV_PRIVATE| - 25045&lt;/CELL&gt;&lt;CELL&gt;FT_SNF|ST_OH|L_OH|S03709|T_CASH_AND_EQUIV| - 74985.0000000000&lt;/CELL&gt;&lt;CELL&gt;FT_SNF|ST_CT|L_CT|S03403|PD_MEDICAID| - 2740.0000000000&lt;/CELL&gt;&lt;CELL&gt;FT_SNF|ST_RI|L_OTH|S03712|PD_MEDICAID| - 2810.0000000000&lt;/CELL&gt;&lt;CELL&gt;FT_SNF|ST_FL|L_REV|S01801|T_RENT_EXP| - 123577.0000000000&lt;/CELL&gt;&lt;CELL&gt;FT_SNF|ST_KY|L_KY|S02601|PD_OTHER| - 62.0000000000&lt;/CELL&gt;&lt;CELL&gt;FT_SNF|ST_CT|L_2842|S02911|T_BAD_DEBT| - 28329.00</t>
  </si>
  <si>
    <t>00000000&lt;/CELL&gt;&lt;CELL&gt;FT_SNF|ST_OH|L_OH|S03708|T_NURSING_HOURS| - 9324.0000000000&lt;/CELL&gt;&lt;CELL&gt;FT_SNF|ST_KY|L_KY|S02604|IPD_OTHER| - 97.0000000000&lt;/CELL&gt;&lt;CELL&gt;FT_SNF|ST_CT|L_CT|S03703|IPD_HOSPICE| - 125.0000000000&lt;/CELL&gt;&lt;CELL&gt;FT_ALF|ST_KY|L_KY|S02609|REV_PRIVATE| - 91343&lt;/CELL&gt;&lt;CELL&gt;FT_SNF|ST_OH|L_OH|S03708|IP_REV_HOSPICE| - 26828&lt;/CELL&gt;&lt;CELL&gt;FT_SNF|ST_OH|L_OH|S03710|T_INV| - 35518.0000000000&lt;/CELL&gt;&lt;CELL&gt;FT_MH|ST_ID|L_OTH|S03717|T_EXPENSES| - 286948.0000000000&lt;/CELL&gt;&lt;CELL&gt;FT_SNF|ST_CA|L_REV|S01501|T_DEPR_AMOR</t>
  </si>
  <si>
    <t>T| - 4130.0000000000&lt;/CELL&gt;&lt;CELL&gt;FT_ALF|ST_NH|L_GE_B|S00801|T_OTHER_HOURS| - 4920.0000000000&lt;/CELL&gt;&lt;CELL&gt;FT_SNF|ST_FL|L_REV|S01701|T_EXPENSES| - 613298.0000000000&lt;/CELL&gt;&lt;CELL&gt;FT_SNF|ST_OH|L_OH|S03709|IP_REV_HOSPICE| - 15911&lt;/CELL&gt;&lt;CELL&gt;FT_SNF|ST_OK|L_2704|S02931|L_BEDS| - 159.0000000000&lt;/CELL&gt;&lt;CELL&gt;FT_SNF|ST_FL|L_REV|S02101|IPD_OTHER| - 103.0000000000&lt;/CELL&gt;&lt;CELL&gt;FT_SNF|ST_FL|L_REV|S01601|T_OTHER_CUR_LIAB| - -987126&lt;/CELL&gt;&lt;CELL&gt;FT_SNF|ST_MA|L_MA_NH|S03707|REV_COMM_INS| - 7130&lt;/CELL&gt;&lt;CELL&gt;FT_SNF|ST_ID|L_OTH|</t>
  </si>
  <si>
    <t>S03718|REV_PRIVATE| - 25035&lt;/CELL&gt;&lt;CELL&gt;FT_SNF|ST_MA|L_MA_NH|S03707|REV_OTHER| - 7535&lt;/CELL&gt;&lt;CELL&gt;FT_SNF|ST_GA|L_OTH|S03722|PD_COMM_INS| - 31.0000000000&lt;/CELL&gt;&lt;CELL&gt;FT_SNF|ST_RI|L_OTH|S03712|REV_ANCILLARY| - 296516&lt;/CELL&gt;&lt;CELL&gt;FT_SNF|ST_RI|L_OTH|S03711|IPD_SKILLED| - 4.0000000000&lt;/CELL&gt;&lt;CELL&gt;FT_SNF|ST_KY|L_KY|S02601|IPD_OTHER| - 62.0000000000&lt;/CELL&gt;&lt;CELL&gt;FT_SNF|ST_OH|L_OH|S03710|T_AR_GROSS| - 1151215.0000000000&lt;/CELL&gt;&lt;CELL&gt;FT_ML_SNF|ST_NH|L_GE_B|S00501|IPD_SKILLED| - 2394.0000000000&lt;/CELL&gt;&lt;CELL&gt;FT_SNF|ST_GA</t>
  </si>
  <si>
    <t>|L_GE_C|S01001|PD_PRIVATE| - 245.0000000000&lt;/CELL&gt;&lt;CELL&gt;FT_SNF|ST_CA|L_GE_A|S00201|T_CAPEX| - 4866.0000000000&lt;/CELL&gt;&lt;CELL&gt;FT_SNF|ST_CA|L_GE_A|S00201|T_OTHER_CUR_LIAB| - 3466625&lt;/CELL&gt;&lt;CELL&gt;FT_SNF|ST_IN|L_OTH|S03714|T_OTH_CUR_ASSETS| - 83836.0000000000&lt;/CELL&gt;&lt;CELL&gt;FT_SNF|ST_IN|L_OTH|S03714|T_NURSING_LABOR| - 128704.0000000000&lt;/CELL&gt;&lt;CELL&gt;FT_ALF|ST_KY|L_KY|S02609|T_ANCIL_EXP| - 1455.0000000000&lt;/CELL&gt;&lt;CELL&gt;FT_SNF|ST_FL|L_REV|S01801|T_BAD_DEBT| - 9752.0000000000&lt;/CELL&gt;&lt;CELL&gt;FT_ALF|ST_WA|L_OTH|S03716|IPD_ASSISTE</t>
  </si>
  <si>
    <t>_OTHER_NN_LABOR| - 82912.0000000000&lt;/CELL&gt;&lt;CELL&gt;FT_SNF|ST_KY|L_KY|S02602|PD_COMM_INS| - 56.0000000000&lt;/CELL&gt;&lt;CELL&gt;FT_SNF|ST_KY|L_KY|S02601|PD_COMM_INS| - 62.0000000000&lt;/CELL&gt;&lt;CELL&gt;FT_SNF|ST_KY|L_KY|S02604|PD_COMM_INS| - 101.0000000000&lt;/CELL&gt;&lt;CELL&gt;FT_SNF|ST_KY|L_KY|S02603|PD_COMM_INS| - 52.0000000000&lt;/CELL&gt;&lt;CELL&gt;FT_SNF|ST_NH|L_MA_NH|S03503|REV_CONT_ALLOW| - -141588&lt;/CELL&gt;&lt;CELL&gt;FT_SNF|ST_KY|L_KY|S02605|PD_COMM_INS| - 6.0000000000&lt;/CELL&gt;&lt;CELL&gt;FT_SNF|ST_NH|L_GE_B|S00901|IPD_SKILLED| - 2020.0000000000&lt;/CELL&gt;&lt;CEL</t>
  </si>
  <si>
    <t>L&gt;FT_SNF|ST_OH|L_OH|S02511|PD_PRIVATE| - 164.0000000000&lt;/CELL&gt;&lt;CELL&gt;FT_SNF|ST_OH|L_OH|S03701|T_CASH_AND_EQUIV| - 6850.0000000000&lt;/CELL&gt;&lt;CELL&gt;FT_SNF|ST_MA|L_MA_NH|S03705|IP_REV_SKILLED| - 528231&lt;/CELL&gt;&lt;CELL&gt;FT_SNF|ST_FL|L_REV|S02101|T_OTHER_NN_LABOR| - 99623.0000000000&lt;/CELL&gt;&lt;CELL&gt;FT_SNF|ST_NH|L_2824|S02921|T_OTH_CUR_ASSETS| - 92280.0000000000&lt;/CELL&gt;&lt;CELL&gt;FT_SNF|ST_CT|L_CT|S03702|REV_MEDICARE| - 244476&lt;/CELL&gt;&lt;CELL&gt;FT_SNF|ST_OH|L_OH|S03709|T_AR_GROSS| - 1337558.0000000000&lt;/CELL&gt;&lt;CELL&gt;FT_SNF|ST_CT|L_CT|S03702|</t>
  </si>
  <si>
    <t>T_OTHER_NN_LABOR| - 76707.0000000000&lt;/CELL&gt;&lt;CELL&gt;FT_SNF|ST_CA|L_REV|S01501|T_OTHER_CUR_LIAB| - 2501320&lt;/CELL&gt;&lt;CELL&gt;FT_ML_SNF|ST_ID|L_REV|S01401|T_DEPR_AMORT| - 4619.0000000000&lt;/CELL&gt;&lt;CELL&gt;FT_SNF|ST_OH|L_OH|S03710|T_OTHER_CUR_LIAB| - 393772&lt;/CELL&gt;&lt;CELL&gt;FT_SNF|ST_CT|L_CT_REVOLVER|S03401|T_MGMT_FEE| - 63521.0000000000&lt;/CELL&gt;&lt;CELL&gt;FT_CCRC|ST_NM|L_REV|S03601|PD_PRIVATE| - 4907.0000000000&lt;/CELL&gt;&lt;CELL&gt;FT_SNF|ST_FL|L_REV|S01601|REV_CONT_ALLOW| - -734415&lt;/CELL&gt;&lt;CELL&gt;FT_SNF|ST_FL|L_REV|S01701|IP_REV_HOSPICE| - 36004&lt;</t>
  </si>
  <si>
    <t>/CELL&gt;&lt;CELL&gt;FT_SNF|ST_FL|L_REV|S01801|REV_MEDICARE| - 388271&lt;/CELL&gt;&lt;CELL&gt;FT_SNF|ST_NH|L_MA_NH|S03505|REV_MEDICARE| - 189740&lt;/CELL&gt;&lt;CELL&gt;FT_SNF|ST_WV|L_GE_C|S01101|IPD_OTHER| - 152.0000000000&lt;/CELL&gt;&lt;CELL&gt;FT_SNF|ST_NH|L_MA_NH|S03504|T_INV| - 30190.0000000000&lt;/CELL&gt;&lt;CELL&gt;FT_ML_SNF|ST_NH|L_4116|S02961|T_OTH_CUR_ASSETS| - 3014.0000000000&lt;/CELL&gt;&lt;CELL&gt;FT_ML_SNF|ST_KY|L_KY|S02607|T_CAPEX| - 2539.0000000000&lt;/CELL&gt;&lt;CELL&gt;FT_SNF|ST_NM|L_GE_A|S00101|REV_MEDICAID| - 419533&lt;/CELL&gt;&lt;CELL&gt;FT_SNF|ST_NM|L_GE_A|S00101|T_DEPR_AM</t>
  </si>
  <si>
    <t>ORT| - 1945.0000000000&lt;/CELL&gt;&lt;CELL&gt;FT_SNF|ST_NM|L_GE_A|S00101|T_OTHER_NN_LABOR| - 68199.0000000000&lt;/CELL&gt;&lt;CELL&gt;FT_SNF|ST_NH|L_2824|S02921|T_AR_GROSS| - 1560268.0000000000&lt;/CELL&gt;&lt;CELL&gt;FT_SNF|ST_OH|L_OH|S03701|T_OTHER_CUR_LIAB| - 626019&lt;/CELL&gt;&lt;CELL&gt;FT_SNF|ST_MA|L_MA_NH|S03705|IPD_SKILLED| - 2371.0000000000&lt;/CELL&gt;&lt;CELL&gt;FT_SNF|ST_FL|L_REV|S02101|T_TRADE_PAY| - 423052.0000000000&lt;/CELL&gt;&lt;CELL&gt;FT_SNF|ST_OH|L_OH|S03708|T_OTHER_HOURS| - 4647.0000000000&lt;/CELL&gt;&lt;CELL&gt;FT_ALF|ST_NH|L_GE_B|S00801|T_RENT_EXP| - 53404.000000</t>
  </si>
  <si>
    <t>0000&lt;/CELL&gt;&lt;CELL&gt;FT_SNF|ST_ID|L_OTH|S03718|L_BEDS| - 80.0000000000&lt;/CELL&gt;&lt;CELL&gt;FT_SNF|ST_NH|L_MA_NH|S03505|T_AR_VAL_RES| - -142899.0000000000&lt;/CELL&gt;&lt;CELL&gt;FT_SNF|ST_OH|L_OH|S03709|T_ANCIL_EXP| - 87662.0000000000&lt;/CELL&gt;&lt;CELL&gt;FT_SNF|ST_FL|L_REV|S01601|REV_ANCILLARY| - 810346&lt;/CELL&gt;&lt;CELL&gt;FT_SNF|ST_NH|L_MA_NH|S03503|IP_REV_SKILLED| - 720903&lt;/CELL&gt;&lt;CELL&gt;FT_SNF|ST_CT|L_CT_REVOLVER|S03401|T_NURSING_HOURS| - 14874.0000000000&lt;/CELL&gt;&lt;CELL&gt;FT_SNF|ST_NH|L_MA_NH|S03505|IP_REV_SKILLED| - 479128&lt;/CELL&gt;&lt;CELL&gt;FT_SNF|ST_FL|L_</t>
  </si>
  <si>
    <t>REV|S01601|REV_COMM_INS| - 102132&lt;/CELL&gt;&lt;CELL&gt;FT_ML_SNF|ST_KY|L_KY|S02607|T_TRADE_PAY| - 83257.0000000000&lt;/CELL&gt;&lt;CELL&gt;FT_SNF|ST_OH|L_OH|S03719|T_OTH_CUR_ASSETS| - -17518.0000000000&lt;/CELL&gt;&lt;CELL&gt;FT_SNF|ST_CT|L_CT|S03704|T_NURSING_HOURS| - 10154.0000000000&lt;/CELL&gt;&lt;CELL&gt;FT_SNF|ST_GA|L_GE_C|S01001|T_OTH_CUR_ASSETS| - 96352.0000000000&lt;/CELL&gt;&lt;CELL&gt;FT_SNF|ST_FL|L_REV|S01801|REV_MEDICAID| - 410375&lt;/CELL&gt;&lt;CELL&gt;FT_ML_SNF|ST_NH|L_4114|S02951|T_TAX_INS| - 17232.0000000000&lt;/CELL&gt;&lt;CELL&gt;FT_SNF|ST_FL|L_REV|S02101|IP_REV_HOSP</t>
  </si>
  <si>
    <t>ICE| - 20649&lt;/CELL&gt;&lt;CELL&gt;FT_CCRC|ST_NM|L_REV|S03601|T_AR_GROSS| - 232735.0000000000&lt;/CELL&gt;&lt;CELL&gt;FT_SNF|ST_OH|L_REV|S01901|REV_ANCILLARY| - 303459&lt;/CELL&gt;&lt;CELL&gt;FT_ML_SNF|ST_NH|L_GE_B|S00501|T_EXPENSES| - 715123.0000000000&lt;/CELL&gt;&lt;CELL&gt;FT_ML_SNF|ST_KY|L_KY|S02607|T_EXPENSES| - 314209.0000000000&lt;/CELL&gt;&lt;CELL&gt;FT_SNF|ST_OK|L_2704|S02931|REV_ANCILLARY| - 647795&lt;/CELL&gt;&lt;CELL&gt;FT_SNF|ST_OH|L_OH|S03701|IP_REV_SKILLED| - 487852&lt;/CELL&gt;&lt;CELL&gt;FT_SNF|ST_CA|L_GE_A|S00201|A_BEDS| - 96.0000000000&lt;/CELL&gt;&lt;CELL&gt;FT_SNF|ST_MA|L_MA_NH</t>
  </si>
  <si>
    <t>|S03707|T_CASH_AND_EQUIV| - 46840.0000000000&lt;/CELL&gt;&lt;CELL&gt;FT_CCRC|ST_NM|L_REV|S03601|IP_REV_SKILLED| - 374223&lt;/CELL&gt;&lt;CELL&gt;FT_SNF|ST_MA|L_MA_NH|S03707|T_NURSING_HOURS| - 11291.0000000000&lt;/CELL&gt;&lt;CELL&gt;FT_SNF|ST_MA|L_MA_NH|S03707|T_MGMT_FEE| - 43411.0000000000&lt;/CELL&gt;&lt;CELL&gt;FT_SNF|ST_FL|L_REV|S02101|T_TAX_INS| - 7848.0000000000&lt;/CELL&gt;&lt;CELL&gt;FT_SNF|ST_MA|L_MA_NH|S03707|T_INT_INC_EXP| - -12.0000000000&lt;/CELL&gt;&lt;CELL&gt;FT_SNF|ST_KY|L_KY|S02603|PD_MEDICAID| - 1369.0000000000&lt;/CELL&gt;&lt;CELL&gt;FT_SNF|ST_MA|L_MA_NH|S03707|T_OTH_CUR</t>
  </si>
  <si>
    <t>_ASSETS| - 4673.0000000000&lt;/CELL&gt;&lt;CELL&gt;FT_SNF|ST_MA|L_MA_NH|S03707|T_NURSING_LABOR| - 253133.0000000000&lt;/CELL&gt;&lt;CELL&gt;FT_ML_SNF|ST_NH|L_4116|S02961|T_MGMT_FEE| - 38284.0000000000&lt;/CELL&gt;&lt;CELL&gt;FT_SNF|ST_CA|L_OTH|S03720|IP_REV_SKILLED| - 541884&lt;/CELL&gt;&lt;CELL&gt;FT_SNF|ST_WV|L_GE_C|S01101|A_BEDS| - 120.0000000000&lt;/CELL&gt;&lt;CELL&gt;FT_SNF|ST_TN|L_OTH|S03721|T_DEPR_AMORT| - 3509.0000000000&lt;/CELL&gt;&lt;CELL&gt;FT_SNF|ST_FL|L_REV|S01601|REV_MEDICARE| - 781915&lt;/CELL&gt;&lt;CELL&gt;FT_CCRC|ST_NM|L_REV|S03601|T_OTHER_NN_LABOR| - 101771.0000000000&lt;</t>
  </si>
  <si>
    <t>/CELL&gt;&lt;CELL&gt;FT_SNF|ST_CT|L_CT|S03704|IP_REV_SKILLED| - 970109&lt;/CELL&gt;&lt;CELL&gt;FT_ML_SNF|ST_KY|L_KY|S02607|T_TAX_INS| - 4131.0000000000&lt;/CELL&gt;&lt;CELL&gt;FT_ILF|ST_CT|L_CT|S02401|IPD_ASSISTED| - 1271.0000000000&lt;/CELL&gt;&lt;CELL&gt;FT_SNF|ST_FL|L_REV|S01801|REV_PRIVATE| - 43854&lt;/CELL&gt;&lt;CELL&gt;FT_ML_SNF|ST_NH|L_4114|S02951|T_TRADE_PAY| - 97855.0000000000&lt;/CELL&gt;&lt;CELL&gt;FT_SNF|ST_TN|L_OTH|S03721|T_AR_VAL_RES| - -321302.0000000000&lt;/CELL&gt;&lt;CELL&gt;FT_SNF|ST_NH|L_MA_NH|S03503|REV_MEDICARE| - 202743&lt;/CELL&gt;&lt;CELL&gt;FT_SNF|ST_MT|L_GE_A|S00105|REV_</t>
  </si>
  <si>
    <t>VETERANS| - 14982&lt;/CELL&gt;&lt;CELL&gt;FT_ML_SNF|ST_KY|L_KY|S02607|T_DEPR_AMORT| - 2303.0000000000&lt;/CELL&gt;&lt;CELL&gt;FT_SNF|ST_CO|L_GE_C|S00301|IPD_OTHER| - 134.0000000000&lt;/CELL&gt;&lt;CELL&gt;FT_SNF|ST_CO|L_GE_C|S00301|T_NURSING_LABOR| - 178708.0000000000&lt;/CELL&gt;&lt;CELL&gt;FT_SNF|ST_CO|L_GE_C|S00301|T_AR_VAL_RES| - -355005.0000000000&lt;/CELL&gt;&lt;CELL&gt;FT_SNF|ST_MA|L_MA_NH|S03707|T_OTHER_CUR_LIAB| - 1179110&lt;/CELL&gt;&lt;CELL&gt;FT_SNF|ST_MA|L_MA_NH|S03707|IPD_HOSPICE| - 165.0000000000&lt;/CELL&gt;&lt;CELL&gt;FT_SNF|ST_MA|L_MA_NH|S03707|IP_REV_HOSPICE| - 36636&lt;/CE</t>
  </si>
  <si>
    <t>LL&gt;&lt;CELL&gt;FT_SNF|ST_WV|L_GE_C|S01101|T_TRADE_PAY| - 106027.0000000000&lt;/CELL&gt;&lt;CELL&gt;FT_ML_SNF|ST_NH|L_GE_B|S00701|REV_PRIVATE| - 143148&lt;/CELL&gt;&lt;CELL&gt;FT_SNF|ST_OH|L_OH|S03701|PD_MEDICARE| - 147.0000000000&lt;/CELL&gt;&lt;CELL&gt;FT_SNF|ST_MA|L_MA_NH|S03707|PD_OTHER| - 165.0000000000&lt;/CELL&gt;&lt;CELL&gt;FT_SNF|ST_MA|L_MA_NH|S03707|IPD_OTHER| - 165.0000000000&lt;/CELL&gt;&lt;CELL&gt;FT_SNF|ST_CT|L_CT|S03403|T_OTHER_NN_LABOR| - 182164.0000000000&lt;/CELL&gt;&lt;CELL&gt;FT_SNF|ST_CT|L_REV|S02001|PD_MEDICAID| - 1434.0000000000&lt;/CELL&gt;&lt;CELL&gt;FT_ILF|ST_CT|L_CT|S02</t>
  </si>
  <si>
    <t>401|L_BEDS| - 49.0000000000&lt;/CELL&gt;&lt;CELL&gt;FT_SNF|ST_NH|L_GE_B|S00901|T_EXPENSES| - 474176.0000000000&lt;/CELL&gt;&lt;CELL&gt;FT_ML_SNF|ST_NH|L_4114|S02951|T_BAD_DEBT| - 8774.0000000000&lt;/CELL&gt;&lt;CELL&gt;FT_ML_SNF|ST_NH|L_4116|S02961|T_AR_VAL_RES| - -97424.0000000000&lt;/CELL&gt;&lt;CELL&gt;FT_SNF|ST_FL|L_REV|S01601|REV_MEDICAID| - 540541&lt;/CELL&gt;&lt;CELL&gt;FT_SNF|ST_OH|L_OH|S03708|T_OTH_CUR_ASSETS| - 4983.0000000000&lt;/CELL&gt;&lt;CELL&gt;FT_SNF|ST_NH|L_2824|S02921|T_OTHER_CUR_LIAB| - 1407299&lt;/CELL&gt;&lt;CELL&gt;FT_MH|ST_OK|L_OK|S03201|T_OTHER_CUR_LIAB| - 566560&lt;/</t>
  </si>
  <si>
    <t>CELL&gt;&lt;CELL&gt;FT_ML_SNF|ST_NH|L_4116|S02961|PD_MEDICARE| - 391.0000000000&lt;/CELL&gt;&lt;CELL&gt;FT_SNF|ST_FL|L_REV|S01801|REV_OTHER| - 162&lt;/CELL&gt;&lt;CELL&gt;FT_ML_SNF|ST_NH|L_4114|S02951|IP_REV_HOSPICE| - 9009&lt;/CELL&gt;&lt;CELL&gt;FT_ML_SNF|ST_ID|L_REV|S01401|PD_COMM_INS| - 539.0000000000&lt;/CELL&gt;&lt;CELL&gt;FT_SNF|ST_MT|L_GE_A|S00104|PD_VETERANS| - 31.0000000000&lt;/CELL&gt;&lt;CELL&gt;FT_SNF|ST_NH|L_2824|S02921|T_INV| - 52211.0000000000&lt;/CELL&gt;&lt;CELL&gt;FT_ILF|ST_CT|L_CT|S02401|T_OTHER_HOURS| - 1626.0000000000&lt;/CELL&gt;&lt;CELL&gt;FT_SNF|ST_MT|L_GE_A|S00104|REV_COMM</t>
  </si>
  <si>
    <t>L&gt;FT_SNF|ST_CT|L_CT|S03704|REV_MEDICAID| - 353988&lt;/CELL&gt;&lt;CELL&gt;FT_SNF|ST_WV|L_OTH|S03715|T_ANCIL_EXP| - 51245.0000000000&lt;/CELL&gt;&lt;CELL&gt;FT_SNF|ST_MA|L_MA_NH|S03707|T_RENT_EXP| - 35699.0000000000&lt;/CELL&gt;&lt;CELL&gt;FT_SNF|ST_FL|L_REV|S01601|IPD_SKILLED| - 4990.0000000000&lt;/CELL&gt;&lt;CELL&gt;FT_SNF|ST_FL|L_REV|S01801|IPD_SKILLED| - 3240.0000000000&lt;/CELL&gt;&lt;CELL&gt;FT_SNF|ST_KY|L_KY|S02612|PD_OTHER| - 115.0000000000&lt;/CELL&gt;&lt;CELL&gt;FT_SNF|ST_KY|L_KY|S02610|T_INV| - 21311.0000000000&lt;/CELL&gt;&lt;CELL&gt;FT_SNF|ST_MA|L_MA_NH|S03707|T_TAX_INS| - 700</t>
  </si>
  <si>
    <t>0.0000000000&lt;/CELL&gt;&lt;CELL&gt;FT_SNF|ST_OH|L_OH|S03710|T_TRADE_PAY| - 60326.0000000000&lt;/CELL&gt;&lt;CELL&gt;FT_SNF|ST_FL|L_REV|S02101|T_INV| - 42621.0000000000&lt;/CELL&gt;&lt;CELL&gt;FT_SNF|ST_CA|L_GE_A|S00201|T_ANCIL_EXP| - 121658.0000000000&lt;/CELL&gt;&lt;CELL&gt;FT_SNF|ST_KY|L_KY|S02602|T_AR_VAL_RES| - -54010.0000000000&lt;/CELL&gt;&lt;CELL&gt;FT_SNF|ST_CA|L_GE_A|S00201|IP_REV_HOSPICE| - 11915&lt;/CELL&gt;&lt;CELL&gt;FT_SNF|ST_FL|L_REV|S01701|T_RENT_EXP| - 93603.0000000000&lt;/CELL&gt;&lt;CELL&gt;FT_CCRC|ST_NM|L_REV|S03601|T_OTH_CUR_ASSETS| - 10370.0000000000&lt;/CELL&gt;&lt;CELL&gt;FT_</t>
  </si>
  <si>
    <t>ILF|ST_CT|L_CT|S02401|PD_PRIVATE| - 1271.0000000000&lt;/CELL&gt;&lt;CELL&gt;FT_SNF|ST_KY|L_KY|S02601|REV_MEDICAID| - 418497&lt;/CELL&gt;&lt;CELL&gt;FT_SNF|ST_CT|L_2845|S01301|T_INV| - 26638.0000000000&lt;/CELL&gt;&lt;CELL&gt;FT_ML_SNF|ST_KY|L_KY|S02607|T_INV| - 33387.0000000000&lt;/CELL&gt;&lt;CELL&gt;FT_SNF|ST_NH|L_GE_B|S00901|IPD_HOSPICE| - 124.0000000000&lt;/CELL&gt;&lt;CELL&gt;FT_SNF|ST_NH|L_GE_B|S00601|REV_COMM_INS| - 11901&lt;/CELL&gt;&lt;CELL&gt;FT_SNF|ST_NH|L_MA_NH|S03505|T_RENT_EXP| - 75410.0000000000&lt;/CELL&gt;&lt;CELL&gt;FT_ML_SNF|ST_NH|L_4114|S02951|PD_COMM_INS| - 107.0000000</t>
  </si>
  <si>
    <t>000&lt;/CELL&gt;&lt;CELL&gt;FT_SNF|ST_NH|L_MA_NH|S03501|PD_OTHER| - 201.0000000000&lt;/CELL&gt;&lt;CELL&gt;FT_SNF|ST_OH|L_REV|S01901|PD_PRIVATE| - 115.0000000000&lt;/CELL&gt;&lt;CELL&gt;FT_SNF|ST_OH|L_OH|S03709|IPD_SKILLED| - 2900.0000000000&lt;/CELL&gt;&lt;CELL&gt;FT_SNF|ST_NM|L_GE_A|S00102|REV_PRIVATE| - 131&lt;/CELL&gt;&lt;CELL&gt;FT_SNF|ST_NM|L_GE_A|S00102|T_INV| - 22021.0000000000&lt;/CELL&gt;&lt;CELL&gt;FT_SNF|ST_KY|L_KY|S02610|T_MGMT_FEE| - 20082.0000000000&lt;/CELL&gt;&lt;CELL&gt;FT_ML_SNF|ST_ID|L_REV|S01401|REV_ANCILLARY| - 372066&lt;/CELL&gt;&lt;CELL&gt;FT_ALF|ST_NH|L_GE_B|S00801|T_MGMT_FEE|</t>
  </si>
  <si>
    <t xml:space="preserve"> - 18995.0000000000&lt;/CELL&gt;&lt;CELL&gt;FT_SNF|ST_KY|L_KY|S02608|REV_COMM_INS| - 5225&lt;/CELL&gt;&lt;CELL&gt;FT_ML_SNF|ST_CT|L_CT_REVOLVER|S03402|T_BAD_DEBT| - 27901.0000000000&lt;/CELL&gt;&lt;CELL&gt;FT_SNF|ST_FL|L_REV|S02101|T_INT_INC_EXP| - -3.0000000000&lt;/CELL&gt;&lt;CELL&gt;FT_SNF|ST_IN|L_OTH|S03714|T_NURSING_HOURS| - 7447.0000000000&lt;/CELL&gt;&lt;CELL&gt;FT_SNF|ST_KY|L_KY|S02612|T_CAPEX| - 2173.0000000000&lt;/CELL&gt;&lt;CELL&gt;FT_SNF|ST_OH|L_OH|S03719|T_INV| - 34452.0000000000&lt;/CELL&gt;&lt;CELL&gt;FT_ML_SNF|ST_NH|L_GE_B|S00701|T_DEPR_AMORT| - 1809.0000000000&lt;/CELL&gt;&lt;CELL</t>
  </si>
  <si>
    <t>&gt;FT_SNF|ST_NH|L_GE_B|S00601|T_OTHER_HOURS| - 3710.0000000000&lt;/CELL&gt;&lt;CELL&gt;FT_SNF|ST_NH|L_MA_NH|S03503|T_INV| - 35163.0000000000&lt;/CELL&gt;&lt;CELL&gt;FT_ALF|ST_KY|L_KY|S02614|T_BAD_DEBT| - 1780.0000000000&lt;/CELL&gt;&lt;CELL&gt;FT_SNF|ST_CT|L_2845|S01301|PD_MEDICARE| - 967.0000000000&lt;/CELL&gt;&lt;CELL&gt;FT_SNF|ST_KY|L_REV|S02301|L_BEDS| - 151.0000000000&lt;/CELL&gt;&lt;CELL&gt;FT_ML_SNF|ST_OK|L_2703|S02941|PD_OTHER| - 62.0000000000&lt;/CELL&gt;&lt;CELL&gt;FT_SNF|ST_FL|L_REV|S01701|T_BAD_DEBT| - 10011.0000000000&lt;/CELL&gt;&lt;CELL&gt;FT_MH|ST_ID|L_OTH|S03717|REV_CONT_ALL</t>
  </si>
  <si>
    <t>OW| - -45760&lt;/CELL&gt;&lt;CELL&gt;FT_SNF|ST_MT|L_GE_A|S00103|REV_OTHER| - 156103&lt;/CELL&gt;&lt;CELL&gt;FT_ML_SNF|ST_NH|L_GE_B|S00501|T_ANCIL_EXP| - 157517.0000000000&lt;/CELL&gt;&lt;CELL&gt;FT_SNF|ST_MT|L_GE_A|S00103|T_TAX_INS| - 13402.0000000000&lt;/CELL&gt;&lt;CELL&gt;FT_ALF|ST_KY|L_KY|S02614|L_BEDS| - 68.0000000000&lt;/CELL&gt;&lt;CELL&gt;FT_SNF|ST_FL|L_REV|S02101|T_OTHER_HOURS| - 4386.0000000000&lt;/CELL&gt;&lt;CELL&gt;FT_SNF|ST_OH|L_OH|S03708|T_TRADE_PAY| - 104409.0000000000&lt;/CELL&gt;&lt;CELL&gt;FT_SNF|ST_CA|L_REV|S01501|IP_REV_SKILLED| - 754448&lt;/CELL&gt;&lt;CELL&gt;FT_SNF|ST_KY|L_KY|S</t>
  </si>
  <si>
    <t>02610|T_NURSING_HOURS| - 6108.0000000000&lt;/CELL&gt;&lt;CELL&gt;FT_SNF|ST_KY|L_KY|S02608|REV_MEDICARE| - 97636&lt;/CELL&gt;&lt;CELL&gt;FT_SNF|ST_NC|L_REV|S02201|PD_MEDICARE| - 371.0000000000&lt;/CELL&gt;&lt;CELL&gt;FT_SNF|ST_KY|L_KY|S02612|T_CASH_AND_EQUIV| - 66332.0000000000&lt;/CELL&gt;&lt;CELL&gt;FT_SNF|ST_ID|L_OTH|S03718|T_INV| - 28414.0000000000&lt;/CELL&gt;&lt;CELL&gt;FT_SNF|ST_ID|L_OTH|S03718|REV_MEDICARE| - 86850&lt;/CELL&gt;&lt;CELL&gt;FT_CCRC|ST_NM|L_REV|S03601|T_EXPENSES| - 441208.0000000000&lt;/CELL&gt;&lt;CELL&gt;FT_ML_SNF|ST_NH|L_GE_B|S00501|IPD_HOSPICE| - 321.0000000000&lt;/CE</t>
  </si>
  <si>
    <t>LL&gt;&lt;CELL&gt;FT_SNF|ST_OH|L_OH|S03719|PD_MEDICARE| - 455.0000000000&lt;/CELL&gt;&lt;CELL&gt;FT_SNF|ST_OK|L_2704|S02931|T_CAPEX| - 3600.0000000000&lt;/CELL&gt;&lt;CELL&gt;FT_SNF|ST_FL|L_REV|S01701|T_AR_VAL_RES| - -390572.0000000000&lt;/CELL&gt;&lt;CELL&gt;FT_MH|ST_ID|L_OTH|S03717|REV_COMM_INS| - 84977&lt;/CELL&gt;&lt;CELL&gt;FT_SNF|ST_KY|L_KY|S02613|T_INV| - 29125.0000000000&lt;/CELL&gt;&lt;CELL&gt;FT_ILF|ST_CT|L_CT|S02401|T_OTHER_NN_LABOR| - 25295.0000000000&lt;/CELL&gt;&lt;CELL&gt;FT_SNF|ST_CT|L_CT|S03702|A_BEDS| - 73.0000000000&lt;/CELL&gt;&lt;CELL&gt;FT_SNF|ST_WV|L_GE_C|S01101|T_BAD_DEBT| -</t>
  </si>
  <si>
    <t xml:space="preserve"> 8275.0000000000&lt;/CELL&gt;&lt;CELL&gt;FT_SNF|ST_OH|L_OH|S03708|T_TAX_INS| - 9620.0000000000&lt;/CELL&gt;&lt;CELL&gt;FT_SNF|ST_NH|L_GE_B|S00601|IPD_SKILLED| - 2226.0000000000&lt;/CELL&gt;&lt;CELL&gt;FT_SNF|ST_KY|L_KY|S02605|REV_MEDICARE| - 114555&lt;/CELL&gt;&lt;CELL&gt;FT_SNF|ST_OH|L_OH|S02511|T_DEPR_AMORT| - 2141.0000000000&lt;/CELL&gt;&lt;CELL&gt;FT_SNF|ST_KY|L_KY|S02608|REV_MEDICAID| - 149612&lt;/CELL&gt;&lt;CELL&gt;FT_SNF|ST_CO|L_GE_C|S01201|IP_REV_SKILLED| - 1388815&lt;/CELL&gt;&lt;CELL&gt;FT_SNF|ST_KY|L_KY|S02612|PD_MEDICARE| - 302.0000000000&lt;/CELL&gt;&lt;CELL&gt;FT_SNF|ST_KY|L_KY|S02611|P</t>
  </si>
  <si>
    <t>D_MEDICARE| - 265.0000000000&lt;/CELL&gt;&lt;CELL&gt;FT_SNF|ST_KY|L_KY|S02612|T_DEPR_AMORT| - 2712.0000000000&lt;/CELL&gt;&lt;CELL&gt;FT_SNF|ST_NH|L_GE_B|S00901|T_ANCIL_EXP| - 149278.0000000000&lt;/CELL&gt;&lt;CELL&gt;FT_SNF|ST_OH|L_OH|S03701|T_MGMT_FEE| - 25881.0000000000&lt;/CELL&gt;&lt;CELL&gt;FT_SNF|ST_KY|L_KY|S02613|IPD_OTHER| - 31.0000000000&lt;/CELL&gt;&lt;CELL&gt;FT_SNF|ST_ID|L_OTH|S03718|T_AR_GROSS| - 305272.0000000000&lt;/CELL&gt;&lt;CELL&gt;FT_ALF|ST_WA|L_OTH|S03716|A_BEDS| - 36.0000000000&lt;/CELL&gt;&lt;CELL&gt;FT_ALF|ST_KY|L_KY|S02614|T_TAX_INS| - 6161.0000000000&lt;/CELL&gt;&lt;CELL&gt;</t>
  </si>
  <si>
    <t>FT_ML_SNF|ST_NH|L_4116|S02961|T_TAX_INS| - 18831.0000000000&lt;/CELL&gt;&lt;CELL&gt;FT_SNF|ST_CA|L_REV|S01501|T_OTH_CUR_ASSETS| - 18014.0000000000&lt;/CELL&gt;&lt;CELL&gt;FT_ML_SH|ST_OK|L_2704|S02932|T_AR_GROSS| - -76695.0000000000&lt;/CELL&gt;&lt;CELL&gt;FT_SNF|ST_CT|L_CT|S03704|T_OTHER_NN_LABOR| - 110793.0000000000&lt;/CELL&gt;&lt;CELL&gt;FT_SNF|ST_FL|L_REV|S01601|T_BAD_DEBT| - 17515.0000000000&lt;/CELL&gt;&lt;CELL&gt;FT_SNF|ST_KY|L_KY|S02613|T_MGMT_FEE| - 34651.0000000000&lt;/CELL&gt;&lt;CELL&gt;FT_ML_SNF|ST_CT|L_CT_REVOLVER|S03402|IP_REV_HOSPICE| - 90638&lt;/CELL&gt;&lt;CELL&gt;FT_SNF|</t>
  </si>
  <si>
    <t>ST_NH|L_MA_NH|S03502|T_RENT_EXP| - 29007.0000000000&lt;/CELL&gt;&lt;CELL&gt;FT_SNF|ST_FL|L_REV|S02101|T_RENT_EXP| - 122257.0000000000&lt;/CELL&gt;&lt;CELL&gt;FT_SNF|ST_NH|L_MA_NH|S03505|T_TRADE_PAY| - 65957.0000000000&lt;/CELL&gt;&lt;CELL&gt;FT_SNF|ST_KY|L_KY|S02612|T_TRADE_PAY| - 74214.0000000000&lt;/CELL&gt;&lt;CELL&gt;FT_SNF|ST_CO|L_GE_C|S01201|T_ANCIL_EXP| - 201672.0000000000&lt;/CELL&gt;&lt;CELL&gt;FT_SNF|ST_KY|L_KY|S02605|REV_MEDICAID| - 121527&lt;/CELL&gt;&lt;CELL&gt;FT_SNF|ST_KY|L_KY|S02610|T_CASH_AND_EQUIV| - 77109.0000000000&lt;/CELL&gt;&lt;CELL&gt;FT_ML_SNF|ST_ID|L_REV|S01401|T_</t>
  </si>
  <si>
    <t>RENT_EXP| - 208538.0000000000&lt;/CELL&gt;&lt;CELL&gt;FT_SNF|ST_GA|L_OTH|S03722|T_TAX_INS| - 2471.0000000000&lt;/CELL&gt;&lt;CELL&gt;FT_SNF|ST_NH|L_MA_NH|S03501|L_BEDS| - 82.0000000000&lt;/CELL&gt;&lt;CELL&gt;FT_SNF|ST_KY|L_KY|S02612|T_EXPENSES| - 341225.0000000000&lt;/CELL&gt;&lt;CELL&gt;FT_SNF|ST_KY|L_KY|S02613|T_CAPEX| - 2754.0000000000&lt;/CELL&gt;&lt;CELL&gt;FT_SNF|ST_KY|L_KY|S02613|PD_OTHER| - 31.0000000000&lt;/CELL&gt;&lt;CELL&gt;FT_SNF|ST_KY|L_KY|S02611|T_INV| - 25218.0000000000&lt;/CELL&gt;&lt;CELL&gt;FT_SNF|ST_CT|L_CT|S03703|T_RENT_EXP| - 68529.0000000000&lt;/CELL&gt;&lt;CELL&gt;FT_SNF|ST_KY</t>
  </si>
  <si>
    <t>|L_KY|S02604|T_BAD_DEBT| - 7908.0000000000&lt;/CELL&gt;&lt;CELL&gt;FT_ML_SNF|ST_NH|L_GE_B|S00701|IP_REV_SKILLED| - 677314&lt;/CELL&gt;&lt;CELL&gt;FT_SNF|ST_NH|L_MA_NH|S03502|L_BEDS| - 52.0000000000&lt;/CELL&gt;&lt;CELL&gt;FT_SNF|ST_KY|L_KY|S02610|T_TAX_INS| - 3102.0000000000&lt;/CELL&gt;&lt;CELL&gt;FT_SNF|ST_FL|L_REV|S01601|T_EXPENSES| - 801336.0000000000&lt;/CELL&gt;&lt;CELL&gt;FT_SNF|ST_KY|L_KY|S02612|IP_REV_HOSPICE| - 17344&lt;/CELL&gt;&lt;CELL&gt;FT_ML_SNF|ST_NH|L_4116|S02961|IPD_SKILLED| - 799.0000000000&lt;/CELL&gt;&lt;CELL&gt;FT_SNF|ST_KY|L_KY|S02610|T_DEPR_AMORT| - 2587.0000000000&lt;</t>
  </si>
  <si>
    <t>/CELL&gt;&lt;CELL&gt;FT_SNF|ST_KY|L_KY|S02611|IPD_OTHER| - 31.0000000000&lt;/CELL&gt;&lt;CELL&gt;FT_SNF|ST_OH|L_REV|S01901|REV_CONT_ALLOW| - -283567&lt;/CELL&gt;&lt;CELL&gt;FT_SNF|ST_FL|L_REV|S02101|T_BAD_DEBT| - 10799.0000000000&lt;/CELL&gt;&lt;CELL&gt;FT_ML_SNF|ST_NH|L_GE_B|S00501|PD_MEDICARE| - 819.0000000000&lt;/CELL&gt;&lt;CELL&gt;FT_SNF|ST_KY|L_KY|S02602|IPD_ASSISTED| - 186.0000000000&lt;/CELL&gt;&lt;CELL&gt;FT_SNF|ST_CA|L_GE_A|S00201|T_INT_INC_EXP| - -150.0000000000&lt;/CELL&gt;&lt;CELL&gt;FT_SNF|ST_CA|L_GE_A|S00201|T_TAX_INS| - 6339.0000000000&lt;/CELL&gt;&lt;CELL&gt;FT_MH|ST_OK|L_OK|S03201</t>
  </si>
  <si>
    <t>|IPD_SKILLED| - 1607.0000000000&lt;/CELL&gt;&lt;CELL&gt;FT_SNF|ST_MT|L_GE_A|S00104|L_BEDS| - 60.0000000000&lt;/CELL&gt;&lt;CELL&gt;FT_SNF|ST_MT|L_GE_A|S00104|PD_COMM_INS| - 3.0000000000&lt;/CELL&gt;&lt;CELL&gt;FT_SNF|ST_MT|L_GE_A|S00104|PD_MEDICAID| - 1322.0000000000&lt;/CELL&gt;&lt;CELL&gt;FT_SNF|ST_KY|L_KY|S02601|T_BAD_DEBT| - 7337.0000000000&lt;/CELL&gt;&lt;CELL&gt;FT_SNF|ST_CT|L_CT|S03702|IPD_SKILLED| - 1758.0000000000&lt;/CELL&gt;&lt;CELL&gt;FT_SNF|ST_MT|L_GE_A|S00104|A_BEDS| - 60.0000000000&lt;/CELL&gt;&lt;CELL&gt;FT_SNF|ST_MT|L_GE_A|S00104|IP_REV_SKILLED| - 397836&lt;/CELL&gt;&lt;CELL&gt;FT_SNF</t>
  </si>
  <si>
    <t>|ST_MT|L_GE_A|S00104|IPD_SKILLED| - 1571.0000000000&lt;/CELL&gt;&lt;CELL&gt;FT_SNF|ST_RI|L_OTH|S03711|PD_PRIVATE| - 2.0000000000&lt;/CELL&gt;&lt;CELL&gt;FT_SNF|ST_CT|L_REV|S02001|PD_PRIVATE| - 223.0000000000&lt;/CELL&gt;&lt;CELL&gt;FT_SNF|ST_KY|L_KY|S02610|T_TRADE_PAY| - 38583.0000000000&lt;/CELL&gt;&lt;CELL&gt;FT_SNF|ST_MT|L_GE_A|S00104|PD_PRIVATE| - -89.0000000000&lt;/CELL&gt;&lt;CELL&gt;FT_SNF|ST_MT|L_GE_A|S00104|REV_ANCILLARY| - 66038&lt;/CELL&gt;&lt;CELL&gt;FT_SNF|ST_CA|L_REV|S01501|T_INT_INC_EXP| - -69.0000000000&lt;/CELL&gt;&lt;CELL&gt;FT_SNF|ST_KY|L_KY|S02612|IPD_HOSPICE| - 114.000</t>
  </si>
  <si>
    <t>0000000&lt;/CELL&gt;&lt;CELL&gt;FT_SNF|ST_KY|L_KY|S02610|T_EXPENSES| - 237732.0000000000&lt;/CELL&gt;&lt;CELL&gt;FT_SNF|ST_KY|L_KY|S02611|PD_OTHER| - 31.0000000000&lt;/CELL&gt;&lt;CELL&gt;FT_SNF|ST_FL|L_REV|S02101|T_AR_VAL_RES| - -649752.0000000000&lt;/CELL&gt;&lt;CELL&gt;FT_SNF|ST_CT|L_2845|S01301|T_INT_INC_EXP| - -13.0000000000&lt;/CELL&gt;&lt;CELL&gt;FT_MH|ST_OK|L_OK|S03201|IP_REV_SKILLED| - 188445&lt;/CELL&gt;&lt;CELL&gt;FT_SNF|ST_NH|L_GE_B|S00601|REV_CONT_ALLOW| - -269061&lt;/CELL&gt;&lt;CELL&gt;FT_SNF|ST_ID|L_OTH|S03718|REV_COMM_INS| - 3956&lt;/CELL&gt;&lt;CELL&gt;FT_SNF|ST_KY|L_KY|S02601|T_AR_V</t>
  </si>
  <si>
    <t>AL_RES| - -271443.0000000000&lt;/CELL&gt;&lt;CELL&gt;FT_SNF|ST_WV|L_OTH|S03715|IP_REV_HOSPICE| - 34473&lt;/CELL&gt;&lt;CELL&gt;FT_SNF|ST_CT|L_2845|S01301|PD_COMM_INS| - 226.0000000000&lt;/CELL&gt;&lt;CELL&gt;FT_SNF|ST_KY|L_KY|S02613|T_CASH_AND_EQUIV| - 44214.0000000000&lt;/CELL&gt;&lt;CELL&gt;FT_ALF|ST_NH|L_GE_B|S00801|T_NURSING_HOURS| - 4558.0000000000&lt;/CELL&gt;&lt;CELL&gt;FT_SNF|ST_CT|L_CT|S03403|T_EXPENSES| - 897248.0000000000&lt;/CELL&gt;&lt;CELL&gt;FT_SNF|ST_CA|L_OTH|S03720|PD_MEDICARE| - 201.0000000000&lt;/CELL&gt;&lt;CELL&gt;FT_SNF|ST_KY|L_KY|S02612|T_OTHER_CUR_LIAB| - 837519&lt;/CE</t>
  </si>
  <si>
    <t>LL&gt;&lt;CELL&gt;FT_SNF|ST_CT|L_CT|S03703|PD_COMM_INS| - 220.0000000000&lt;/CELL&gt;&lt;CELL&gt;FT_ML_SNF|ST_NH|L_GE_B|S00701|T_EXPENSES| - 527637.0000000000&lt;/CELL&gt;&lt;CELL&gt;FT_SNF|ST_CT|L_2845|S01301|REV_COMM_INS| - 84955&lt;/CELL&gt;&lt;CELL&gt;FT_SNF|ST_NH|L_GE_B|S00601|T_OTHER_NN_LABOR| - 84507.0000000000&lt;/CELL&gt;&lt;CELL&gt;FT_SNF|ST_IN|L_OTH|S03714|T_EXPENSES| - 361449.0000000000&lt;/CELL&gt;&lt;CELL&gt;FT_SNF|ST_KY|L_REV|S02301|PD_COMM_INS| - 129.0000000000&lt;/CELL&gt;&lt;CELL&gt;FT_ML_SNF|ST_CT|L_CT_REVOLVER|S03402|IP_REV_SKILLED| - 2380484&lt;/CELL&gt;&lt;CELL&gt;FT_SNF|ST_OH</t>
  </si>
  <si>
    <t>|L_OH|S03719|T_MGMT_FEE| - 29821.0000000000&lt;/CELL&gt;&lt;CELL&gt;FT_SNF|ST_KY|L_KY|S02613|T_TAX_INS| - 8287.0000000000&lt;/CELL&gt;&lt;CELL&gt;FT_SNF|ST_NH|L_2824|S02921|T_CASH_AND_EQUIV| - 77719.0000000000&lt;/CELL&gt;&lt;CELL&gt;FT_SNF|ST_KY|L_KY|S02602|PD_PRIVATE| - 276.0000000000&lt;/CELL&gt;&lt;CELL&gt;FT_ML_SNF|ST_NH|L_GE_B|S00501|T_AR_GROSS| - 1110613.0000000000&lt;/CELL&gt;&lt;CELL&gt;FT_SNF|ST_KY|L_KY|S02611|T_CAPEX| - 27830.0000000000&lt;/CELL&gt;&lt;CELL&gt;FT_SNF|ST_MT|L_GE_A|S00106|T_OTHER_NN_LABOR| - 72269.0000000000&lt;/CELL&gt;&lt;CELL&gt;FT_ALF|ST_NH|L_4113|S02971|T_BAD</t>
  </si>
  <si>
    <t>_DEBT| - 4764.0000000000&lt;/CELL&gt;&lt;CELL&gt;FT_SNF|ST_KY|L_KY|S02613|T_DEPR_AMORT| - 6529.0000000000&lt;/CELL&gt;&lt;CELL&gt;FT_ALF|ST_KY|L_KY|S02614|IPD_ASSISTED| - 1954.0000000000&lt;/CELL&gt;&lt;CELL&gt;FT_SNF|ST_OH|L_OH|S03709|T_CAPEX| - 10610.0000000000&lt;/CELL&gt;&lt;CELL&gt;FT_SNF|ST_CA|L_OTH|S03720|L_BEDS| - 76.0000000000&lt;/CELL&gt;&lt;CELL&gt;FT_SNF|ST_OK|L_OK|S03713|PD_MEDICAID| - 1625.0000000000&lt;/CELL&gt;&lt;CELL&gt;FT_SNF|ST_NC|L_REV|S02201|L_BEDS| - 100.0000000000&lt;/CELL&gt;&lt;CELL&gt;FT_ALF|ST_KY|L_KY|S02609|PD_PRIVATE| - 833.0000000000&lt;/CELL&gt;&lt;CELL&gt;FT_SNF|ST_NH|</t>
  </si>
  <si>
    <t>L_GE_B|S00601|T_MGMT_FEE| - 34952.0000000000&lt;/CELL&gt;&lt;CELL&gt;FT_SNF|ST_NH|L_GE_B|S00601|A_BEDS| - 79.0000000000&lt;/CELL&gt;&lt;CELL&gt;FT_ALF|ST_KY|L_KY|S02614|PD_PRIVATE| - 1954.0000000000&lt;/CELL&gt;&lt;CELL&gt;FT_CCRC|ST_NM|L_REV|S03601|T_DEPR_AMORT| - 3526.0000000000&lt;/CELL&gt;&lt;CELL&gt;FT_ALF|ST_WA|L_OTH|S03716|IP_REV_ASSISTED| - 89713&lt;/CELL&gt;&lt;CELL&gt;FT_SNF|ST_KY|L_KY|S02608|T_BAD_DEBT| - 3372.0000000000&lt;/CELL&gt;&lt;CELL&gt;FT_SNF|ST_OH|L_OH|S03719|L_BEDS| - 97.0000000000&lt;/CELL&gt;&lt;CELL&gt;FT_SNF|ST_OK|L_OK|S03713|IP_REV_SKILLED| - 342647&lt;/CELL&gt;&lt;CELL&gt;F</t>
  </si>
  <si>
    <t>T_SNF|ST_KY|L_KY|S02602|REV_MEDICARE| - 100286&lt;/CELL&gt;&lt;CELL&gt;FT_SNF|ST_FL|L_REV|S01701|REV_PRIVATE| - 26185&lt;/CELL&gt;&lt;CELL&gt;FT_SNF|ST_KY|L_KY|S02613|T_TRADE_PAY| - 106428.0000000000&lt;/CELL&gt;&lt;CELL&gt;FT_ILF|ST_CT|L_CT|S02401|T_RENT_EXP| - 24548.0000000000&lt;/CELL&gt;&lt;CELL&gt;FT_SNF|ST_CO|L_GE_C|S01201|T_BAD_DEBT| - 14633.0000000000&lt;/CELL&gt;&lt;CELL&gt;FT_SNF|ST_KY|L_KY|S02611|T_CASH_AND_EQUIV| - 75304.0000000000&lt;/CELL&gt;&lt;CELL&gt;FT_SNF|ST_KY|L_KY|S02604|T_OTHER_NN_LABOR| - 82742.0000000000&lt;/CELL&gt;&lt;CELL&gt;FT_SNF|ST_NH|L_MA_NH|S03501|REV_CONT_A</t>
  </si>
  <si>
    <t>LLOW| - -152025&lt;/CELL&gt;&lt;CELL&gt;FT_SNF|ST_OH|L_OH|S02521|T_INV| - 67129.0000000000&lt;/CELL&gt;&lt;CELL&gt;FT_SNF|ST_KY|L_KY|S02610|T_OTHER_CUR_LIAB| - 734711&lt;/CELL&gt;&lt;CELL&gt;FT_SNF|ST_NH|L_2824|S02921|IPD_SKILLED| - 4029.0000000000&lt;/CELL&gt;&lt;CELL&gt;FT_SNF|ST_ID|L_OTH|S03718|PD_COMM_INS| - 16.0000000000&lt;/CELL&gt;&lt;CELL&gt;FT_SNF|ST_OK|L_OK|S03713|T_MGMT_FEE| - 18601.0000000000&lt;/CELL&gt;&lt;CELL&gt;FT_SNF|ST_OK|L_OK|S03713|T_INT_INC_EXP| - -16.0000000000&lt;/CELL&gt;&lt;CELL&gt;FT_SNF|ST_KY|L_KY|S02612|T_OTHER_NN_LABOR| - 63444.0000000000&lt;/CELL&gt;&lt;CELL&gt;FT_SNF|ST</t>
  </si>
  <si>
    <t>_NH|L_GE_B|S00901|T_AR_GROSS| - 1265349.0000000000&lt;/CELL&gt;&lt;CELL&gt;FT_SNF|ST_NC|L_REV|S02201|T_DEPR_AMORT| - 1452.0000000000&lt;/CELL&gt;&lt;CELL&gt;FT_SNF|ST_KY|L_KY|S02605|T_BAD_DEBT| - 3736.0000000000&lt;/CELL&gt;&lt;CELL&gt;FT_SNF|ST_NH|L_MA_NH|S03501|IPD_OTHER| - 201.0000000000&lt;/CELL&gt;&lt;CELL&gt;FT_ML_SNF|ST_NH|L_4114|S02951|IP_REV_SKILLED| - 393256&lt;/CELL&gt;&lt;CELL&gt;FT_SNF|ST_KY|L_KY|S02608|T_AR_VAL_RES| - -74871.0000000000&lt;/CELL&gt;&lt;CELL&gt;FT_SNF|ST_CA|L_REV|S01501|T_NURSING_LABOR| - 221253.0000000000&lt;/CELL&gt;&lt;CELL&gt;FT_SNF|ST_OH|L_OH|S03719|REV_CO</t>
  </si>
  <si>
    <t>NT_ALLOW| - -215445&lt;/CELL&gt;&lt;CELL&gt;FT_SNF|ST_KY|L_KY|S02613|IP_REV_HOSPICE| - 5032&lt;/CELL&gt;&lt;CELL&gt;FT_SNF|ST_KY|L_KY|S02611|T_DEPR_AMORT| - 3903.0000000000&lt;/CELL&gt;&lt;CELL&gt;FT_SNF|ST_CT|L_CT|S03703|REV_MEDICARE| - 290068&lt;/CELL&gt;&lt;CELL&gt;FT_SNF|ST_ID|L_OTH|S03718|T_NURSING_HOURS| - 3840.0000000000&lt;/CELL&gt;&lt;CELL&gt;FT_SNF|ST_KY|L_KY|S02610|T_OTHER_HOURS| - 2394.0000000000&lt;/CELL&gt;&lt;CELL&gt;FT_SNF|ST_WV|L_GE_C|S01101|REV_ANCILLARY| - 116823&lt;/CELL&gt;&lt;CELL&gt;FT_SNF|ST_CA|L_OTH|S03720|T_RENT_EXP| - 42280.0000000000&lt;/CELL&gt;&lt;CELL&gt;FT_SNF|ST_NH|L_M</t>
  </si>
  <si>
    <t>A_NH|S03501|PD_MEDICARE| - 440.0000000000&lt;/CELL&gt;&lt;CELL&gt;FT_SNF|ST_KY|L_KY|S02605|T_AR_VAL_RES| - -55559.0000000000&lt;/CELL&gt;&lt;CELL&gt;FT_ML_SNF|ST_CT|L_CT_REVOLVER|S03402|IPD_ASSISTED| - 651.0000000000&lt;/CELL&gt;&lt;CELL&gt;FT_SNF|ST_CT|L_CT|S03704|T_NURSING_LABOR| - 267735.0000000000&lt;/CELL&gt;&lt;CELL&gt;FT_SNF|ST_KY|L_KY|S02611|T_TRADE_PAY| - 59575.0000000000&lt;/CELL&gt;&lt;CELL&gt;FT_ML_SNF|ST_NH|L_GE_B|S00501|PD_COMM_INS| - 82.0000000000&lt;/CELL&gt;&lt;CELL&gt;FT_SNF|ST_KY|L_KY|S02612|T_AR_VAL_RES| - -117199.0000000000&lt;/CELL&gt;&lt;CELL&gt;FT_SNF|ST_CT|L_2842|S</t>
  </si>
  <si>
    <t>02911|T_INT_INC_EXP| - -0.1800000000&lt;/CELL&gt;&lt;CELL&gt;FT_SNF|ST_OH|L_OH|S02511|T_OTHER_CUR_LIAB| - 1450448&lt;/CELL&gt;&lt;CELL&gt;FT_ALF|ST_KY|L_KY|S02609|IPD_ASSISTED| - 957.0000000000&lt;/CELL&gt;&lt;CELL&gt;FT_ML_SNF|ST_NH|L_4116|S02961|T_BAD_DEBT| - 7855.0000000000&lt;/CELL&gt;&lt;CELL&gt;FT_SNF|ST_KY|L_KY|S02611|T_EXPENSES| - 251744.0000000000&lt;/CELL&gt;&lt;CELL&gt;FT_SNF|ST_NH|L_2824|S02921|T_BAD_DEBT| - 12542.0000000000&lt;/CELL&gt;&lt;CELL&gt;FT_SNF|ST_NC|L_REV|S02201|T_TAX_INS| - 3207.0000000000&lt;/CELL&gt;&lt;CELL&gt;FT_SNF|ST_KY|L_KY|S02610|T_OTHER_NN_LABOR| - 45029.0</t>
  </si>
  <si>
    <t>000000000&lt;/CELL&gt;&lt;CELL&gt;FT_SNF|ST_MA|L_MA_NH|S03706|T_RENT_EXP| - 36536.0000000000&lt;/CELL&gt;&lt;CELL&gt;FT_ALF|ST_NH|L_GE_B|S00801|A_BEDS| - 89.0000000000&lt;/CELL&gt;&lt;CELL&gt;FT_ML_SH|ST_OK|L_2704|S02932|IP_REV_SKILLED| - 13927&lt;/CELL&gt;&lt;CELL&gt;FT_SNF|ST_CA|L_OTH|S03720|T_TAX_INS| - 3056.0000000000&lt;/CELL&gt;&lt;CELL&gt;FT_SNF|ST_NH|L_MA_NH|S03505|REV_CONT_ALLOW| - -143153&lt;/CELL&gt;&lt;CELL&gt;FT_SNF|ST_GA|L_OTH|S03722|PD_VETERANS| - 65.0000000000&lt;/CELL&gt;&lt;CELL&gt;FT_SNF|ST_CT|L_REV|S02001|T_CASH_AND_EQUIV| - 101534.0000000000&lt;/CELL&gt;&lt;CELL&gt;FT_SNF|ST_FL|L_</t>
  </si>
  <si>
    <t>REV|S01601|A_BEDS| - 180.0000000000&lt;/CELL&gt;&lt;CELL&gt;FT_SNF|ST_FL|L_REV|S01801|A_BEDS| - 120.0000000000&lt;/CELL&gt;&lt;CELL&gt;FT_SNF|ST_MT|L_GE_A|S00104|T_AR_VAL_RES| - -248534.0000000000&lt;/CELL&gt;&lt;CELL&gt;FT_SNF|ST_MT|L_GE_A|S00103|T_OTHER_HOURS| - 5049.0000000000&lt;/CELL&gt;&lt;CELL&gt;FT_SNF|ST_CT|L_CT|S03703|T_OTHER_CUR_LIAB| - 431718&lt;/CELL&gt;&lt;CELL&gt;FT_SNF|ST_OH|L_OH|S02511|IPD_HOSPICE| - 56.0000000000&lt;/CELL&gt;&lt;CELL&gt;FT_SNF|ST_MT|L_GE_A|S00106|IPD_SKILLED| - 2421.0000000000&lt;/CELL&gt;&lt;CELL&gt;FT_MH|ST_ID|L_OTH|S03717|REV_MEDICARE| - 122641&lt;/CELL&gt;&lt;</t>
  </si>
  <si>
    <t>CELL&gt;FT_SNF|ST_NH|L_2824|S02921|T_AR_VAL_RES| - -245640.0000000000&lt;/CELL&gt;&lt;CELL&gt;FT_SNF|ST_TN|L_OTH|S03721|A_BEDS| - 130.0000000000&lt;/CELL&gt;&lt;CELL&gt;FT_SNF|ST_MT|L_GE_A|S00106|REV_ANCILLARY| - 157662&lt;/CELL&gt;&lt;CELL&gt;FT_ALF|ST_NH|L_4113|S02971|T_NURSING_HOURS| - 5301.0000000000&lt;/CELL&gt;&lt;CELL&gt;FT_SNF|ST_FL|L_REV|S01601|T_TRADE_PAY| - 215814.0000000000&lt;/CELL&gt;&lt;CELL&gt;FT_MH|ST_OK|L_OK|S03201|T_OTH_CUR_ASSETS| - 3828.0000000000&lt;/CELL&gt;&lt;CELL&gt;FT_SNF|ST_CT|L_CT|S03704|T_MGMT_FEE| - 48920.0000000000&lt;/CELL&gt;&lt;CELL&gt;FT_SNF|ST_NH|L_GE_B|S0</t>
  </si>
  <si>
    <t>- 7514&lt;/CELL&gt;&lt;CELL&gt;FT_SNF|ST_KY|L_KY|S02604|T_RENT_EXP| - 82419.0000000000&lt;/CELL&gt;&lt;CELL&gt;FT_SNF|ST_NH|L_GE_B|S00601|T_TAX_INS| - 7688.0000000000&lt;/CELL&gt;&lt;CELL&gt;FT_SNF|ST_CA|L_OTH|S03720|IPD_SKILLED| - 2234.0000000000&lt;/CELL&gt;&lt;CELL&gt;FT_SNF|ST_ID|L_OTH|S03718|IPD_HOSPICE| - 36.0000000000&lt;/CELL&gt;&lt;CELL&gt;FT_SNF|ST_GA|L_GE_C|S01001|REV_MEDICARE| - 127154&lt;/CELL&gt;&lt;CELL&gt;FT_ML_SNF|ST_KY|L_KY|S02607|REV_OTHER| - 0&lt;/CELL&gt;&lt;CELL&gt;FT_MH|ST_OK|L_OK|S03201|T_OTHER_HOURS| - 3006.0000000000&lt;/CELL&gt;&lt;CELL&gt;FT_SNF|ST_MT|L_GE_A|S00104|REV_OTHE</t>
  </si>
  <si>
    <t>R| - 110297&lt;/CELL&gt;&lt;CELL&gt;FT_SNF|ST_MT|L_GE_A|S00104|T_INT_INC_EXP| - 38.0000000000&lt;/CELL&gt;&lt;CELL&gt;FT_SNF|ST_MT|L_GE_A|S00104|T_TAX_INS| - 2665.0000000000&lt;/CELL&gt;&lt;CELL&gt;FT_SNF|ST_OH|L_REV|S01901|IPD_OTHER| - 162.0000000000&lt;/CELL&gt;&lt;CELL&gt;FT_ALF|ST_NH|L_4113|S02971|T_MGMT_FEE| - 22220.0000000000&lt;/CELL&gt;&lt;CELL&gt;FT_ML_SNF|ST_KY|L_KY|S02606|T_TAX_INS| - 4538.0000000000&lt;/CELL&gt;&lt;CELL&gt;FT_SNF|ST_NH|L_MA_NH|S03504|PD_PRIVATE| - 325.0000000000&lt;/CELL&gt;&lt;CELL&gt;FT_SNF|ST_KY|L_KY|S02611|IPD_SKILLED| - 1793.0000000000&lt;/CELL&gt;&lt;CELL&gt;FT_ML_SN</t>
  </si>
  <si>
    <t>F|ST_KY|L_KY|S02607|IP_REV_SKILLED| - 527728&lt;/CELL&gt;&lt;CELL&gt;FT_SNF|ST_RI|L_OTH|S03712|T_CASH_AND_EQUIV| - 86354.0000000000&lt;/CELL&gt;&lt;CELL&gt;FT_SNF|ST_KY|L_KY|S02610|T_AR_GROSS| - 245665.0000000000&lt;/CELL&gt;&lt;CELL&gt;FT_SNF|ST_NH|L_MA_NH|S03503|T_AR_GROSS| - 692196.0000000000&lt;/CELL&gt;&lt;CELL&gt;FT_SNF|ST_OK|L_2704|S02931|IP_REV_SKILLED| - 948981&lt;/CELL&gt;&lt;CELL&gt;FT_SNF|ST_CT|L_CT|S03704|PD_MEDICARE| - 861.0000000000&lt;/CELL&gt;&lt;CELL&gt;FT_ML_SNF|ST_KY|L_KY|S02606|T_DEPR_AMORT| - 2125.0000000000&lt;/CELL&gt;&lt;CELL&gt;FT_SNF|ST_GA|L_GE_C|S01001|T_OTHER_N</t>
  </si>
  <si>
    <t>N_LABOR| - 118015.0000000000&lt;/CELL&gt;&lt;CELL&gt;FT_SNF|ST_MA|L_MA_NH|S03705|T_NURSING_HOURS| - 9774.0000000000&lt;/CELL&gt;&lt;CELL&gt;FT_SNF|ST_KY|L_KY|S02612|REV_CONT_ALLOW| - -86120&lt;/CELL&gt;&lt;CELL&gt;FT_SNF|ST_OH|L_OH|S03701|PD_COMM_INS| - 97.0000000000&lt;/CELL&gt;&lt;CELL&gt;FT_SNF|ST_MA|L_MA_NH|S03705|T_DEPR_AMORT| - 2083.0000000000&lt;/CELL&gt;&lt;CELL&gt;FT_SNF|ST_OH|L_OH|S02521|IP_REV_SKILLED| - 721619&lt;/CELL&gt;&lt;CELL&gt;FT_SNF|ST_OH|L_OH|S02511|IP_REV_SKILLED| - 510240&lt;/CELL&gt;&lt;CELL&gt;FT_SNF|ST_MT|L_GE_A|S00105|PD_VETERANS| - 79.0000000000&lt;/CELL&gt;&lt;CELL&gt;FT_S</t>
  </si>
  <si>
    <t>NF|ST_MA|L_MA_NH|S03705|T_NURSING_LABOR| - 222612.0000000000&lt;/CELL&gt;&lt;CELL&gt;FT_ML_SNF|ST_NH|L_GE_B|S00401|REV_COMM_INS| - 3000&lt;/CELL&gt;&lt;CELL&gt;FT_ML_SNF|ST_NH|L_GE_B|S00401|T_OTHER_CUR_LIAB| - 1425555&lt;/CELL&gt;&lt;CELL&gt;FT_ML_SNF|ST_NH|L_GE_B|S00401|T_CAPEX| - 11146.0000000000&lt;/CELL&gt;&lt;CELL&gt;FT_ML_SNF|ST_KY|L_KY|S02607|T_AR_GROSS| - 1433462.0000000000&lt;/CELL&gt;&lt;CELL&gt;FT_SNF|ST_CA|L_GE_A|S00201|T_OTH_CUR_ASSETS| - 10103.0000000000&lt;/CELL&gt;&lt;CELL&gt;FT_SNF|ST_CA|L_GE_A|S00201|PD_OTHER| - 45.0000000000&lt;/CELL&gt;&lt;CELL&gt;FT_ML_SNF|ST_ID|L_REV|</t>
  </si>
  <si>
    <t>S01401|T_NURSING_LABOR| - 243388.0000000000&lt;/CELL&gt;&lt;CELL&gt;FT_SNF|ST_NH|L_GE_B|S00901|PD_COMM_INS| - 47.0000000000&lt;/CELL&gt;&lt;CELL&gt;FT_ML_SNF|ST_KY|L_KY|S02606|IPD_HOSPICE| - 63.0000000000&lt;/CELL&gt;&lt;CELL&gt;FT_ALF|ST_NH|L_GE_B|S00801|T_AR_VAL_RES| - -33704.0000000000&lt;/CELL&gt;&lt;CELL&gt;FT_SNF|ST_NH|L_MA_NH|S03502|T_AR_GROSS| - 338262.0000000000&lt;/CELL&gt;&lt;CELL&gt;FT_SNF|ST_NH|L_MA_NH|S03503|PD_OTHER| - 90.0000000000&lt;/CELL&gt;&lt;CELL&gt;FT_SNF|ST_KY|L_KY|S02610|REV_COMM_INS| - 7017&lt;/CELL&gt;&lt;CELL&gt;FT_SNF|ST_NH|L_MA_NH|S03503|T_ANCIL_EXP| - 68139.0</t>
  </si>
  <si>
    <t>000000000&lt;/CELL&gt;&lt;CELL&gt;FT_SNF|ST_CO|L_GE_C|S01201|T_NURSING_HOURS| - 21799.0000000000&lt;/CELL&gt;&lt;CELL&gt;FT_SNF|ST_OH|L_OH|S02511|T_INT_INC_EXP| - -1.0000000000&lt;/CELL&gt;&lt;CELL&gt;FT_SNF|ST_NH|L_MA_NH|S03504|T_BAD_DEBT| - 6616.0000000000&lt;/CELL&gt;&lt;CELL&gt;FT_SNF|ST_FL|L_REV|S02101|T_ANCIL_EXP| - 199768.0000000000&lt;/CELL&gt;&lt;CELL&gt;FT_SNF|ST_KY|L_KY|S02612|REV_MEDICAID| - 298157&lt;/CELL&gt;&lt;CELL&gt;FT_SNF|ST_MT|L_GE_A|S00103|PD_OTHER| - 31.0000000000&lt;/CELL&gt;&lt;CELL&gt;FT_SNF|ST_NM|L_GE_A|S00102|T_AR_VAL_RES| - -188058.0000000000&lt;/CELL&gt;&lt;CELL&gt;FT_SNF|</t>
  </si>
  <si>
    <t>ST_NM|L_GE_A|S00102|T_NURSING_LABOR| - 88354.0000000000&lt;/CELL&gt;&lt;CELL&gt;FT_SNF|ST_NM|L_GE_A|S00102|IPD_OTHER| - 124.0000000000&lt;/CELL&gt;&lt;CELL&gt;FT_SNF|ST_CT|L_CT|S03704|T_EXPENSES| - 634338.0000000000&lt;/CELL&gt;&lt;CELL&gt;FT_ML_SNF|ST_KY|L_KY|S02607|T_ANCIL_EXP| - 68035.0000000000&lt;/CELL&gt;&lt;CELL&gt;FT_SNF|ST_NM|L_GE_A|S00101|REV_OTHER| - 1282&lt;/CELL&gt;&lt;CELL&gt;FT_SNF|ST_NM|L_GE_A|S00101|T_INT_INC_EXP| - -286.0000000000&lt;/CELL&gt;&lt;CELL&gt;FT_SNF|ST_NM|L_GE_A|S00101|T_TAX_INS| - 1370.0000000000&lt;/CELL&gt;&lt;CELL&gt;FT_SNF|ST_CT|L_2842|S02911|T_OTHER_NN_L</t>
  </si>
  <si>
    <t>ABOR| - 424063.0000000000&lt;/CELL&gt;&lt;CELL&gt;FT_SNF|ST_NH|L_MA_NH|S03505|PD_PRIVATE| - 50.0000000000&lt;/CELL&gt;&lt;CELL&gt;FT_ML_SNF|ST_KY|L_KY|S02606|IP_REV_HOSPICE| - 10991&lt;/CELL&gt;&lt;CELL&gt;FT_SNF|ST_CT|L_CT|S03703|REV_CONT_ALLOW| - -240073&lt;/CELL&gt;&lt;CELL&gt;FT_SNF|ST_KY|L_KY|S02604|REV_COMM_INS| - 35924&lt;/CELL&gt;&lt;CELL&gt;FT_ML_SH|ST_OK|L_2704|S02932|T_TAX_INS| - 488.0000000000&lt;/CELL&gt;&lt;CELL&gt;FT_SNF|ST_NH|L_MA_NH|S03502|T_ANCIL_EXP| - 37775.0000000000&lt;/CELL&gt;&lt;CELL&gt;FT_SNF|ST_CT|L_REV|S02001|REV_MEDICAID| - 334079&lt;/CELL&gt;&lt;CELL&gt;FT_SNF|ST_KY|L_KY|</t>
  </si>
  <si>
    <t>S02610|REV_CONT_ALLOW| - -92849&lt;/CELL&gt;&lt;CELL&gt;FT_SNF|ST_NH|L_MA_NH|S03503|T_BAD_DEBT| - 6647.0000000000&lt;/CELL&gt;&lt;CELL&gt;FT_ML_SNF|ST_KY|L_KY|S02607|T_CASH_AND_EQUIV| - 54318.0000000000&lt;/CELL&gt;&lt;CELL&gt;FT_SNF|ST_MT|L_GE_A|S00105|REV_COMM_INS| - 56536&lt;/CELL&gt;&lt;CELL&gt;FT_SNF|ST_OH|L_REV|S01901|IPD_SKILLED| - 3423.0000000000&lt;/CELL&gt;&lt;CELL&gt;FT_ML_SNF|ST_NH|L_GE_B|S00501|T_OTH_CUR_ASSETS| - 33530.0000000000&lt;/CELL&gt;&lt;CELL&gt;FT_SNF|ST_KY|L_KY|S02612|REV_MEDICARE| - 92875&lt;/CELL&gt;&lt;CELL&gt;FT_SNF|ST_CT|L_CT|S03702|T_ANCIL_EXP| - 104290.000000</t>
  </si>
  <si>
    <t>0000&lt;/CELL&gt;&lt;CELL&gt;FT_SNF|ST_GA|L_OTH|S03722|PD_OTHER| - 229.0000000000&lt;/CELL&gt;&lt;CELL&gt;FT_SNF|ST_KY|L_KY|S02611|REV_PRIVATE| - 26564&lt;/CELL&gt;&lt;CELL&gt;FT_SNF|ST_NH|L_MA_NH|S03503|T_CAPEX| - 6333.0000000000&lt;/CELL&gt;&lt;CELL&gt;FT_SNF|ST_KY|L_KY|S02612|REV_OTHER| - 292&lt;/CELL&gt;&lt;CELL&gt;FT_ML_SNF|ST_KY|L_KY|S02607|REV_CONT_ALLOW| - -145935&lt;/CELL&gt;&lt;CELL&gt;FT_SNF|ST_CT|L_CT|S03702|IPD_OTHER| - 62.0000000000&lt;/CELL&gt;&lt;CELL&gt;FT_SNF|ST_KY|L_KY|S02613|T_AR_GROSS| - 1151960.0000000000&lt;/CELL&gt;&lt;CELL&gt;FT_SNF|ST_CT|L_CT_REVOLVER|S03401|T_AR_GROSS| - 163</t>
  </si>
  <si>
    <t>4294.0000000000&lt;/CELL&gt;&lt;CELL&gt;FT_SNF|ST_FL|L_REV|S01801|PD_MEDICAID| - 2043.0000000000&lt;/CELL&gt;&lt;CELL&gt;FT_ML_SNF|ST_KY|L_KY|S02606|T_OTHER_HOURS| - 1933.0000000000&lt;/CELL&gt;&lt;CELL&gt;FT_SNF|ST_WV|L_OTH|S03715|T_RENT_EXP| - 26840.0000000000&lt;/CELL&gt;&lt;CELL&gt;FT_SNF|ST_NH|L_MA_NH|S03502|T_BAD_DEBT| - 3533.0000000000&lt;/CELL&gt;&lt;CELL&gt;FT_SNF|ST_FL|L_REV|S02101|PD_MEDICAID| - 1930.0000000000&lt;/CELL&gt;&lt;CELL&gt;FT_SNF|ST_KY|L_KY|S02610|REV_MEDICAID| - 96487&lt;/CELL&gt;&lt;CELL&gt;FT_SNF|ST_FL|L_OTH|S03301|REV_VETERANS| - 43215&lt;/CELL&gt;&lt;CELL&gt;FT_SNF|ST_CA|L_</t>
  </si>
  <si>
    <t>OTH|S03720|T_OTHER_NN_LABOR| - 75233.0000000000&lt;/CELL&gt;&lt;CELL&gt;FT_SNF|ST_TN|L_OTH|S03721|PD_PRIVATE| - 239.0000000000&lt;/CELL&gt;&lt;CELL&gt;FT_ALF|ST_NH|L_GE_B|S00801|REV_PRIVATE| - 373076&lt;/CELL&gt;&lt;CELL&gt;FT_SNF|ST_OH|L_OH|S03710|REV_OTHER| - 36&lt;/CELL&gt;&lt;CELL&gt;FT_SNF|ST_CT|L_CT|S03403|REV_CONT_ALLOW| - -194244&lt;/CELL&gt;&lt;CELL&gt;FT_SNF|ST_NH|L_MA_NH|S03505|T_OTHER_HOURS| - 3072.0000000000&lt;/CELL&gt;&lt;CELL&gt;FT_SNF|ST_KY|L_KY|S02611|T_ANCIL_EXP| - 57736.0000000000&lt;/CELL&gt;&lt;CELL&gt;FT_SNF|ST_FL|L_REV|S01601|PD_MEDICARE| - 1718.0000000000&lt;/CELL&gt;&lt;CE</t>
  </si>
  <si>
    <t>LL&gt;FT_ML_SNF|ST_NH|L_GE_B|S00701|REV_CONT_ALLOW| - -141708&lt;/CELL&gt;&lt;CELL&gt;FT_SNF|ST_FL|L_REV|S01801|PD_MEDICARE| - 829.0000000000&lt;/CELL&gt;&lt;CELL&gt;FT_SNF|ST_FL|L_REV|S01701|PD_MEDICARE| - 600.0000000000&lt;/CELL&gt;&lt;CELL&gt;FT_ML_SNF|ST_NH|L_GE_B|S00401|T_TRADE_PAY| - 85127.0000000000&lt;/CELL&gt;&lt;CELL&gt;FT_ML_SNF|ST_NH|L_GE_B|S00401|T_INV| - 36583.0000000000&lt;/CELL&gt;&lt;CELL&gt;FT_SNF|ST_CT|L_2842|S02911|PD_MEDICARE| - 727.0000000000&lt;/CELL&gt;&lt;CELL&gt;FT_SNF|ST_KY|L_KY|S02613|REV_COMM_INS| - 58489&lt;/CELL&gt;&lt;CELL&gt;FT_SNF|ST_CO|L_GE_C|S00301|T_OTHER_</t>
  </si>
  <si>
    <t>NN_LABOR| - 111572.0000000000&lt;/CELL&gt;&lt;CELL&gt;FT_SNF|ST_CO|L_GE_C|S00301|T_DEPR_AMORT| - 1013.0000000000&lt;/CELL&gt;&lt;CELL&gt;FT_SNF|ST_CO|L_GE_C|S00301|REV_MEDICAID| - 462778&lt;/CELL&gt;&lt;CELL&gt;FT_SNF|ST_MT|L_GE_A|S00105|T_CAPEX| - 1034.0000000000&lt;/CELL&gt;&lt;CELL&gt;FT_ML_SNF|ST_KY|L_KY|S02606|T_OTHER_CUR_LIAB| - 485880&lt;/CELL&gt;&lt;CELL&gt;FT_SNF|ST_WV|L_OTH|S03715|T_OTHER_CUR_LIAB| - 1725715&lt;/CELL&gt;&lt;CELL&gt;FT_SNF|ST_KY|L_KY|S02605|T_RENT_EXP| - 41495.0000000000&lt;/CELL&gt;&lt;CELL&gt;FT_SNF|ST_CO|L_GE_C|S00301|T_CONTRACT_LABOR| - 1114.0000000000&lt;/CELL&gt;&lt;</t>
  </si>
  <si>
    <t>1298.0000000000&lt;/CELL&gt;&lt;CELL&gt;FT_SNF|ST_FL|L_REV|S01601|T_NURSING_HOURS| - 20341.0000000000&lt;/CELL&gt;&lt;CELL&gt;FT_SNF|ST_MT|L_GE_A|S00105|REV_MEDICAID| - 537827&lt;/CELL&gt;&lt;CELL&gt;FT_SNF|ST_MT|L_GE_A|S00105|T_DEPR_AMORT| - 9655.0000000000&lt;/CELL&gt;&lt;CELL&gt;FT_ML_SH|ST_OK|L_2704|S02932|L_BEDS| - 83.0000000000&lt;/CELL&gt;&lt;CELL&gt;FT_SNF|ST_NH|L_MA_NH|S03505|T_MGMT_FEE| - 24018.0000000000&lt;/CELL&gt;&lt;CELL&gt;FT_SNF|ST_CA|L_REV|S01501|L_BEDS| - 126.0000000000&lt;/CELL&gt;&lt;CELL&gt;FT_SNF|ST_NH|L_MA_NH|S03501|T_DEPR_AMORT| - 1842.0000000000&lt;/CELL&gt;&lt;CELL&gt;FT_ALF</t>
  </si>
  <si>
    <t>|ST_WA|L_OTH|S03716|T_AR_GROSS| - -8812.0000000000&lt;/CELL&gt;&lt;CELL&gt;FT_ALF|ST_WA|L_OTH|S03716|T_AR_VAL_RES| - -4790.0000000000&lt;/CELL&gt;&lt;CELL&gt;FT_SNF|ST_RI|L_OTH|S03712|T_CAPEX| - 8074.0000000000&lt;/CELL&gt;&lt;CELL&gt;FT_SNF|ST_RI|L_OTH|S03712|T_NURSING_HOURS| - 12765.0000000000&lt;/CELL&gt;&lt;CELL&gt;FT_SNF|ST_RI|L_OTH|S03712|T_MGMT_FEE| - 47357.0000000000&lt;/CELL&gt;&lt;CELL&gt;FT_SNF|ST_RI|L_OTH|S03712|T_INV| - 46173.0000000000&lt;/CELL&gt;&lt;CELL&gt;FT_SNF|ST_CT|L_CT|S03702|T_MGMT_FEE| - 32951.0000000000&lt;/CELL&gt;&lt;CELL&gt;FT_SNF|ST_CT|L_CT_REVOLVER|S03401|PD_M</t>
  </si>
  <si>
    <t>EDICAID| - 2734.0000000000&lt;/CELL&gt;&lt;CELL&gt;FT_SNF|ST_CT|L_2845|S01301|REV_PRIVATE| - 93040&lt;/CELL&gt;&lt;CELL&gt;FT_CCRC|ST_NM|L_REV|S03601|IP_REV_ASSISTED| - 397909&lt;/CELL&gt;&lt;CELL&gt;FT_SNF|ST_OH|L_OH|S03719|T_OTHER_NN_LABOR| - 62777.0000000000&lt;/CELL&gt;&lt;CELL&gt;FT_SNF|ST_KY|L_KY|S02611|T_BAD_DEBT| - 4455.0000000000&lt;/CELL&gt;&lt;CELL&gt;FT_SNF|ST_MT|L_GE_A|S00106|T_MGMT_FEE| - 34090.0000000000&lt;/CELL&gt;&lt;CELL&gt;FT_SNF|ST_MT|L_GE_A|S00106|IP_REV_HOSPICE| - 5809&lt;/CELL&gt;&lt;CELL&gt;FT_ALF|ST_NH|L_4113|S02971|T_DEPR_AMORT| - 1840.0000000000&lt;/CELL&gt;&lt;CELL&gt;FT_M</t>
  </si>
  <si>
    <t>L_SNF|ST_CT|L_CT_REVOLVER|S03402|REV_OTHER| - 11308&lt;/CELL&gt;&lt;CELL&gt;FT_SNF|ST_WV|L_GE_C|S01101|T_DEPR_AMORT| - 2645.0000000000&lt;/CELL&gt;&lt;CELL&gt;FT_SNF|ST_FL|L_REV|S01801|T_OTHER_NN_LABOR| - 84155.0000000000&lt;/CELL&gt;&lt;CELL&gt;FT_SNF|ST_GA|L_OTH|S03722|T_NURSING_HOURS| - 8098.0000000000&lt;/CELL&gt;&lt;CELL&gt;FT_SNF|ST_FL|L_REV|S01601|T_MGMT_FEE| - 76794.0000000000&lt;/CELL&gt;&lt;CELL&gt;FT_ML_SNF|ST_NH|L_GE_B|S00501|T_CASH_AND_EQUIV| - 74397.0000000000&lt;/CELL&gt;&lt;CELL&gt;FT_SNF|ST_NH|L_GE_B|S00601|PD_COMM_INS| - 23.0000000000&lt;/CELL&gt;&lt;CELL&gt;FT_ML_SNF|ST_</t>
  </si>
  <si>
    <t>NH|L_4114|S02951|REV_ANCILLARY| - 284918&lt;/CELL&gt;&lt;CELL&gt;FT_SNF|ST_CT|L_CT|S03403|T_INV| - 44042.0000000000&lt;/CELL&gt;&lt;CELL&gt;FT_SNF|ST_CO|L_GE_C|S01201|L_BEDS| - 242.0000000000&lt;/CELL&gt;&lt;CELL&gt;FT_ML_SNF|ST_NH|L_4116|S02961|T_NURSING_HOURS| - 8329.0000000000&lt;/CELL&gt;&lt;CELL&gt;FT_ML_SNF|ST_NH|L_GE_B|S00401|T_AR_GROSS| - 1055760.0000000000&lt;/CELL&gt;&lt;CELL&gt;FT_ML_SNF|ST_NH|L_GE_B|S00701|T_INV| - 34807.0000000000&lt;/CELL&gt;&lt;CELL&gt;FT_SNF|ST_FL|L_REV|S01701|A_BEDS| - 120.0000000000&lt;/CELL&gt;&lt;CELL&gt;FT_SNF|ST_CA|L_OTH|S03720|T_EXPENSES| - 410122.00</t>
  </si>
  <si>
    <t>00000000&lt;/CELL&gt;&lt;CELL&gt;FT_SNF|ST_GA|L_OTH|S03722|T_INT_INC_EXP| - -11.0000000000&lt;/CELL&gt;&lt;CELL&gt;FT_SNF|ST_FL|L_REV|S02101|A_BEDS| - 120.0000000000&lt;/CELL&gt;&lt;CELL&gt;FT_SNF|ST_KY|L_KY|S02605|REV_CONT_ALLOW| - -84029&lt;/CELL&gt;&lt;CELL&gt;FT_ALF|ST_NH|L_4113|S02971|T_EXPENSES| - 292471.0000000000&lt;/CELL&gt;&lt;CELL&gt;FT_ML_SNF|ST_NH|L_GE_B|S00501|REV_MEDICARE| - 373492&lt;/CELL&gt;&lt;CELL&gt;FT_SNF|ST_OH|L_OH|S02511|REV_MEDICARE| - 156917&lt;/CELL&gt;&lt;CELL&gt;FT_SNF|ST_FL|L_REV|S01801|T_TRADE_PAY| - 150303.0000000000&lt;/CELL&gt;&lt;CELL&gt;FT_SNF|ST_NH|L_2824|S02921|T_</t>
  </si>
  <si>
    <t>TAX_INS| - 12586.0000000000&lt;/CELL&gt;&lt;CELL&gt;FT_SNF|ST_CO|L_GE_C|S01201|REV_CONT_ALLOW| - -259027&lt;/CELL&gt;&lt;CELL&gt;FT_SNF|ST_CT|L_CT|S03403|T_BAD_DEBT| - 11852.0000000000&lt;/CELL&gt;&lt;CELL&gt;FT_SNF|ST_OH|L_OH|S03710|T_OTHER_NN_LABOR| - 60055.0000000000&lt;/CELL&gt;&lt;CELL&gt;FT_SNF|ST_NH|L_MA_NH|S03503|T_MGMT_FEE| - 36805.0000000000&lt;/CELL&gt;&lt;CELL&gt;FT_SNF|ST_WV|L_GE_C|S01101|IPD_HOSPICE| - 155.0000000000&lt;/CELL&gt;&lt;CELL&gt;FT_SNF|ST_KY|L_KY|S02612|T_AR_GROSS| - 604230.0000000000&lt;/CELL&gt;&lt;CELL&gt;FT_SNF|ST_OH|L_OH|S02511|T_TRADE_PAY| - 95118.0000000000</t>
  </si>
  <si>
    <t>&lt;/CELL&gt;&lt;CELL&gt;FT_SNF|ST_OK|L_OK|S03713|T_EXPENSES| - 327371.0000000000&lt;/CELL&gt;&lt;CELL&gt;FT_SNF|ST_NM|L_GE_A|S00101|T_OTH_CUR_ASSETS| - 4892.0000000000&lt;/CELL&gt;&lt;CELL&gt;FT_SNF|ST_KY|L_KY|S02605|T_CASH_AND_EQUIV| - 66046.0000000000&lt;/CELL&gt;&lt;CELL&gt;FT_SNF|ST_OK|L_OK|S03713|T_CAPEX| - 2315.0000000000&lt;/CELL&gt;&lt;CELL&gt;FT_SNF|ST_IN|L_OTH|S03714|T_CASH_AND_EQUIV| - 59247.0000000000&lt;/CELL&gt;&lt;CELL&gt;FT_SNF|ST_NH|L_GE_B|S00901|T_CASH_AND_EQUIV| - 3525.0000000000&lt;/CELL&gt;&lt;CELL&gt;FT_SNF|ST_OK|L_OK|S03713|T_INV| - 37649.0000000000&lt;/CELL&gt;&lt;CELL&gt;FT_S</t>
  </si>
  <si>
    <t>NF|ST_KY|L_KY|S02611|PD_COMM_INS| - 5.0000000000&lt;/CELL&gt;&lt;CELL&gt;FT_SNF|ST_FL|L_REV|S01601|T_OTHER_NN_LABOR| - 122603.0000000000&lt;/CELL&gt;&lt;CELL&gt;FT_SNF|ST_KY|L_KY|S02613|PD_COMM_INS| - 134.0000000000&lt;/CELL&gt;&lt;CELL&gt;FT_SNF|ST_OH|L_OH|S02521|REV_MEDICARE| - 119223&lt;/CELL&gt;&lt;CELL&gt;FT_ML_SNF|ST_OK|L_2703|S02941|REV_PRIVATE| - 9324&lt;/CELL&gt;&lt;CELL&gt;FT_ML_SNF|ST_NH|L_GE_B|S00701|L_BEDS| - 104.0000000000&lt;/CELL&gt;&lt;CELL&gt;FT_SNF|ST_OH|L_OH|S02511|REV_MEDICAID| - 237106&lt;/CELL&gt;&lt;CELL&gt;FT_SNF|ST_FL|L_REV|S01801|T_TAX_INS| - 5259.0000000000&lt;/CEL</t>
  </si>
  <si>
    <t>L&gt;&lt;CELL&gt;FT_ML_SNF|ST_NH|L_4114|S02951|T_ANCIL_EXP| - 116981.0000000000&lt;/CELL&gt;&lt;CELL&gt;FT_ML_SNF|ST_ID|L_REV|S01401|T_OTHER_HOURS| - 6374.0000000000&lt;/CELL&gt;&lt;CELL&gt;FT_SNF|ST_CT|L_CT|S03704|REV_CONT_ALLOW| - -368122&lt;/CELL&gt;&lt;CELL&gt;FT_SNF|ST_OH|L_OH|S03710|T_NURSING_HOURS| - 7038.0000000000&lt;/CELL&gt;&lt;CELL&gt;FT_SNF|ST_CT|L_CT|S03703|T_OTH_CUR_ASSETS| - 4455.0000000000&lt;/CELL&gt;&lt;CELL&gt;FT_SNF|ST_OH|L_OH|S03719|PD_COMM_INS| - 33.0000000000&lt;/CELL&gt;&lt;CELL&gt;FT_SNF|ST_GA|L_GE_C|S01001|T_MGMT_FEE| - 43985.0000000000&lt;/CELL&gt;&lt;CELL&gt;FT_ALF|ST_K</t>
  </si>
  <si>
    <t>Y|L_KY|S02614|T_TRADE_PAY| - 19959.0000000000&lt;/CELL&gt;&lt;CELL&gt;FT_SNF|ST_OH|L_OH|S02521|PD_MEDICAID| - 2647.0000000000&lt;/CELL&gt;&lt;CELL&gt;FT_SNF|ST_CT|L_CT_REVOLVER|S03401|T_CAPEX| - 10702.0000000000&lt;/CELL&gt;&lt;CELL&gt;FT_SNF|ST_OH|L_OH|S03710|T_AR_VAL_RES| - -357559.0000000000&lt;/CELL&gt;&lt;CELL&gt;FT_ML_SNF|ST_NH|L_4116|S02961|T_CASH_AND_EQUIV| - 191526.0000000000&lt;/CELL&gt;&lt;CELL&gt;FT_SNF|ST_OH|L_OH|S03701|T_AR_GROSS| - 735543.0000000000&lt;/CELL&gt;&lt;CELL&gt;FT_SNF|ST_GA|L_GE_C|S01001|PD_MEDICAID| - 4253.0000000000&lt;/CELL&gt;&lt;CELL&gt;FT_SNF|ST_OH|L_OH|S03</t>
  </si>
  <si>
    <t>709|T_RENT_EXP| - 30811.0000000000&lt;/CELL&gt;&lt;CELL&gt;FT_SNF|ST_IN|L_OTH|S03714|T_RENT_EXP| - 18421.0000000000&lt;/CELL&gt;&lt;CELL&gt;FT_SNF|ST_IN|L_OTH|S03714|T_OTHER_NN_LABOR| - 71737.0000000000&lt;/CELL&gt;&lt;CELL&gt;FT_SNF|ST_IN|L_OTH|S03714|T_OTHER_HOURS| - 3155.0000000000&lt;/CELL&gt;&lt;CELL&gt;FT_SNF|ST_OH|L_OH|S03701|IPD_OTHER| - 118.0000000000&lt;/CELL&gt;&lt;CELL&gt;FT_SNF|ST_NM|L_GE_A|S00101|L_BEDS| - 93.0000000000&lt;/CELL&gt;&lt;CELL&gt;FT_SNF|ST_NM|L_GE_A|S00101|PD_COMM_INS| - 68.0000000000&lt;/CELL&gt;&lt;CELL&gt;FT_SNF|ST_NM|L_GE_A|S00101|PD_MEDICAID| - 2332.0000000</t>
  </si>
  <si>
    <t>000&lt;/CELL&gt;&lt;CELL&gt;FT_SNF|ST_NM|L_GE_A|S00101|PD_MEDICARE| - 364.0000000000&lt;/CELL&gt;&lt;CELL&gt;FT_ML_SNF|ST_ID|L_REV|S01401|REV_OTHER| - 74656&lt;/CELL&gt;&lt;CELL&gt;FT_SNF|ST_NM|L_GE_A|S00101|A_BEDS| - 93.0000000000&lt;/CELL&gt;&lt;CELL&gt;FT_SNF|ST_NM|L_GE_A|S00101|IP_REV_SKILLED| - 657015&lt;/CELL&gt;&lt;CELL&gt;FT_SNF|ST_NM|L_GE_A|S00101|IPD_SKILLED| - 2795.0000000000&lt;/CELL&gt;&lt;CELL&gt;FT_SNF|ST_CT|L_REV|S02001|IP_REV_SKILLED| - 980353&lt;/CELL&gt;&lt;CELL&gt;FT_SNF|ST_OH|L_OH|S02511|REV_CONT_ALLOW| - -195023&lt;/CELL&gt;&lt;CELL&gt;FT_SNF|ST_FL|L_REV|S01801|IPD_HOSPICE| - 160</t>
  </si>
  <si>
    <t>.0000000000&lt;/CELL&gt;&lt;CELL&gt;FT_ML_SNF|ST_NH|L_4114|S02951|T_AR_GROSS| - 498193.0000000000&lt;/CELL&gt;&lt;CELL&gt;FT_SNF|ST_NM|L_GE_A|S00101|PD_PRIVATE| - 31.0000000000&lt;/CELL&gt;&lt;CELL&gt;FT_SNF|ST_NM|L_GE_A|S00101|REV_ANCILLARY| - 197686&lt;/CELL&gt;&lt;CELL&gt;FT_SNF|ST_OH|L_OH|S03708|T_OTHER_NN_LABOR| - 74830.0000000000&lt;/CELL&gt;&lt;CELL&gt;FT_SNF|ST_CT|L_CT|S03403|L_BEDS| - 124.0000000000&lt;/CELL&gt;&lt;CELL&gt;FT_ML_SNF|ST_CT|L_CT_REVOLVER|S03402|REV_CONT_ALLOW| - -363390&lt;/CELL&gt;&lt;CELL&gt;FT_SNF|ST_NH|L_MA_NH|S03502|REV_OTHER| - 23&lt;/CELL&gt;&lt;CELL&gt;FT_ML_SNF|ST_ID|L</t>
  </si>
  <si>
    <t>_REV|S01401|A_BEDS| - 155.0000000000&lt;/CELL&gt;&lt;CELL&gt;FT_SNF|ST_MA|L_MA_NH|S03707|PD_MEDICARE| - 433.0000000000&lt;/CELL&gt;&lt;CELL&gt;FT_ML_SNF|ST_ID|L_REV|S01401|T_TRADE_PAY| - 154734.0000000000&lt;/CELL&gt;&lt;CELL&gt;FT_SNF|ST_KY|L_KY|S02613|T_OTHER_CUR_LIAB| - 732778&lt;/CELL&gt;&lt;CELL&gt;FT_SNF|ST_FL|L_REV|S01701|T_NURSING_HOURS| - 13695.0000000000&lt;/CELL&gt;&lt;CELL&gt;FT_SNF|ST_OH|L_OH|S03709|T_OTHER_NN_LABOR| - 87332.0000000000&lt;/CELL&gt;&lt;CELL&gt;FT_SNF|ST_TN|L_OTH|S03721|PD_COMM_INS| - 213.0000000000&lt;/CELL&gt;&lt;CELL&gt;FT_SNF|ST_NH|L_MA_NH|S03501|T_OTH_CUR_A</t>
  </si>
  <si>
    <t>SSETS| - 7457.0000000000&lt;/CELL&gt;&lt;CELL&gt;FT_SNF|ST_OH|L_OH|S03701|PD_OTHER| - 118.0000000000&lt;/CELL&gt;&lt;CELL&gt;FT_SNF|ST_OK|L_2704|S02931|PD_PRIVATE| - 1642.0000000000&lt;/CELL&gt;&lt;CELL&gt;FT_SNF|ST_WV|L_OTH|S03715|A_BEDS| - 65.0000000000&lt;/CELL&gt;&lt;CELL&gt;FT_SNF|ST_KY|L_KY|S02602|L_BEDS| - 61.0000000000&lt;/CELL&gt;&lt;CELL&gt;FT_SNF|ST_KY|L_KY|S02601|L_BEDS| - 100.0000000000&lt;/CELL&gt;&lt;CELL&gt;FT_SNF|ST_KY|L_KY|S02604|L_BEDS| - 110.0000000000&lt;/CELL&gt;&lt;CELL&gt;FT_SNF|ST_KY|L_KY|S02603|L_BEDS| - 62.0000000000&lt;/CELL&gt;&lt;CELL&gt;FT_SNF|ST_CT|L_2842|S02911|T_MGMT_</t>
  </si>
  <si>
    <t>FEE| - 135538.0000000000&lt;/CELL&gt;&lt;CELL&gt;FT_SNF|ST_KY|L_KY|S02605|L_BEDS| - 50.0000000000&lt;/CELL&gt;&lt;CELL&gt;FT_SNF|ST_KY|L_KY|S02608|L_BEDS| - 48.0000000000&lt;/CELL&gt;&lt;CELL&gt;FT_SNF|ST_OH|L_OH|S02511|REV_COMM_INS| - 63742&lt;/CELL&gt;&lt;CELL&gt;FT_SNF|ST_FL|L_REV|S01801|IP_REV_HOSPICE| - 29805&lt;/CELL&gt;&lt;CELL&gt;FT_ML_SNF|ST_NH|L_4114|S02951|REV_COMM_INS| - 45151&lt;/CELL&gt;&lt;CELL&gt;FT_SNF|ST_CT|L_2845|S01301|T_OTHER_CUR_LIAB| - 960324&lt;/CELL&gt;&lt;CELL&gt;FT_ML_SNF|ST_KY|L_KY|S02607|IP_REV_ASSISTED| - 24654&lt;/CELL&gt;&lt;CELL&gt;FT_ML_SNF|ST_CT|L_CT_REVOLVER|S03402|</t>
  </si>
  <si>
    <t>L_BEDS| - 297.0000000000&lt;/CELL&gt;&lt;CELL&gt;FT_SNF|ST_KY|L_KY|S02601|IPD_HOSPICE| - 91.0000000000&lt;/CELL&gt;&lt;CELL&gt;FT_SNF|ST_CA|L_REV|S01501|T_OTHER_HOURS| - 4126.0000000000&lt;/CELL&gt;&lt;CELL&gt;FT_ML_SNF|ST_ID|L_REV|S01401|T_CASH_AND_EQUIV| - 100322.0000000000&lt;/CELL&gt;&lt;CELL&gt;FT_SNF|ST_OH|L_OH|S03709|IP_REV_SKILLED| - 645399&lt;/CELL&gt;&lt;CELL&gt;FT_ML_SNF|ST_NH|L_GE_B|S00401|T_AR_VAL_RES| - -319995.0000000000&lt;/CELL&gt;&lt;CELL&gt;FT_SNF|ST_MT|L_GE_A|S00105|T_AR_VAL_RES| - -959643.0000000000&lt;/CELL&gt;&lt;CELL&gt;FT_ML_SNF|ST_NH|L_GE_B|S00401|T_NURSING_LABOR|</t>
  </si>
  <si>
    <t xml:space="preserve"> - 157740.0000000000&lt;/CELL&gt;&lt;CELL&gt;FT_SNF|ST_MT|L_GE_A|S00105|IPD_OTHER| - 104.0000000000&lt;/CELL&gt;&lt;CELL&gt;FT_SNF|ST_FL|L_REV|S01701|T_MGMT_FEE| - 47874.0000000000&lt;/CELL&gt;&lt;CELL&gt;FT_SNF|ST_OH|L_OH|S03709|T_OTHER_HOURS| - 5993.0000000000&lt;/CELL&gt;&lt;CELL&gt;FT_SNF|ST_TN|L_OTH|S03721|IP_REV_SKILLED| - 743230&lt;/CELL&gt;&lt;CELL&gt;FT_SNF|ST_OH|L_OH|S03710|IPD_HOSPICE| - 109.0000000000&lt;/CELL&gt;&lt;CELL&gt;FT_SNF|ST_IN|L_OTH|S03714|A_BEDS| - 88.0000000000&lt;/CELL&gt;&lt;CELL&gt;FT_SNF|ST_MT|L_GE_A|S00106|REV_OTHER| - 144627&lt;/CELL&gt;&lt;CELL&gt;FT_ALF|ST_KY|L_KY|S026</t>
  </si>
  <si>
    <t>09|IP_REV_SKILLED| - 2645&lt;/CELL&gt;&lt;CELL&gt;FT_SNF|ST_MT|L_GE_A|S00106|T_TAX_INS| - 5147.0000000000&lt;/CELL&gt;&lt;CELL&gt;FT_SNF|ST_CT|L_CT|S03702|T_RENT_EXP| - 50054.0000000000&lt;/CELL&gt;&lt;CELL&gt;FT_SNF|ST_OH|L_OH|S02521|REV_COMM_INS| - 49104&lt;/CELL&gt;&lt;CELL&gt;FT_ML_SNF|ST_CT|L_CT_REVOLVER|S03402|A_BEDS| - 297.0000000000&lt;/CELL&gt;&lt;CELL&gt;FT_SNF|ST_OH|L_OH|S02511|T_AR_GROSS| - 600500.0000000000&lt;/CELL&gt;&lt;CELL&gt;FT_ML_SNF|ST_NH|L_4114|S02951|REV_CONT_ALLOW| - -263960&lt;/CELL&gt;&lt;CELL&gt;FT_SNF|ST_NH|L_2824|S02921|IPD_OTHER| - 167.0000000000&lt;/CELL&gt;&lt;CELL&gt;F</t>
  </si>
  <si>
    <t>T_ALF|ST_NH|L_GE_B|S00801|T_OTHER_NN_LABOR| - 80138.0000000000&lt;/CELL&gt;&lt;CELL&gt;FT_SNF|ST_OH|L_OH|S03719|IPD_HOSPICE| - 62.0000000000&lt;/CELL&gt;&lt;CELL&gt;FT_SNF|ST_CT|L_CT|S03704|T_RENT_EXP| - 74472.0000000000&lt;/CELL&gt;&lt;CELL&gt;FT_SNF|ST_OH|L_OH|S02511|T_MGMT_FEE| - 25935.0000000000&lt;/CELL&gt;&lt;CELL&gt;FT_SNF|ST_NH|L_MA_NH|S03502|IPD_SKILLED| - 1150.0000000000&lt;/CELL&gt;&lt;CELL&gt;FT_SNF|ST_NH|L_MA_NH|S03503|IPD_SKILLED| - 2759.0000000000&lt;/CELL&gt;&lt;CELL&gt;FT_ML_SNF|ST_NH|L_GE_B|S00401|T_OTH_CUR_ASSETS| - 11673.0000000000&lt;/CELL&gt;&lt;CELL&gt;FT_SNF|ST_NH|L</t>
  </si>
  <si>
    <t>_MA_NH|S03505|IPD_SKILLED| - 1919.0000000000&lt;/CELL&gt;&lt;CELL&gt;FT_SNF|ST_OH|L_OH|S03709|T_OTHER_CUR_LIAB| - 809495&lt;/CELL&gt;&lt;CELL&gt;FT_SNF|ST_WV|L_OTH|S03715|T_AR_GROSS| - 440534.0000000000&lt;/CELL&gt;&lt;CELL&gt;FT_SNF|ST_NH|L_2824|S02921|REV_ANCILLARY| - 423763&lt;/CELL&gt;&lt;CELL&gt;FT_SNF|ST_FL|L_REV|S01601|IP_REV_HOSPICE| - 192&lt;/CELL&gt;&lt;CELL&gt;FT_SNF|ST_CT|L_2842|S02911|PD_PRIVATE| - 914.0000000000&lt;/CELL&gt;&lt;CELL&gt;FT_ML_SNF|ST_NH|L_GE_B|S00501|T_DEPR_AMORT| - 2177.0000000000&lt;/CELL&gt;&lt;CELL&gt;FT_SNF|ST_CT|L_REV|S02001|PD_COMM_INS| - 190.0000000000&lt;</t>
  </si>
  <si>
    <t>/CELL&gt;&lt;CELL&gt;FT_SNF|ST_OK|L_OK|S03713|T_OTHER_HOURS| - 2825.0000000000&lt;/CELL&gt;&lt;CELL&gt;FT_SNF|ST_OK|L_OK|S03713|T_OTHER_CUR_LIAB| - 310220&lt;/CELL&gt;&lt;CELL&gt;FT_SNF|ST_OK|L_OK|S03713|IPD_HOSPICE| - 220.0000000000&lt;/CELL&gt;&lt;CELL&gt;FT_SNF|ST_FL|L_REV|S02101|PD_COMM_INS| - 427.0000000000&lt;/CELL&gt;&lt;CELL&gt;FT_ML_SNF|ST_NH|L_4114|S02951|PD_PRIVATE| - 3098.0000000000&lt;/CELL&gt;&lt;CELL&gt;FT_ML_SNF|ST_NH|L_4114|S02951|REV_MEDICAID| - 20682&lt;/CELL&gt;&lt;CELL&gt;FT_SNF|ST_CT|L_CT_REVOLVER|S03401|REV_PRIVATE| - 105456&lt;/CELL&gt;&lt;CELL&gt;FT_SNF|ST_OH|L_OH|S03708|T_</t>
  </si>
  <si>
    <t>CAPEX| - 256345.0000000000&lt;/CELL&gt;&lt;CELL&gt;FT_ILF|ST_CT|L_CT|S02401|T_OTH_CUR_ASSETS| - 1598.0000000000&lt;/CELL&gt;&lt;CELL&gt;FT_SNF|ST_FL|L_REV|S01701|T_OTHER_NN_LABOR| - 93836.0000000000&lt;/CELL&gt;&lt;CELL&gt;FT_SNF|ST_WV|L_OTH|S03715|PD_MEDICAID| - 1159.0000000000&lt;/CELL&gt;&lt;CELL&gt;FT_SNF|ST_CA|L_OTH|S03720|REV_MEDICARE| - 106128&lt;/CELL&gt;&lt;CELL&gt;FT_SNF|ST_CT|L_CT_REVOLVER|S03401|REV_COMM_INS| - 37525&lt;/CELL&gt;&lt;CELL&gt;FT_SNF|ST_WV|L_GE_C|S01101|T_AR_GROSS| - 834349.0000000000&lt;/CELL&gt;&lt;CELL&gt;FT_SNF|ST_KY|L_KY|S02602|IP_REV_SKILLED| - 347710&lt;/CELL&gt;</t>
  </si>
  <si>
    <t xml:space="preserve">&lt;CELL&gt;FT_SNF|ST_CT|L_2842|S02911|T_EXPENSES| - 2036688.0000000000&lt;/CELL&gt;&lt;CELL&gt;FT_SNF|ST_CT|L_CT|S03703|PD_PRIVATE| - 223.0000000000&lt;/CELL&gt;&lt;CELL&gt;FT_SNF|ST_KY|L_KY|S02603|IP_REV_SKILLED| - 396257&lt;/CELL&gt;&lt;CELL&gt;FT_SNF|ST_KY|L_KY|S02608|IP_REV_SKILLED| - 307645&lt;/CELL&gt;&lt;CELL&gt;FT_SNF|ST_WV|L_OTH|S03715|T_TAX_INS| - 3684.0000000000&lt;/CELL&gt;&lt;CELL&gt;FT_SNF|ST_NH|L_2824|S02921|T_INT_INC_EXP| - -136.0000000000&lt;/CELL&gt;&lt;CELL&gt;FT_SNF|ST_NH|L_GE_B|S00901|IPD_OTHER| - 124.0000000000&lt;/CELL&gt;&lt;CELL&gt;FT_SNF|ST_OH|L_OH|S02521|T_ANCIL_EXP| </t>
  </si>
  <si>
    <t>- 107567.0000000000&lt;/CELL&gt;&lt;CELL&gt;FT_SNF|ST_OK|L_OK|S03713|T_CASH_AND_EQUIV| - 3657.0000000000&lt;/CELL&gt;&lt;CELL&gt;FT_SNF|ST_KY|L_KY|S02612|REV_ANCILLARY| - 117162&lt;/CELL&gt;&lt;CELL&gt;FT_SNF|ST_OK|L_OK|S03713|T_NURSING_HOURS| - 6723.0000000000&lt;/CELL&gt;&lt;CELL&gt;FT_SNF|ST_OH|L_OH|S02511|REV_PRIVATE| - 33069&lt;/CELL&gt;&lt;CELL&gt;FT_SNF|ST_MT|L_GE_A|S00103|T_OTHER_CUR_LIAB| - 875330&lt;/CELL&gt;&lt;CELL&gt;FT_SNF|ST_WV|L_GE_C|S01101|IPD_SKILLED| - 2797.0000000000&lt;/CELL&gt;&lt;CELL&gt;FT_SNF|ST_WV|L_GE_C|S01101|T_TAX_INS| - 4997.0000000000&lt;/CELL&gt;&lt;CELL&gt;FT_SNF|ST_OK</t>
  </si>
  <si>
    <t>|L_OK|S03713|T_OTH_CUR_ASSETS| - 8130.0000000000&lt;/CELL&gt;&lt;CELL&gt;FT_SNF|ST_OK|L_OK|S03713|T_NURSING_LABOR| - 99094.0000000000&lt;/CELL&gt;&lt;CELL&gt;FT_SNF|ST_OH|L_OH|S03701|PD_MEDICAID| - 1507.0000000000&lt;/CELL&gt;&lt;CELL&gt;FT_SNF|ST_FL|L_REV|S01701|T_TRADE_PAY| - 140471.0000000000&lt;/CELL&gt;&lt;CELL&gt;FT_SNF|ST_CT|L_CT|S03703|T_EXPENSES| - 605835.0000000000&lt;/CELL&gt;&lt;CELL&gt;FT_SNF|ST_NH|L_GE_B|S00901|T_DEPR_AMORT| - 1063.0000000000&lt;/CELL&gt;&lt;CELL&gt;FT_SNF|ST_CT|L_CT_REVOLVER|S03401|REV_CONT_ALLOW| - -214817&lt;/CELL&gt;&lt;CELL&gt;FT_ALF|ST_KY|L_KY|S02614|IP</t>
  </si>
  <si>
    <t>_REV_SKILLED| - 1314&lt;/CELL&gt;&lt;CELL&gt;FT_ML_SNF|ST_KY|L_KY|S02607|T_NURSING_HOURS| - 7953.0000000000&lt;/CELL&gt;&lt;CELL&gt;FT_SNF|ST_GA|L_GE_C|S01001|L_BEDS| - 210.0000000000&lt;/CELL&gt;&lt;CELL&gt;FT_SNF|ST_CA|L_OTH|S03720|T_DEPR_AMORT| - 1812.0000000000&lt;/CELL&gt;&lt;CELL&gt;FT_SNF|ST_OH|L_OH|S03709|PD_OTHER| - 93.0000000000&lt;/CELL&gt;&lt;CELL&gt;FT_MH|ST_ID|L_OTH|S03717|T_ANCIL_EXP| - 69590.0000000000&lt;/CELL&gt;&lt;CELL&gt;FT_SNF|ST_CT|L_2842|S02911|T_CAPEX| - 751.0000000000&lt;/CELL&gt;&lt;CELL&gt;FT_SNF|ST_CT|L_CT|S03702|PD_COMM_INS| - 50.0000000000&lt;/CELL&gt;&lt;CELL&gt;FT_SNF|</t>
  </si>
  <si>
    <t>ST_OK|L_OK|S03713|REV_MEDICARE| - 82469&lt;/CELL&gt;&lt;CELL&gt;FT_SNF|ST_OH|L_OH|S02521|REV_PRIVATE| - 132863&lt;/CELL&gt;&lt;CELL&gt;FT_SNF|ST_CT|L_CT|S03702|T_CASH_AND_EQUIV| - 72674.0000000000&lt;/CELL&gt;&lt;CELL&gt;FT_SNF|ST_CT|L_CT|S03703|T_MGMT_FEE| - 43529.0000000000&lt;/CELL&gt;&lt;CELL&gt;FT_SNF|ST_RI|L_OTH|S03712|T_BAD_DEBT| - 9619.0000000000&lt;/CELL&gt;&lt;CELL&gt;FT_SNF|ST_OH|L_OH|S02511|REV_OTHER| - 20&lt;/CELL&gt;&lt;CELL&gt;FT_SNF|ST_CO|L_GE_C|S01201|T_DEPR_AMORT| - 6523.0000000000&lt;/CELL&gt;&lt;CELL&gt;FT_SNF|ST_OH|L_OH|S03701|T_EXPENSES| - 364221.0000000000&lt;/CELL&gt;&lt;CEL</t>
  </si>
  <si>
    <t>L&gt;FT_SNF|ST_CA|L_OTH|S03720|PD_COMM_INS| - 8.0000000000&lt;/CELL&gt;&lt;CELL&gt;FT_SNF|ST_FL|L_REV|S02101|T_MGMT_FEE| - 46533.0000000000&lt;/CELL&gt;&lt;CELL&gt;FT_SNF|ST_OK|L_OK|S03713|REV_ANCILLARY| - 132737&lt;/CELL&gt;&lt;CELL&gt;FT_SNF|ST_MA|L_MA_NH|S03706|REV_MEDICARE| - 259564&lt;/CELL&gt;&lt;CELL&gt;FT_SNF|ST_MA|L_MA_NH|S03706|IPD_SKILLED| - 1801.0000000000&lt;/CELL&gt;&lt;CELL&gt;FT_SNF|ST_FL|L_REV|S01701|T_TAX_INS| - 5314.0000000000&lt;/CELL&gt;&lt;CELL&gt;FT_SNF|ST_RI|L_OTH|S03712|IP_REV_SKILLED| - 875097&lt;/CELL&gt;&lt;CELL&gt;FT_SNF|ST_FL|L_REV|S01801|REV_CONT_ALLOW| - -33381</t>
  </si>
  <si>
    <t>6&lt;/CELL&gt;&lt;CELL&gt;FT_ALF|ST_WA|L_OTH|S03716|T_CASH_AND_EQUIV| - 18150.0000000000&lt;/CELL&gt;&lt;CELL&gt;FT_ML_SNF|ST_ID|L_REV|S01401|PD_MEDICARE| - 474.0000000000&lt;/CELL&gt;&lt;CELL&gt;FT_ALF|ST_WA|L_OTH|S03716|T_EXPENSES| - 60484.0000000000&lt;/CELL&gt;&lt;CELL&gt;FT_ML_SNF|ST_ID|L_REV|S01401|REV_PRIVATE| - 86603&lt;/CELL&gt;&lt;CELL&gt;FT_ML_SNF|ST_KY|L_KY|S02607|T_MGMT_FEE| - 27619.0000000000&lt;/CELL&gt;&lt;CELL&gt;FT_SNF|ST_MT|L_GE_A|S00104|REV_MEDICAID| - 215380&lt;/CELL&gt;&lt;CELL&gt;FT_SNF|ST_MT|L_GE_A|S00104|T_DEPR_AMORT| - 1104.0000000000&lt;/CELL&gt;&lt;CELL&gt;FT_SNF|ST_MT|L_GE</t>
  </si>
  <si>
    <t>_A|S00104|T_OTHER_NN_LABOR| - 45819.0000000000&lt;/CELL&gt;&lt;CELL&gt;FT_CCRC|ST_NM|L_REV|S03601|T_NURSING_LABOR| - 136874.0000000000&lt;/CELL&gt;&lt;CELL&gt;FT_SNF|ST_OH|L_OH|S03708|T_RENT_EXP| - 76870.0000000000&lt;/CELL&gt;&lt;CELL&gt;FT_SNF|ST_OH|L_OH|S03709|L_BEDS| - 120.0000000000&lt;/CELL&gt;&lt;CELL&gt;FT_SNF|ST_OH|L_OH|S02521|REV_OTHER| - 1753&lt;/CELL&gt;&lt;CELL&gt;FT_SNF|ST_OH|L_OH|S03710|L_BEDS| - 87.0000000000&lt;/CELL&gt;&lt;CELL&gt;FT_SNF|ST_CT|L_CT_REVOLVER|S03401|T_RENT_EXP| - 136074.0000000000&lt;/CELL&gt;&lt;CELL&gt;FT_SNF|ST_OH|L_OH|S03710|T_OTHER_HOURS| - 2979.000000</t>
  </si>
  <si>
    <t>0000&lt;/CELL&gt;&lt;CELL&gt;FT_SNF|ST_CT|L_CT_REVOLVER|S03401|T_INV| - 50080.0000000000&lt;/CELL&gt;&lt;CELL&gt;FT_SNF|ST_OK|L_OK|S03713|PD_PRIVATE| - 185.0000000000&lt;/CELL&gt;&lt;CELL&gt;FT_ML_SNF|ST_KY|L_KY|S02607|PD_PRIVATE| - 239.0000000000&lt;/CELL&gt;&lt;CELL&gt;FT_SNF|ST_NH|L_MA_NH|S03505|T_INV| - 25573.0000000000&lt;/CELL&gt;&lt;CELL&gt;FT_SNF|ST_CA|L_REV|S01501|REV_CONT_ALLOW| - -176233&lt;/CELL&gt;&lt;CELL&gt;FT_SNF|ST_FL|L_REV|S01801|REV_COMM_INS| - 57815&lt;/CELL&gt;&lt;CELL&gt;FT_SNF|ST_CT|L_CT_REVOLVER|S03401|REV_MEDICARE| - 314052&lt;/CELL&gt;&lt;CELL&gt;FT_SNF|ST_MA|L_MA_NH|S03706|T</t>
  </si>
  <si>
    <t>S02301|T_TAX_INS| - 9152.0000000000&lt;/CELL&gt;&lt;CELL&gt;FT_SNF|ST_OH|L_OH|S03701|REV_MEDICAID| - 289611&lt;/CELL&gt;&lt;CELL&gt;FT_SNF|ST_NC|L_REV|S02201|T_NURSING_LABOR| - 145687.0000000000&lt;/CELL&gt;&lt;CELL&gt;FT_SNF|ST_CT|L_REV|S02001|T_INV| - 35518.0000000000&lt;/CELL&gt;&lt;CELL&gt;FT_SNF|ST_FL|L_REV|S01601|PD_COMM_INS| - 345.0000000000&lt;/CELL&gt;&lt;CELL&gt;FT_SNF|ST_FL|L_REV|S01801|PD_COMM_INS| - 199.0000000000&lt;/CELL&gt;&lt;CELL&gt;FT_SNF|ST_FL|L_REV|S01701|PD_COMM_INS| - 223.0000000000&lt;/CELL&gt;&lt;CELL&gt;FT_SNF|ST_NH|L_MA_NH|S03502|T_DEPR_AMORT| - 1860.0000000000&lt;/</t>
  </si>
  <si>
    <t>CELL&gt;&lt;CELL&gt;FT_ML_SNF|ST_CT|L_CT_REVOLVER|S03402|T_OTHER_HOURS| - 16982.0000000000&lt;/CELL&gt;&lt;CELL&gt;FT_ALF|ST_WA|L_OTH|S03716|IP_REV_SKILLED| - 7903&lt;/CELL&gt;&lt;CELL&gt;FT_ML_SNF|ST_NH|L_GE_B|S00701|REV_ANCILLARY| - 155229&lt;/CELL&gt;&lt;CELL&gt;FT_ML_SNF|ST_NH|L_GE_B|S00501|T_OTHER_CUR_LIAB| - 2107583&lt;/CELL&gt;&lt;CELL&gt;FT_SNF|ST_MA|L_MA_NH|S03707|IPD_SKILLED| - 2937.0000000000&lt;/CELL&gt;&lt;CELL&gt;FT_SNF|ST_NH|L_MA_NH|S03505|T_DEPR_AMORT| - 1727.0000000000&lt;/CELL&gt;&lt;CELL&gt;FT_SNF|ST_NH|L_MA_NH|S03501|T_MGMT_FEE| - 29775.0000000000&lt;/CELL&gt;&lt;CELL&gt;FT_SNF|</t>
  </si>
  <si>
    <t>ST_NH|L_2824|S02921|T_RENT_EXP| - 89410.0000000000&lt;/CELL&gt;&lt;CELL&gt;FT_SNF|ST_OH|L_OH|S03701|IP_REV_HOSPICE| - 29776&lt;/CELL&gt;&lt;CELL&gt;FT_SNF|ST_MA|L_MA_NH|S03705|PD_COMM_INS| - 16.0000000000&lt;/CELL&gt;&lt;CELL&gt;FT_SNF|ST_KY|L_REV|S02301|T_TRADE_PAY| - 193242.0000000000&lt;/CELL&gt;&lt;CELL&gt;FT_SNF|ST_NH|L_2824|S02921|T_MGMT_FEE| - 60979.0000000000&lt;/CELL&gt;&lt;CELL&gt;FT_SNF|ST_GA|L_GE_C|S01001|REV_MEDICAID| - 687863&lt;/CELL&gt;&lt;CELL&gt;FT_SNF|ST_MT|L_GE_A|S00105|T_NURSING_HOURS| - 16513.0000000000&lt;/CELL&gt;&lt;CELL&gt;FT_SNF|ST_WV|L_GE_C|S01101|T_CASH_AND_EQU</t>
  </si>
  <si>
    <t>IV| - 11481.0000000000&lt;/CELL&gt;&lt;CELL&gt;FT_SNF|ST_CA|L_GE_A|S00201|T_EXPENSES| - 537917.0000000000&lt;/CELL&gt;&lt;CELL&gt;FT_SNF|ST_CA|L_GE_A|S00201|T_RENT_EXP| - 69365.0000000000&lt;/CELL&gt;&lt;CELL&gt;FT_ML_SNF|ST_CT|L_CT_REVOLVER|S03402|REV_COMM_INS| - 160133&lt;/CELL&gt;&lt;CELL&gt;FT_SNF|ST_OH|L_OH|S03708|T_OTHER_CUR_LIAB| - 999514&lt;/CELL&gt;&lt;CELL&gt;FT_SNF|ST_NH|L_MA_NH|S03502|T_INV| - 18469.0000000000&lt;/CELL&gt;&lt;CELL&gt;FT_SNF|ST_OH|L_OH|S03708|T_EXPENSES| - 447569.0000000000&lt;/CELL&gt;&lt;CELL&gt;FT_SNF|ST_CT|L_2842|S02911|IPD_SKILLED| - 9677.0000000000&lt;/CELL&gt;&lt;</t>
  </si>
  <si>
    <t>CELL&gt;FT_SNF|ST_CT|L_CT|S03702|T_NURSING_LABOR| - 170577.0000000000&lt;/CELL&gt;&lt;CELL&gt;FT_SNF|ST_CT|L_CT|S03403|T_MGMT_FEE| - 54540.0000000000&lt;/CELL&gt;&lt;CELL&gt;FT_CCRC|ST_NM|L_REV|S03601|L_BEDS| - 215.0000000000&lt;/CELL&gt;&lt;CELL&gt;FT_SNF|ST_NH|L_MA_NH|S03504|T_DEPR_AMORT| - 1706.0000000000&lt;/CELL&gt;&lt;CELL&gt;FT_SNF|ST_NH|L_2824|S02921|PD_VETERANS| - 248.0000000000&lt;/CELL&gt;&lt;CELL&gt;FT_SNF|ST_NM|L_GE_A|S00102|REV_MEDICAID| - 235534&lt;/CELL&gt;&lt;CELL&gt;FT_SNF|ST_NM|L_GE_A|S00102|T_DEPR_AMORT| - 2738.0000000000&lt;/CELL&gt;&lt;CELL&gt;FT_SNF|ST_NM|L_GE_A|S00102|</t>
  </si>
  <si>
    <t>T_OTHER_NN_LABOR| - 50055.0000000000&lt;/CELL&gt;&lt;CELL&gt;FT_SNF|ST_KY|L_REV|S02301|T_OTHER_NN_LABOR| - 123154.0000000000&lt;/CELL&gt;&lt;CELL&gt;FT_SNF|ST_GA|L_GE_C|S01001|REV_COMM_INS| - 16725&lt;/CELL&gt;&lt;CELL&gt;FT_SNF|ST_NH|L_GE_B|S00901|T_OTHER_CUR_LIAB| - 1131844&lt;/CELL&gt;&lt;CELL&gt;FT_SNF|ST_KY|L_KY|S02608|T_OTH_CUR_ASSETS| - 320.0000000000&lt;/CELL&gt;&lt;CELL&gt;FT_SNF|ST_OH|L_OH|S03710|IPD_OTHER| - 109.0000000000&lt;/CELL&gt;&lt;CELL&gt;FT_SNF|ST_GA|L_GE_C|S01001|REV_ANCILLARY| - 190655&lt;/CELL&gt;&lt;CELL&gt;FT_SNF|ST_GA|L_OTH|S03722|T_INV| - 35518.0000000000&lt;/CELL&gt;&lt;</t>
  </si>
  <si>
    <t>CELL&gt;FT_SNF|ST_MT|L_GE_A|S00103|REV_VETERANS| - 55401&lt;/CELL&gt;&lt;CELL&gt;FT_ML_SNF|ST_NH|L_GE_B|S00401|T_TAX_INS| - 6440.0000000000&lt;/CELL&gt;&lt;CELL&gt;FT_ILF|ST_CT|L_CT|S02401|T_AR_GROSS| - -42326.0000000000&lt;/CELL&gt;&lt;CELL&gt;FT_ML_SNF|ST_OK|L_2703|S02941|T_ANCIL_EXP| - 29702.0000000000&lt;/CELL&gt;&lt;CELL&gt;FT_ML_SNF|ST_OK|L_2703|S02941|T_AR_GROSS| - 834347.0000000000&lt;/CELL&gt;&lt;CELL&gt;FT_SNF|ST_MT|L_GE_A|S00103|REV_CONT_ALLOW| - -149301&lt;/CELL&gt;&lt;CELL&gt;FT_SNF|ST_MT|L_GE_A|S00103|T_CASH_AND_EQUIV| - -43291.0000000000&lt;/CELL&gt;&lt;CELL&gt;FT_SNF|ST_CO|L_G</t>
  </si>
  <si>
    <t>E_C|S01201|T_OTHER_CUR_LIAB| - 3048583&lt;/CELL&gt;&lt;CELL&gt;FT_ML_SNF|ST_OK|L_2703|S02941|REV_MEDICARE| - 56237&lt;/CELL&gt;&lt;CELL&gt;FT_SNF|ST_FL|L_REV|S02101|IPD_HOSPICE| - 103.0000000000&lt;/CELL&gt;&lt;CELL&gt;FT_SNF|ST_NH|L_MA_NH|S03504|REV_COMM_INS| - 17425&lt;/CELL&gt;&lt;CELL&gt;FT_SNF|ST_GA|L_OTH|S03722|REV_MEDICARE| - 220712&lt;/CELL&gt;&lt;CELL&gt;FT_SNF|ST_KY|L_REV|S02301|T_RENT_EXP| - 100936.0000000000&lt;/CELL&gt;&lt;CELL&gt;FT_SNF|ST_NM|L_GE_A|S00102|REV_ANCILLARY| - 115411&lt;/CELL&gt;&lt;CELL&gt;FT_SNF|ST_ID|L_OTH|S03718|IP_REV_SKILLED| - 271545&lt;/CELL&gt;&lt;CELL&gt;FT_CCRC|ST</t>
  </si>
  <si>
    <t>_NM|L_REV|S03601|T_BAD_DEBT| - 8402.0000000000&lt;/CELL&gt;&lt;CELL&gt;FT_SNF|ST_MT|L_GE_A|S00106|T_BAD_DEBT| - 5667.0000000000&lt;/CELL&gt;&lt;CELL&gt;FT_SNF|ST_MT|L_GE_A|S00106|T_OTH_CUR_ASSETS| - 171314.0000000000&lt;/CELL&gt;&lt;CELL&gt;FT_SNF|ST_MT|L_GE_A|S00106|PD_OTHER| - 36.0000000000&lt;/CELL&gt;&lt;CELL&gt;FT_SNF|ST_CT|L_REV|S02001|T_OTH_CUR_ASSETS| - 33709.0000000000&lt;/CELL&gt;&lt;CELL&gt;FT_SNF|ST_RI|L_OTH|S03712|IPD_OTHER| - 339.0000000000&lt;/CELL&gt;&lt;CELL&gt;FT_SNF|ST_NH|L_MA_NH|S03505|L_BEDS| - 72.0000000000&lt;/CELL&gt;&lt;CELL&gt;FT_ML_SNF|ST_CT|L_CT_REVOLVER|S03402|</t>
  </si>
  <si>
    <t>REV_PRIVATE| - 303145&lt;/CELL&gt;&lt;CELL&gt;FT_SNF|ST_OH|L_OH|S02521|T_OTHER_HOURS| - 4354.0000000000&lt;/CELL&gt;&lt;CELL&gt;FT_SNF|ST_NH|L_GE_B|S00601|PD_PRIVATE| - 62.0000000000&lt;/CELL&gt;&lt;CELL&gt;FT_SNF|ST_CT|L_CT_REVOLVER|S03401|T_OTHER_NN_LABOR| - 168147.0000000000&lt;/CELL&gt;&lt;CELL&gt;FT_SNF|ST_MA|L_MA_NH|S03705|PD_PRIVATE| - 74.0000000000&lt;/CELL&gt;&lt;CELL&gt;FT_SNF|ST_OH|L_OH|S03708|IPD_OTHER| - 159.0000000000&lt;/CELL&gt;&lt;CELL&gt;FT_ML_SNF|ST_ID|L_REV|S01401|T_AR_GROSS| - 1484435.0000000000&lt;/CELL&gt;&lt;CELL&gt;FT_SNF|ST_NH|L_MA_NH|S03503|REV_PRIVATE| - 109194&lt;</t>
  </si>
  <si>
    <t>/CELL&gt;&lt;CELL&gt;FT_ML_SNF|ST_CT|L_CT_REVOLVER|S03402|PD_MEDICARE| - 842.0000000000&lt;/CELL&gt;&lt;CELL&gt;FT_SNF|ST_CO|L_GE_C|S00301|T_TAX_INS| - 4098.0000000000&lt;/CELL&gt;&lt;CELL&gt;FT_SNF|ST_CT|L_CT_REVOLVER|S03401|T_NURSING_LABOR| - 345973.0000000000&lt;/CELL&gt;&lt;CELL&gt;FT_SNF|ST_CO|L_GE_C|S00301|REV_OTHER| - 20231&lt;/CELL&gt;&lt;CELL&gt;FT_SNF|ST_MA|L_MA_NH|S03707|T_EXPENSES| - 592382.0000000000&lt;/CELL&gt;&lt;CELL&gt;FT_SNF|ST_MA|L_MA_NH|S03707|T_DEPR_AMORT| - 2668.0000000000&lt;/CELL&gt;&lt;CELL&gt;FT_SNF|ST_MA|L_MA_NH|S03707|T_CAPEX| - 1166.0000000000&lt;/CELL&gt;&lt;CELL&gt;F</t>
  </si>
  <si>
    <t>T_SNF|ST_MA|L_MA_NH|S03707|T_INV| - 42621.0000000000&lt;/CELL&gt;&lt;CELL&gt;FT_ML_SNF|ST_ID|L_REV|S01401|T_OTHER_CUR_LIAB| - 2283677&lt;/CELL&gt;&lt;CELL&gt;FT_SNF|ST_OH|L_OH|S03719|T_NURSING_HOURS| - 9051.0000000000&lt;/CELL&gt;&lt;CELL&gt;FT_ALF|ST_NH|L_GE_B|S00801|T_CAPEX| - 16683.0000000000&lt;/CELL&gt;&lt;CELL&gt;FT_SNF|ST_NC|L_REV|S02201|PD_OTHER| - 62.0000000000&lt;/CELL&gt;&lt;CELL&gt;FT_SNF|ST_MA|L_MA_NH|S03705|REV_ANCILLARY| - 81654&lt;/CELL&gt;&lt;CELL&gt;FT_SNF|ST_CT|L_CT|S03403|PD_MEDICARE| - 487.0000000000&lt;/CELL&gt;&lt;CELL&gt;FT_SNF|ST_MT|L_GE_A|S00103|T_INV| - 35518.000</t>
  </si>
  <si>
    <t>0000000&lt;/CELL&gt;&lt;CELL&gt;FT_ALF|ST_NH|L_4113|S02971|T_CASH_AND_EQUIV| - 145096.0000000000&lt;/CELL&gt;&lt;CELL&gt;FT_SNF|ST_CT|L_2842|S02911|T_OTH_CUR_ASSETS| - -49638.0000000000&lt;/CELL&gt;&lt;CELL&gt;FT_SNF|ST_CT|L_CT_REVOLVER|S03401|T_OTH_CUR_ASSETS| - 180908.0000000000&lt;/CELL&gt;&lt;CELL&gt;FT_ML_SH|ST_OK|L_2704|S02932|T_ANCIL_EXP| - 117.0000000000&lt;/CELL&gt;&lt;CELL&gt;FT_SNF|ST_KY|L_REV|S02301|IP_REV_SKILLED| - 1097001&lt;/CELL&gt;&lt;CELL&gt;FT_SNF|ST_CT|L_CT|S03702|REV_CONT_ALLOW| - -181433&lt;/CELL&gt;&lt;CELL&gt;FT_SNF|ST_CA|L_REV|S01501|T_OTHER_NN_LABOR| - 102916.000</t>
  </si>
  <si>
    <t>0000000&lt;/CELL&gt;&lt;CELL&gt;FT_ML_SNF|ST_NH|L_GE_B|S00501|REV_COMM_INS| - 30630&lt;/CELL&gt;&lt;CELL&gt;FT_SNF|ST_OH|L_OH|S02521|T_AR_GROSS| - 674140.0000000000&lt;/CELL&gt;&lt;CELL&gt;FT_ML_SNF|ST_NH|L_4116|S02961|T_CAPEX| - 20404.0000000000&lt;/CELL&gt;&lt;CELL&gt;FT_MH|ST_OK|L_OK|S03201|T_RENT_EXP| - 11192.0000000000&lt;/CELL&gt;&lt;CELL&gt;FT_MH|ST_OK|L_OK|S03201|T_TAX_INS| - 1698.0000000000&lt;/CELL&gt;&lt;CELL&gt;FT_SNF|ST_WV|L_OTH|S03715|PD_VETERANS| - 62.0000000000&lt;/CELL&gt;&lt;CELL&gt;FT_SNF|ST_GA|L_OTH|S03722|REV_COMM_INS| - 13537&lt;/CELL&gt;&lt;CELL&gt;FT_ALF|ST_KY|L_KY|S02609|A_BED</t>
  </si>
  <si>
    <t>S| - 60.0000000000&lt;/CELL&gt;&lt;CELL&gt;FT_SNF|ST_CT|L_CT|S03704|T_OTHER_HOURS| - 5292.0000000000&lt;/CELL&gt;&lt;CELL&gt;FT_SNF|ST_IN|L_OTH|S03714|PD_MEDICARE| - 286.0000000000&lt;/CELL&gt;&lt;CELL&gt;FT_ALF|ST_KY|L_KY|S02614|A_BEDS| - 68.0000000000&lt;/CELL&gt;&lt;CELL&gt;FT_SNF|ST_CA|L_GE_A|S00201|REV_CONT_ALLOW| - -247922&lt;/CELL&gt;&lt;CELL&gt;FT_SNF|ST_CA|L_GE_A|S00201|T_CASH_AND_EQUIV| - 34304.0000000000&lt;/CELL&gt;&lt;CELL&gt;FT_SNF|ST_CA|L_GE_A|S00201|T_OTHER_HOURS| - 4942.0000000000&lt;/CELL&gt;&lt;CELL&gt;FT_ML_SNF|ST_NH|L_4114|S02951|T_CASH_AND_EQUIV| - 117435.0000000000&lt;/</t>
  </si>
  <si>
    <t xml:space="preserve">_INS| - 825&lt;/CELL&gt;&lt;CELL&gt;FT_SNF|ST_CT|L_CT|S03703|T_NURSING_HOURS| - 9945.0000000000&lt;/CELL&gt;&lt;CELL&gt;FT_SNF|ST_MT|L_GE_A|S00104|T_OTHER_CUR_LIAB| - 448996&lt;/CELL&gt;&lt;CELL&gt;FT_SNF|ST_CO|L_GE_C|S01201|T_INV| - 85953.0000000000&lt;/CELL&gt;&lt;CELL&gt;FT_SNF|ST_KY|L_KY|S02610|L_BEDS| - 60.0000000000&lt;/CELL&gt;&lt;CELL&gt;FT_SNF|ST_KY|L_KY|S02612|L_BEDS| - 86.0000000000&lt;/CELL&gt;&lt;CELL&gt;FT_SNF|ST_KY|L_KY|S02611|L_BEDS| - 71.0000000000&lt;/CELL&gt;&lt;CELL&gt;FT_SNF|ST_KY|L_KY|S02613|L_BEDS| - 82.0000000000&lt;/CELL&gt;&lt;CELL&gt;FT_SNF|ST_OH|L_OH|S03709|REV_MEDICARE| - </t>
  </si>
  <si>
    <t>123896&lt;/CELL&gt;&lt;CELL&gt;FT_SNF|ST_CT|L_CT|S03704|IPD_SKILLED| - 2581.0000000000&lt;/CELL&gt;&lt;CELL&gt;FT_ML_SNF|ST_CT|L_CT_REVOLVER|S03402|T_CAPEX| - 2338.0000000000&lt;/CELL&gt;&lt;CELL&gt;FT_SNF|ST_CT|L_CT_REVOLVER|S03401|T_DEPR_AMORT| - 4570.0000000000&lt;/CELL&gt;&lt;CELL&gt;FT_SNF|ST_FL|L_REV|S01601|REV_PRIVATE| - 29575&lt;/CELL&gt;&lt;CELL&gt;FT_SNF|ST_OH|L_OH|S03708|T_NURSING_LABOR| - 160463.0000000000&lt;/CELL&gt;&lt;CELL&gt;FT_SNF|ST_CT|L_CT|S03704|REV_MEDICARE| - 486248&lt;/CELL&gt;&lt;CELL&gt;FT_SNF|ST_MA|L_MA_NH|S03705|REV_MEDICAID| - 473712&lt;/CELL&gt;&lt;CELL&gt;FT_SNF|ST_MA|L_</t>
  </si>
  <si>
    <t>MA_NH|S03705|REV_MEDICARE| - 75313&lt;/CELL&gt;&lt;CELL&gt;FT_MH|ST_OK|L_OK|S03201|T_CAPEX| - 505.0000000000&lt;/CELL&gt;&lt;CELL&gt;FT_MH|ST_OK|L_OK|S03201|T_CASH_AND_EQUIV| - 1600.0000000000&lt;/CELL&gt;&lt;CELL&gt;FT_SNF|ST_FL|L_REV|S01801|T_AR_GROSS| - 1423597.0000000000&lt;/CELL&gt;&lt;CELL&gt;FT_ML_SNF|ST_NH|L_4114|S02951|IPD_HOSPICE| - 34.0000000000&lt;/CELL&gt;&lt;CELL&gt;FT_SNF|ST_MA|L_MA_NH|S03705|T_AR_VAL_RES| - -344661.0000000000&lt;/CELL&gt;&lt;CELL&gt;FT_MH|ST_OK|L_OK|S03201|T_INV| - 21311.0000000000&lt;/CELL&gt;&lt;CELL&gt;FT_MH|ST_OK|L_OK|S03201|T_MGMT_FEE| - 9422.000000000</t>
  </si>
  <si>
    <t>0&lt;/CELL&gt;&lt;CELL&gt;FT_MH|ST_OK|L_OK|S03201|T_NURSING_HOURS| - 5118.0000000000&lt;/CELL&gt;&lt;CELL&gt;FT_MH|ST_OK|L_OK|S03201|T_NURSING_LABOR| - 54009.0000000000&lt;/CELL&gt;&lt;CELL&gt;FT_SNF|ST_FL|L_REV|S01701|REV_CONT_ALLOW| - -228340&lt;/CELL&gt;&lt;CELL&gt;FT_SNF|ST_OH|L_OH|S03708|L_BEDS| - 98.0000000000&lt;/CELL&gt;&lt;CELL&gt;FT_SNF|ST_OH|L_OH|S03710|PD_COMM_INS| - 24.0000000000&lt;/CELL&gt;&lt;CELL&gt;FT_SNF|ST_NH|L_GE_B|S00901|A_BEDS| - 81.0000000000&lt;/CELL&gt;&lt;CELL&gt;FT_SNF|ST_CT|L_CT_REVOLVER|S03401|T_TRADE_PAY| - 128349.0000000000&lt;/CELL&gt;&lt;CELL&gt;FT_SNF|ST_KY|L_KY|S026</t>
  </si>
  <si>
    <t>12|T_RENT_EXP| - 22976.0000000000&lt;/CELL&gt;&lt;CELL&gt;FT_SNF|ST_OK|L_OK|S03713|IPD_SKILLED| - 1803.0000000000&lt;/CELL&gt;&lt;CELL&gt;FT_ML_SNF|ST_KY|L_KY|S02607|REV_ANCILLARY| - 157212&lt;/CELL&gt;&lt;CELL&gt;FT_SNF|ST_OH|L_OH|S03709|REV_MEDICAID| - 432944&lt;/CELL&gt;&lt;CELL&gt;FT_SNF|ST_NH|L_MA_NH|S03503|T_OTHER_CUR_LIAB| - 857943&lt;/CELL&gt;&lt;CELL&gt;FT_SNF|ST_CA|L_REV|S01501|REV_COMM_INS| - 19390&lt;/CELL&gt;&lt;CELL&gt;FT_SNF|ST_OH|L_OH|S02521|REV_CONT_ALLOW| - -188869&lt;/CELL&gt;&lt;CELL&gt;FT_SNF|ST_OH|L_OH|S03701|T_BAD_DEBT| - 6593.0000000000&lt;/CELL&gt;&lt;CELL&gt;FT_SNF|ST_CT|L_CT</t>
  </si>
  <si>
    <t>_REVOLVER|S03401|T_EXPENSES| - 896546.0000000000&lt;/CELL&gt;&lt;CELL&gt;FT_SNF|ST_OH|L_OH|S02511|T_OTH_CUR_ASSETS| - 278.0000000000&lt;/CELL&gt;&lt;CELL&gt;FT_SNF|ST_FL|L_REV|S01601|REV_OTHER| - 5782&lt;/CELL&gt;&lt;CELL&gt;FT_ML_SNF|ST_KY|L_KY|S02606|REV_ANCILLARY| - 51841&lt;/CELL&gt;&lt;CELL&gt;FT_SNF|ST_CT|L_2845|S01301|T_AR_VAL_RES| - -194398.0000000000&lt;/CELL&gt;&lt;CELL&gt;FT_SNF|ST_OH|L_OH|S02511|REV_ANCILLARY| - 222874&lt;/CELL&gt;&lt;CELL&gt;FT_SNF|ST_FL|L_REV|S01801|T_ANCIL_EXP| - 167519.0000000000&lt;/CELL&gt;&lt;CELL&gt;FT_ML_SNF|ST_NH|L_4114|S02951|T_OTHER_CUR_LIAB| - 1824</t>
  </si>
  <si>
    <t>471&lt;/CELL&gt;&lt;CELL&gt;FT_SNF|ST_WV|L_GE_C|S01101|T_AR_VAL_RES| - -127581.0000000000&lt;/CELL&gt;&lt;CELL&gt;FT_SNF|ST_NH|L_MA_NH|S03505|T_OTHER_NN_LABOR| - 63388.0000000000&lt;/CELL&gt;&lt;CELL&gt;FT_MH|ST_OK|L_OK|S03201|T_ANCIL_EXP| - 1871.0000000000&lt;/CELL&gt;&lt;CELL&gt;FT_MH|ST_OK|L_OK|S03201|T_AR_GROSS| - 69002.0000000000&lt;/CELL&gt;&lt;CELL&gt;FT_MH|ST_OK|L_OK|S03201|T_AR_VAL_RES| - -10956.0000000000&lt;/CELL&gt;&lt;CELL&gt;FT_SNF|ST_FL|L_REV|S01701|REV_COMM_INS| - 69590&lt;/CELL&gt;&lt;CELL&gt;FT_SNF|ST_NM|L_GE_A|S00101|REV_COMM_INS| - 27321&lt;/CELL&gt;&lt;CELL&gt;FT_SNF|ST_NM|L_GE_A|</t>
  </si>
  <si>
    <t>S00101|T_CAPEX| - 8162.0000000000&lt;/CELL&gt;&lt;CELL&gt;FT_SNF|ST_NM|L_GE_A|S00101|T_OTHER_CUR_LIAB| - 509980&lt;/CELL&gt;&lt;CELL&gt;FT_ML_SNF|ST_ID|L_REV|S01401|T_EXPENSES| - 659743.0000000000&lt;/CELL&gt;&lt;CELL&gt;FT_SNF|ST_CT|L_CT_REVOLVER|S03401|IP_REV_HOSPICE| - 137628&lt;/CELL&gt;&lt;CELL&gt;FT_ML_SH|ST_OK|L_2704|S02932|T_EXPENSES| - 107724.0000000000&lt;/CELL&gt;&lt;CELL&gt;FT_SNF|ST_ID|L_OTH|S03718|IPD_SKILLED| - 1047.0000000000&lt;/CELL&gt;&lt;CELL&gt;FT_ML_SNF|ST_CT|L_CT_REVOLVER|S03402|T_TRADE_PAY| - 353844.0000000000&lt;/CELL&gt;&lt;CELL&gt;FT_ML_SNF|ST_CT|L_CT_REVOLVER|S0</t>
  </si>
  <si>
    <t>3402|PD_OTHER| - 249.0000000000&lt;/CELL&gt;&lt;CELL&gt;FT_SNF|ST_OH|L_OH|S03709|REV_CONT_ALLOW| - -188709&lt;/CELL&gt;&lt;CELL&gt;FT_SNF|ST_MT|L_GE_A|S00105|L_BEDS| - 278.0000000000&lt;/CELL&gt;&lt;CELL&gt;FT_SNF|ST_MT|L_GE_A|S00105|PD_COMM_INS| - 188.0000000000&lt;/CELL&gt;&lt;CELL&gt;FT_SNF|ST_MT|L_GE_A|S00105|PD_MEDICAID| - 3163.0000000000&lt;/CELL&gt;&lt;CELL&gt;FT_SNF|ST_OH|L_OH|S02521|T_OTH_CUR_ASSETS| - 1873.0000000000&lt;/CELL&gt;&lt;CELL&gt;FT_SNF|ST_WV|L_GE_C|S01101|PD_OTHER| - 152.0000000000&lt;/CELL&gt;&lt;CELL&gt;FT_SNF|ST_MT|L_GE_A|S00105|A_BEDS| - 204.0000000000&lt;/CELL&gt;&lt;CELL</t>
  </si>
  <si>
    <t>&gt;FT_SNF|ST_MT|L_GE_A|S00105|IP_REV_SKILLED| - 1362660&lt;/CELL&gt;&lt;CELL&gt;FT_SNF|ST_MT|L_GE_A|S00105|IPD_SKILLED| - 4549.0000000000&lt;/CELL&gt;&lt;CELL&gt;FT_ML_SNF|ST_KY|L_KY|S02607|T_OTHER_CUR_LIAB| - 263615&lt;/CELL&gt;&lt;CELL&gt;FT_ALF|ST_NH|L_4113|S02971|L_BEDS| - 114.0000000000&lt;/CELL&gt;&lt;CELL&gt;FT_SNF|ST_MT|L_GE_A|S00105|PD_PRIVATE| - 336.0000000000&lt;/CELL&gt;&lt;CELL&gt;FT_SNF|ST_MT|L_GE_A|S00105|REV_ANCILLARY| - 496499&lt;/CELL&gt;&lt;CELL&gt;FT_SNF|ST_GA|L_OTH|S03722|T_OTHER_CUR_LIAB| - 858394&lt;/CELL&gt;&lt;CELL&gt;FT_ML_SNF|ST_NH|L_4114|S02951|T_OTHER_HOURS| - 65</t>
  </si>
  <si>
    <t>28.0000000000&lt;/CELL&gt;&lt;CELL&gt;FT_SNF|ST_CA|L_REV|S01501|T_NURSING_HOURS| - 10022.0000000000&lt;/CELL&gt;&lt;CELL&gt;FT_ALF|ST_NH|L_GE_B|S00801|T_TAX_INS| - 13187.0000000000&lt;/CELL&gt;&lt;CELL&gt;FT_SNF|ST_FL|L_REV|S01701|REV_MEDICARE| - 285612&lt;/CELL&gt;&lt;CELL&gt;FT_SNF|ST_CT|L_REV|S02001|T_NURSING_LABOR| - 245725.0000000000&lt;/CELL&gt;&lt;CELL&gt;FT_SNF|ST_KY|L_KY|S02610|T_RENT_EXP| - 77918.0000000000&lt;/CELL&gt;&lt;CELL&gt;FT_SNF|ST_NH|L_MA_NH|S03503|T_OTH_CUR_ASSETS| - 10781.0000000000&lt;/CELL&gt;&lt;CELL&gt;FT_SNF|ST_CT|L_CT_REVOLVER|S03401|IPD_HOSPICE| - 578.000000000</t>
  </si>
  <si>
    <t>0&lt;/CELL&gt;&lt;CELL&gt;FT_ML_SNF|ST_NH|L_GE_B|S00701|T_OTHER_CUR_LIAB| - 942876&lt;/CELL&gt;&lt;CELL&gt;FT_SNF|ST_CT|L_2845|S01301|T_NURSING_HOURS| - 9068.0000000000&lt;/CELL&gt;&lt;CELL&gt;FT_MH|ST_ID|L_OTH|S03717|T_OTHER_NN_LABOR| - 110923.0000000000&lt;/CELL&gt;&lt;CELL&gt;FT_SNF|ST_OH|L_OH|S03709|REV_COMM_INS| - 51802&lt;/CELL&gt;&lt;CELL&gt;FT_SNF|ST_GA|L_GE_C|S01001|T_NURSING_LABOR| - 219982.0000000000&lt;/CELL&gt;&lt;CELL&gt;FT_SNF|ST_CO|L_GE_C|S01201|T_OTH_CUR_ASSETS| - -3736.0000000000&lt;/CELL&gt;&lt;CELL&gt;FT_ML_SNF|ST_NH|L_4114|S02951|T_INT_INC_EXP| - -271.0000000000&lt;/CELL&gt;</t>
  </si>
  <si>
    <t>&lt;CELL&gt;FT_SNF|ST_WV|L_GE_C|S01101|PD_MEDICARE| - 281.0000000000&lt;/CELL&gt;&lt;CELL&gt;FT_SNF|ST_FL|L_REV|S01601|T_ANCIL_EXP| - 349159.0000000000&lt;/CELL&gt;&lt;CELL&gt;FT_ML_SNF|ST_NH|L_GE_B|S00501|T_INT_INC_EXP| - -38.0000000000&lt;/CELL&gt;&lt;CELL&gt;FT_ML_SNF|ST_KY|L_KY|S02607|T_RENT_EXP| - 68007.0000000000&lt;/CELL&gt;&lt;CELL&gt;FT_SNF|ST_FL|L_OTH|S03301|PD_VETERANS| - 167.0000000000&lt;/CELL&gt;&lt;CELL&gt;FT_CCRC|ST_NM|L_REV|S03601|IPD_ASSISTED| - 4866.0000000000&lt;/CELL&gt;&lt;CELL&gt;FT_SNF|ST_MA|L_MA_NH|S03707|T_AR_GROSS| - 1452945.0000000000&lt;/CELL&gt;&lt;CELL&gt;FT_SNF|ST</t>
  </si>
  <si>
    <t>_MA|L_MA_NH|S03707|T_ANCIL_EXP| - 109251.0000000000&lt;/CELL&gt;&lt;CELL&gt;FT_SNF|ST_MA|L_MA_NH|S03707|REV_PRIVATE| - 65678&lt;/CELL&gt;&lt;CELL&gt;FT_ML_SNF|ST_NH|L_4114|S02951|T_OTHER_NN_LABOR| - 107292.0000000000&lt;/CELL&gt;&lt;CELL&gt;FT_MH|ST_ID|L_OTH|S03717|T_AR_GROSS| - 893464.0000000000&lt;/CELL&gt;&lt;CELL&gt;FT_SNF|ST_FL|L_REV|S01701|REV_MEDICAID| - 538768&lt;/CELL&gt;&lt;CELL&gt;FT_SNF|ST_NH|L_GE_B|S00601|T_RENT_EXP| - 62823.0000000000&lt;/CELL&gt;&lt;CELL&gt;FT_SNF|ST_OH|L_OH|S03719|T_INT_INC_EXP| - -16.0000000000&lt;/CELL&gt;&lt;CELL&gt;FT_SNF|ST_CT|L_CT_REVOLVER|S03401|T_OT</t>
  </si>
  <si>
    <t>HER_CUR_LIAB| - 1843123&lt;/CELL&gt;&lt;CELL&gt;FT_SNF|ST_WV|L_GE_C|S01101|REV_PRIVATE| - 69165&lt;/CELL&gt;&lt;CELL&gt;FT_SNF|ST_GA|L_GE_C|S01001|IP_REV_HOSPICE| - 66202&lt;/CELL&gt;&lt;CELL&gt;FT_ML_SNF|ST_CT|L_CT_REVOLVER|S03402|PD_MEDICAID| - 6756.0000000000&lt;/CELL&gt;&lt;CELL&gt;FT_MH|ST_ID|L_OTH|S03717|T_OTHER_HOURS| - 4468.0000000000&lt;/CELL&gt;&lt;CELL&gt;FT_SNF|ST_KY|L_KY|S02611|REV_OTHER| - 59&lt;/CELL&gt;&lt;CELL&gt;FT_SNF|ST_CT|L_REV|S02001|L_BEDS| - 100.0000000000&lt;/CELL&gt;&lt;CELL&gt;FT_SNF|ST_OH|L_REV|S01901|T_NURSING_LABOR| - 207506.0000000000&lt;/CELL&gt;&lt;CELL&gt;FT_ML_SNF|ST</t>
  </si>
  <si>
    <t>_NH|L_4114|S02951|T_INV| - 61091.0000000000&lt;/CELL&gt;&lt;CELL&gt;FT_SNF|ST_ID|L_OTH|S03718|REV_CONT_ALLOW| - -70118&lt;/CELL&gt;&lt;CELL&gt;FT_SNF|ST_FL|L_REV|S02101|REV_CONT_ALLOW| - -408142&lt;/CELL&gt;&lt;CELL&gt;FT_SNF|ST_OH|L_OH|S03708|REV_PRIVATE| - 2284&lt;/CELL&gt;&lt;CELL&gt;FT_SNF|ST_CT|L_2842|S02911|T_NURSING_LABOR| - 804745.0000000000&lt;/CELL&gt;&lt;CELL&gt;FT_ML_SNF|ST_KY|L_KY|S02607|T_OTHER_NN_LABOR| - 66733.0000000000&lt;/CELL&gt;&lt;CELL&gt;FT_SNF|ST_FL|L_OTH|S03301|T_OTHER_CUR_LIAB| - -327798&lt;/CELL&gt;&lt;CELL&gt;FT_SNF|ST_FL|L_OTH|S03301|T_RENT_EXP| - 84904.0000000</t>
  </si>
  <si>
    <t>000&lt;/CELL&gt;&lt;CELL&gt;FT_SNF|ST_FL|L_OTH|S03301|T_OTHER_NN_LABOR| - 91065.0000000000&lt;/CELL&gt;&lt;CELL&gt;FT_SNF|ST_FL|L_OTH|S03301|T_TRADE_PAY| - 118614.0000000000&lt;/CELL&gt;&lt;CELL&gt;FT_SNF|ST_FL|L_OTH|S03301|T_TAX_INS| - 5492.0000000000&lt;/CELL&gt;&lt;CELL&gt;FT_ML_SNF|ST_NH|L_4114|S02951|T_RENT_EXP| - 96857.0000000000&lt;/CELL&gt;&lt;CELL&gt;FT_SNF|ST_FL|L_OTH|S03301|IP_REV_HOSPICE| - 15015&lt;/CELL&gt;&lt;CELL&gt;FT_SNF|ST_GA|L_GE_C|S01001|T_RENT_EXP| - 19219.0000000000&lt;/CELL&gt;&lt;CELL&gt;FT_SNF|ST_FL|L_OTH|S03301|IPD_OTHER| - 74.0000000000&lt;/CELL&gt;&lt;CELL&gt;FT_SNF|ST_OH|</t>
  </si>
  <si>
    <t>L_OH|S03701|L_BEDS| - 93.0000000000&lt;/CELL&gt;&lt;CELL&gt;FT_ML_SNF|ST_KY|L_KY|S02607|T_NURSING_LABOR| - 105504.0000000000&lt;/CELL&gt;&lt;CELL&gt;FT_SNF|ST_MT|L_GE_A|S00104|T_ANCIL_EXP| - 28407.0000000000&lt;/CELL&gt;&lt;CELL&gt;FT_SNF|ST_MT|L_GE_A|S00104|T_MGMT_FEE| - 19892.0000000000&lt;/CELL&gt;&lt;CELL&gt;FT_SNF|ST_NH|L_GE_B|S00901|T_INT_INC_EXP| - -28.0000000000&lt;/CELL&gt;&lt;CELL&gt;FT_SNF|ST_CT|L_CT_REVOLVER|S03401|T_OTHER_HOURS| - 6046.0000000000&lt;/CELL&gt;&lt;CELL&gt;FT_SNF|ST_OH|L_OH|S03708|PD_OTHER| - 159.0000000000&lt;/CELL&gt;&lt;CELL&gt;FT_SNF|ST_GA|L_OTH|S03722|REV_CO</t>
  </si>
  <si>
    <t>NT_ALLOW| - -116056&lt;/CELL&gt;&lt;CELL&gt;FT_MH|ST_ID|L_OTH|S03717|T_OTHER_CUR_LIAB| - 374023&lt;/CELL&gt;&lt;CELL&gt;FT_SNF|ST_NH|L_MA_NH|S03505|REV_MEDICAID| - 216338&lt;/CELL&gt;&lt;CELL&gt;FT_ILF|ST_CT|L_CT|S02401|T_OTHER_CUR_LIAB| - 194335&lt;/CELL&gt;&lt;CELL&gt;FT_SNF|ST_OH|L_REV|S01901|T_OTH_CUR_ASSETS| - 2792.0000000000&lt;/CELL&gt;&lt;CELL&gt;FT_ML_SNF|ST_NH|L_4114|S02951|T_MGMT_FEE| - 42405.0000000000&lt;/CELL&gt;&lt;CELL&gt;FT_ML_SNF|ST_KY|L_KY|S02606|T_NURSING_HOURS| - 4593.0000000000&lt;/CELL&gt;&lt;CELL&gt;FT_SNF|ST_FL|L_REV|S02101|REV_COMM_INS| - 130010&lt;/CELL&gt;&lt;CELL&gt;FT_SNF</t>
  </si>
  <si>
    <t>|ST_OH|L_OH|S03708|REV_OTHER| - -1671&lt;/CELL&gt;&lt;CELL&gt;FT_SNF|ST_FL|L_OTH|S03301|T_CASH_AND_EQUIV| - 44279.0000000000&lt;/CELL&gt;&lt;CELL&gt;FT_SNF|ST_FL|L_OTH|S03301|T_CAPEX| - 8774.0000000000&lt;/CELL&gt;&lt;CELL&gt;FT_SNF|ST_KY|L_KY|S02613|T_RENT_EXP| - 78700.0000000000&lt;/CELL&gt;&lt;CELL&gt;FT_SNF|ST_FL|L_OTH|S03301|T_DEPR_AMORT| - 3173.0000000000&lt;/CELL&gt;&lt;CELL&gt;FT_SNF|ST_FL|L_OTH|S03301|T_INV| - 42621.0000000000&lt;/CELL&gt;&lt;CELL&gt;FT_SNF|ST_CO|L_GE_C|S01201|T_INT_INC_EXP| - 243.0000000000&lt;/CELL&gt;&lt;CELL&gt;FT_SNF|ST_KY|L_KY|S02610|PD_COMM_INS| - 30.000000</t>
  </si>
  <si>
    <t>0000&lt;/CELL&gt;&lt;CELL&gt;FT_ML_SNF|ST_NH|L_GE_B|S00401|REV_MEDICAID| - 341699&lt;/CELL&gt;&lt;CELL&gt;FT_SNF|ST_KY|L_KY|S02612|PD_COMM_INS| - 24.0000000000&lt;/CELL&gt;&lt;CELL&gt;FT_ML_SNF|ST_NH|L_GE_B|S00401|T_OTHER_NN_LABOR| - 76308.0000000000&lt;/CELL&gt;&lt;CELL&gt;FT_ML_SNF|ST_NH|L_GE_B|S00401|T_DEPR_AMORT| - 2773.0000000000&lt;/CELL&gt;&lt;CELL&gt;FT_SNF|ST_MT|L_GE_A|S00105|T_OTHER_NN_LABOR| - 132660.0000000000&lt;/CELL&gt;&lt;CELL&gt;FT_SNF|ST_FL|L_REV|S01701|REV_OTHER| - 683&lt;/CELL&gt;&lt;CELL&gt;FT_SNF|ST_CA|L_GE_A|S00201|REV_COMM_INS| - 86824&lt;/CELL&gt;&lt;CELL&gt;FT_SNF|ST_NH|L_GE_</t>
  </si>
  <si>
    <t>B|S00901|PD_MEDICARE| - 639.0000000000&lt;/CELL&gt;&lt;CELL&gt;FT_SNF|ST_OH|L_OH|S03709|PD_PRIVATE| - 123.0000000000&lt;/CELL&gt;&lt;CELL&gt;FT_SNF|ST_OH|L_OH|S03708|PD_PRIVATE| - 1.0000000000&lt;/CELL&gt;&lt;CELL&gt;FT_SNF|ST_CT|L_CT|S03403|A_BEDS| - 124.0000000000&lt;/CELL&gt;&lt;CELL&gt;FT_MH|ST_ID|L_OTH|S03717|T_AR_VAL_RES| - 107113.0000000000&lt;/CELL&gt;&lt;CELL&gt;FT_SNF|ST_NH|L_MA_NH|S03502|PD_PRIVATE| - 93.0000000000&lt;/CELL&gt;&lt;CELL&gt;FT_SNF|ST_NH|L_MA_NH|S03503|PD_PRIVATE| - 374.0000000000&lt;/CELL&gt;&lt;CELL&gt;FT_SNF|ST_NH|L_MA_NH|S03502|REV_ANCILLARY| - 64968&lt;/CELL&gt;&lt;CEL</t>
  </si>
  <si>
    <t>L&gt;FT_SNF|ST_NH|L_MA_NH|S03503|REV_ANCILLARY| - 159423&lt;/CELL&gt;&lt;CELL&gt;FT_SNF|ST_CA|L_GE_A|S00201|REV_OTHER| - 1606&lt;/CELL&gt;&lt;CELL&gt;FT_ML_SNF|ST_NH|L_4114|S02951|T_NURSING_HOURS| - 8637.0000000000&lt;/CELL&gt;&lt;CELL&gt;FT_ML_SNF|ST_KY|L_KY|S02606|T_MGMT_FEE| - 15425.0000000000&lt;/CELL&gt;&lt;CELL&gt;FT_SNF|ST_FL|L_REV|S02101|REV_MEDICARE| - 326449&lt;/CELL&gt;&lt;CELL&gt;FT_SNF|ST_OH|L_OH|S03708|REV_MEDICARE| - 231447&lt;/CELL&gt;&lt;CELL&gt;FT_SNF|ST_KY|L_KY|S02612|REV_PRIVATE| - 39287&lt;/CELL&gt;&lt;CELL&gt;FT_SNF|ST_OH|L_OH|S03708|T_CASH_AND_EQUIV| - 41797.0000000000&lt;</t>
  </si>
  <si>
    <t>/CELL&gt;&lt;CELL&gt;FT_SNF|ST_FL|L_OTH|S03301|REV_CONT_ALLOW| - -183071&lt;/CELL&gt;&lt;CELL&gt;FT_SNF|ST_FL|L_OTH|S03301|REV_COMM_INS| - 46545&lt;/CELL&gt;&lt;CELL&gt;FT_MH|ST_OK|L_OK|S03201|REV_ANCILLARY| - 2111&lt;/CELL&gt;&lt;CELL&gt;FT_SNF|ST_FL|L_OTH|S03301|REV_MEDICAID| - 529189&lt;/CELL&gt;&lt;CELL&gt;FT_SNF|ST_FL|L_OTH|S03301|REV_PRIVATE| - 24169&lt;/CELL&gt;&lt;CELL&gt;FT_SNF|ST_FL|L_OTH|S03301|REV_OTHER| - 356&lt;/CELL&gt;&lt;CELL&gt;FT_SNF|ST_FL|L_OTH|S03301|T_AR_GROSS| - 1142965.0000000000&lt;/CELL&gt;&lt;CELL&gt;FT_SNF|ST_FL|L_OTH|S03301|T_ANCIL_EXP| - 106088.0000000000&lt;/CELL&gt;&lt;CELL&gt;F</t>
  </si>
  <si>
    <t>T_SNF|ST_MT|L_GE_A|S00103|IPD_HOSPICE| - 35.0000000000&lt;/CELL&gt;&lt;CELL&gt;FT_ML_SNF|ST_NH|L_GE_B|S00501|T_NURSING_LABOR| - 301903.0000000000&lt;/CELL&gt;&lt;CELL&gt;FT_SNF|ST_FL|L_REV|S01701|T_AR_GROSS| - 1418353.0000000000&lt;/CELL&gt;&lt;CELL&gt;FT_SNF|ST_NM|L_GE_A|S00101|T_ANCIL_EXP| - 93842.0000000000&lt;/CELL&gt;&lt;CELL&gt;FT_SNF|ST_NM|L_GE_A|S00101|T_MGMT_FEE| - 32851.0000000000&lt;/CELL&gt;&lt;CELL&gt;FT_SNF|ST_CA|L_REV|S01501|REV_MEDICARE| - 260110&lt;/CELL&gt;&lt;CELL&gt;FT_SNF|ST_CT|L_CT|S03703|T_OTHER_HOURS| - 4968.0000000000&lt;/CELL&gt;&lt;CELL&gt;FT_SNF|ST_CT|L_2842|S02</t>
  </si>
  <si>
    <t>911|IP_REV_SKILLED| - 2652752&lt;/CELL&gt;&lt;CELL&gt;FT_SNF|ST_CT|L_REV|S02001|T_OTHER_NN_LABOR| - 105058.0000000000&lt;/CELL&gt;&lt;CELL&gt;FT_SNF|ST_RI|L_OTH|S03712|REV_CONT_ALLOW| - -262881&lt;/CELL&gt;&lt;CELL&gt;FT_ALF|ST_KY|L_KY|S02614|T_OTHER_CUR_LIAB| - 219731&lt;/CELL&gt;&lt;CELL&gt;FT_SNF|ST_NH|L_MA_NH|S03503|REV_MEDICAID| - 361636&lt;/CELL&gt;&lt;CELL&gt;FT_SNF|ST_OH|L_OH|S03708|T_ANCIL_EXP| - 101116.0000000000&lt;/CELL&gt;&lt;CELL&gt;FT_SNF|ST_RI|L_OTH|S03712|REV_PRIVATE| - 55964&lt;/CELL&gt;&lt;CELL&gt;FT_SNF|ST_MT|L_GE_A|S00103|T_BAD_DEBT| - 6236.0000000000&lt;/CELL&gt;&lt;CELL&gt;FT_ML</t>
  </si>
  <si>
    <t>_SNF|ST_KY|L_KY|S02606|T_CASH_AND_EQUIV| - 61662.0000000000&lt;/CELL&gt;&lt;CELL&gt;FT_SNF|ST_FL|L_REV|S02101|REV_MEDICAID| - 407576&lt;/CELL&gt;&lt;CELL&gt;FT_SNF|ST_OH|L_OH|S03708|REV_MEDICAID| - 318457&lt;/CELL&gt;&lt;CELL&gt;FT_SNF|ST_KY|L_KY|S02612|T_ANCIL_EXP| - 57898.0000000000&lt;/CELL&gt;&lt;CELL&gt;FT_SNF|ST_ID|L_OTH|S03718|T_AR_VAL_RES| - -99936.0000000000&lt;/CELL&gt;&lt;CELL&gt;FT_SNF|ST_CT|L_2842|S02911|REV_COMM_INS| - 158881&lt;/CELL&gt;&lt;CELL&gt;FT_SNF|ST_OH|L_OH|S03710|REV_COMM_INS| - 7998&lt;/CELL&gt;&lt;CELL&gt;FT_SNF|ST_CT|L_CT|S03703|T_CAPEX| - 31918.0000000000&lt;/CELL</t>
  </si>
  <si>
    <t>&gt;&lt;CELL&gt;FT_SNF|ST_NH|L_MA_NH|S03504|T_AR_VAL_RES| - -181390.0000000000&lt;/CELL&gt;&lt;CELL&gt;FT_ALF|ST_NH|L_GE_B|S00801|REV_OTHER| - 6814&lt;/CELL&gt;&lt;CELL&gt;FT_SNF|ST_FL|L_REV|S01701|T_ANCIL_EXP| - 151624.0000000000&lt;/CELL&gt;&lt;CELL&gt;FT_SNF|ST_CA|L_OTH|S03720|T_NURSING_HOURS| - 8329.0000000000&lt;/CELL&gt;&lt;CELL&gt;FT_SNF|ST_MT|L_GE_A|S00106|L_BEDS| - 100.0000000000&lt;/CELL&gt;&lt;CELL&gt;FT_SNF|ST_MT|L_GE_A|S00106|PD_COMM_INS| - 67.0000000000&lt;/CELL&gt;&lt;CELL&gt;FT_SNF|ST_MT|L_GE_A|S00106|PD_MEDICAID| - 1794.0000000000&lt;/CELL&gt;&lt;CELL&gt;FT_SNF|ST_MT|L_GE_A|S00106|</t>
  </si>
  <si>
    <t>PD_MEDICARE| - 327.0000000000&lt;/CELL&gt;&lt;CELL&gt;FT_SNF|ST_FL|L_REV|S01601|PD_MEDICAID| - 2813.0000000000&lt;/CELL&gt;&lt;CELL&gt;FT_ML_SNF|ST_NH|L_GE_B|S00701|REV_COMM_INS| - 17940&lt;/CELL&gt;&lt;CELL&gt;FT_SNF|ST_MT|L_GE_A|S00106|IP_REV_SKILLED| - 675985&lt;/CELL&gt;&lt;CELL&gt;FT_SNF|ST_FL|L_REV|S01701|PD_MEDICAID| - 2449.0000000000&lt;/CELL&gt;&lt;CELL&gt;FT_SNF|ST_NH|L_MA_NH|S03502|REV_MEDICAID| - 226726&lt;/CELL&gt;&lt;CELL&gt;FT_SNF|ST_ID|L_OTH|S03718|T_OTHER_NN_LABOR| - 41988.0000000000&lt;/CELL&gt;&lt;CELL&gt;FT_SNF|ST_KY|L_KY|S02610|REV_PRIVATE| - 162057&lt;/CELL&gt;&lt;CELL&gt;FT_SNF|</t>
  </si>
  <si>
    <t>ST_MT|L_GE_A|S00106|PD_PRIVATE| - 174.0000000000&lt;/CELL&gt;&lt;CELL&gt;FT_SNF|ST_NH|L_GE_B|S00901|T_NURSING_LABOR| - 166573.0000000000&lt;/CELL&gt;&lt;CELL&gt;FT_ML_SNF|ST_KY|L_KY|S02606|T_CAPEX| - 1842.0000000000&lt;/CELL&gt;&lt;CELL&gt;FT_SNF|ST_FL|L_REV|S02101|REV_PRIVATE| - 17222&lt;/CELL&gt;&lt;CELL&gt;FT_SNF|ST_CA|L_REV|S01501|T_MGMT_FEE| - 40127.0000000000&lt;/CELL&gt;&lt;CELL&gt;FT_ALF|ST_NH|L_GE_B|S00801|T_TRADE_PAY| - 42210.0000000000&lt;/CELL&gt;&lt;CELL&gt;FT_SNF|ST_CT|L_CT|S03403|T_OTHER_HOURS| - 4920.0000000000&lt;/CELL&gt;&lt;CELL&gt;FT_ALF|ST_KY|L_KY|S02609|IP_REV_ASSISTE</t>
  </si>
  <si>
    <t>D| - 91343&lt;/CELL&gt;&lt;CELL&gt;FT_SNF|ST_NH|L_MA_NH|S03503|T_AR_VAL_RES| - -85244.0000000000&lt;/CELL&gt;&lt;CELL&gt;FT_SNF|ST_NH|L_GE_B|S00901|T_CONTRACT_LABOR| - 57522.0000000000&lt;/CELL&gt;&lt;CELL&gt;FT_ML_SNF|ST_NH|L_GE_B|S00701|T_OTHER_HOURS| - 4175.0000000000&lt;/CELL&gt;&lt;CELL&gt;FT_SNF|ST_CT|L_2845|S01301|T_MGMT_FEE| - 44701.0000000000&lt;/CELL&gt;&lt;CELL&gt;FT_ALF|ST_NH|L_GE_B|S00801|T_DEPR_AMORT| - 3412.0000000000&lt;/CELL&gt;&lt;CELL&gt;FT_ML_SNF|ST_KY|L_KY|S02607|REV_PRIVATE| - 55923&lt;/CELL&gt;&lt;CELL&gt;FT_MH|ST_ID|L_OTH|S03717|T_DEPR_AMORT| - 864.0000000000&lt;/CELL&gt;</t>
  </si>
  <si>
    <t xml:space="preserve">&lt;CELL&gt;FT_SNF|ST_OH|L_OH|S03709|REV_OTHER| - 944&lt;/CELL&gt;&lt;CELL&gt;FT_SNF|ST_CO|L_GE_C|S01201|T_NURSING_LABOR| - 406132.0000000000&lt;/CELL&gt;&lt;CELL&gt;FT_ML_SNF|ST_KY|L_KY|S02606|T_TRADE_PAY| - 43082.0000000000&lt;/CELL&gt;&lt;CELL&gt;FT_CCRC|ST_NM|L_REV|S03601|REV_PRIVATE| - 415604&lt;/CELL&gt;&lt;CELL&gt;FT_SNF|ST_NH|L_MA_NH|S03502|REV_PRIVATE| - 28737&lt;/CELL&gt;&lt;CELL&gt;FT_SNF|ST_NH|L_MA_NH|S03501|T_RENT_EXP| - 88517.0000000000&lt;/CELL&gt;&lt;CELL&gt;FT_SNF|ST_RI|L_OTH|S03712|T_OTHER_HOURS| - 4458.0000000000&lt;/CELL&gt;&lt;CELL&gt;FT_SNF|ST_KY|L_KY|S02610|T_ANCIL_EXP| - </t>
  </si>
  <si>
    <t xml:space="preserve">49099.0000000000&lt;/CELL&gt;&lt;CELL&gt;FT_SNF|ST_NH|L_MA_NH|S03503|REV_OTHER| - 85&lt;/CELL&gt;&lt;CELL&gt;FT_SNF|ST_RI|L_OTH|S03712|IP_REV_HOSPICE| - 72051&lt;/CELL&gt;&lt;CELL&gt;FT_SNF|ST_RI|L_OTH|S03712|T_TRADE_PAY| - 116095.0000000000&lt;/CELL&gt;&lt;CELL&gt;FT_SNF|ST_RI|L_OTH|S03712|T_TAX_INS| - 19338.0000000000&lt;/CELL&gt;&lt;CELL&gt;FT_ML_SNF|ST_KY|L_KY|S02606|T_EXPENSES| - 184001.0000000000&lt;/CELL&gt;&lt;CELL&gt;FT_SNF|ST_FL|L_REV|S02101|REV_OTHER| - 1002&lt;/CELL&gt;&lt;CELL&gt;FT_SNF|ST_OH|L_OH|S03708|REV_COMM_INS| - 54682&lt;/CELL&gt;&lt;CELL&gt;FT_SNF|ST_KY|L_KY|S02612|REV_COMM_INS| </t>
  </si>
  <si>
    <t>ELL&gt;FT_SNF|ST_TN|L_OTH|S03721|T_BAD_DEBT| - 7761.0000000000&lt;/CELL&gt;&lt;CELL&gt;FT_SNF|ST_ID|L_OTH|S03718|T_DEPR_AMORT| - 3194.0000000000&lt;/CELL&gt;&lt;CELL&gt;FT_SNF|ST_NH|L_MA_NH|S03504|T_INT_INC_EXP| - -16.0000000000&lt;/CELL&gt;&lt;CELL&gt;FT_CCRC|ST_NM|L_REV|S03601|REV_MEDICARE| - 295860&lt;/CELL&gt;&lt;CELL&gt;FT_ML_SNF|ST_OK|L_2703|S02941|IP_REV_SKILLED| - 204219&lt;/CELL&gt;&lt;CELL&gt;FT_ML_SNF|ST_NH|L_GE_B|S00501|T_NURSING_HOURS| - 12667.0000000000&lt;/CELL&gt;&lt;CELL&gt;FT_SNF|ST_MT|L_GE_A|S00106|T_EXPENSES| - 350131.0000000000&lt;/CELL&gt;&lt;CELL&gt;FT_SNF|ST_MT|L_GE_A|</t>
  </si>
  <si>
    <t>S00106|T_RENT_EXP| - 75928.0000000000&lt;/CELL&gt;&lt;CELL&gt;FT_SNF|ST_OK|L_OK|S03713|T_RENT_EXP| - 27065.0000000000&lt;/CELL&gt;&lt;CELL&gt;FT_SNF|ST_OK|L_OK|S03713|T_OTHER_NN_LABOR| - 56248.0000000000&lt;/CELL&gt;&lt;CELL&gt;FT_ML_SNF|ST_NH|L_4114|S02951|PD_MEDICARE| - 548.0000000000&lt;/CELL&gt;&lt;CELL&gt;FT_SNF|ST_NH|L_MA_NH|S03505|REV_OTHER| - 111&lt;/CELL&gt;&lt;CELL&gt;FT_SNF|ST_OK|L_OK|S03713|T_TRADE_PAY| - 85613.0000000000&lt;/CELL&gt;&lt;CELL&gt;FT_ILF|ST_CT|L_CT|S02401|T_DEPR_AMORT| - 2530.0000000000&lt;/CELL&gt;&lt;CELL&gt;FT_SNF|ST_GA|L_OTH|S03722|REV_ANCILLARY| - 132635&lt;/CE</t>
  </si>
  <si>
    <t>LL&gt;&lt;CELL&gt;FT_ML_SNF|ST_KY|L_KY|S02607|T_BAD_DEBT| - 5765.0000000000&lt;/CELL&gt;&lt;CELL&gt;FT_SNF|ST_NH|L_MA_NH|S03505|T_INT_INC_EXP| - -24.0000000000&lt;/CELL&gt;&lt;CELL&gt;FT_SNF|ST_CT|L_CT|S03703|IPD_OTHER| - 125.0000000000&lt;/CELL&gt;&lt;CELL&gt;FT_SNF|ST_NH|L_GE_B|S00601|IP_REV_HOSPICE| - 7292&lt;/CELL&gt;&lt;CELL&gt;FT_SNF|ST_NH|L_GE_B|S00601|IP_REV_SKILLED| - 691742&lt;/CELL&gt;&lt;CELL&gt;FT_SNF|ST_OH|L_REV|S01901|T_RENT_EXP| - 105017.0000000000&lt;/CELL&gt;&lt;CELL&gt;FT_ML_SNF|ST_KY|L_KY|S02606|PD_OTHER| - 63.0000000000&lt;/CELL&gt;&lt;CELL&gt;FT_ML_SNF|ST_NH|L_4116|S02961|IPD_</t>
  </si>
  <si>
    <t>ASSISTED| - 2996.0000000000&lt;/CELL&gt;&lt;CELL&gt;FT_SNF|ST_WV|L_OTH|S03715|REV_OTHER| - -660&lt;/CELL&gt;&lt;CELL&gt;FT_ML_SNF|ST_CT|L_CT_REVOLVER|S03402|T_TAX_INS| - 19646.0000000000&lt;/CELL&gt;&lt;CELL&gt;FT_SNF|ST_CO|L_GE_C|S01201|A_BEDS| - 242.0000000000&lt;/CELL&gt;&lt;CELL&gt;FT_SNF|ST_OH|L_REV|S01901|T_AR_VAL_RES| - -250139.0000000000&lt;/CELL&gt;&lt;CELL&gt;FT_SNF|ST_ID|L_OTH|S03718|T_CASH_AND_EQUIV| - 1050.0000000000&lt;/CELL&gt;&lt;CELL&gt;FT_SNF|ST_FL|L_REV|S02101|REV_VETERANS| - 16445&lt;/CELL&gt;&lt;CELL&gt;FT_ML_SH|ST_OK|L_2704|S02932|PD_PRIVATE| - 1292.0000000000&lt;/CELL&gt;&lt;</t>
  </si>
  <si>
    <t>CELL&gt;FT_ML_SNF|ST_CT|L_CT_REVOLVER|S03402|T_MGMT_FEE| - 127915.0000000000&lt;/CELL&gt;&lt;CELL&gt;FT_SNF|ST_CA|L_REV|S01501|T_BAD_DEBT| - 10650.0000000000&lt;/CELL&gt;&lt;CELL&gt;FT_SNF|ST_NH|L_MA_NH|S03505|PD_OTHER| - 8.0000000000&lt;/CELL&gt;&lt;CELL&gt;FT_MH|ST_OK|L_OK|S03201|A_BEDS| - 60.0000000000&lt;/CELL&gt;&lt;CELL&gt;FT_SNF|ST_KY|L_REV|S02301|IPD_SKILLED| - 4144.0000000000&lt;/CELL&gt;&lt;CELL&gt;FT_ML_SNF|ST_KY|L_KY|S02607|T_AR_VAL_RES| - -145170.0000000000&lt;/CELL&gt;&lt;CELL&gt;FT_SNF|ST_CT|L_2845|S01301|T_ANCIL_EXP| - 195057.0000000000&lt;/CELL&gt;&lt;CELL&gt;FT_SNF|ST_NH|L_M</t>
  </si>
  <si>
    <t>A_NH|S03505|T_AR_GROSS| - 798061.0000000000&lt;/CELL&gt;&lt;CELL&gt;FT_SNF|ST_NH|L_GE_B|S00901|T_NURSING_HOURS| - 7631.0000000000&lt;/CELL&gt;&lt;CELL&gt;FT_ML_SNF|ST_KY|L_KY|S02606|IPD_OTHER| - 63.0000000000&lt;/CELL&gt;&lt;CELL&gt;FT_SNF|ST_WV|L_OTH|S03715|IPD_OTHER| - 203.0000000000&lt;/CELL&gt;&lt;CELL&gt;FT_ML_SNF|ST_OK|L_2703|S02941|PD_MEDICARE| - 146.0000000000&lt;/CELL&gt;&lt;CELL&gt;FT_SNF|ST_NH|L_MA_NH|S03501|A_BEDS| - 82.0000000000&lt;/CELL&gt;&lt;CELL&gt;FT_SNF|ST_CA|L_REV|S01501|IPD_OTHER| - 233.0000000000&lt;/CELL&gt;&lt;CELL&gt;FT_SNF|ST_MA|L_MA_NH|S03706|REV_ANCILLARY| - 16</t>
  </si>
  <si>
    <t>7467&lt;/CELL&gt;&lt;CELL&gt;FT_SNF|ST_OH|L_REV|S01901|T_BAD_DEBT| - 9679.0000000000&lt;/CELL&gt;&lt;CELL&gt;FT_SNF|ST_NH|L_MA_NH|S03502|T_INT_INC_EXP| - -8.0000000000&lt;/CELL&gt;&lt;CELL&gt;FT_SNF|ST_ID|L_OTH|S03718|PD_PRIVATE| - 135.0000000000&lt;/CELL&gt;&lt;CELL&gt;FT_SNF|ST_FL|L_REV|S02101|PD_VETERANS| - 72.0000000000&lt;/CELL&gt;&lt;CELL&gt;FT_MH|ST_ID|L_OTH|S03717|T_RENT_EXP| - 23829.0000000000&lt;/CELL&gt;&lt;CELL&gt;FT_ALF|ST_WA|L_OTH|S03716|T_OTHER_CUR_LIAB| - 433432&lt;/CELL&gt;&lt;CELL&gt;FT_ALF|ST_WA|L_OTH|S03716|T_OTHER_HOURS| - 1511.0000000000&lt;/CELL&gt;&lt;CELL&gt;FT_SNF|ST_CT|L_284</t>
  </si>
  <si>
    <t>2|S02911|T_ANCIL_EXP| - 252404.0000000000&lt;/CELL&gt;&lt;CELL&gt;FT_SNF|ST_NH|L_MA_NH|S03505|IPD_OTHER| - 8.0000000000&lt;/CELL&gt;&lt;CELL&gt;FT_SNF|ST_NH|L_MA_NH|S03501|T_CAPEX| - -684.0000000000&lt;/CELL&gt;&lt;CELL&gt;FT_ML_SNF|ST_NH|L_GE_B|S00701|A_BEDS| - 104.0000000000&lt;/CELL&gt;&lt;CELL&gt;FT_SNF|ST_KY|L_KY|S02610|PD_PRIVATE| - 838.0000000000&lt;/CELL&gt;&lt;CELL&gt;FT_SNF|ST_NH|L_MA_NH|S03504|PD_OTHER| - 93.0000000000&lt;/CELL&gt;&lt;CELL&gt;FT_SNF|ST_KY|L_KY|S02612|PD_PRIVATE| - 215.0000000000&lt;/CELL&gt;&lt;CELL&gt;FT_SNF|ST_KY|L_KY|S02611|PD_PRIVATE| - 141.0000000000&lt;/CELL&gt;</t>
  </si>
  <si>
    <t>&lt;CELL&gt;FT_SNF|ST_KY|L_KY|S02613|PD_PRIVATE| - 379.0000000000&lt;/CELL&gt;&lt;CELL&gt;FT_SNF|ST_OH|L_OH|S03709|T_NURSING_LABOR| - 169104.0000000000&lt;/CELL&gt;&lt;CELL&gt;FT_SNF|ST_WV|L_OTH|S03715|PD_OTHER| - 203.0000000000&lt;/CELL&gt;&lt;CELL&gt;FT_ML_SNF|ST_OK|L_2703|S02941|PD_MEDICAID| - 1148.0000000000&lt;/CELL&gt;&lt;CELL&gt;FT_SNF|ST_NH|L_MA_NH|S03504|T_AR_GROSS| - 815305.0000000000&lt;/CELL&gt;&lt;CELL&gt;FT_SNF|ST_MT|L_GE_A|S00106|PD_VETERANS| - 95.0000000000&lt;/CELL&gt;&lt;CELL&gt;FT_ML_SNF|ST_NH|L_GE_B|S00501|PD_MEDICAID| - 1522.0000000000&lt;/CELL&gt;&lt;CELL&gt;FT_SNF|ST_GA|L_</t>
  </si>
  <si>
    <t>GE_C|S01001|IPD_SKILLED| - 4323.0000000000&lt;/CELL&gt;&lt;CELL&gt;FT_SNF|ST_CT|L_2842|S02911|T_TAX_INS| - 32120.0000000000&lt;/CELL&gt;&lt;CELL&gt;FT_SNF|ST_OH|L_OH|S03709|REV_ANCILLARY| - 212093&lt;/CELL&gt;&lt;CELL&gt;FT_SNF|ST_CT|L_REV|S02001|REV_COMM_INS| - 60111&lt;/CELL&gt;&lt;CELL&gt;FT_SNF|ST_CT|L_CT|S03702|IP_REV_SKILLED| - 625828&lt;/CELL&gt;&lt;CELL&gt;FT_SNF|ST_OH|L_OH|S03710|REV_ANCILLARY| - 87022&lt;/CELL&gt;&lt;CELL&gt;FT_SNF|ST_CA|L_GE_A|S00201|REV_PRIVATE| - 40586&lt;/CELL&gt;&lt;CELL&gt;FT_MH|ST_ID|L_OTH|S03717|T_TAX_INS| - 3164.0000000000&lt;/CELL&gt;&lt;CELL&gt;FT_SNF|ST_NH|L_MA_N</t>
  </si>
  <si>
    <t>H|S03501|T_ANCIL_EXP| - 81492.0000000000&lt;/CELL&gt;&lt;CELL&gt;FT_SNF|ST_NH|L_MA_NH|S03504|IPD_OTHER| - 93.0000000000&lt;/CELL&gt;&lt;CELL&gt;FT_SNF|ST_WV|L_OTH|S03715|T_INT_INC_EXP| - -4.0000000000&lt;/CELL&gt;&lt;CELL&gt;FT_SNF|ST_CO|L_GE_C|S00301|T_EXPENSES| - 484358.0000000000&lt;/CELL&gt;&lt;CELL&gt;FT_SNF|ST_KY|L_KY|S02602|T_NURSING_LABOR| - 72245.0000000000&lt;/CELL&gt;&lt;CELL&gt;FT_SNF|ST_CA|L_REV|S01501|REV_OTHER| - 740&lt;/CELL&gt;&lt;CELL&gt;FT_ALF|ST_NH|L_GE_B|S00801|IP_REV_SKILLED| - 6814&lt;/CELL&gt;&lt;CELL&gt;FT_SNF|ST_TN|L_OTH|S03721|PD_MEDICAID| - 2692.0000000000&lt;/CELL</t>
  </si>
  <si>
    <t>&gt;&lt;CELL&gt;FT_SNF|ST_OK|L_OK|S03713|A_BEDS| - 100.0000000000&lt;/CELL&gt;&lt;CELL&gt;FT_SNF|ST_CT|L_REV|S02001|T_OTHER_HOURS| - 4011.0000000000&lt;/CELL&gt;&lt;CELL&gt;FT_SNF|ST_CT|L_CT|S03703|T_AR_GROSS| - 879424.0000000000&lt;/CELL&gt;&lt;CELL&gt;FT_SNF|ST_CT|L_2842|S02911|IPD_OTHER| - 272.0000000000&lt;/CELL&gt;&lt;CELL&gt;FT_SNF|ST_CT|L_2845|S01301|REV_OTHER| - 4197&lt;/CELL&gt;&lt;CELL&gt;FT_SNF|ST_MT|L_GE_A|S00104|T_BAD_DEBT| - 3319.0000000000&lt;/CELL&gt;&lt;CELL&gt;FT_SNF|ST_MT|L_GE_A|S00104|T_OTH_CUR_ASSETS| - 130309.0000000000&lt;/CELL&gt;&lt;CELL&gt;FT_SNF|ST_NH|L_2824|S02921|T_CONT</t>
  </si>
  <si>
    <t>RACT_LABOR| - 6695.0000000000&lt;/CELL&gt;&lt;CELL&gt;FT_ML_SNF|ST_NH|L_4114|S02951|REV_MEDICARE| - 294025&lt;/CELL&gt;&lt;CELL&gt;FT_SNF|ST_MT|L_GE_A|S00103|T_INT_INC_EXP| - -7.0000000000&lt;/CELL&gt;&lt;CELL&gt;FT_SNF|ST_NH|L_MA_NH|S03502|PD_OTHER| - 195.0000000000&lt;/CELL&gt;&lt;CELL&gt;FT_SNF|ST_CT|L_2845|S01301|L_BEDS| - 75.0000000000&lt;/CELL&gt;&lt;CELL&gt;FT_SNF|ST_NH|L_MA_NH|S03503|IPD_OTHER| - 90.0000000000&lt;/CELL&gt;&lt;CELL&gt;FT_SNF|ST_CA|L_OTH|S03720|T_OTHER_CUR_LIAB| - 1546048&lt;/CELL&gt;&lt;CELL&gt;FT_SNF|ST_OH|L_OH|S02521|PD_COMM_INS| - 162.0000000000&lt;/CELL&gt;&lt;CELL&gt;FT_SN</t>
  </si>
  <si>
    <t>F|ST_WV|L_OTH|S03715|T_INV| - 23087.0000000000&lt;/CELL&gt;&lt;CELL&gt;FT_ALF|ST_NH|L_GE_B|S00801|T_AR_GROSS| - -221591.0000000000&lt;/CELL&gt;&lt;CELL&gt;FT_SNF|ST_CT|L_CT|S03403|REV_MEDICARE| - 263757&lt;/CELL&gt;&lt;CELL&gt;FT_SNF|ST_CT|L_CT|S03703|IP_REV_SKILLED| - 842061&lt;/CELL&gt;&lt;CELL&gt;FT_SNF|ST_CA|L_OTH|S03720|T_INT_INC_EXP| - -4.0000000000&lt;/CELL&gt;&lt;CELL&gt;FT_SNF|ST_CA|L_REV|S01501|PD_MEDICARE| - 456.0000000000&lt;/CELL&gt;&lt;CELL&gt;FT_SNF|ST_GA|L_OTH|S03722|REV_MEDICAID| - 312095&lt;/CELL&gt;&lt;CELL&gt;FT_SNF|ST_NH|L_GE_B|S00601|T_DEPR_AMORT| - 4056.0000000000&lt;/C</t>
  </si>
  <si>
    <t>ELL&gt;&lt;CELL&gt;FT_SNF|ST_GA|L_GE_C|S01001|T_AR_VAL_RES| - -290987.0000000000&lt;/CELL&gt;&lt;CELL&gt;FT_SNF|ST_NH|L_MA_NH|S03505|T_NURSING_HOURS| - 6417.0000000000&lt;/CELL&gt;&lt;CELL&gt;FT_SNF|ST_MA|L_MA_NH|S03705|L_BEDS| - 101.0000000000&lt;/CELL&gt;&lt;CELL&gt;FT_SNF|ST_OH|L_REV|S01901|REV_OTHER| - 2916&lt;/CELL&gt;&lt;CELL&gt;FT_SNF|ST_MT|L_GE_A|S00106|REV_VETERANS| - 17140&lt;/CELL&gt;&lt;CELL&gt;FT_SNF|ST_NH|L_2824|S02921|REV_VETERANS| - 63541&lt;/CELL&gt;&lt;CELL&gt;FT_SNF|ST_WV|L_OTH|S03715|REV_COMM_INS| - 5797&lt;/CELL&gt;&lt;CELL&gt;FT_SNF|ST_MT|L_GE_A|S00106|REV_CONT_ALLOW| - -13377</t>
  </si>
  <si>
    <t>CELL&gt;FT_SNF|ST_NH|L_MA_NH|S03502|T_AR_VAL_RES| - -116683.0000000000&lt;/CELL&gt;&lt;CELL&gt;FT_SNF|ST_KY|L_KY|S02610|REV_MEDICARE| - 123968&lt;/CELL&gt;&lt;CELL&gt;FT_SNF|ST_OH|L_OH|S03708|PD_MEDICARE| - 546.0000000000&lt;/CELL&gt;&lt;CELL&gt;FT_SNF|ST_CT|L_2845|S01301|T_CASH_AND_EQUIV| - 168763.0000000000&lt;/CELL&gt;&lt;CELL&gt;FT_SNF|ST_WV|L_GE_C|S01101|T_EXPENSES| - 555440.0000000000&lt;/CELL&gt;&lt;CELL&gt;FT_SNF|ST_NH|L_MA_NH|S03505|T_OTHER_CUR_LIAB| - 1082399&lt;/CELL&gt;&lt;CELL&gt;FT_SNF|ST_NH|L_GE_B|S00601|REV_OTHER| - 196&lt;/CELL&gt;&lt;CELL&gt;FT_SNF|ST_KY|L_KY|S02611|T_AR_GRO</t>
  </si>
  <si>
    <t>SS| - 1040071.0000000000&lt;/CELL&gt;&lt;CELL&gt;FT_SNF|ST_NH|L_MA_NH|S03504|T_OTHER_HOURS| - 3727.0000000000&lt;/CELL&gt;&lt;CELL&gt;FT_SNF|ST_NH|L_MA_NH|S03502|REV_MEDICARE| - 50881&lt;/CELL&gt;&lt;CELL&gt;FT_SNF|ST_GA|L_OTH|S03722|T_ANCIL_EXP| - 69451.0000000000&lt;/CELL&gt;&lt;CELL&gt;FT_CCRC|ST_NM|L_REV|S03601|T_TRADE_PAY| - 174064.0000000000&lt;/CELL&gt;&lt;CELL&gt;FT_ML_SNF|ST_CT|L_CT_REVOLVER|S03402|REV_MEDICAID| - 1538560&lt;/CELL&gt;&lt;CELL&gt;FT_MH|ST_ID|L_OTH|S03717|T_CAPEX| - 7440.0000000000&lt;/CELL&gt;&lt;CELL&gt;FT_SNF|ST_KY|L_KY|S02613|REV_CONT_ALLOW| - -294160&lt;/CELL&gt;&lt;CEL</t>
  </si>
  <si>
    <t>L&gt;FT_ALF|ST_WA|L_OTH|S03716|L_BEDS| - 36.0000000000&lt;/CELL&gt;&lt;CELL&gt;FT_ML_SNF|ST_KY|L_KY|S02606|T_RENT_EXP| - 52592.0000000000&lt;/CELL&gt;&lt;CELL&gt;FT_SNF|ST_WV|L_OTH|S03715|T_OTHER_HOURS| - 3193.0000000000&lt;/CELL&gt;&lt;CELL&gt;FT_ML_SNF|ST_NH|L_GE_B|S00701|T_MGMT_FEE| - 36598.0000000000&lt;/CELL&gt;&lt;CELL&gt;FT_ALF|ST_WA|L_OTH|S03716|T_CAPEX| - 1103.0000000000&lt;/CELL&gt;&lt;CELL&gt;FT_SNF|ST_NH|L_GE_B|S00601|T_TRADE_PAY| - 117068.0000000000&lt;/CELL&gt;&lt;CELL&gt;FT_SNF|ST_CA|L_REV|S01501|T_CAPEX| - 46204.0000000000&lt;/CELL&gt;&lt;CELL&gt;FT_SNF|ST_CT|L_CT|S03704|PD_CO</t>
  </si>
  <si>
    <t>MM_INS| - 246.0000000000&lt;/CELL&gt;&lt;CELL&gt;FT_SNF|ST_TN|L_OTH|S03721|T_RENT_EXP| - 31525.0000000000&lt;/CELL&gt;&lt;CELL&gt;FT_SNF|ST_KY|L_KY|S02613|PD_MEDICARE| - 831.0000000000&lt;/CELL&gt;&lt;CELL&gt;FT_SNF|ST_KY|L_REV|S02301|PD_PRIVATE| - 109.0000000000&lt;/CELL&gt;&lt;CELL&gt;FT_SNF|ST_NH|L_MA_NH|S03501|T_CASH_AND_EQUIV| - 99084.0000000000&lt;/CELL&gt;&lt;CELL&gt;FT_SNF|ST_RI|L_OTH|S03712|T_RENT_EXP| - 47426.0000000000&lt;/CELL&gt;&lt;CELL&gt;FT_ML_SNF|ST_CT|L_CT_REVOLVER|S03402|PD_COMM_INS| - 422.0000000000&lt;/CELL&gt;&lt;CELL&gt;FT_ALF|ST_WA|L_OTH|S03716|T_OTH_CUR_ASSETS| - 4</t>
  </si>
  <si>
    <t>479.0000000000&lt;/CELL&gt;&lt;CELL&gt;FT_SNF|ST_MT|L_GE_A|S00103|T_OTH_CUR_ASSETS| - 214810.0000000000&lt;/CELL&gt;&lt;CELL&gt;FT_SNF|ST_NH|L_MA_NH|S03503|T_OTHER_HOURS| - 3930.0000000000&lt;/CELL&gt;&lt;CELL&gt;FT_ML_SNF|ST_ID|L_REV|S01401|IPD_HOSPICE| - 256.0000000000&lt;/CELL&gt;&lt;CELL&gt;FT_SNF|ST_MT|L_GE_A|S00105|T_OTHER_CUR_LIAB| - 2180340&lt;/CELL&gt;&lt;CELL&gt;FT_SNF|ST_KY|L_KY|S02611|REV_COMM_INS| - 1575&lt;/CELL&gt;&lt;CELL&gt;FT_SNF|ST_NH|L_MA_NH|S03504|T_OTHER_CUR_LIAB| - 1267067&lt;/CELL&gt;&lt;CELL&gt;FT_ML_SNF|ST_NH|L_GE_B|S00401|T_ANCIL_EXP| - 68802.0000000000&lt;/CELL&gt;&lt;CE</t>
  </si>
  <si>
    <t>LL&gt;FT_SNF|ST_RI|L_OTH|S03712|PD_OTHER| - 339.0000000000&lt;/CELL&gt;&lt;CELL&gt;FT_SNF|ST_MT|L_GE_A|S00105|T_ANCIL_EXP| - 248553.0000000000&lt;/CELL&gt;&lt;CELL&gt;FT_ML_SNF|ST_NH|L_GE_B|S00401|T_MGMT_FEE| - 33830.0000000000&lt;/CELL&gt;&lt;CELL&gt;FT_SNF|ST_MT|L_GE_A|S00105|IP_REV_HOSPICE| - 20360&lt;/CELL&gt;&lt;CELL&gt;FT_SNF|ST_OH|L_OH|S03719|PD_OTHER| - 62.0000000000&lt;/CELL&gt;&lt;CELL&gt;FT_SNF|ST_KY|L_KY|S02613|REV_MEDICAID| - 176198&lt;/CELL&gt;&lt;CELL&gt;FT_SNF|ST_OH|L_OH|S03701|PD_PRIVATE| - 291.0000000000&lt;/CELL&gt;&lt;CELL&gt;FT_SNF|ST_CT|L_CT_REVOLVER|S03401|A_BEDS| - 141</t>
  </si>
  <si>
    <t>.0000000000&lt;/CELL&gt;&lt;CELL&gt;FT_ML_SNF|ST_KY|L_KY|S02606|T_OTHER_NN_LABOR| - 35716.0000000000&lt;/CELL&gt;&lt;CELL&gt;FT_SNF|ST_GA|L_GE_C|S01001|T_OTHER_HOURS| - 5790.0000000000&lt;/CELL&gt;&lt;CELL&gt;FT_ML_SNF|ST_KY|L_KY|S02606|IPD_SKILLED| - 1258.0000000000&lt;/CELL&gt;&lt;CELL&gt;FT_SNF|ST_OH|L_OH|S02521|IPD_SKILLED| - 3726.0000000000&lt;/CELL&gt;&lt;CELL&gt;FT_SNF|ST_OH|L_OH|S02511|IPD_SKILLED| - 2201.0000000000&lt;/CELL&gt;&lt;CELL&gt;FT_ILF|ST_CT|L_CT|S02401|T_BAD_DEBT| - 1273.0000000000&lt;/CELL&gt;&lt;CELL&gt;FT_SNF|ST_OH|L_OH|S03708|T_MGMT_FEE| - 30872.0000000000&lt;/CELL&gt;&lt;CE</t>
  </si>
  <si>
    <t>LL&gt;FT_ML_SNF|ST_KY|L_KY|S02606|T_NURSING_LABOR| - 67708.0000000000&lt;/CELL&gt;&lt;CELL&gt;FT_SNF|ST_NH|L_MA_NH|S03502|T_OTHER_HOURS| - 2667.0000000000&lt;/CELL&gt;&lt;CELL&gt;FT_ML_SNF|ST_NH|L_4116|S02961|PD_PRIVATE| - 3214.0000000000&lt;/CELL&gt;&lt;CELL&gt;FT_SNF|ST_NH|L_MA_NH|S03504|T_NURSING_HOURS| - 7743.0000000000&lt;/CELL&gt;&lt;CELL&gt;FT_ML_SNF|ST_ID|L_REV|S01401|T_OTH_CUR_ASSETS| - 1592.0000000000&lt;/CELL&gt;&lt;CELL&gt;FT_SNF|ST_KY|L_KY|S02605|REV_COMM_INS| - 1890&lt;/CELL&gt;&lt;CELL&gt;FT_SNF|ST_KY|L_KY|S02611|REV_CONT_ALLOW| - -94211&lt;/CELL&gt;&lt;CELL&gt;FT_SNF|ST_NH|L_M</t>
  </si>
  <si>
    <t>A_NH|S03504|T_RENT_EXP| - 59345.0000000000&lt;/CELL&gt;&lt;CELL&gt;FT_ALF|ST_NH|L_GE_B|S00801|T_BAD_DEBT| - 4343.0000000000&lt;/CELL&gt;&lt;CELL&gt;FT_SNF|ST_TN|L_OTH|S03721|PD_MEDICARE| - 467.0000000000&lt;/CELL&gt;&lt;CELL&gt;FT_SNF|ST_KY|L_KY|S02613|REV_MEDICARE| - 373556&lt;/CELL&gt;&lt;CELL&gt;FT_ML_SNF|ST_ID|L_REV|S01401|IP_REV_ASSISTED| - 39101&lt;/CELL&gt;&lt;CELL&gt;FT_SNF|ST_KY|L_REV|S02301|T_MGMT_FEE| - 55784.0000000000&lt;/CELL&gt;&lt;CELL&gt;FT_SNF|ST_WV|L_OTH|S03715|IPD_HOSPICE| - 203.0000000000&lt;/CELL&gt;&lt;CELL&gt;FT_SNF|ST_CT|L_2845|S01301|PD_PRIVATE| - 219.0000000000&lt;/</t>
  </si>
  <si>
    <t>CELL&gt;&lt;CELL&gt;FT_SNF|ST_CT|L_2842|S02911|PD_MEDICAID| - 7867.0000000000&lt;/CELL&gt;&lt;CELL&gt;FT_SNF|ST_OH|L_OH|S03708|IPD_HOSPICE| - 161.0000000000&lt;/CELL&gt;&lt;CELL&gt;FT_SNF|ST_NH|L_MA_NH|S03504|IPD_SKILLED| - 2213.0000000000&lt;/CELL&gt;&lt;CELL&gt;FT_ML_SNF|ST_NH|L_4116|S02961|PD_COMM_INS| - 21.0000000000&lt;/CELL&gt;&lt;CELL&gt;FT_SNF|ST_NH|L_2824|S02921|PD_PRIVATE| - 366.0000000000&lt;/CELL&gt;&lt;CELL&gt;FT_SNF|ST_WV|L_OTH|S03715|REV_PRIVATE| - 46263&lt;/CELL&gt;&lt;CELL&gt;FT_SNF|ST_NH|L_MA_NH|S03502|T_OTHER_CUR_LIAB| - 704042&lt;/CELL&gt;&lt;CELL&gt;FT_ML_SNF|ST_CT|L_CT_REVOLVE</t>
  </si>
  <si>
    <t>R|S03402|T_NURSING_HOURS| - 32312.0000000000&lt;/CELL&gt;&lt;CELL&gt;FT_SNF|ST_OH|L_OH|S03710|IPD_SKILLED| - 1947.0000000000&lt;/CELL&gt;&lt;CELL&gt;FT_SNF|ST_NH|L_MA_NH|S03503|T_RENT_EXP| - 79397.0000000000&lt;/CELL&gt;&lt;CELL&gt;FT_SNF|ST_NH|L_MA_NH|S03504|REV_PRIVATE| - 70510&lt;/CELL&gt;&lt;CELL&gt;FT_SNF|ST_KY|L_KY|S02611|REV_MEDICAID| - 225160&lt;/CELL&gt;&lt;CELL&gt;FT_SNF|ST_NH|L_MA_NH|S03504|T_OTHER_NN_LABOR| - 78292.0000000000&lt;/CELL&gt;&lt;CELL&gt;FT_SNF|ST_CT|L_CT|S03702|REV_MEDICAID| - 305508&lt;/CELL&gt;&lt;CELL&gt;FT_SNF|ST_OK|L_OK|S03713|IP_REV_HOSPICE| - 29365&lt;/CELL&gt;&lt;CE</t>
  </si>
  <si>
    <t>LL&gt;FT_SNF|ST_CT|L_REV|S02001|REV_MEDICARE| - 556332&lt;/CELL&gt;&lt;CELL&gt;FT_SNF|ST_OK|L_OK|S03713|T_TAX_INS| - 3347.0000000000&lt;/CELL&gt;&lt;CELL&gt;FT_SNF|ST_NH|L_GE_B|S00601|T_AR_VAL_RES| - -315927.0000000000&lt;/CELL&gt;&lt;CELL&gt;FT_SNF|ST_CT|L_2842|S02911|T_AR_VAL_RES| - -874456.0000000000&lt;/CELL&gt;&lt;CELL&gt;FT_SNF|ST_OH|L_OH|S03701|T_INT_INC_EXP| - -21.0000000000&lt;/CELL&gt;&lt;CELL&gt;FT_SNF|ST_OK|L_OK|S03713|IPD_OTHER| - 160.0000000000&lt;/CELL&gt;&lt;CELL&gt;FT_SNF|ST_KY|L_REV|S02301|T_NURSING_HOURS| - 13878.0000000000&lt;/CELL&gt;&lt;CELL&gt;FT_ML_SNF|ST_ID|L_REV|S014</t>
  </si>
  <si>
    <t>01|IP_REV_HOSPICE| - 46021&lt;/CELL&gt;&lt;CELL&gt;FT_ML_SNF|ST_OK|L_2703|S02941|IPD_SKILLED| - 1295.0000000000&lt;/CELL&gt;&lt;CELL&gt;FT_SNF|ST_CT|L_2845|S01301|IPD_SKILLED| - 2089.0000000000&lt;/CELL&gt;&lt;CELL&gt;FT_SNF|ST_CT|L_2842|S02911|T_NURSING_HOURS| - 33889.0000000000&lt;/CELL&gt;&lt;CELL&gt;FT_ML_SNF|ST_NH|L_GE_B|S00501|IPD_ASSISTED| - 823.0000000000&lt;/CELL&gt;&lt;CELL&gt;FT_ILF|ST_CT|L_CT|S02401|T_INV| - 17404.0000000000&lt;/CELL&gt;&lt;CELL&gt;FT_SNF|ST_NH|L_GE_B|S00601|PD_OTHER| - 39.0000000000&lt;/CELL&gt;&lt;CELL&gt;FT_SNF|ST_NH|L_MA_NH|S03503|T_OTHER_NN_LABOR| - 79773.</t>
  </si>
  <si>
    <t>0000000000&lt;/CELL&gt;&lt;CELL&gt;FT_SNF|ST_KY|L_KY|S02611|REV_MEDICARE| - 120626&lt;/CELL&gt;&lt;CELL&gt;FT_SNF|ST_NH|L_MA_NH|S03504|T_TRADE_PAY| - 48232.0000000000&lt;/CELL&gt;&lt;CELL&gt;FT_SNF|ST_WV|L_OTH|S03715|T_EXPENSES| - 281205.0000000000&lt;/CELL&gt;&lt;CELL&gt;FT_ML_SNF|ST_CT|L_CT_REVOLVER|S03402|REV_ANCILLARY| - 423416&lt;/CELL&gt;&lt;CELL&gt;FT_SNF|ST_MT|L_GE_A|S00105|IPD_HOSPICE| - 118.0000000000&lt;/CELL&gt;&lt;CELL&gt;FT_SNF|ST_CO|L_GE_C|S00301|T_OTHER_CUR_LIAB| - 1543762&lt;/CELL&gt;&lt;CELL&gt;FT_SNF|ST_CO|L_GE_C|S00301|T_CAPEX| - 4448.0000000000&lt;/CELL&gt;&lt;CELL&gt;FT_SNF|ST_CO</t>
  </si>
  <si>
    <t>|L_GE_C|S00301|REV_COMM_INS| - 65752&lt;/CELL&gt;&lt;CELL&gt;FT_SNF|ST_WV|L_OTH|S03715|T_TRADE_PAY| - 55214.0000000000&lt;/CELL&gt;&lt;CELL&gt;FT_SNF|ST_MT|L_GE_A|S00106|REV_MEDICAID| - 295289&lt;/CELL&gt;&lt;CELL&gt;FT_SNF|ST_MT|L_GE_A|S00106|T_DEPR_AMORT| - 15888.0000000000&lt;/CELL&gt;&lt;CELL&gt;FT_SNF|ST_NH|L_MA_NH|S03505|T_CASH_AND_EQUIV| - 83340.0000000000&lt;/CELL&gt;&lt;CELL&gt;FT_SNF|ST_CT|L_CT|S03403|T_CAPEX| - 2543.0000000000&lt;/CELL&gt;&lt;CELL&gt;FT_SNF|ST_FL|L_REV|S01601|IPD_HOSPICE| - 1.0000000000&lt;/CELL&gt;&lt;CELL&gt;FT_SNF|ST_CT|L_REV|S02001|T_INT_INC_EXP| - -51.00000</t>
  </si>
  <si>
    <t>00000&lt;/CELL&gt;&lt;CELL&gt;FT_SNF|ST_FL|L_REV|S01601|L_BEDS| - 180.0000000000&lt;/CELL&gt;&lt;CELL&gt;FT_SNF|ST_KY|L_KY|S02604|T_TAX_INS| - 6759.0000000000&lt;/CELL&gt;&lt;CELL&gt;FT_SNF|ST_FL|L_REV|S01801|L_BEDS| - 120.0000000000&lt;/CELL&gt;&lt;CELL&gt;FT_SNF|ST_FL|L_REV|S01701|L_BEDS| - 120.0000000000&lt;/CELL&gt;&lt;CELL&gt;FT_SNF|ST_NH|L_MA_NH|S03502|T_OTHER_NN_LABOR| - 58609.0000000000&lt;/CELL&gt;&lt;CELL&gt;FT_ML_SNF|ST_CT|L_CT_REVOLVER|S03402|T_CASH_AND_EQUIV| - 233420.0000000000&lt;/CELL&gt;&lt;CELL&gt;FT_SNF|ST_FL|L_REV|S02101|L_BEDS| - 120.0000000000&lt;/CELL&gt;&lt;CELL&gt;FT_SNF|ST_NH</t>
  </si>
  <si>
    <t>|L_MA_NH|S03503|T_TRADE_PAY| - 65139.0000000000&lt;/CELL&gt;&lt;CELL&gt;FT_SNF|ST_KY|L_KY|S02613|IPD_HOSPICE| - 31.0000000000&lt;/CELL&gt;&lt;CELL&gt;FT_SNF|ST_OH|L_OH|S03719|T_CAPEX| - 13478.0000000000&lt;/CELL&gt;&lt;CELL&gt;FT_SNF|ST_GA|L_GE_C|S01001|T_NURSING_HOURS| - 15312.0000000000&lt;/CELL&gt;&lt;CELL&gt;FT_SNF|ST_NH|L_2824|S02921|T_NURSING_LABOR| - 287280.0000000000&lt;/CELL&gt;&lt;CELL&gt;FT_SNF|ST_CT|L_CT|S03704|REV_COMM_INS| - 103361&lt;/CELL&gt;&lt;CELL&gt;FT_CCRC|ST_NM|L_REV|S03601|T_CAPEX| - 21956.0000000000&lt;/CELL&gt;&lt;CELL&gt;FT_SNF|ST_RI|L_OTH|S03712|L_BEDS| - 130.000</t>
  </si>
  <si>
    <t>0000000&lt;/CELL&gt;&lt;CELL&gt;FT_SNF|ST_CT|L_CT_REVOLVER|S03401|T_AR_VAL_RES| - -526833.0000000000&lt;/CELL&gt;&lt;CELL&gt;FT_SNF|ST_CT|L_CT|S03703|T_ANCIL_EXP| - 136182.0000000000&lt;/CELL&gt;&lt;CELL&gt;FT_SNF|ST_KY|L_REV|S02301|T_INV| - 53632.0000000000&lt;/CELL&gt;&lt;CELL&gt;FT_ML_SNF|ST_OK|L_2703|S02941|A_BEDS| - 157.0000000000&lt;/CELL&gt;&lt;CELL&gt;FT_MH|ST_OK|L_OK|S03201|T_OTHER_NN_LABOR| - 33515.0000000000&lt;/CELL&gt;&lt;CELL&gt;FT_SNF|ST_MT|L_GE_A|S00103|T_MGMT_FEE| - 35851.0000000000&lt;/CELL&gt;&lt;CELL&gt;FT_SNF|ST_MT|L_GE_A|S00103|IP_REV_HOSPICE| - 5754&lt;/CELL&gt;&lt;CELL&gt;FT_MH</t>
  </si>
  <si>
    <t>|ST_OK|L_OK|S03201|T_TRADE_PAY| - 34213.0000000000&lt;/CELL&gt;&lt;CELL&gt;FT_SNF|ST_NH|L_MA_NH|S03505|T_CAPEX| - 31928.0000000000&lt;/CELL&gt;&lt;CELL&gt;FT_SNF|ST_NH|L_GE_B|S00601|REV_PRIVATE| - 20770&lt;/CELL&gt;&lt;CELL&gt;FT_SNF|ST_KY|L_KY|S02601|T_TAX_INS| - 6130.0000000000&lt;/CELL&gt;&lt;CELL&gt;FT_SNF|ST_OK|L_2704|S02931|PD_MEDICARE| - 1285.0000000000&lt;/CELL&gt;&lt;CELL&gt;FT_ML_SNF|ST_KY|L_KY|S02606|REV_PRIVATE| - 64419&lt;/CELL&gt;&lt;CELL&gt;FT_SNF|ST_NH|L_MA_NH|S03502|T_TRADE_PAY| - 46016.0000000000&lt;/CELL&gt;&lt;CELL&gt;FT_ML_SNF|ST_CT|L_CT_REVOLVER|S03402|T_DEPR_AMORT| -</t>
  </si>
  <si>
    <t xml:space="preserve"> 5563.0000000000&lt;/CELL&gt;&lt;CELL&gt;FT_SNF|ST_MT|L_GE_A|S00106|T_ANCIL_EXP| - 66899.0000000000&lt;/CELL&gt;&lt;CELL&gt;FT_SNF|ST_NH|L_MA_NH|S03503|T_TAX_INS| - 7926.0000000000&lt;/CELL&gt;&lt;CELL&gt;FT_SNF|ST_OH|L_OH|S03701|T_OTHER_HOURS| - 3878.0000000000&lt;/CELL&gt;&lt;CELL&gt;FT_SNF|ST_MA|L_MA_NH|S03706|IP_REV_HOSPICE| - 29624&lt;/CELL&gt;&lt;CELL&gt;FT_SNF|ST_CT|L_CT|S03403|T_NURSING_HOURS| - 12990.0000000000&lt;/CELL&gt;&lt;CELL&gt;FT_SNF|ST_NH|L_MA_NH|S03504|IPD_HOSPICE| - 150.0000000000&lt;/CELL&gt;&lt;CELL&gt;FT_ML_SNF|ST_NH|L_GE_B|S00401|REV_OTHER| - 1998&lt;/CELL&gt;&lt;CELL&gt;FT_SNF</t>
  </si>
  <si>
    <t>|ST_NM|L_GE_A|S00101|T_AR_VAL_RES| - -240889.0000000000&lt;/CELL&gt;&lt;CELL&gt;FT_SNF|ST_MT|L_GE_A|S00105|REV_OTHER| - 281508&lt;/CELL&gt;&lt;CELL&gt;FT_SNF|ST_MT|L_GE_A|S00105|T_INT_INC_EXP| - -25.0000000000&lt;/CELL&gt;&lt;CELL&gt;FT_SNF|ST_MT|L_GE_A|S00105|T_TAX_INS| - 17071.0000000000&lt;/CELL&gt;&lt;CELL&gt;FT_ML_SNF|ST_NH|L_GE_B|S00401|IPD_ASSISTED| - 217.0000000000&lt;/CELL&gt;&lt;CELL&gt;FT_SNF|ST_GA|L_GE_C|S01001|IPD_OTHER| - 269.0000000000&lt;/CELL&gt;&lt;CELL&gt;FT_SNF|ST_OH|L_OH|S03701|T_NURSING_HOURS| - 7157.0000000000&lt;/CELL&gt;&lt;CELL&gt;FT_SNF|ST_CA|L_OTH|S03720|A_BEDS|</t>
  </si>
  <si>
    <t xml:space="preserve"> - 76.0000000000&lt;/CELL&gt;&lt;CELL&gt;FT_SNF|ST_KY|L_REV|S02301|T_DEPR_AMORT| - 3723.0000000000&lt;/CELL&gt;&lt;CELL&gt;FT_SNF|ST_KY|L_REV|S02301|REV_ANCILLARY| - 339530&lt;/CELL&gt;&lt;CELL&gt;FT_SNF|ST_CT|L_REV|S02001|PD_MEDICARE| - 905.0000000000&lt;/CELL&gt;&lt;CELL&gt;FT_SNF|ST_CT|L_CT|S03703|REV_COMM_INS| - 79378&lt;/CELL&gt;&lt;CELL&gt;FT_SNF|ST_OH|L_OH|S02521|T_BAD_DEBT| - 8665.0000000000&lt;/CELL&gt;&lt;CELL&gt;FT_SNF|ST_OK|L_2704|S02931|REV_MEDICAID| - 63679&lt;/CELL&gt;&lt;CELL&gt;FT_SNF|ST_OK|L_2704|S02931|REV_MEDICARE| - 544370&lt;/CELL&gt;&lt;CELL&gt;FT_SNF|ST_NH|L_MA_NH|S03503|T_CASH</t>
  </si>
  <si>
    <t xml:space="preserve">_AND_EQUIV| - 72368.0000000000&lt;/CELL&gt;&lt;CELL&gt;FT_SNF|ST_NH|L_MA_NH|S03505|T_TAX_INS| - 6049.0000000000&lt;/CELL&gt;&lt;CELL&gt;FT_ML_SNF|ST_KY|L_KY|S02606|REV_OTHER| - 285&lt;/CELL&gt;&lt;CELL&gt;FT_SNF|ST_NH|L_MA_NH|S03504|T_TAX_INS| - 6479.0000000000&lt;/CELL&gt;&lt;CELL&gt;FT_SNF|ST_OK|L_2704|S02931|T_AR_VAL_RES| - -487013.0000000000&lt;/CELL&gt;&lt;CELL&gt;FT_ML_SNF|ST_CT|L_CT_REVOLVER|S03402|T_EXPENSES| - 1942188.0000000000&lt;/CELL&gt;&lt;CELL&gt;FT_SNF|ST_NH|L_2824|S02921|T_OTHER_NN_LABOR| - 133361.0000000000&lt;/CELL&gt;&lt;CELL&gt;FT_SNF|ST_NH|L_MA_NH|S03503|IPD_HOSPICE| </t>
  </si>
  <si>
    <t>- 90.0000000000&lt;/CELL&gt;&lt;CELL&gt;FT_SNF|ST_OH|L_OH|S03701|T_OTHER_NN_LABOR| - 55158.0000000000&lt;/CELL&gt;&lt;CELL&gt;FT_SNF|ST_CT|L_CT_REVOLVER|S03401|IP_REV_SKILLED| - 1132787&lt;/CELL&gt;&lt;CELL&gt;FT_SNF|ST_NC|L_REV|S02201|PD_PRIVATE| - 156.0000000000&lt;/CELL&gt;&lt;CELL&gt;FT_SNF|ST_GA|L_GE_C|S01001|T_OTHER_CUR_LIAB| - 1042989&lt;/CELL&gt;&lt;CELL&gt;FT_SNF|ST_CO|L_GE_C|S01201|T_OTHER_HOURS| - 7536.0000000000&lt;/CELL&gt;&lt;CELL&gt;FT_SNF|ST_RI|L_OTH|S03712|T_OTHER_NN_LABOR| - 127999.0000000000&lt;/CELL&gt;&lt;CELL&gt;FT_SNF|ST_RI|L_OTH|S03712|T_OTHER_CUR_LIAB| - 3954&lt;/CELL</t>
  </si>
  <si>
    <t>&gt;&lt;CELL&gt;FT_SNF|ST_RI|L_OTH|S03712|IPD_HOSPICE| - 354.0000000000&lt;/CELL&gt;&lt;CELL&gt;FT_SNF|ST_KY|L_REV|S02301|T_EXPENSES| - 659002.0000000000&lt;/CELL&gt;&lt;CELL&gt;FT_SNF|ST_NH|L_MA_NH|S03502|T_TAX_INS| - 2834.0000000000&lt;/CELL&gt;&lt;CELL&gt;FT_SNF|ST_NH|L_MA_NH|S03502|T_CASH_AND_EQUIV| - 29723.0000000000&lt;/CELL&gt;&lt;CELL&gt;FT_SNF|ST_CT|L_2842|S02911|L_BEDS| - 360.0000000000&lt;/CELL&gt;&lt;CELL&gt;FT_SNF|ST_KY|L_KY|S02613|T_ANCIL_EXP| - 143127.0000000000&lt;/CELL&gt;&lt;CELL&gt;FT_ML_SNF|ST_NH|L_4114|S02951|T_AR_VAL_RES| - -314015.0000000000&lt;/CELL&gt;&lt;CELL&gt;FT_ML_SNF|</t>
  </si>
  <si>
    <t>ST_KY|L_KY|S02606|T_AR_GROSS| - 216149.0000000000&lt;/CELL&gt;&lt;CELL&gt;FT_SNF|ST_MT|L_GE_A|S00103|T_EXPENSES| - 368185.0000000000&lt;/CELL&gt;&lt;CELL&gt;FT_SNF|ST_MT|L_GE_A|S00103|T_RENT_EXP| - 118134.0000000000&lt;/CELL&gt;&lt;CELL&gt;FT_SNF|ST_NH|L_MA_NH|S03502|IPD_HOSPICE| - 195.0000000000&lt;/CELL&gt;&lt;CELL&gt;FT_SNF|ST_OH|L_OH|S03709|IPD_OTHER| - 93.0000000000&lt;/CELL&gt;&lt;CELL&gt;FT_SNF|ST_GA|L_GE_C|S01001|T_INT_INC_EXP| - -1.0000000000&lt;/CELL&gt;&lt;CELL&gt;FT_ALF|ST_NH|L_GE_B|S00801|T_OTHER_CUR_LIAB| - 605346&lt;/CELL&gt;&lt;CELL&gt;FT_SNF|ST_CA|L_REV|S01501|REV_ANCILLAR</t>
  </si>
  <si>
    <t>Y| - 198185&lt;/CELL&gt;&lt;CELL&gt;FT_SNF|ST_MA|L_MA_NH|S03705|PD_MEDICAID| - 2373.0000000000&lt;/CELL&gt;&lt;CELL&gt;FT_SNF|ST_KY|L_REV|S02301|IP_REV_HOSPICE| - 18677&lt;/CELL&gt;&lt;CELL&gt;FT_MH|ST_ID|L_OTH|S03717|T_INV| - 7814.0000000000&lt;/CELL&gt;&lt;CELL&gt;FT_MH|ST_ID|L_OTH|S03717|T_OTH_CUR_ASSETS| - -10741.0000000000&lt;/CELL&gt;&lt;CELL&gt;FT_ALF|ST_WA|L_OTH|S03716|PD_PRIVATE| - 1116.0000000000&lt;/CELL&gt;&lt;CELL&gt;FT_SNF|ST_CT|L_2845|S01301|T_OTHER_NN_LABOR| - 117077.0000000000&lt;/CELL&gt;&lt;CELL&gt;FT_SNF|ST_OH|L_OH|S03719|PD_PRIVATE| - 309.0000000000&lt;/CELL&gt;&lt;CELL&gt;FT_SNF|</t>
  </si>
  <si>
    <t>ST_CT|L_CT|S03703|L_BEDS| - 90.0000000000&lt;/CELL&gt;&lt;CELL&gt;FT_SNF|ST_KY|L_REV|S02301|T_CAPEX| - 9766.0000000000&lt;/CELL&gt;&lt;CELL&gt;FT_ML_SNF|ST_ID|L_REV|S01401|T_ANCIL_EXP| - 194239.0000000000&lt;/CELL&gt;&lt;CELL&gt;FT_SNF|ST_NH|L_MA_NH|S03502|T_CAPEX| - 21090.0000000000&lt;/CELL&gt;&lt;CELL&gt;FT_ML_SNF|ST_CT|L_CT_REVOLVER|S03402|IPD_HOSPICE| - 311.0000000000&lt;/CELL&gt;&lt;CELL&gt;FT_SNF|ST_TN|L_OTH|S03721|PD_VETERANS| - 62.0000000000&lt;/CELL&gt;&lt;CELL&gt;FT_SNF|ST_NH|L_MA_NH|S03503|T_EXPENSES| - 457062.0000000000&lt;/CELL&gt;&lt;CELL&gt;FT_SNF|ST_CA|L_REV|S01501|IP_REV_</t>
  </si>
  <si>
    <t>HOSPICE| - 48093&lt;/CELL&gt;&lt;CELL&gt;FT_SNF|ST_CT|L_CT|S03702|T_OTHER_CUR_LIAB| - 867384&lt;/CELL&gt;&lt;CELL&gt;FT_ML_SNF|ST_KY|L_KY|S02606|T_ANCIL_EXP| - 22619.0000000000&lt;/CELL&gt;&lt;CELL&gt;FT_SNF|ST_WV|L_OTH|S03715|REV_MEDICAID| - 266744&lt;/CELL&gt;&lt;CELL&gt;FT_SNF|ST_RI|L_OTH|S03712|IPD_SKILLED| - 3186.0000000000&lt;/CELL&gt;&lt;CELL&gt;FT_SNF|ST_NH|L_MA_NH|S03502|IP_REV_HOSPICE| - 33905&lt;/CELL&gt;&lt;CELL&gt;FT_SNF|ST_MA|L_MA_NH|S03707|REV_MEDICARE| - 243007&lt;/CELL&gt;&lt;CELL&gt;FT_SNF|ST_MA|L_MA_NH|S03707|REV_MEDICAID| - 499447&lt;/CELL&gt;&lt;CELL&gt;FT_SNF|ST_NH|L_GE_B|S00601|</t>
  </si>
  <si>
    <t>T_BAD_DEBT| - 7670.0000000000&lt;/CELL&gt;&lt;CELL&gt;FT_SNF|ST_CT|L_CT_REVOLVER|S03401|REV_ANCILLARY| - 233673&lt;/CELL&gt;&lt;CELL&gt;FT_SNF|ST_OH|L_OH|S03701|T_TAX_INS| - 5991.0000000000&lt;/CELL&gt;&lt;CELL&gt;FT_SNF|ST_KY|L_KY|S02612|T_BAD_DEBT| - 5075.0000000000&lt;/CELL&gt;&lt;CELL&gt;FT_SNF|ST_KY|L_REV|S02301|IPD_HOSPICE| - 93.0000000000&lt;/CELL&gt;&lt;CELL&gt;FT_SNF|ST_NH|L_MA_NH|S03501|IPD_SKILLED| - 1956.0000000000&lt;/CELL&gt;&lt;CELL&gt;FT_SNF|ST_OH|L_REV|S01901|A_BEDS| - 142.0000000000&lt;/CELL&gt;&lt;CELL&gt;FT_SNF|ST_CO|L_GE_C|S01201|REV_ANCILLARY| - 320549&lt;/CELL&gt;&lt;CELL&gt;FT_</t>
  </si>
  <si>
    <t>SNF|ST_MA|L_MA_NH|S03707|T_BAD_DEBT| - 9257.0000000000&lt;/CELL&gt;&lt;CELL&gt;FT_SNF|ST_MA|L_MA_NH|S03707|T_AR_VAL_RES| - -369587.0000000000&lt;/CELL&gt;&lt;CELL&gt;FT_SNF|ST_FL|L_REV|S01701|IPD_HOSPICE| - 176.0000000000&lt;/CELL&gt;&lt;CELL&gt;FT_ALF|ST_NH|L_4113|S02971|T_NURSING_LABOR| - 99848.0000000000&lt;/CELL&gt;&lt;CELL&gt;FT_SNF|ST_CO|L_GE_C|S00301|IP_REV_HOSPICE| - 37731&lt;/CELL&gt;&lt;CELL&gt;FT_SNF|ST_CO|L_GE_C|S00301|T_MGMT_FEE| - 32640.0000000000&lt;/CELL&gt;&lt;CELL&gt;FT_SNF|ST_CO|L_GE_C|S00301|T_ANCIL_EXP| - 52135.0000000000&lt;/CELL&gt;&lt;CELL&gt;FT_SNF|ST_KY|L_REV|S023</t>
  </si>
  <si>
    <t>01|T_CASH_AND_EQUIV| - 70322.0000000000&lt;/CELL&gt;&lt;CELL&gt;FT_SNF|ST_CA|L_GE_A|S00201|T_BAD_DEBT| - 9296.0000000000&lt;/CELL&gt;&lt;CELL&gt;FT_SNF|ST_WV|L_OTH|S03715|T_NURSING_HOURS| - 5452.0000000000&lt;/CELL&gt;&lt;CELL&gt;FT_SNF|ST_KY|L_KY|S02603|REV_OTHER| - 1718&lt;/CELL&gt;&lt;CELL&gt;FT_ML_SNF|ST_CT|L_CT_REVOLVER|S03402|T_OTHER_CUR_LIAB| - 4244796&lt;/CELL&gt;&lt;CELL&gt;FT_SNF|ST_NH|L_MA_NH|S03503|T_DEPR_AMORT| - 2958.0000000000&lt;/CELL&gt;&lt;CELL&gt;FT_SNF|ST_ID|L_OTH|S03718|PD_OTHER| - 31.0000000000&lt;/CELL&gt;&lt;CELL&gt;FT_SNF|ST_CT|L_CT_REVOLVER|S03401|T_BAD_DEBT| - 13</t>
  </si>
  <si>
    <t>776.0000000000&lt;/CELL&gt;&lt;CELL&gt;FT_ML_SNF|ST_KY|L_KY|S02606|REV_CONT_ALLOW| - -47343&lt;/CELL&gt;&lt;CELL&gt;FT_SNF|ST_WV|L_OTH|S03715|REV_MEDICARE| - 95387&lt;/CELL&gt;&lt;CELL&gt;FT_SNF|ST_GA|L_OTH|S03722|T_EXPENSES| - 377301.0000000000&lt;/CELL&gt;&lt;CELL&gt;FT_SNF|ST_NH|L_2824|S02921|T_DEPR_AMORT| - 2286.0000000000&lt;/CELL&gt;&lt;CELL&gt;FT_SNF|ST_TN|L_OTH|S03721|REV_ANCILLARY| - 215254&lt;/CELL&gt;&lt;CELL&gt;FT_SNF|ST_OH|L_OH|S03701|T_TRADE_PAY| - 113589.0000000000&lt;/CELL&gt;&lt;CELL&gt;FT_SNF|ST_OH|L_OH|S03701|IPD_SKILLED| - 1883.0000000000&lt;/CELL&gt;&lt;CELL&gt;FT_SNF|ST_KY|L_REV|</t>
  </si>
  <si>
    <t>290.0000000000&lt;/CELL&gt;&lt;CELL&gt;FT_SNF|ST_OH|L_OH|S03701|T_ANCIL_EXP| - 93986.0000000000&lt;/CELL&gt;&lt;CELL&gt;FT_SNF|ST_NC|L_REV|S02201|T_INT_INC_EXP| - -8.0000000000&lt;/CELL&gt;&lt;CELL&gt;FT_SNF|ST_KY|L_REV|S02301|REV_PRIVATE| - 23144&lt;/CELL&gt;&lt;CELL&gt;FT_SNF|ST_OK|L_OK|S03713|T_CONTRACT_LABOR| - 29725.0000000000&lt;/CELL&gt;&lt;CELL&gt;FT_SNF|ST_WV|L_GE_C|S01101|T_NURSING_HOURS| - 10776.0000000000&lt;/CELL&gt;&lt;CELL&gt;FT_ALF|ST_KY|L_KY|S02614|T_INV| - 24152.0000000000&lt;/CELL&gt;&lt;CELL&gt;FT_SNF|ST_CA|L_OTH|S03720|T_OTH_CUR_ASSETS| - 11324.0000000000&lt;/CELL&gt;&lt;CELL&gt;F</t>
  </si>
  <si>
    <t>T_SNF|ST_KY|L_KY|S02610|IP_REV_SKILLED| - 401631&lt;/CELL&gt;&lt;CELL&gt;FT_SNF|ST_CT|L_CT|S03703|REV_ANCILLARY| - 259745&lt;/CELL&gt;&lt;CELL&gt;FT_SNF|ST_KY|L_KY|S02612|IP_REV_SKILLED| - 451824&lt;/CELL&gt;&lt;CELL&gt;FT_SNF|ST_FL|L_REV|S02101|T_AR_GROSS| - 2059624.0000000000&lt;/CELL&gt;&lt;CELL&gt;FT_SNF|ST_NH|L_GE_B|S00901|REV_CONT_ALLOW| - -241809&lt;/CELL&gt;&lt;CELL&gt;FT_SNF|ST_NC|L_REV|S02201|T_OTHER_HOURS| - 4443.0000000000&lt;/CELL&gt;&lt;CELL&gt;FT_SNF|ST_CT|L_CT|S03403|T_NURSING_LABOR| - 333907.0000000000&lt;/CELL&gt;&lt;CELL&gt;FT_SNF|ST_KY|L_REV|S02301|PD_OTHER| - 88.000000</t>
  </si>
  <si>
    <t>0000&lt;/CELL&gt;&lt;CELL&gt;FT_SNF|ST_KY|L_KY|S02602|T_CAPEX| - 7201.0000000000&lt;/CELL&gt;&lt;CELL&gt;FT_SNF|ST_CA|L_REV|S01501|T_TRADE_PAY| - 144096.0000000000&lt;/CELL&gt;&lt;CELL&gt;FT_SNF|ST_MA|L_MA_NH|S03706|T_EXPENSES| - 404669.0000000000&lt;/CELL&gt;&lt;CELL&gt;FT_SNF|ST_MA|L_MA_NH|S03706|T_DEPR_AMORT| - 2471.0000000000&lt;/CELL&gt;&lt;CELL&gt;FT_SNF|ST_MA|L_MA_NH|S03706|T_CASH_AND_EQUIV| - 46629.0000000000&lt;/CELL&gt;&lt;CELL&gt;FT_SNF|ST_OH|L_REV|S01901|IPD_HOSPICE| - 162.0000000000&lt;/CELL&gt;&lt;CELL&gt;FT_SNF|ST_MA|L_MA_NH|S03706|T_NURSING_HOURS| - 7709.0000000000&lt;/CELL&gt;&lt;C</t>
  </si>
  <si>
    <t>ELL&gt;FT_SNF|ST_KY|L_REV|S02301|REV_MEDICAID| - 682728&lt;/CELL&gt;&lt;CELL&gt;FT_SNF|ST_MA|L_MA_NH|S03706|T_INV| - 28414.0000000000&lt;/CELL&gt;&lt;CELL&gt;FT_SNF|ST_GA|L_GE_C|S01001|T_ANCIL_EXP| - 110812.0000000000&lt;/CELL&gt;&lt;CELL&gt;FT_SNF|ST_NH|L_GE_B|S00901|T_OTHER_NN_LABOR| - 92268.0000000000&lt;/CELL&gt;&lt;CELL&gt;FT_SNF|ST_OH|L_OH|S03708|IPD_SKILLED| - 2399.0000000000&lt;/CELL&gt;&lt;CELL&gt;FT_SNF|ST_MA|L_MA_NH|S03706|T_OTH_CUR_ASSETS| - 4506.0000000000&lt;/CELL&gt;&lt;CELL&gt;FT_SNF|ST_MA|L_MA_NH|S03706|T_NURSING_LABOR| - 171483.0000000000&lt;/CELL&gt;&lt;CELL&gt;FT_ALF|ST_KY</t>
  </si>
  <si>
    <t>|L_KY|S02614|T_MGMT_FEE| - 7963.0000000000&lt;/CELL&gt;&lt;CELL&gt;FT_SNF|ST_GA|L_GE_C|S01001|PD_COMM_INS| - 33.0000000000&lt;/CELL&gt;&lt;CELL&gt;FT_SNF|ST_NH|L_MA_NH|S03501|REV_ANCILLARY| - 172273&lt;/CELL&gt;&lt;CELL&gt;FT_ML_SNF|ST_KY|L_KY|S02606|IPD_ASSISTED| - 575.0000000000&lt;/CELL&gt;&lt;CELL&gt;FT_SNF|ST_KY|L_KY|S02602|T_TRADE_PAY| - 35994.0000000000&lt;/CELL&gt;&lt;CELL&gt;FT_SNF|ST_CT|L_CT|S03703|REV_MEDICAID| - 365789&lt;/CELL&gt;&lt;CELL&gt;FT_ML_SNF|ST_KY|L_KY|S02607|PD_MEDICARE| - 480.0000000000&lt;/CELL&gt;&lt;CELL&gt;FT_SNF|ST_OK|L_OK|S03713|REV_MEDICAID| - 234543&lt;/CELL&gt;&lt;</t>
  </si>
  <si>
    <t>CELL&gt;FT_SNF|ST_OK|L_OK|S03713|REV_CONT_ALLOW| - -101268&lt;/CELL&gt;&lt;CELL&gt;FT_SNF|ST_CT|L_CT|S03702|L_BEDS| - 73.0000000000&lt;/CELL&gt;&lt;CELL&gt;FT_SNF|ST_OK|L_OK|S03713|T_AR_GROSS| - 601665.0000000000&lt;/CELL&gt;&lt;CELL&gt;FT_ILF|ST_CT|L_CT|S02401|REV_PRIVATE| - 110767&lt;/CELL&gt;&lt;CELL&gt;FT_SNF|ST_NC|L_REV|S02201|T_OTHER_CUR_LIAB| - 650481&lt;/CELL&gt;&lt;CELL&gt;FT_SNF|ST_CT|L_CT|S03703|IP_REV_HOSPICE| - 28524&lt;/CELL&gt;&lt;CELL&gt;FT_SNF|ST_CT|L_REV|S02001|A_BEDS| - 100.0000000000&lt;/CELL&gt;&lt;CELL&gt;FT_SNF|ST_GA|L_GE_C|S01001|T_TRADE_PAY| - 129178.0000000000&lt;/CELL&gt;</t>
  </si>
  <si>
    <t>&lt;CELL&gt;FT_SNF|ST_CO|L_GE_C|S01201|T_OTHER_NN_LABOR| - 167949.0000000000&lt;/CELL&gt;&lt;CELL&gt;FT_ML_SNF|ST_KY|L_KY|S02606|PD_MEDICARE| - 150.0000000000&lt;/CELL&gt;&lt;CELL&gt;FT_SNF|ST_IN|L_OTH|S03714|REV_VETERANS| - 22577&lt;/CELL&gt;&lt;CELL&gt;FT_SNF|ST_IN|L_OTH|S03714|PD_VETERANS| - 107.0000000000&lt;/CELL&gt;&lt;CELL&gt;FT_SNF|ST_OH|L_OH|S02521|PD_MEDICARE| - 264.0000000000&lt;/CELL&gt;&lt;CELL&gt;FT_SNF|ST_OH|L_OH|S02511|PD_MEDICARE| - 347.0000000000&lt;/CELL&gt;&lt;CELL&gt;FT_SNF|ST_MA|L_MA_NH|S03706|T_OTHER_HOURS| - 3413.0000000000&lt;/CELL&gt;&lt;CELL&gt;FT_SNF|ST_MA|L_MA_NH|S03</t>
  </si>
  <si>
    <t>706|T_OTHER_CUR_LIAB| - 1246621&lt;/CELL&gt;&lt;CELL&gt;FT_ALF|ST_NH|L_GE_B|S00801|L_BEDS| - 89.0000000000&lt;/CELL&gt;&lt;CELL&gt;FT_SNF|ST_KY|L_REV|S02301|REV_MEDICARE| - 321167&lt;/CELL&gt;&lt;CELL&gt;FT_SNF|ST_MA|L_MA_NH|S03706|T_TRADE_PAY| - 82685.0000000000&lt;/CELL&gt;&lt;CELL&gt;FT_SNF|ST_MA|L_MA_NH|S03706|T_TAX_INS| - 2819.0000000000&lt;/CELL&gt;&lt;CELL&gt;FT_SNF|ST_KY|L_KY|S02603|T_NURSING_HOURS| - 5635.0000000000&lt;/CELL&gt;&lt;CELL&gt;FT_SNF|ST_MA|L_MA_NH|S03706|IPD_OTHER| - 169.0000000000&lt;/CELL&gt;&lt;CELL&gt;FT_ALF|ST_KY|L_KY|S02614|T_NURSING_HOURS| - 2412.0000000000&lt;/CE</t>
  </si>
  <si>
    <t>LL&gt;&lt;CELL&gt;FT_ML_SNF|ST_ID|L_REV|S01401|T_INV| - 58604.0000000000&lt;/CELL&gt;&lt;CELL&gt;FT_SNF|ST_MT|L_GE_A|S00104|REV_MEDICARE| - 81528&lt;/CELL&gt;&lt;CELL&gt;FT_SNF|ST_MT|L_GE_A|S00104|T_EXPENSES| - 194813.0000000000&lt;/CELL&gt;&lt;CELL&gt;FT_SNF|ST_MT|L_GE_A|S00104|T_RENT_EXP| - 44142.0000000000&lt;/CELL&gt;&lt;CELL&gt;FT_SNF|ST_KY|L_KY|S02602|T_TAX_INS| - 4256.0000000000&lt;/CELL&gt;&lt;CELL&gt;FT_SNF|ST_TN|L_OTH|S03721|REV_MEDICARE| - 185102&lt;/CELL&gt;&lt;CELL&gt;FT_SNF|ST_CT|L_CT|S03704|T_ANCIL_EXP| - 185240.0000000000&lt;/CELL&gt;&lt;CELL&gt;FT_SNF|ST_OH|L_OH|S03719|REV_MEDICAID</t>
  </si>
  <si>
    <t>| - 288999&lt;/CELL&gt;&lt;CELL&gt;FT_SNF|ST_OH|L_OH|S03719|T_RENT_EXP| - 41138.0000000000&lt;/CELL&gt;&lt;CELL&gt;FT_SNF|ST_NC|L_REV|S02201|IPD_HOSPICE| - 155.0000000000&lt;/CELL&gt;&lt;CELL&gt;FT_ML_SNF|ST_NH|L_GE_B|S00701|T_BAD_DEBT| - 7132.0000000000&lt;/CELL&gt;&lt;CELL&gt;FT_SNF|ST_KY|L_KY|S02602|T_DEPR_AMORT| - 2661.0000000000&lt;/CELL&gt;&lt;CELL&gt;FT_SNF|ST_ID|L_OTH|S03718|REV_OTHER| - 24311&lt;/CELL&gt;&lt;CELL&gt;FT_ALF|ST_KY|L_KY|S02609|T_INV| - 21311.0000000000&lt;/CELL&gt;&lt;CELL&gt;FT_SNF|ST_MA|L_MA_NH|S03707|REV_CONT_ALLOW| - -194172&lt;/CELL&gt;&lt;CELL&gt;FT_SNF|ST_WV|L_OTH|S03715|</t>
  </si>
  <si>
    <t>T_CASH_AND_EQUIV| - 78349.0000000000&lt;/CELL&gt;&lt;CELL&gt;FT_SNF|ST_CA|L_OTH|S03720|PD_MEDICAID| - 1963.0000000000&lt;/CELL&gt;&lt;CELL&gt;FT_SNF|ST_NH|L_MA_NH|S03504|T_MGMT_FEE| - 29291.0000000000&lt;/CELL&gt;&lt;CELL&gt;FT_SNF|ST_KY|L_REV|S02301|REV_COMM_INS| - 41813&lt;/CELL&gt;&lt;CELL&gt;FT_SNF|ST_CA|L_REV|S01501|T_CASH_AND_EQUIV| - 28318.0000000000&lt;/CELL&gt;&lt;CELL&gt;FT_ML_SNF|ST_ID|L_REV|S01401|REV_CONT_ALLOW| - -341420&lt;/CELL&gt;&lt;CELL&gt;FT_SNF|ST_CT|L_CT|S03403|IPD_SKILLED| - 3418.0000000000&lt;/CELL&gt;&lt;CELL&gt;FT_SNF|ST_CT|L_CT|S03704|IPD_HOSPICE| - 35.0000000000</t>
  </si>
  <si>
    <t xml:space="preserve">&lt;/CELL&gt;&lt;CELL&gt;FT_SNF|ST_KY|L_KY|S02603|T_MGMT_FEE| - 20812.0000000000&lt;/CELL&gt;&lt;CELL&gt;FT_SNF|ST_CT|L_CT|S03403|REV_MEDICAID| - 704319&lt;/CELL&gt;&lt;CELL&gt;FT_ALF|ST_KY|L_KY|S02614|T_CAPEX| - 8004.0000000000&lt;/CELL&gt;&lt;CELL&gt;FT_SNF|ST_GA|L_GE_C|S01001|REV_CONT_ALLOW| - -145804&lt;/CELL&gt;&lt;CELL&gt;FT_SNF|ST_CT|L_2845|S01301|T_OTH_CUR_ASSETS| - 13945.0000000000&lt;/CELL&gt;&lt;CELL&gt;FT_SNF|ST_KY|L_KY|S02602|IPD_HOSPICE| - 5.0000000000&lt;/CELL&gt;&lt;CELL&gt;FT_SNF|ST_FL|L_OTH|S03301|REV_MEDICARE| - 165136&lt;/CELL&gt;&lt;CELL&gt;FT_SNF|ST_CT|L_REV|S02001|T_AR_GROSS| - </t>
  </si>
  <si>
    <t>1411226.0000000000&lt;/CELL&gt;&lt;CELL&gt;FT_SNF|ST_NH|L_MA_NH|S03502|IPD_OTHER| - 195.0000000000&lt;/CELL&gt;&lt;CELL&gt;FT_SNF|ST_OH|L_OH|S03719|T_EXPENSES| - 389695.0000000000&lt;/CELL&gt;&lt;CELL&gt;FT_SNF|ST_FL|L_OTH|S03301|T_BAD_DEBT| - 9508.0000000000&lt;/CELL&gt;&lt;CELL&gt;FT_SNF|ST_FL|L_OTH|S03301|T_AR_VAL_RES| - -319459.0000000000&lt;/CELL&gt;&lt;CELL&gt;FT_SNF|ST_NC|L_REV|S02201|IP_REV_HOSPICE| - 27096&lt;/CELL&gt;&lt;CELL&gt;FT_SNF|ST_ID|L_OTH|S03718|T_MGMT_FEE| - 13873.0000000000&lt;/CELL&gt;&lt;CELL&gt;FT_SNF|ST_OH|L_REV|S01901|L_BEDS| - 150.0000000000&lt;/CELL&gt;&lt;CELL&gt;FT_SNF|ST</t>
  </si>
  <si>
    <t>_NH|L_MA_NH|S03504|REV_ANCILLARY| - 180778&lt;/CELL&gt;&lt;CELL&gt;FT_SNF|ST_GA|L_OTH|S03722|REV_VETERANS| - 10819&lt;/CELL&gt;&lt;CELL&gt;FT_SNF|ST_KY|L_KY|S02611|IP_REV_SKILLED| - 389704&lt;/CELL&gt;&lt;CELL&gt;FT_SNF|ST_KY|L_KY|S02613|IP_REV_SKILLED| - 687993&lt;/CELL&gt;&lt;CELL&gt;FT_SNF|ST_FL|L_REV|S01801|T_OTH_CUR_ASSETS| - 11200.0000000000&lt;/CELL&gt;&lt;CELL&gt;FT_SNF|ST_KY|L_KY|S02601|T_NURSING_HOURS| - 9509.0000000000&lt;/CELL&gt;&lt;CELL&gt;FT_SNF|ST_NC|L_REV|S02201|T_BAD_DEBT| - 7298.0000000000&lt;/CELL&gt;&lt;CELL&gt;FT_SNF|ST_GA|L_OTH|S03722|L_BEDS| - 100.0000000000&lt;/CELL&gt;&lt;</t>
  </si>
  <si>
    <t>CELL&gt;FT_SNF|ST_KY|L_REV|S02301|REV_CONT_ALLOW| - -299361&lt;/CELL&gt;&lt;CELL&gt;FT_SNF|ST_KY|L_KY|S02604|T_MGMT_FEE| - 36532.0000000000&lt;/CELL&gt;&lt;CELL&gt;FT_SNF|ST_KY|L_KY|S02601|T_EXPENSES| - 389581.0000000000&lt;/CELL&gt;&lt;CELL&gt;FT_SNF|ST_KY|L_KY|S02603|T_CASH_AND_EQUIV| - 64973.0000000000&lt;/CELL&gt;&lt;CELL&gt;FT_ALF|ST_KY|L_KY|S02614|T_CASH_AND_EQUIV| - 69971.0000000000&lt;/CELL&gt;&lt;CELL&gt;FT_SNF|ST_WV|L_OTH|S03715|IPD_SKILLED| - 1491.0000000000&lt;/CELL&gt;&lt;CELL&gt;FT_SNF|ST_NM|L_GE_A|S00101|REV_MEDICARE| - 157898&lt;/CELL&gt;&lt;CELL&gt;FT_SNF|ST_NM|L_GE_A|S00101|</t>
  </si>
  <si>
    <t>CELL&gt;&lt;CELL&gt;FT_SNF|ST_OH|L_OH|S02521|REV_MEDICAID| - 392352&lt;/CELL&gt;&lt;CELL&gt;FT_SNF|ST_CT|L_CT|S03702|PD_PRIVATE| - 221.0000000000&lt;/CELL&gt;&lt;CELL&gt;FT_SNF|ST_GA|L_OTH|S03722|PD_MEDICAID| - 1906.0000000000&lt;/CELL&gt;&lt;CELL&gt;FT_ML_SNF|ST_NH|L_4114|S02951|IP_REV_ASSISTED| - 445825&lt;/CELL&gt;&lt;CELL&gt;FT_SNF|ST_OH|L_OH|S02521|T_MGMT_FEE| - 36504.0000000000&lt;/CELL&gt;&lt;CELL&gt;FT_SNF|ST_WV|L_OTH|S03715|PD_COMM_INS| - 17.0000000000&lt;/CELL&gt;&lt;CELL&gt;FT_SNF|ST_WV|L_GE_C|S01101|T_MGMT_FEE| - 38573.0000000000&lt;/CELL&gt;&lt;CELL&gt;FT_ALF|ST_NH|L_GE_B|S00801|PD_PRI</t>
  </si>
  <si>
    <t>VATE| - 2677.0000000000&lt;/CELL&gt;&lt;CELL&gt;FT_SNF|ST_NM|L_GE_A|S00102|REV_COMM_INS| - 7035&lt;/CELL&gt;&lt;CELL&gt;FT_SNF|ST_NM|L_GE_A|S00102|T_CAPEX| - 1006.0000000000&lt;/CELL&gt;&lt;CELL&gt;FT_SNF|ST_NM|L_GE_A|S00102|T_OTHER_CUR_LIAB| - 854453&lt;/CELL&gt;&lt;CELL&gt;FT_ML_SNF|ST_NH|L_GE_B|S00501|T_INV| - 53632.0000000000&lt;/CELL&gt;&lt;CELL&gt;FT_SNF|ST_NH|L_GE_B|S00901|REV_COMM_INS| - 16385&lt;/CELL&gt;&lt;CELL&gt;FT_ML_SH|ST_OK|L_2704|S02932|T_OTHER_NN_LABOR| - 31935.0000000000&lt;/CELL&gt;&lt;CELL&gt;FT_SNF|ST_OH|L_OH|S03708|T_DEPR_AMORT| - 24400.0000000000&lt;/CELL&gt;&lt;CELL&gt;FT_ML_S</t>
  </si>
  <si>
    <t>H|ST_OK|L_2704|S02932|T_OTHER_HOURS| - 1450.0000000000&lt;/CELL&gt;&lt;CELL&gt;FT_SNF|ST_OH|L_REV|S01901|T_INV| - 53277.0000000000&lt;/CELL&gt;&lt;CELL&gt;FT_ML_SNF|ST_NH|L_4114|S02951|T_DEPR_AMORT| - 2130.0000000000&lt;/CELL&gt;&lt;CELL&gt;FT_SNF|ST_OK|L_OK|S03713|PD_OTHER| - 160.0000000000&lt;/CELL&gt;&lt;CELL&gt;FT_SNF|ST_OH|L_OH|S03710|T_DEPR_AMORT| - 1437.0000000000&lt;/CELL&gt;&lt;CELL&gt;FT_SNF|ST_CT|L_2845|S01301|IP_REV_SKILLED| - 874968&lt;/CELL&gt;&lt;CELL&gt;FT_ALF|ST_KY|L_KY|S02614|T_NURSING_LABOR| - 21190.0000000000&lt;/CELL&gt;&lt;CELL&gt;FT_SNF|ST_IN|L_OTH|S03714|PD_MEDICAID</t>
  </si>
  <si>
    <t>| - 1566.0000000000&lt;/CELL&gt;&lt;CELL&gt;FT_SNF|ST_CT|L_CT|S03703|T_AR_VAL_RES| - -229750.0000000000&lt;/CELL&gt;&lt;CELL&gt;FT_SNF|ST_MT|L_GE_A|S00103|T_AR_GROSS| - 1073222.0000000000&lt;/CELL&gt;&lt;CELL&gt;FT_SNF|ST_MT|L_GE_A|S00103|T_NURSING_HOURS| - 8011.0000000000&lt;/CELL&gt;&lt;CELL&gt;FT_SNF|ST_CO|L_GE_C|S01201|REV_COMM_INS| - 190548&lt;/CELL&gt;&lt;CELL&gt;FT_SNF|ST_OH|L_OH|S03701|T_INV| - 35518.0000000000&lt;/CELL&gt;&lt;CELL&gt;FT_SNF|ST_TN|L_OTH|S03721|IPD_HOSPICE| - 125.0000000000&lt;/CELL&gt;&lt;CELL&gt;FT_SNF|ST_KY|L_KY|S02602|T_INV| - 21666.0000000000&lt;/CELL&gt;&lt;CELL&gt;FT_SNF</t>
  </si>
  <si>
    <t>|ST_CA|L_GE_A|S00201|T_MGMT_FEE| - 40896.0000000000&lt;/CELL&gt;&lt;CELL&gt;FT_SNF|ST_OH|L_OH|S03709|T_BAD_DEBT| - 6990.0000000000&lt;/CELL&gt;&lt;CELL&gt;FT_SNF|ST_OH|L_OH|S03710|T_MGMT_FEE| - 19142.0000000000&lt;/CELL&gt;&lt;CELL&gt;FT_SNF|ST_OH|L_REV|S01901|T_MGMT_FEE| - 42597.0000000000&lt;/CELL&gt;&lt;CELL&gt;FT_ML_SNF|ST_NH|L_4114|S02951|T_EXPENSES| - 503028.0000000000&lt;/CELL&gt;&lt;CELL&gt;FT_SNF|ST_KY|L_KY|S02604|T_DEPR_AMORT| - 3561.0000000000&lt;/CELL&gt;&lt;CELL&gt;FT_SNF|ST_CO|L_GE_C|S01201|T_RENT_EXP| - 200009.0000000000&lt;/CELL&gt;&lt;CELL&gt;FT_SNF|ST_MA|L_MA_NH|S03706|IP</t>
  </si>
  <si>
    <t>_REV_SKILLED| - 524460&lt;/CELL&gt;&lt;CELL&gt;FT_ALF|ST_KY|L_KY|S02614|T_OTH_CUR_ASSETS| - 147.0000000000&lt;/CELL&gt;&lt;CELL&gt;FT_SNF|ST_MT|L_GE_A|S00105|PD_MEDICARE| - 901.0000000000&lt;/CELL&gt;&lt;CELL&gt;FT_SNF|ST_NH|L_GE_B|S00901|T_INV| - 28769.0000000000&lt;/CELL&gt;&lt;CELL&gt;FT_SNF|ST_GA|L_OTH|S03722|T_TRADE_PAY| - 83552.0000000000&lt;/CELL&gt;&lt;CELL&gt;FT_SNF|ST_RI|L_OTH|S03712|PD_PRIVATE| - 190.0000000000&lt;/CELL&gt;&lt;CELL&gt;FT_SNF|ST_GA|L_OTH|S03722|T_AR_GROSS| - 1444297.0000000000&lt;/CELL&gt;&lt;CELL&gt;FT_SNF|ST_FL|L_OTH|S03301|REV_ANCILLARY| - 207541&lt;/CELL&gt;&lt;CELL&gt;F</t>
  </si>
  <si>
    <t>T_SNF|ST_OH|L_REV|S01901|PD_OTHER| - 162.0000000000&lt;/CELL&gt;&lt;CELL&gt;FT_SNF|ST_MT|L_GE_A|S00103|T_TRADE_PAY| - 210101.0000000000&lt;/CELL&gt;&lt;CELL&gt;FT_SNF|ST_KY|L_KY|S02602|T_INT_INC_EXP| - 900.0000000000&lt;/CELL&gt;&lt;CELL&gt;FT_ML_SNF|ST_NH|L_GE_B|S00401|T_INT_INC_EXP| - -58.0000000000&lt;/CELL&gt;&lt;CELL&gt;FT_SNF|ST_CT|L_CT|S03702|T_TRADE_PAY| - 137407.0000000000&lt;/CELL&gt;&lt;CELL&gt;FT_SNF|ST_KY|L_KY|S02602|T_OTHER_CUR_LIAB| - 639301&lt;/CELL&gt;&lt;CELL&gt;FT_SNF|ST_CT|L_CT|S03703|T_INV| - 31966.0000000000&lt;/CELL&gt;&lt;CELL&gt;FT_SNF|ST_OH|L_REV|S01901|T_NURSING_</t>
  </si>
  <si>
    <t>HOURS| - 12024.0000000000&lt;/CELL&gt;&lt;CELL&gt;FT_SNF|ST_OH|L_OH|S03701|REV_MEDICARE| - 58438&lt;/CELL&gt;&lt;CELL&gt;FT_CCRC|ST_NM|L_REV|S03601|T_AR_VAL_RES| - -168574.0000000000&lt;/CELL&gt;&lt;CELL&gt;FT_SNF|ST_MA|L_MA_NH|S03705|IPD_HOSPICE| - 265.0000000000&lt;/CELL&gt;&lt;CELL&gt;FT_SNF|ST_MA|L_MA_NH|S03705|T_OTHER_CUR_LIAB| - 651750&lt;/CELL&gt;&lt;CELL&gt;FT_SNF|ST_MA|L_MA_NH|S03705|T_OTHER_NN_LABOR| - 103252.0000000000&lt;/CELL&gt;&lt;CELL&gt;FT_SNF|ST_MA|L_MA_NH|S03705|T_RENT_EXP| - 17137.0000000000&lt;/CELL&gt;&lt;CELL&gt;FT_SNF|ST_FL|L_REV|S01801|REV_VETERANS| - 38217&lt;/CELL&gt;&lt;</t>
  </si>
  <si>
    <t>CELL&gt;FT_SNF|ST_MA|L_MA_NH|S03705|IPD_OTHER| - 249.0000000000&lt;/CELL&gt;&lt;CELL&gt;FT_ML_SNF|ST_ID|L_REV|S01401|REV_COMM_INS| - 222386&lt;/CELL&gt;&lt;CELL&gt;FT_MH|ST_OK|L_OK|S03201|L_BEDS| - 60.0000000000&lt;/CELL&gt;&lt;CELL&gt;FT_SNF|ST_NH|L_GE_B|S00601|IPD_OTHER| - 39.0000000000&lt;/CELL&gt;&lt;CELL&gt;FT_SNF|ST_CT|L_CT_REVOLVER|S03401|IPD_OTHER| - 578.0000000000&lt;/CELL&gt;&lt;CELL&gt;FT_SNF|ST_CT|L_CT|S03403|PD_COMM_INS| - 156.0000000000&lt;/CELL&gt;&lt;CELL&gt;FT_SNF|ST_OH|L_OH|S03709|IPD_HOSPICE| - 93.0000000000&lt;/CELL&gt;&lt;CELL&gt;FT_SNF|ST_CT|L_CT|S03704|PD_OTHER| - 35.00</t>
  </si>
  <si>
    <t>00000000&lt;/CELL&gt;&lt;CELL&gt;FT_ALF|ST_KY|L_KY|S02609|T_NURSING_LABOR| - 23457.0000000000&lt;/CELL&gt;&lt;CELL&gt;FT_ALF|ST_WA|L_OTH|S03716|T_OTHER_NN_LABOR| - 18445.0000000000&lt;/CELL&gt;&lt;CELL&gt;FT_ALF|ST_WA|L_OTH|S03716|T_RENT_EXP| - 15015.0000000000&lt;/CELL&gt;&lt;CELL&gt;FT_SNF|ST_OH|L_OH|S03701|REV_OTHER| - 9288&lt;/CELL&gt;&lt;CELL&gt;FT_ALF|ST_WA|L_OTH|S03716|T_TRADE_PAY| - 5476.0000000000&lt;/CELL&gt;&lt;CELL&gt;FT_SNF|ST_NH|L_MA_NH|S03501|PD_VETERANS| - 73.0000000000&lt;/CELL&gt;&lt;CELL&gt;FT_SNF|ST_CA|L_REV|S01501|REV_MEDICAID| - 335532&lt;/CELL&gt;&lt;CELL&gt;FT_SNF|ST_FL|L_REV|S</t>
  </si>
  <si>
    <t>01801|PD_VETERANS| - 155.0000000000&lt;/CELL&gt;&lt;CELL&gt;FT_SNF|ST_RI|L_OTH|S03711|REV_MEDICAID| - 432&lt;/CELL&gt;&lt;CELL&gt;FT_SNF|ST_CT|L_CT|S03704|T_DEPR_AMORT| - 4557.0000000000&lt;/CELL&gt;&lt;CELL&gt;FT_SNF|ST_RI|L_OTH|S03711|REV_COMM_INS| - -1000&lt;/CELL&gt;&lt;CELL&gt;FT_SNF|ST_KY|L_KY|S02611|T_NURSING_HOURS| - 6145.0000000000&lt;/CELL&gt;&lt;CELL&gt;FT_SNF|ST_KY|L_KY|S02601|PD_PRIVATE| - 66.0000000000&lt;/CELL&gt;&lt;CELL&gt;FT_SNF|ST_KY|L_KY|S02604|PD_PRIVATE| - 107.0000000000&lt;/CELL&gt;&lt;CELL&gt;FT_SNF|ST_KY|L_KY|S02603|PD_PRIVATE| - 62.0000000000&lt;/CELL&gt;&lt;CELL&gt;FT_SNF|ST</t>
  </si>
  <si>
    <t>_KY|L_KY|S02605|PD_PRIVATE| - 413.0000000000&lt;/CELL&gt;&lt;CELL&gt;FT_SNF|ST_KY|L_KY|S02608|PD_PRIVATE| - 245.0000000000&lt;/CELL&gt;&lt;CELL&gt;FT_SNF|ST_CT|L_CT|S03403|REV_OTHER| - 5876&lt;/CELL&gt;&lt;CELL&gt;FT_SNF|ST_NH|L_2824|S02921|T_EXPENSES| - 760693.0000000000&lt;/CELL&gt;&lt;CELL&gt;FT_MH|ST_ID|L_OTH|S03717|IP_REV_SKILLED| - 317428&lt;/CELL&gt;&lt;CELL&gt;FT_SNF|ST_CT|L_CT_REVOLVER|S03401|PD_OTHER| - 578.0000000000&lt;/CELL&gt;&lt;CELL&gt;FT_SNF|ST_NH|L_2824|S02921|T_TRADE_PAY| - 169794.0000000000&lt;/CELL&gt;&lt;CELL&gt;FT_ML_SNF|ST_NH|L_GE_B|S00501|IP_REV_SKILLED| - 808685&lt;/</t>
  </si>
  <si>
    <t>CELL&gt;&lt;CELL&gt;FT_SNF|ST_CA|L_GE_A|S00201|T_AR_GROSS| - 947004.0000000000&lt;/CELL&gt;&lt;CELL&gt;FT_SNF|ST_CA|L_GE_A|S00201|T_NURSING_HOURS| - 9099.0000000000&lt;/CELL&gt;&lt;CELL&gt;FT_SNF|ST_CA|L_GE_A|S00201|IPD_HOSPICE| - 53.0000000000&lt;/CELL&gt;&lt;CELL&gt;FT_SNF|ST_OH|L_OH|S03701|REV_PRIVATE| - 62690&lt;/CELL&gt;&lt;CELL&gt;FT_ALF|ST_WA|L_OTH|S03716|T_INV| - 12786.0000000000&lt;/CELL&gt;&lt;CELL&gt;FT_ALF|ST_WA|L_OTH|S03716|T_MGMT_FEE| - 4881.0000000000&lt;/CELL&gt;&lt;CELL&gt;FT_ALF|ST_WA|L_OTH|S03716|T_NURSING_HOURS| - 711.0000000000&lt;/CELL&gt;&lt;CELL&gt;FT_SNF|ST_NH|L_GE_B|S00901</t>
  </si>
  <si>
    <t>|T_MGMT_FEE| - 33912.0000000000&lt;/CELL&gt;&lt;CELL&gt;FT_ALF|ST_NH|L_GE_B|S00801|IP_REV_ASSISTED| - 373076&lt;/CELL&gt;&lt;CELL&gt;FT_SNF|ST_OH|L_OH|S03709|T_TAX_INS| - 6881.0000000000&lt;/CELL&gt;&lt;CELL&gt;FT_SNF|ST_CT|L_2845|S01301|T_TRADE_PAY| - 157472.0000000000&lt;/CELL&gt;&lt;CELL&gt;FT_ILF|ST_CT|L_CT|S02401|T_AR_VAL_RES| - -14014.0000000000&lt;/CELL&gt;&lt;CELL&gt;FT_SNF|ST_CT|L_CT_REVOLVER|S03401|PD_PRIVATE| - 238.0000000000&lt;/CELL&gt;&lt;CELL&gt;FT_SNF|ST_ID|L_OTH|S03718|T_RENT_EXP| - 8673.0000000000&lt;/CELL&gt;&lt;CELL&gt;FT_SNF|ST_NC|L_REV|S02201|IP_REV_SKILLED| - 633066&lt;</t>
  </si>
  <si>
    <t>/CELL&gt;&lt;CELL&gt;FT_ALF|ST_KY|L_KY|S02609|PD_MEDICAID| - 124.0000000000&lt;/CELL&gt;&lt;CELL&gt;FT_SNF|ST_NH|L_MA_NH|S03505|T_BAD_DEBT| - 5192.0000000000&lt;/CELL&gt;&lt;CELL&gt;FT_ML_SNF|ST_KY|L_KY|S02607|REV_COMM_INS| - 3854&lt;/CELL&gt;&lt;CELL&gt;FT_SNF|ST_ID|L_OTH|S03718|IP_REV_HOSPICE| - 5906&lt;/CELL&gt;&lt;CELL&gt;FT_SNF|ST_NH|L_GE_B|S00901|T_OTH_CUR_ASSETS| - 8833.0000000000&lt;/CELL&gt;&lt;CELL&gt;FT_SNF|ST_OH|L_REV|S01901|T_TAX_INS| - 6606.0000000000&lt;/CELL&gt;&lt;CELL&gt;FT_SNF|ST_NM|L_GE_A|S00102|T_ANCIL_EXP| - 55752.0000000000&lt;/CELL&gt;&lt;CELL&gt;FT_SNF|ST_NM|L_GE_A|S00102|T</t>
  </si>
  <si>
    <t>_MGMT_FEE| - 18079.0000000000&lt;/CELL&gt;&lt;CELL&gt;FT_SNF|ST_NM|L_GE_A|S00102|IP_REV_HOSPICE| - 20260&lt;/CELL&gt;&lt;CELL&gt;FT_SNF|ST_KY|L_KY|S02608|T_DEPR_AMORT| - 1867.0000000000&lt;/CELL&gt;&lt;CELL&gt;FT_ML_SNF|ST_NH|L_GE_B|S00701|T_AR_VAL_RES| - -215352.0000000000&lt;/CELL&gt;&lt;CELL&gt;FT_SNF|ST_CT|L_CT|S03403|T_OTHER_CUR_LIAB| - -478432&lt;/CELL&gt;&lt;CELL&gt;FT_SNF|ST_MA|L_MA_NH|S03706|A_BEDS| - 80.0000000000&lt;/CELL&gt;&lt;CELL&gt;FT_SNF|ST_NH|L_MA_NH|S03505|REV_PRIVATE| - 14900&lt;/CELL&gt;&lt;CELL&gt;FT_SNF|ST_OH|L_REV|S01901|T_DEPR_AMORT| - 1402.0000000000&lt;/CELL&gt;&lt;CELL&gt;F</t>
  </si>
  <si>
    <t>T_ALF|ST_WA|L_OTH|S03716|REV_OTHER| - 7903&lt;/CELL&gt;&lt;CELL&gt;FT_ML_SNF|ST_NH|L_GE_B|S00701|T_OTHER_NN_LABOR| - 86928.0000000000&lt;/CELL&gt;&lt;CELL&gt;FT_ML_SNF|ST_NH|L_4116|S02961|IP_REV_SKILLED| - 353369&lt;/CELL&gt;&lt;CELL&gt;FT_ML_SNF|ST_ID|L_REV|S01401|L_BEDS| - 165.0000000000&lt;/CELL&gt;&lt;CELL&gt;FT_ALF|ST_WA|L_OTH|S03716|T_BAD_DEBT| - 972.0000000000&lt;/CELL&gt;&lt;CELL&gt;FT_SNF|ST_KY|L_KY|S02603|T_INV| - 22021.0000000000&lt;/CELL&gt;&lt;CELL&gt;FT_SNF|ST_OH|L_OH|S03710|REV_CONT_ALLOW| - -83693&lt;/CELL&gt;&lt;CELL&gt;FT_SNF|ST_NH|L_2824|S02921|PD_COMM_INS| - 76.00000000</t>
  </si>
  <si>
    <t>00&lt;/CELL&gt;&lt;CELL&gt;FT_SNF|ST_OH|L_OH|S02521|T_OTHER_CUR_LIAB| - 1997366&lt;/CELL&gt;&lt;CELL&gt;FT_SNF|ST_RI|L_OTH|S03711|T_OTHER_HOURS| - 13.0000000000&lt;/CELL&gt;&lt;CELL&gt;FT_SNF|ST_RI|L_OTH|S03711|T_OTHER_CUR_LIAB| - 47063&lt;/CELL&gt;&lt;CELL&gt;FT_SNF|ST_MT|L_GE_A|S00103|REV_PRIVATE| - 77062&lt;/CELL&gt;&lt;CELL&gt;FT_ML_SNF|ST_NH|L_GE_B|S00501|T_MGMT_FEE| - 49093.0000000000&lt;/CELL&gt;&lt;CELL&gt;FT_ML_SNF|ST_KY|L_KY|S02607|REV_MEDICARE| - 219187&lt;/CELL&gt;&lt;CELL&gt;FT_SNF|ST_FL|L_REV|S01701|T_CASH_AND_EQUIV| - 32576.0000000000&lt;/CELL&gt;&lt;CELL&gt;FT_ML_SNF|ST_KY|L_KY|S02607|</t>
  </si>
  <si>
    <t>IPD_SKILLED| - 2246.0000000000&lt;/CELL&gt;&lt;CELL&gt;FT_SNF|ST_NH|L_MA_NH|S03505|IP_REV_HOSPICE| - 1225&lt;/CELL&gt;&lt;CELL&gt;FT_SNF|ST_OH|L_REV|S01901|T_TRADE_PAY| - 118213.0000000000&lt;/CELL&gt;&lt;CELL&gt;FT_SNF|ST_KY|L_KY|S02605|T_DEPR_AMORT| - 1857.0000000000&lt;/CELL&gt;&lt;CELL&gt;FT_SNF|ST_CA|L_REV|S01501|IPD_SKILLED| - 2433.0000000000&lt;/CELL&gt;&lt;CELL&gt;FT_MH|ST_ID|L_OTH|S03717|IPD_SKILLED| - 355.0000000000&lt;/CELL&gt;&lt;CELL&gt;FT_SNF|ST_MA|L_MA_NH|S03706|PD_MEDICAID| - 1433.0000000000&lt;/CELL&gt;&lt;CELL&gt;FT_SNF|ST_OH|L_REV|S01901|T_EXPENSES| - 570005.0000000000&lt;/</t>
  </si>
  <si>
    <t>CELL&gt;&lt;CELL&gt;FT_ML_SNF|ST_NH|L_4114|S02951|T_NURSING_LABOR| - 177489.0000000000&lt;/CELL&gt;&lt;CELL&gt;FT_MH|ST_OK|L_OK|S03201|REV_CONT_ALLOW| - -2111&lt;/CELL&gt;&lt;CELL&gt;FT_SNF|ST_CT|L_2842|S02911|T_RENT_EXP| - 151712.0000000000&lt;/CELL&gt;&lt;CELL&gt;FT_SNF|ST_KY|L_KY|S02604|T_INV| - 39070.0000000000&lt;/CELL&gt;&lt;CELL&gt;FT_SNF|ST_CO|L_GE_C|S01201|REV_MEDICARE| - 285288&lt;/CELL&gt;&lt;CELL&gt;FT_SNF|ST_KY|L_KY|S02603|T_INT_INC_EXP| - -29.0000000000&lt;/CELL&gt;&lt;CELL&gt;FT_SNF|ST_RI|L_OTH|S03711|T_EXPENSES| - 516384.0000000000&lt;/CELL&gt;&lt;CELL&gt;FT_MH|ST_OK|L_OK|S03201|T_B</t>
  </si>
  <si>
    <t>AD_DEBT| - 2000.0000000000&lt;/CELL&gt;&lt;CELL&gt;FT_SNF|ST_RI|L_OTH|S03711|T_CASH_AND_EQUIV| - 367222.0000000000&lt;/CELL&gt;&lt;CELL&gt;FT_SNF|ST_RI|L_OTH|S03711|T_CAPEX| - 11283.0000000000&lt;/CELL&gt;&lt;CELL&gt;FT_SNF|ST_CT|L_CT|S03704|A_BEDS| - 90.0000000000&lt;/CELL&gt;&lt;CELL&gt;FT_SNF|ST_RI|L_OTH|S03711|T_MGMT_FEE| - 161.0000000000&lt;/CELL&gt;&lt;CELL&gt;FT_SNF|ST_RI|L_OTH|S03711|T_INV| - 46528.0000000000&lt;/CELL&gt;&lt;CELL&gt;FT_ML_SNF|ST_KY|L_KY|S02607|REV_MEDICAID| - 262142&lt;/CELL&gt;&lt;CELL&gt;FT_SNF|ST_RI|L_OTH|S03711|T_OTH_CUR_ASSETS| - 51861.0000000000&lt;/CELL&gt;&lt;CELL&gt;F</t>
  </si>
  <si>
    <t>T_SNF|ST_RI|L_OTH|S03711|T_NURSING_LABOR| - 12148.0000000000&lt;/CELL&gt;&lt;CELL&gt;FT_SNF|ST_OH|L_REV|S01901|IP_REV_HOSPICE| - 28206&lt;/CELL&gt;&lt;CELL&gt;FT_ML_SNF|ST_NH|L_GE_B|S00501|A_BEDS| - 129.0000000000&lt;/CELL&gt;&lt;CELL&gt;FT_SNF|ST_OH|L_OH|S03709|REV_PRIVATE| - 28341&lt;/CELL&gt;&lt;CELL&gt;FT_SNF|ST_NH|L_MA_NH|S03501|REV_VETERANS| - 21924&lt;/CELL&gt;&lt;CELL&gt;FT_SNF|ST_CO|L_GE_C|S01201|IPD_SKILLED| - 5252.0000000000&lt;/CELL&gt;&lt;CELL&gt;FT_SNF|ST_MA|L_MA_NH|S03706|PD_MEDICARE| - 537.0000000000&lt;/CELL&gt;&lt;CELL&gt;FT_SNF|ST_KY|L_KY|S02601|T_INV| - 35518.0000000000</t>
  </si>
  <si>
    <t>&lt;/CELL&gt;&lt;CELL&gt;FT_ML_SNF|ST_NH|L_4114|S02951|T_OTH_CUR_ASSETS| - 42458.0000000000&lt;/CELL&gt;&lt;CELL&gt;FT_SNF|ST_OH|L_OH|S03708|T_BAD_DEBT| - 7048.0000000000&lt;/CELL&gt;&lt;CELL&gt;FT_SNF|ST_CT|L_2842|S02911|REV_ANCILLARY| - 450054&lt;/CELL&gt;&lt;CELL&gt;FT_SNF|ST_CA|L_REV|S01501|PD_OTHER| - 233.0000000000&lt;/CELL&gt;&lt;CELL&gt;FT_SNF|ST_NC|L_REV|S02201|A_BEDS| - 100.0000000000&lt;/CELL&gt;&lt;CELL&gt;FT_SNF|ST_CT|L_CT_REVOLVER|S03401|PD_COMM_INS| - 93.0000000000&lt;/CELL&gt;&lt;CELL&gt;FT_SNF|ST_MT|L_GE_A|S00105|T_MGMT_FEE| - 69151.0000000000&lt;/CELL&gt;&lt;CELL&gt;FT_SNF|ST_ID|L_OT</t>
  </si>
  <si>
    <t>H|S03718|T_OTHER_CUR_LIAB| - 100609&lt;/CELL&gt;&lt;CELL&gt;FT_SNF|ST_IN|L_OTH|S03714|REV_MEDICAID| - 317659&lt;/CELL&gt;&lt;CELL&gt;FT_SNF|ST_IN|L_OTH|S03714|REV_PRIVATE| - 18509&lt;/CELL&gt;&lt;CELL&gt;FT_SNF|ST_CT|L_CT|S03703|T_DEPR_AMORT| - 3669.0000000000&lt;/CELL&gt;&lt;CELL&gt;FT_SNF|ST_CT|L_CT|S03403|IPD_OTHER| - 34.0000000000&lt;/CELL&gt;&lt;CELL&gt;FT_SNF|ST_CO|L_GE_C|S01201|T_MGMT_FEE| - 74412.0000000000&lt;/CELL&gt;&lt;CELL&gt;FT_SNF|ST_CT|L_CT|S03702|T_AR_VAL_RES| - -417420.0000000000&lt;/CELL&gt;&lt;CELL&gt;FT_SNF|ST_MA|L_MA_NH|S03705|T_INV| - 35873.0000000000&lt;/CELL&gt;&lt;CELL&gt;FT_</t>
  </si>
  <si>
    <t>ALF|ST_NH|L_4113|S02971|T_OTH_CUR_ASSETS| - 24511.0000000000&lt;/CELL&gt;&lt;CELL&gt;FT_SNF|ST_CA|L_OTH|S03720|T_AR_VAL_RES| - -69810.0000000000&lt;/CELL&gt;&lt;CELL&gt;FT_SNF|ST_CT|L_2842|S02911|REV_MEDICAID| - 1735723&lt;/CELL&gt;&lt;CELL&gt;FT_ALF|ST_NH|L_4113|S02971|IPD_ASSISTED| - 2794.0000000000&lt;/CELL&gt;&lt;CELL&gt;FT_SNF|ST_OH|L_OH|S03708|T_AR_VAL_RES| - -168032.0000000000&lt;/CELL&gt;&lt;CELL&gt;FT_SNF|ST_MA|L_MA_NH|S03705|T_OTH_CUR_ASSETS| - 5397.0000000000&lt;/CELL&gt;&lt;CELL&gt;FT_ML_SNF|ST_NH|L_GE_B|S00701|IPD_SKILLED| - 2505.0000000000&lt;/CELL&gt;&lt;CELL&gt;FT_SNF|ST_MT</t>
  </si>
  <si>
    <t>|L_GE_A|S00104|PD_MEDICARE| - 304.0000000000&lt;/CELL&gt;&lt;CELL&gt;FT_SNF|ST_GA|L_OTH|S03722|T_OTHER_HOURS| - 3536.0000000000&lt;/CELL&gt;&lt;CELL&gt;FT_SNF|ST_MA|L_MA_NH|S03706|REV_MEDICAID| - 288865&lt;/CELL&gt;&lt;CELL&gt;FT_SNF|ST_WV|L_GE_C|S01101|REV_OTHER| - 138&lt;/CELL&gt;&lt;CELL&gt;FT_SNF|ST_CA|L_GE_A|S00201|L_BEDS| - 99.0000000000&lt;/CELL&gt;&lt;CELL&gt;FT_SNF|ST_CA|L_GE_A|S00201|PD_COMM_INS| - 243.0000000000&lt;/CELL&gt;&lt;CELL&gt;FT_SNF|ST_CA|L_GE_A|S00201|PD_MEDICAID| - 1848.0000000000&lt;/CELL&gt;&lt;CELL&gt;FT_SNF|ST_CA|L_GE_A|S00201|PD_MEDICARE| - 390.0000000000&lt;/CELL&gt;</t>
  </si>
  <si>
    <t>&lt;CELL&gt;FT_SNF|ST_OH|L_REV|S01901|T_OTHER_CUR_LIAB| - 2069780&lt;/CELL&gt;&lt;CELL&gt;FT_SNF|ST_CA|L_GE_A|S00201|IP_REV_SKILLED| - 806006&lt;/CELL&gt;&lt;CELL&gt;FT_SNF|ST_CA|L_GE_A|S00201|IPD_SKILLED| - 2589.0000000000&lt;/CELL&gt;&lt;CELL&gt;FT_SNF|ST_OH|L_OH|S03710|T_TAX_INS| - 4758.0000000000&lt;/CELL&gt;&lt;CELL&gt;FT_SNF|ST_CT|L_CT|S03403|T_AR_VAL_RES| - -962400.0000000000&lt;/CELL&gt;&lt;CELL&gt;FT_SNF|ST_CA|L_GE_A|S00201|PD_PRIVATE| - 161.0000000000&lt;/CELL&gt;&lt;CELL&gt;FT_SNF|ST_CA|L_GE_A|S00201|REV_ANCILLARY| - 264822&lt;/CELL&gt;&lt;CELL&gt;FT_SNF|ST_CA|L_REV|S01501|REV_PRIVATE</t>
  </si>
  <si>
    <t>| - 30402&lt;/CELL&gt;&lt;CELL&gt;FT_SNF|ST_CA|L_GE_A|S00201|T_INV| - 35163.0000000000&lt;/CELL&gt;&lt;CELL&gt;FT_SNF|ST_CA|L_GE_A|S00201|T_TRADE_PAY| - 102426.0000000000&lt;/CELL&gt;&lt;CELL&gt;FT_SNF|ST_KY|L_KY|S02602|REV_ANCILLARY| - 100211&lt;/CELL&gt;&lt;CELL&gt;FT_SNF|ST_KY|L_KY|S02601|REV_ANCILLARY| - 158838&lt;/CELL&gt;&lt;CELL&gt;FT_SNF|ST_KY|L_KY|S02604|REV_ANCILLARY| - 210505&lt;/CELL&gt;&lt;CELL&gt;FT_SNF|ST_CT|L_REV|S02001|T_OTHER_CUR_LIAB| - 1591506&lt;/CELL&gt;&lt;CELL&gt;FT_SNF|ST_OH|L_OH|S02511|T_INV| - 35518.0000000000&lt;/CELL&gt;&lt;CELL&gt;FT_SNF|ST_KY|L_KY|S02605|REV_ANCILLARY| -</t>
  </si>
  <si>
    <t xml:space="preserve"> 95222&lt;/CELL&gt;&lt;CELL&gt;FT_SNF|ST_KY|L_KY|S02608|REV_ANCILLARY| - 70772&lt;/CELL&gt;&lt;CELL&gt;FT_SNF|ST_OH|L_OH|S03710|REV_MEDICAID| - 309121&lt;/CELL&gt;&lt;CELL&gt;FT_SNF|ST_CT|L_REV|S02001|REV_ANCILLARY| - 386862&lt;/CELL&gt;&lt;CELL&gt;FT_SNF|ST_NH|L_MA_NH|S03504|PD_MEDICARE| - 162.0000000000&lt;/CELL&gt;&lt;CELL&gt;FT_SNF|ST_NH|L_MA_NH|S03505|PD_MEDICARE| - 369.0000000000&lt;/CELL&gt;&lt;CELL&gt;FT_SNF|ST_TN|L_OTH|S03721|T_NURSING_LABOR| - 163370.0000000000&lt;/CELL&gt;&lt;CELL&gt;FT_MH|ST_ID|L_OTH|S03717|T_NURSING_LABOR| - 95012.0000000000&lt;/CELL&gt;&lt;CELL&gt;FT_SNF|ST_CA|L_REV|S015</t>
  </si>
  <si>
    <t>01|T_TAX_INS| - 6033.0000000000&lt;/CELL&gt;&lt;CELL&gt;FT_SNF|ST_OH|L_REV|S01901|T_OTHER_HOURS| - 5947.0000000000&lt;/CELL&gt;&lt;CELL&gt;FT_SNF|ST_NM|L_GE_A|S00102|REV_OTHER| - 138&lt;/CELL&gt;&lt;CELL&gt;FT_SNF|ST_NM|L_GE_A|S00102|T_INT_INC_EXP| - 111.0000000000&lt;/CELL&gt;&lt;CELL&gt;FT_SNF|ST_NM|L_GE_A|S00102|T_TAX_INS| - 836.0000000000&lt;/CELL&gt;&lt;CELL&gt;FT_ML_SNF|ST_ID|L_REV|S01401|PD_PRIVATE| - 407.0000000000&lt;/CELL&gt;&lt;CELL&gt;FT_ALF|ST_NH|L_GE_B|S00801|T_ANCIL_EXP| - 372.0000000000&lt;/CELL&gt;&lt;CELL&gt;FT_SNF|ST_CT|L_CT|S03403|REV_COMM_INS| - 59508&lt;/CELL&gt;&lt;CELL&gt;FT_SN</t>
  </si>
  <si>
    <t>F|ST_CT|L_2845|S01301|T_TAX_INS| - 12425.0000000000&lt;/CELL&gt;&lt;CELL&gt;FT_SNF|ST_IN|L_OTH|S03714|IPD_SKILLED| - 1832.0000000000&lt;/CELL&gt;&lt;CELL&gt;FT_SNF|ST_WV|L_OTH|S03715|T_OTHER_NN_LABOR| - 63800.0000000000&lt;/CELL&gt;&lt;CELL&gt;FT_ML_SNF|ST_NH|L_GE_B|S00701|REV_MEDICAID| - 369471&lt;/CELL&gt;&lt;CELL&gt;FT_SNF|ST_OH|L_OH|S03701|REV_ANCILLARY| - 156793&lt;/CELL&gt;&lt;CELL&gt;FT_SNF|ST_NH|L_GE_B|S00601|T_CASH_AND_EQUIV| - 16421.0000000000&lt;/CELL&gt;&lt;CELL&gt;FT_ALF|ST_NH|L_4113|S02971|A_BEDS| - 95.0000000000&lt;/CELL&gt;&lt;CELL&gt;FT_SNF|ST_CT|L_2845|S01301|PD_MEDICAID|</t>
  </si>
  <si>
    <t xml:space="preserve"> - 708.0000000000&lt;/CELL&gt;&lt;CELL&gt;FT_SNF|ST_OH|L_OH|S03710|T_CASH_AND_EQUIV| - 27024.0000000000&lt;/CELL&gt;&lt;CELL&gt;FT_SNF|ST_GA|L_OTH|S03722|IP_REV_HOSPICE| - 33649&lt;/CELL&gt;&lt;CELL&gt;FT_SNF|ST_MA|L_MA_NH|S03706|T_BAD_DEBT| - 6242.0000000000&lt;/CELL&gt;&lt;CELL&gt;FT_SNF|ST_CT|L_CT|S03403|T_RENT_EXP| - 6406.0000000000&lt;/CELL&gt;&lt;CELL&gt;FT_SNF|ST_KY|L_KY|S02605|T_INV| - 17759.0000000000&lt;/CELL&gt;&lt;CELL&gt;FT_SNF|ST_TN|L_OTH|S03721|T_AR_GROSS| - 1417160.0000000000&lt;/CELL&gt;&lt;CELL&gt;FT_SNF|ST_TN|L_OTH|S03721|REV_OTHER| - -1405&lt;/CELL&gt;&lt;CELL&gt;FT_SNF|ST_OH|L_REV</t>
  </si>
  <si>
    <t>|S01901|T_OTHER_NN_LABOR| - 89964.0000000000&lt;/CELL&gt;&lt;CELL&gt;FT_SNF|ST_ID|L_OTH|S03718|T_CAPEX| - 4562.0000000000&lt;/CELL&gt;&lt;CELL&gt;FT_SNF|ST_CA|L_REV|S01501|A_BEDS| - 126.0000000000&lt;/CELL&gt;&lt;CELL&gt;FT_SNF|ST_RI|L_OTH|S03711|REV_CONT_ALLOW| - -3117&lt;/CELL&gt;&lt;CELL&gt;FT_SNF|ST_RI|L_OTH|S03711|T_AR_GROSS| - 431226.0000000000&lt;/CELL&gt;&lt;CELL&gt;FT_SNF|ST_RI|L_OTH|S03711|T_ANCIL_EXP| - 6541.0000000000&lt;/CELL&gt;&lt;CELL&gt;FT_SNF|ST_RI|L_OTH|S03711|REV_PRIVATE| - 576&lt;/CELL&gt;&lt;CELL&gt;FT_SNF|ST_KY|L_KY|S02604|T_NURSING_HOURS| - 10210.0000000000&lt;/CELL&gt;&lt;C</t>
  </si>
  <si>
    <t>GE_C|S01001|PD_OTHER| - 269.0000000000&lt;/CELL&gt;&lt;CELL&gt;FT_SNF|ST_FL|L_REV|S02101|T_NURSING_LABOR| - 214458.0000000000&lt;/CELL&gt;&lt;CELL&gt;FT_SNF|ST_OH|L_OH|S03719|T_DEPR_AMORT| - 1905.0000000000&lt;/CELL&gt;&lt;CELL&gt;FT_SNF|ST_KY|L_KY|S02602|T_AR_GROSS| - 366696.0000000000&lt;/CELL&gt;&lt;CELL&gt;FT_ML_SNF|ST_KY|L_KY|S02606|PD_PRIVATE| - 805.0000000000&lt;/CELL&gt;&lt;CELL&gt;FT_SNF|ST_CA|L_OTH|S03720|REV_OTHER| - 919&lt;/CELL&gt;&lt;CELL&gt;FT_SNF|ST_WV|L_GE_C|S01101|T_OTH_CUR_ASSETS| - 14207.0000000000&lt;/CELL&gt;&lt;CELL&gt;FT_ALF|ST_KY|L_KY|S02609|T_AR_VAL_RES| - -13198.</t>
  </si>
  <si>
    <t>0000000000&lt;/CELL&gt;&lt;CELL&gt;FT_SNF|ST_OH|L_REV|S01901|REV_COMM_INS| - 73622&lt;/CELL&gt;&lt;CELL&gt;FT_SNF|ST_KY|L_KY|S02601|T_NURSING_LABOR| - 157994.0000000000&lt;/CELL&gt;&lt;CELL&gt;FT_SNF|ST_ID|L_OTH|S03718|T_OTH_CUR_ASSETS| - 4639.0000000000&lt;/CELL&gt;&lt;CELL&gt;FT_SNF|ST_CA|L_OTH|S03720|T_BAD_DEBT| - 5990.0000000000&lt;/CELL&gt;&lt;CELL&gt;FT_SNF|ST_KY|L_KY|S02605|T_OTHER_HOURS| - 2153.0000000000&lt;/CELL&gt;&lt;CELL&gt;FT_SNF|ST_NH|L_MA_NH|S03501|REV_COMM_INS| - -36&lt;/CELL&gt;&lt;CELL&gt;FT_SNF|ST_CA|L_REV|S01501|T_AR_GROSS| - 1060044.0000000000&lt;/CELL&gt;&lt;CELL&gt;FT_ALF|ST_NH</t>
  </si>
  <si>
    <t>|L_GE_B|S00801|T_INT_INC_EXP| - 48.0000000000&lt;/CELL&gt;&lt;CELL&gt;FT_SNF|ST_KY|L_KY|S02608|T_OTHER_CUR_LIAB| - 636042&lt;/CELL&gt;&lt;CELL&gt;FT_SNF|ST_CT|L_CT|S03704|T_CASH_AND_EQUIV| - 62772.0000000000&lt;/CELL&gt;&lt;CELL&gt;FT_SNF|ST_OK|L_2704|S02931|REV_OTHER| - 810&lt;/CELL&gt;&lt;CELL&gt;FT_SNF|ST_CT|L_CT|S03703|IPD_SKILLED| - 2312.0000000000&lt;/CELL&gt;&lt;CELL&gt;FT_MH|ST_ID|L_OTH|S03717|REV_ANCILLARY| - 125470&lt;/CELL&gt;&lt;CELL&gt;FT_SNF|ST_NH|L_MA_NH|S03501|T_NURSING_HOURS| - 7554.0000000000&lt;/CELL&gt;&lt;CELL&gt;FT_SNF|ST_RI|L_OTH|S03712|REV_MEDICARE| - 156628&lt;/CELL&gt;&lt;</t>
  </si>
  <si>
    <t xml:space="preserve">CELL&gt;FT_SNF|ST_RI|L_OTH|S03712|REV_MEDICAID| - 627279&lt;/CELL&gt;&lt;CELL&gt;FT_ML_SNF|ST_NH|L_GE_B|S00701|T_CAPEX| - 10760.0000000000&lt;/CELL&gt;&lt;CELL&gt;FT_SNF|ST_CT|L_2845|S01301|T_AR_GROSS| - 1197754.0000000000&lt;/CELL&gt;&lt;CELL&gt;FT_SNF|ST_RI|L_OTH|S03712|T_AR_GROSS| - 1444222.0000000000&lt;/CELL&gt;&lt;CELL&gt;FT_SNF|ST_RI|L_OTH|S03712|T_ANCIL_EXP| - 121854.0000000000&lt;/CELL&gt;&lt;CELL&gt;FT_SNF|ST_CA|L_OTH|S03720|PD_PRIVATE| - 62.0000000000&lt;/CELL&gt;&lt;CELL&gt;FT_SNF|ST_RI|L_OTH|S03712|REV_OTHER| - 1102&lt;/CELL&gt;&lt;CELL&gt;FT_SNF|ST_CA|L_OTH|S03720|REV_MEDICAID| </t>
  </si>
  <si>
    <t>- 408516&lt;/CELL&gt;&lt;CELL&gt;FT_SNF|ST_KY|L_REV|S02301|PD_MEDICAID| - 3304.0000000000&lt;/CELL&gt;&lt;CELL&gt;FT_SNF|ST_KY|L_KY|S02602|T_ANCIL_EXP| - 50207.0000000000&lt;/CELL&gt;&lt;CELL&gt;FT_SNF|ST_RI|L_OTH|S03712|T_AR_VAL_RES| - -473442.0000000000&lt;/CELL&gt;&lt;CELL&gt;FT_SNF|ST_WV|L_GE_C|S01101|PD_MEDICAID| - 2275.0000000000&lt;/CELL&gt;&lt;CELL&gt;FT_MH|ST_ID|L_OTH|S03717|T_CASH_AND_EQUIV| - 7375.0000000000&lt;/CELL&gt;&lt;CELL&gt;FT_ALF|ST_KY|L_KY|S02609|T_BAD_DEBT| - 1109.0000000000&lt;/CELL&gt;&lt;CELL&gt;FT_ML_SNF|ST_NH|L_GE_B|S00501|REV_OTHER| - 2549&lt;/CELL&gt;&lt;CELL&gt;FT_SNF|ST_</t>
  </si>
  <si>
    <t>CT|L_CT|S03703|REV_OTHER| - 1070&lt;/CELL&gt;&lt;CELL&gt;FT_SNF|ST_GA|L_OTH|S03722|IP_REV_SKILLED| - 540690&lt;/CELL&gt;&lt;CELL&gt;FT_SNF|ST_KY|L_KY|S02605|T_OTHER_CUR_LIAB| - 445434&lt;/CELL&gt;&lt;CELL&gt;FT_SNF|ST_CT|L_2845|S01301|IP_REV_HOSPICE| - 15562&lt;/CELL&gt;&lt;CELL&gt;FT_ALF|ST_KY|L_KY|S02614|REV_OTHER| - 1244&lt;/CELL&gt;&lt;CELL&gt;FT_SNF|ST_KY|L_KY|S02608|T_RENT_EXP| - 38615.0000000000&lt;/CELL&gt;&lt;CELL&gt;FT_SNF|ST_CO|L_GE_C|S00301|IPD_SKILLED| - 2777.0000000000&lt;/CELL&gt;&lt;CELL&gt;FT_SNF|ST_CO|L_GE_C|S00301|IP_REV_SKILLED| - 615071&lt;/CELL&gt;&lt;CELL&gt;FT_SNF|ST_CO|L_GE_C|</t>
  </si>
  <si>
    <t>S00301|A_BEDS| - 112.0000000000&lt;/CELL&gt;&lt;CELL&gt;FT_SNF|ST_CO|L_GE_C|S01201|IPD_OTHER| - 569.0000000000&lt;/CELL&gt;&lt;CELL&gt;FT_SNF|ST_CO|L_GE_C|S00301|PD_MEDICARE| - 90.0000000000&lt;/CELL&gt;&lt;CELL&gt;FT_SNF|ST_CO|L_GE_C|S00301|PD_MEDICAID| - 2184.0000000000&lt;/CELL&gt;&lt;CELL&gt;FT_SNF|ST_CO|L_GE_C|S00301|PD_COMM_INS| - 328.0000000000&lt;/CELL&gt;&lt;CELL&gt;FT_SNF|ST_CO|L_GE_C|S00301|L_BEDS| - 120.0000000000&lt;/CELL&gt;&lt;CELL&gt;FT_CCRC|ST_NM|L_REV|S03601|T_INV| - 76363.0000000000&lt;/CELL&gt;&lt;CELL&gt;FT_SNF|ST_CT|L_2845|S01301|T_RENT_EXP| - 112995.0000000000&lt;/CELL&gt;</t>
  </si>
  <si>
    <t>&lt;CELL&gt;FT_SNF|ST_CO|L_GE_C|S00301|REV_ANCILLARY| - 96174&lt;/CELL&gt;&lt;CELL&gt;FT_SNF|ST_CO|L_GE_C|S00301|PD_PRIVATE| - 385.0000000000&lt;/CELL&gt;&lt;CELL&gt;FT_SNF|ST_KY|L_KY|S02602|REV_CONT_ALLOW| - -81978&lt;/CELL&gt;&lt;CELL&gt;FT_SNF|ST_FL|L_OTH|S03301|T_INT_INC_EXP| - -2.0000000000&lt;/CELL&gt;&lt;CELL&gt;FT_SNF|ST_FL|L_OTH|S03301|T_NURSING_HOURS| - 13335.0000000000&lt;/CELL&gt;&lt;CELL&gt;FT_SNF|ST_OH|L_REV|S01901|REV_MEDICAID| - 497986&lt;/CELL&gt;&lt;CELL&gt;FT_SNF|ST_CT|L_CT|S03403|PD_PRIVATE| - 69.0000000000&lt;/CELL&gt;&lt;CELL&gt;FT_SNF|ST_KY|L_KY|S02603|REV_PRIVATE| - 6509&lt;</t>
  </si>
  <si>
    <t>/CELL&gt;&lt;CELL&gt;FT_SNF|ST_GA|L_GE_C|S01001|T_EXPENSES| - 671861.0000000000&lt;/CELL&gt;&lt;CELL&gt;FT_SNF|ST_NH|L_2824|S02921|PD_MEDICAID| - 2574.0000000000&lt;/CELL&gt;&lt;CELL&gt;FT_SNF|ST_KY|L_KY|S02608|T_OTHER_NN_LABOR| - 44576.0000000000&lt;/CELL&gt;&lt;CELL&gt;FT_SNF|ST_ID|L_OTH|S03718|T_CONTRACT_LABOR| - 23747.0000000000&lt;/CELL&gt;&lt;CELL&gt;FT_SNF|ST_MT|L_GE_A|S00104|REV_PRIVATE| - -18408&lt;/CELL&gt;&lt;CELL&gt;FT_SNF|ST_MT|L_GE_A|S00104|T_INV| - 21311.0000000000&lt;/CELL&gt;&lt;CELL&gt;FT_SNF|ST_MT|L_GE_A|S00104|T_TRADE_PAY| - 34698.0000000000&lt;/CELL&gt;&lt;CELL&gt;FT_SNF|ST_NH|</t>
  </si>
  <si>
    <t>L_GE_B|S00901|REV_OTHER| - 26&lt;/CELL&gt;&lt;CELL&gt;FT_ML_SNF|ST_NH|L_4116|S02961|REV_OTHER| - 11778&lt;/CELL&gt;&lt;CELL&gt;FT_SNF|ST_KY|L_KY|S02605|T_OTH_CUR_ASSETS| - 320.0000000000&lt;/CELL&gt;&lt;CELL&gt;FT_ML_SNF|ST_NH|L_4114|S02951|A_BEDS| - 134.0000000000&lt;/CELL&gt;&lt;CELL&gt;FT_SNF|ST_KY|L_KY|S02608|T_NURSING_LABOR| - 80868.0000000000&lt;/CELL&gt;&lt;CELL&gt;FT_SNF|ST_GA|L_OTH|S03722|IPD_OTHER| - 229.0000000000&lt;/CELL&gt;&lt;CELL&gt;FT_ILF|ST_CT|L_CT|S02401|T_CAPEX| - 2961.0000000000&lt;/CELL&gt;&lt;CELL&gt;FT_MH|ST_ID|L_OTH|S03717|L_BEDS| - 22.0000000000&lt;/CELL&gt;&lt;CELL&gt;FT_SNF</t>
  </si>
  <si>
    <t>|ST_GA|L_OTH|S03722|A_BEDS| - 100.0000000000&lt;/CELL&gt;&lt;CELL&gt;FT_SNF|ST_OH|L_REV|S01901|REV_MEDICARE| - 226266&lt;/CELL&gt;&lt;CELL&gt;FT_CCRC|ST_NM|L_REV|S03601|T_OTHER_CUR_LIAB| - 926698&lt;/CELL&gt;&lt;CELL&gt;FT_SNF|ST_KY|L_KY|S02604|REV_PRIVATE| - 25459&lt;/CELL&gt;&lt;CELL&gt;FT_SNF|ST_CA|L_REV|S01501|REV_VETERANS| - 134415&lt;/CELL&gt;&lt;CELL&gt;FT_SNF|ST_CO|L_GE_C|S01201|REV_OTHER| - 19976&lt;/CELL&gt;&lt;CELL&gt;FT_ML_SNF|ST_KY|L_KY|S02606|IP_REV_ASSISTED| - 10119&lt;/CELL&gt;&lt;CELL&gt;FT_ML_SNF|ST_NH|L_GE_B|S00401|REV_CONT_ALLOW| - -143367&lt;/CELL&gt;&lt;CELL&gt;FT_SNF|ST_NH|L_MA_</t>
  </si>
  <si>
    <t>NH|S03501|REV_MEDICARE| - 207515&lt;/CELL&gt;&lt;CELL&gt;FT_ML_SNF|ST_NH|L_GE_B|S00401|T_OTHER_HOURS| - 3531.0000000000&lt;/CELL&gt;&lt;CELL&gt;FT_ML_SNF|ST_NH|L_GE_B|S00401|T_CASH_AND_EQUIV| - 33080.0000000000&lt;/CELL&gt;&lt;CELL&gt;FT_SNF|ST_MT|L_GE_A|S00105|T_OTHER_HOURS| - 6828.0000000000&lt;/CELL&gt;&lt;CELL&gt;FT_SNF|ST_MA|L_MA_NH|S03706|PD_OTHER| - 169.0000000000&lt;/CELL&gt;&lt;CELL&gt;FT_ML_SNF|ST_ID|L_REV|S01401|IPD_OTHER| - 222.0000000000&lt;/CELL&gt;&lt;CELL&gt;FT_SNF|ST_NH|L_GE_B|S00901|PD_MEDICAID| - 1279.0000000000&lt;/CELL&gt;&lt;CELL&gt;FT_MH|ST_OK|L_OK|S03201|T_EXPENSES|</t>
  </si>
  <si>
    <t xml:space="preserve"> - 164539.0000000000&lt;/CELL&gt;&lt;CELL&gt;FT_SNF|ST_OH|L_OH|S03701|T_DEPR_AMORT| - 959.0000000000&lt;/CELL&gt;&lt;CELL&gt;FT_SNF|ST_KY|L_KY|S02605|T_NURSING_LABOR| - 76097.0000000000&lt;/CELL&gt;&lt;CELL&gt;FT_ALF|ST_NH|L_GE_B|S00801|T_NURSING_LABOR| - 84235.0000000000&lt;/CELL&gt;&lt;CELL&gt;FT_SNF|ST_WV|L_OTH|S03715|REV_VETERANS| - 13564&lt;/CELL&gt;&lt;CELL&gt;FT_SNF|ST_KY|L_KY|S02612|T_NURSING_LABOR| - 125703.0000000000&lt;/CELL&gt;&lt;CELL&gt;FT_SNF|ST_CO|L_GE_C|S01201|IPD_HOSPICE| - 564.0000000000&lt;/CELL&gt;&lt;CELL&gt;FT_CCRC|ST_NM|L_REV|S03601|IPD_SKILLED| - 813.0000000000&lt;/CE</t>
  </si>
  <si>
    <t>LL&gt;&lt;CELL&gt;FT_ALF|ST_KY|L_KY|S02609|REV_OTHER| - 1311&lt;/CELL&gt;&lt;CELL&gt;FT_SNF|ST_KY|L_KY|S02601|REV_PRIVATE| - 7066&lt;/CELL&gt;&lt;CELL&gt;FT_SNF|ST_NM|L_GE_A|S00102|T_BAD_DEBT| - 3783.0000000000&lt;/CELL&gt;&lt;CELL&gt;FT_SNF|ST_NM|L_GE_A|S00102|T_OTH_CUR_ASSETS| - 8800.0000000000&lt;/CELL&gt;&lt;CELL&gt;FT_SNF|ST_NM|L_GE_A|S00102|PD_OTHER| - 124.0000000000&lt;/CELL&gt;&lt;CELL&gt;FT_SNF|ST_KY|L_KY|S02603|IPD_SKILLED| - 1588.0000000000&lt;/CELL&gt;&lt;CELL&gt;FT_SNF|ST_KY|L_KY|S02603|T_AR_GROSS| - 968700.0000000000&lt;/CELL&gt;&lt;CELL&gt;FT_SNF|ST_CT|L_CT|S03704|T_TAX_INS| - 17820.</t>
  </si>
  <si>
    <t>0000000000&lt;/CELL&gt;&lt;CELL&gt;FT_ML_SNF|ST_NH|L_GE_B|S00501|T_AR_VAL_RES| - -406128.0000000000&lt;/CELL&gt;&lt;CELL&gt;FT_ML_SNF|ST_NH|L_GE_B|S00701|T_RENT_EXP| - 110866.0000000000&lt;/CELL&gt;&lt;CELL&gt;FT_SNF|ST_NM|L_GE_A|S00101|REV_PRIVATE| - 4787&lt;/CELL&gt;&lt;CELL&gt;FT_SNF|ST_NM|L_GE_A|S00101|T_INV| - 33032.0000000000&lt;/CELL&gt;&lt;CELL&gt;FT_SNF|ST_NM|L_GE_A|S00101|T_TRADE_PAY| - 141157.0000000000&lt;/CELL&gt;&lt;CELL&gt;FT_SNF|ST_NH|L_2824|S02921|IP_REV_HOSPICE| - 31063&lt;/CELL&gt;&lt;CELL&gt;FT_SNF|ST_CT|L_CT|S03703|T_CASH_AND_EQUIV| - 94544.0000000000&lt;/CELL&gt;&lt;CELL&gt;FT_SN</t>
  </si>
  <si>
    <t>7&lt;/CELL&gt;&lt;CELL&gt;FT_SNF|ST_MT|L_GE_A|S00106|T_CASH_AND_EQUIV| - 19338.0000000000&lt;/CELL&gt;&lt;CELL&gt;FT_SNF|ST_MT|L_GE_A|S00106|T_OTHER_HOURS| - 3839.0000000000&lt;/CELL&gt;&lt;CELL&gt;FT_SNF|ST_OH|L_OH|S03710|T_RENT_EXP| - 20927.0000000000&lt;/CELL&gt;&lt;CELL&gt;FT_SNF|ST_CT|L_CT|S03704|T_INV| - 31966.0000000000&lt;/CELL&gt;&lt;CELL&gt;FT_ML_SNF|ST_NH|L_GE_B|S00701|T_TAX_INS| - 3715.0000000000&lt;/CELL&gt;&lt;CELL&gt;FT_SNF|ST_CT|L_2845|S01301|T_EXPENSES| - 586462.0000000000&lt;/CELL&gt;&lt;CELL&gt;FT_SNF|ST_NH|L_GE_B|S00601|T_ANCIL_EXP| - 145076.0000000000&lt;/CELL&gt;&lt;CELL&gt;FT_SN</t>
  </si>
  <si>
    <t>F|ST_CT|L_CT|S03704|T_OTHER_CUR_LIAB| - 1141659&lt;/CELL&gt;&lt;CELL&gt;FT_ML_SNF|ST_CT|L_CT_REVOLVER|S03402|T_OTHER_NN_LABOR| - 443023.0000000000&lt;/CELL&gt;&lt;CELL&gt;FT_SNF|ST_CO|L_GE_C|S01201|PD_MEDICARE| - 596.0000000000&lt;/CELL&gt;&lt;CELL&gt;FT_ML_SNF|ST_OK|L_2703|S02941|L_BEDS| - 176.0000000000&lt;/CELL&gt;&lt;CELL&gt;FT_SNF|ST_NH|L_MA_NH|S03503|T_INT_INC_EXP| - -33.0000000000&lt;/CELL&gt;&lt;CELL&gt;FT_SNF|ST_NM|L_GE_A|S00101|T_BAD_DEBT| - 5422.0000000000&lt;/CELL&gt;&lt;CELL&gt;FT_SNF|ST_OH|L_REV|S01901|REV_PRIVATE| - 31253&lt;/CELL&gt;&lt;CELL&gt;FT_ML_SNF|ST_OK|L_2703|S02941</t>
  </si>
  <si>
    <t>|T_EXPENSES| - 451915.0000000000&lt;/CELL&gt;&lt;CELL&gt;FT_ML_SNF|ST_KY|L_KY|S02606|REV_MEDICARE| - 64402&lt;/CELL&gt;&lt;CELL&gt;FT_SNF|ST_WV|L_OTH|S03715|REV_CONT_ALLOW| - -89632&lt;/CELL&gt;&lt;CELL&gt;FT_SNF|ST_KY|L_KY|S02612|T_NURSING_HOURS| - 7531.0000000000&lt;/CELL&gt;&lt;CELL&gt;FT_ILF|ST_CT|L_CT|S02401|T_EXPENSES| - 67389.0000000000&lt;/CELL&gt;&lt;CELL&gt;FT_SNF|ST_FL|L_REV|S01601|T_TAX_INS| - 8819.0000000000&lt;/CELL&gt;&lt;CELL&gt;FT_ML_SNF|ST_CT|L_CT_REVOLVER|S03402|T_NURSING_LABOR| - 748399.0000000000&lt;/CELL&gt;&lt;CELL&gt;FT_SNF|ST_MA|L_MA_NH|S03705|REV_CONT_ALLOW| - -72</t>
  </si>
  <si>
    <t>152&lt;/CELL&gt;&lt;CELL&gt;FT_SNF|ST_NH|L_GE_B|S00601|IPD_HOSPICE| - 39.0000000000&lt;/CELL&gt;&lt;CELL&gt;FT_SNF|ST_KY|L_KY|S02604|PD_OTHER| - 97.0000000000&lt;/CELL&gt;&lt;CELL&gt;FT_SNF|ST_KY|L_KY|S02602|T_EXPENSES| - 201468.0000000000&lt;/CELL&gt;&lt;CELL&gt;FT_SNF|ST_CT|L_CT|S03403|T_DEPR_AMORT| - 3010.0000000000&lt;/CELL&gt;&lt;CELL&gt;FT_SNF|ST_NH|L_MA_NH|S03503|PD_VETERANS| - 84.0000000000&lt;/CELL&gt;&lt;CELL&gt;FT_SNF|ST_CT|L_CT|S03702|T_OTHER_HOURS| - 3889.0000000000&lt;/CELL&gt;&lt;CELL&gt;FT_ML_SNF|ST_KY|L_KY|S02607|IPD_ASSISTED| - 598.0000000000&lt;/CELL&gt;&lt;CELL&gt;FT_SNF|ST_FL|L_OT</t>
  </si>
  <si>
    <t>H|S03301|PD_PRIVATE| - 87.0000000000&lt;/CELL&gt;&lt;CELL&gt;FT_SNF|ST_KY|L_REV|S02301|PD_MEDICARE| - 695.0000000000&lt;/CELL&gt;&lt;CELL&gt;FT_SNF|ST_NC|L_REV|S02201|REV_ANCILLARY| - 207478&lt;/CELL&gt;&lt;CELL&gt;FT_SNF|ST_CT|L_2845|S01301|REV_MEDICAID| - 186367&lt;/CELL&gt;&lt;CELL&gt;FT_ML_SNF|ST_KY|L_KY|S02607|A_BEDS| - 94.0000000000&lt;/CELL&gt;&lt;CELL&gt;FT_ML_SNF|ST_CT|L_CT_REVOLVER|S03402|T_RENT_EXP| - 145440.0000000000&lt;/CELL&gt;&lt;CELL&gt;FT_SNF|ST_CA|L_REV|S01501|T_AR_VAL_RES| - -143880.0000000000&lt;/CELL&gt;&lt;CELL&gt;FT_SNF|ST_NH|L_MA_NH|S03503|T_NURSING_HOURS| - 9164.0</t>
  </si>
  <si>
    <t>000000000&lt;/CELL&gt;&lt;CELL&gt;FT_SNF|ST_NH|L_GE_B|S00901|T_TAX_INS| - 8639.0000000000&lt;/CELL&gt;&lt;CELL&gt;FT_SNF|ST_MA|L_MA_NH|S03707|A_BEDS| - 109.0000000000&lt;/CELL&gt;&lt;CELL&gt;FT_ML_SNF|ST_KY|L_KY|S02606|REV_MEDICAID| - 174896&lt;/CELL&gt;&lt;CELL&gt;FT_SNF|ST_KY|L_KY|S02601|IP_REV_SKILLED| - 601943&lt;/CELL&gt;&lt;CELL&gt;FT_SNF|ST_KY|L_KY|S02604|IP_REV_SKILLED| - 712291&lt;/CELL&gt;&lt;CELL&gt;FT_ML_SNF|ST_KY|L_KY|S02606|A_BEDS| - 69.0000000000&lt;/CELL&gt;&lt;CELL&gt;FT_SNF|ST_KY|L_KY|S02601|T_TRADE_PAY| - 78973.0000000000&lt;/CELL&gt;&lt;CELL&gt;FT_SNF|ST_KY|L_KY|S02605|IP_REV_SKILL</t>
  </si>
  <si>
    <t>ED| - 320989&lt;/CELL&gt;&lt;CELL&gt;FT_SNF|ST_OH|L_OH|S02521|A_BEDS| - 159.0000000000&lt;/CELL&gt;&lt;CELL&gt;FT_SNF|ST_OH|L_OH|S02511|A_BEDS| - 93.0000000000&lt;/CELL&gt;&lt;CELL&gt;FT_SNF|ST_CT|L_CT|S03702|REV_COMM_INS| - 16926&lt;/CELL&gt;&lt;CELL&gt;FT_SNF|ST_WV|L_OTH|S03715|PD_MEDICARE| - 244.0000000000&lt;/CELL&gt;&lt;CELL&gt;FT_ML_SNF|ST_NH|L_GE_B|S00701|PD_MEDICARE| - 379.0000000000&lt;/CELL&gt;&lt;CELL&gt;FT_SNF|ST_OH|L_OH|S03719|REV_ANCILLARY| - 244707&lt;/CELL&gt;&lt;CELL&gt;FT_SNF|ST_WV|L_OTH|S03715|T_NURSING_LABOR| - 85189.0000000000&lt;/CELL&gt;&lt;CELL&gt;FT_SNF|ST_WV|L_GE_C|S01101|PD_</t>
  </si>
  <si>
    <t>PRIVATE| - 317.0000000000&lt;/CELL&gt;&lt;CELL&gt;FT_SNF|ST_IN|L_OTH|S03714|REV_OTHER| - 2149&lt;/CELL&gt;&lt;CELL&gt;FT_SNF|ST_MA|L_MA_NH|S03706|T_MGMT_FEE| - 27704.0000000000&lt;/CELL&gt;&lt;CELL&gt;FT_SNF|ST_RI|L_OTH|S03711|T_AR_VAL_RES| - -291558.0000000000&lt;/CELL&gt;&lt;CELL&gt;FT_ILF|ST_CT|L_CT|S02401|T_TAX_INS| - 8557.0000000000&lt;/CELL&gt;&lt;CELL&gt;FT_ML_SNF|ST_NH|L_4116|S02961|IP_REV_ASSISTED| - 412319&lt;/CELL&gt;&lt;CELL&gt;FT_ML_SNF|ST_OK|L_2703|S02941|REV_ANCILLARY| - 61584&lt;/CELL&gt;&lt;CELL&gt;FT_SNF|ST_NH|L_MA_NH|S03502|T_NURSING_HOURS| - 4403.0000000000&lt;/CELL&gt;&lt;CELL&gt;</t>
  </si>
  <si>
    <t>FT_SNF|ST_NH|L_MA_NH|S03504|A_BEDS| - 85.0000000000&lt;/CELL&gt;&lt;CELL&gt;FT_SNF|ST_FL|L_REV|S02101|PD_PRIVATE| - 74.0000000000&lt;/CELL&gt;&lt;CELL&gt;FT_ML_SNF|ST_NH|L_GE_B|S00501|L_BEDS| - 151.0000000000&lt;/CELL&gt;&lt;CELL&gt;FT_SNF|ST_GA|L_GE_C|S01001|A_BEDS| - 178.0000000000&lt;/CELL&gt;&lt;CELL&gt;FT_SNF|ST_CT|L_2842|S02911|REV_OTHER| - 1884&lt;/CELL&gt;&lt;CELL&gt;FT_SNF|ST_KY|L_KY|S02610|REV_ANCILLARY| - 105998&lt;/CELL&gt;&lt;CELL&gt;FT_SNF|ST_FL|L_REV|S01801|T_INV| - 42621.0000000000&lt;/CELL&gt;&lt;CELL&gt;FT_SNF|ST_KY|L_KY|S02603|T_AR_VAL_RES| - -364030.0000000000&lt;/CELL&gt;&lt;CE</t>
  </si>
  <si>
    <t>LL&gt;FT_SNF|ST_KY|L_KY|S02611|REV_ANCILLARY| - 114781&lt;/CELL&gt;&lt;CELL&gt;FT_SNF|ST_KY|L_KY|S02613|REV_ANCILLARY| - 305159&lt;/CELL&gt;&lt;CELL&gt;FT_SNF|ST_OH|L_OH|S02511|T_CAPEX| - 15750.0000000000&lt;/CELL&gt;&lt;CELL&gt;FT_SNF|ST_OK|L_2704|S02931|T_INT_INC_EXP| - -40.0000000000&lt;/CELL&gt;&lt;CELL&gt;FT_SNF|ST_KY|L_KY|S02611|IP_REV_HOSPICE| - 4851&lt;/CELL&gt;&lt;CELL&gt;FT_SNF|ST_OK|L_2704|S02931|T_NURSING_LABOR| - 278399.0000000000&lt;/CELL&gt;&lt;CELL&gt;FT_SNF|ST_KY|L_REV|S02301|T_OTHER_CUR_LIAB| - 1277675&lt;/CELL&gt;&lt;CELL&gt;FT_SNF|ST_WV|L_OTH|S03715|T_OTH_CUR_ASSETS| - 864</t>
  </si>
  <si>
    <t>3.0000000000&lt;/CELL&gt;&lt;CELL&gt;FT_SNF|ST_KY|L_KY|S02601|A_BEDS| - 100.0000000000&lt;/CELL&gt;&lt;CELL&gt;FT_ML_SH|ST_OK|L_2704|S02932|T_TRADE_PAY| - 8039.0000000000&lt;/CELL&gt;&lt;CELL&gt;FT_SNF|ST_KY|L_KY|S02603|A_BEDS| - 62.0000000000&lt;/CELL&gt;&lt;CELL&gt;FT_ML_SH|ST_OK|L_2704|S02932|T_RENT_EXP| - 43743.0000000000&lt;/CELL&gt;&lt;CELL&gt;FT_ML_SH|ST_OK|L_2704|S02932|T_OTHER_CUR_LIAB| - -709339&lt;/CELL&gt;&lt;CELL&gt;FT_SNF|ST_KY|L_KY|S02608|A_BEDS| - 48.0000000000&lt;/CELL&gt;&lt;CELL&gt;FT_SNF|ST_FL|L_OTH|S03301|PD_MEDICAID| - 2534.0000000000&lt;/CELL&gt;&lt;CELL&gt;FT_SNF|ST_CT|L_2842|S</t>
  </si>
  <si>
    <t>02911|T_TRADE_PAY| - 259331.0000000000&lt;/CELL&gt;&lt;CELL&gt;FT_ML_SNF|ST_NH|L_GE_B|S00701|IPD_OTHER| - 183.0000000000&lt;/CELL&gt;&lt;CELL&gt;FT_ML_SNF|ST_OK|L_2703|S02941|PD_PRIVATE| - 62.0000000000&lt;/CELL&gt;&lt;CELL&gt;FT_SNF|ST_NH|L_MA_NH|S03502|T_MGMT_FEE| - 15985.0000000000&lt;/CELL&gt;&lt;CELL&gt;FT_SNF|ST_CT|L_REV|S02001|REV_CONT_ALLOW| - -377261&lt;/CELL&gt;&lt;CELL&gt;FT_SNF|ST_ID|L_OTH|S03718|T_TAX_INS| - 2966.0000000000&lt;/CELL&gt;&lt;CELL&gt;FT_SNF|ST_KY|L_KY|S02604|REV_OTHER| - 5264&lt;/CELL&gt;&lt;CELL&gt;FT_SNF|ST_KY|L_KY|S02604|T_AR_VAL_RES| - -446171.0000000000&lt;/CEL</t>
  </si>
  <si>
    <t>L&gt;&lt;CELL&gt;FT_SNF|ST_KY|L_KY|S02613|REV_PRIVATE| - 73783&lt;/CELL&gt;&lt;CELL&gt;FT_SNF|ST_OH|L_REV|S01901|PD_MEDICAID| - 2718.0000000000&lt;/CELL&gt;&lt;CELL&gt;FT_ML_SNF|ST_KY|L_KY|S02607|T_OTH_CUR_ASSETS| - 391.0000000000&lt;/CELL&gt;&lt;CELL&gt;FT_SNF|ST_KY|L_REV|S02301|T_OTHER_HOURS| - 5784.0000000000&lt;/CELL&gt;&lt;CELL&gt;FT_ML_SH|ST_OK|L_2704|S02932|T_MGMT_FEE| - 4938.0000000000&lt;/CELL&gt;&lt;CELL&gt;FT_ML_SH|ST_OK|L_2704|S02932|T_NURSING_HOURS| - 1599.0000000000&lt;/CELL&gt;&lt;CELL&gt;FT_ML_SH|ST_OK|L_2704|S02932|T_INV| - 29480.0000000000&lt;/CELL&gt;&lt;CELL&gt;FT_SNF|ST_CT|L_RE</t>
  </si>
  <si>
    <t>V|S02001|IP_REV_HOSPICE| - 45616&lt;/CELL&gt;&lt;CELL&gt;FT_SNF|ST_OH|L_OH|S02521|REV_ANCILLARY| - 223649&lt;/CELL&gt;&lt;CELL&gt;FT_ML_SH|ST_OK|L_2704|S02932|T_CASH_AND_EQUIV| - 54557.0000000000&lt;/CELL&gt;&lt;CELL&gt;FT_SNF|ST_FL|L_OTH|S03301|PD_COMM_INS| - 163.0000000000&lt;/CELL&gt;&lt;CELL&gt;FT_SNF|ST_NC|L_REV|S02201|T_EXPENSES| - 403731.0000000000&lt;/CELL&gt;&lt;CELL&gt;FT_CCRC|ST_NM|L_REV|S03601|REV_COMM_INS| - 45377&lt;/CELL&gt;&lt;CELL&gt;FT_SNF|ST_CA|L_REV|S01501|PD_COMM_INS| - 73.0000000000&lt;/CELL&gt;&lt;CELL&gt;FT_ML_SH|ST_OK|L_2704|S02932|T_NURSING_LABOR| - 20255.00000000</t>
  </si>
  <si>
    <t>00&lt;/CELL&gt;&lt;CELL&gt;FT_SNF|ST_NH|L_GE_B|S00601|T_INT_INC_EXP| - -81.0000000000&lt;/CELL&gt;&lt;CELL&gt;FT_SNF|ST_NH|L_MA_NH|S03503|T_NURSING_LABOR| - 165764.0000000000&lt;/CELL&gt;&lt;CELL&gt;FT_ML_SNF|ST_NH|L_4116|S02961|L_BEDS| - 181.0000000000&lt;/CELL&gt;&lt;CELL&gt;FT_SNF|ST_NH|L_GE_B|S00901|PD_PRIVATE| - 179.0000000000&lt;/CELL&gt;&lt;CELL&gt;FT_SNF|ST_CT|L_CT|S03702|T_BAD_DEBT| - 6703.0000000000&lt;/CELL&gt;&lt;CELL&gt;FT_SNF|ST_MT|L_GE_A|S00106|T_AR_GROSS| - 707168.0000000000&lt;/CELL&gt;&lt;CELL&gt;FT_SNF|ST_MT|L_GE_A|S00106|T_NURSING_HOURS| - 7234.0000000000&lt;/CELL&gt;&lt;CELL&gt;FT</t>
  </si>
  <si>
    <t>_SNF|ST_MT|L_GE_A|S00106|IPD_HOSPICE| - 36.0000000000&lt;/CELL&gt;&lt;CELL&gt;FT_SNF|ST_CT|L_REV|S02001|T_RENT_EXP| - 138508.0000000000&lt;/CELL&gt;&lt;CELL&gt;FT_SNF|ST_NC|L_REV|S02201|IPD_OTHER| - 62.0000000000&lt;/CELL&gt;&lt;CELL&gt;FT_SNF|ST_MA|L_MA_NH|S03707|REV_VETERANS| - 21411&lt;/CELL&gt;&lt;CELL&gt;FT_SNF|ST_WV|L_GE_C|S01101|T_OTHER_NN_LABOR| - 97798.0000000000&lt;/CELL&gt;&lt;CELL&gt;FT_ML_SNF|ST_NH|L_GE_B|S00701|REV_OTHER| - 151&lt;/CELL&gt;&lt;CELL&gt;FT_ALF|ST_KY|L_KY|S02609|T_OTH_CUR_ASSETS| - 1242.0000000000&lt;/CELL&gt;&lt;CELL&gt;FT_ML_SH|ST_OK|L_2704|S02932|REV_OTHER| -</t>
  </si>
  <si>
    <t xml:space="preserve"> 13927&lt;/CELL&gt;&lt;CELL&gt;FT_ML_SH|ST_OK|L_2704|S02932|REV_PRIVATE| - 84837&lt;/CELL&gt;&lt;CELL&gt;FT_ALF|ST_NH|L_4113|S02971|IPD_SKILLED| - 31.0000000000&lt;/CELL&gt;&lt;CELL&gt;FT_ML_SNF|ST_NH|L_GE_B|S00501|T_OTHER_HOURS| - 5969.0000000000&lt;/CELL&gt;&lt;CELL&gt;FT_SNF|ST_FL|L_OTH|S03301|L_BEDS| - 120.0000000000&lt;/CELL&gt;&lt;CELL&gt;FT_SNF|ST_NH|L_GE_B|S00601|PD_MEDICAID| - 1332.0000000000&lt;/CELL&gt;&lt;CELL&gt;FT_SNF|ST_KY|L_REV|S02301|T_NURSING_LABOR| - 252580.0000000000&lt;/CELL&gt;&lt;CELL&gt;FT_ML_SH|ST_OK|L_2704|S02932|T_AR_VAL_RES| - 2812.0000000000&lt;/CELL&gt;&lt;CELL&gt;FT_ML_S</t>
  </si>
  <si>
    <t>H|ST_OK|L_2704|S02932|T_BAD_DEBT| - 1067.0000000000&lt;/CELL&gt;&lt;CELL&gt;FT_SNF|ST_CT|L_CT|S03403|T_TRADE_PAY| - 155712.0000000000&lt;/CELL&gt;&lt;CELL&gt;FT_SNF|ST_CO|L_GE_C|S01201|PD_COMM_INS| - 837.0000000000&lt;/CELL&gt;&lt;CELL&gt;FT_SNF|ST_MA|L_MA_NH|S03707|PD_COMM_INS| - 23.0000000000&lt;/CELL&gt;&lt;CELL&gt;FT_ML_SNF|ST_NH|L_GE_B|S00701|T_TRADE_PAY| - 83748.0000000000&lt;/CELL&gt;&lt;CELL&gt;FT_SNF|ST_CT|L_2845|S01301|T_DEPR_AMORT| - 11055.0000000000&lt;/CELL&gt;&lt;CELL&gt;FT_SNF|ST_NH|L_GE_B|S00601|T_AR_GROSS| - 1114480.0000000000&lt;/CELL&gt;&lt;CELL&gt;FT_SNF|ST_OH|L_REV|S01</t>
  </si>
  <si>
    <t xml:space="preserve">901|T_CASH_AND_EQUIV| - 78411.0000000000&lt;/CELL&gt;&lt;CELL&gt;FT_CCRC|ST_NM|L_REV|S03601|REV_CONT_ALLOW| - -231767&lt;/CELL&gt;&lt;CELL&gt;FT_ML_SNF|ST_NH|L_GE_B|S00501|IP_REV_ASSISTED| - 108464&lt;/CELL&gt;&lt;CELL&gt;FT_SNF|ST_OH|L_OH|S03701|REV_CONT_ALLOW| - -87486&lt;/CELL&gt;&lt;CELL&gt;FT_SNF|ST_FL|L_OTH|S03301|IPD_SKILLED| - 3239.0000000000&lt;/CELL&gt;&lt;CELL&gt;FT_SNF|ST_NC|L_REV|S02201|T_CASH_AND_EQUIV| - 17879.0000000000&lt;/CELL&gt;&lt;CELL&gt;FT_SNF|ST_CT|L_CT_REVOLVER|S03401|T_TAX_INS| - 16013.0000000000&lt;/CELL&gt;&lt;CELL&gt;FT_SNF|ST_KY|L_REV|S02301|T_OTH_CUR_ASSETS| </t>
  </si>
  <si>
    <t>- 13839.0000000000&lt;/CELL&gt;&lt;CELL&gt;FT_ML_SNF|ST_CT|L_CT_REVOLVER|S03402|IPD_OTHER| - 249.0000000000&lt;/CELL&gt;&lt;CELL&gt;FT_SNF|ST_OH|L_OH|S03709|A_BEDS| - 119.0000000000&lt;/CELL&gt;&lt;CELL&gt;FT_SNF|ST_OK|L_OK|S03713|PD_COMM_INS| - 6.0000000000&lt;/CELL&gt;&lt;CELL&gt;FT_ML_SNF|ST_KY|L_KY|S02606|T_BAD_DEBT| - 3353.0000000000&lt;/CELL&gt;&lt;CELL&gt;FT_SNF|ST_GA|L_GE_C|S01001|T_AR_GROSS| - 1530928.0000000000&lt;/CELL&gt;&lt;CELL&gt;FT_SNF|ST_NH|L_GE_B|S00901|T_OTHER_HOURS| - 4373.0000000000&lt;/CELL&gt;&lt;CELL&gt;FT_SNF|ST_OH|L_OH|S03708|IP_REV_SKILLED| - 590610&lt;/CELL&gt;&lt;CELL&gt;F</t>
  </si>
  <si>
    <t>T_SNF|ST_OH|L_OH|S03710|IP_REV_SKILLED| - 365590&lt;/CELL&gt;&lt;CELL&gt;FT_SNF|ST_NH|L_MA_NH|S03505|T_EXPENSES| - 332609.0000000000&lt;/CELL&gt;&lt;CELL&gt;FT_ML_SNF|ST_NH|L_4114|S02951|L_BEDS| - 172.0000000000&lt;/CELL&gt;&lt;CELL&gt;FT_ML_SNF|ST_NH|L_GE_B|S00701|PD_COMM_INS| - 69.0000000000&lt;/CELL&gt;&lt;CELL&gt;FT_SNF|ST_KY|L_KY|S02608|T_EXPENSES| - 219195.0000000000&lt;/CELL&gt;&lt;CELL&gt;FT_ML_SNF|ST_KY|L_KY|S02607|PD_MEDICAID| - 2115.0000000000&lt;/CELL&gt;&lt;CELL&gt;FT_ML_SNF|ST_CT|L_CT_REVOLVER|S03402|IP_REV_ASSISTED| - 87185&lt;/CELL&gt;&lt;CELL&gt;FT_ML_SNF|ST_CT|L_CT_REVOLV</t>
  </si>
  <si>
    <t>ER|S03402|T_INV| - 105488.0000000000&lt;/CELL&gt;&lt;CELL&gt;FT_SNF|ST_NH|L_2824|S02921|T_NURSING_HOURS| - 14575.0000000000&lt;/CELL&gt;&lt;CELL&gt;FT_ML_SNF|ST_CT|L_CT_REVOLVER|S03402|T_OTH_CUR_ASSETS| - -27033.0000000000&lt;/CELL&gt;&lt;CELL&gt;FT_ILF|ST_CT|L_CT|S02401|REV_OTHER| - 880&lt;/CELL&gt;&lt;CELL&gt;FT_SNF|ST_CT|L_CT_REVOLVER|S03401|L_BEDS| - 141.0000000000&lt;/CELL&gt;&lt;CELL&gt;FT_SNF|ST_NH|L_MA_NH|S03501|REV_MEDICAID| - 279829&lt;/CELL&gt;&lt;CELL&gt;FT_SNF|ST_KY|L_KY|S02602|IPD_SKILLED| - 1527.0000000000&lt;/CELL&gt;&lt;CELL&gt;FT_SNF|ST_KY|L_KY|S02601|IPD_SKILLED| - 2870.</t>
  </si>
  <si>
    <t>0000000000&lt;/CELL&gt;&lt;CELL&gt;FT_SNF|ST_KY|L_KY|S02604|IPD_SKILLED| - 2884.0000000000&lt;/CELL&gt;&lt;CELL&gt;FT_ML_SNF|ST_KY|L_KY|S02606|PD_MEDICAID| - 941.0000000000&lt;/CELL&gt;&lt;CELL&gt;FT_SNF|ST_KY|L_KY|S02605|IPD_SKILLED| - 1455.0000000000&lt;/CELL&gt;&lt;CELL&gt;FT_SNF|ST_KY|L_KY|S02608|IPD_SKILLED| - 1401.0000000000&lt;/CELL&gt;&lt;CELL&gt;FT_SNF|ST_OH|L_OH|S02511|PD_MEDICAID| - 1530.0000000000&lt;/CELL&gt;&lt;CELL&gt;FT_SNF|ST_GA|L_GE_C|S01001|PD_MEDICARE| - 307.0000000000&lt;/CELL&gt;&lt;CELL&gt;FT_SNF|ST_GA|L_OTH|S03722|T_CAPEX| - 12310.0000000000&lt;/CELL&gt;&lt;CELL&gt;FT_ML_SNF|ST</t>
  </si>
  <si>
    <t>_KY|L_KY|S02606|T_AR_VAL_RES| - -53866.0000000000&lt;/CELL&gt;&lt;CELL&gt;FT_SNF|ST_WV|L_OTH|S03715|T_AR_VAL_RES| - -47222.0000000000&lt;/CELL&gt;&lt;CELL&gt;FT_ILF|ST_CT|L_CT|S02401|A_BEDS| - 49.0000000000&lt;/CELL&gt;&lt;CELL&gt;FT_SNF|ST_CT|L_CT|S03702|PD_MEDICAID| - 1130.0000000000&lt;/CELL&gt;&lt;CELL&gt;FT_ML_SNF|ST_ID|L_REV|S01401|T_INT_INC_EXP| - 67.0000000000&lt;/CELL&gt;&lt;CELL&gt;FT_ILF|ST_CT|L_CT|S02401|T_TRADE_PAY| - 21410.0000000000&lt;/CELL&gt;&lt;CELL&gt;FT_SNF|ST_CT|L_REV|S02001|IPD_SKILLED| - 2597.0000000000&lt;/CELL&gt;&lt;CELL&gt;FT_SNF|ST_NH|L_MA_NH|S03504|T_EXPENSES|</t>
  </si>
  <si>
    <t xml:space="preserve"> - 406621.0000000000&lt;/CELL&gt;&lt;CELL&gt;FT_SNF|ST_CT|L_CT|S03704|T_BAD_DEBT| - 11104.0000000000&lt;/CELL&gt;&lt;CELL&gt;FT_SNF|ST_FL|L_OTH|S03301|A_BEDS| - 120.0000000000&lt;/CELL&gt;&lt;CELL&gt;FT_SNF|ST_NC|L_REV|S02201|T_NURSING_HOURS| - 8357.0000000000&lt;/CELL&gt;&lt;CELL&gt;FT_SNF|ST_KY|L_REV|S02301|T_ANCIL_EXP| - 192424.0000000000&lt;/CELL&gt;&lt;CELL&gt;FT_ML_SNF|ST_ID|L_REV|S01401|IP_REV_SKILLED| - 949733&lt;/CELL&gt;&lt;CELL&gt;FT_SNF|ST_KY|L_KY|S02608|PD_COMM_INS| - 11.0000000000&lt;/CELL&gt;&lt;CELL&gt;FT_SNF|ST_OK|L_2704|S02931|T_OTHER_HOURS| - 5169.0000000000&lt;/CELL&gt;&lt;CELL&gt;</t>
  </si>
  <si>
    <t>FT_SNF|ST_CT|L_CT|S03704|PD_PRIVATE| - 50.0000000000&lt;/CELL&gt;&lt;CELL&gt;FT_ALF|ST_NH|L_4113|S02971|REV_OTHER| - 8110&lt;/CELL&gt;&lt;CELL&gt;FT_SNF|ST_CT|L_CT|S03704|IP_REV_HOSPICE| - 8293&lt;/CELL&gt;&lt;CELL&gt;FT_ML_SNF|ST_OK|L_2703|S02941|T_MGMT_FEE| - 10608.0000000000&lt;/CELL&gt;&lt;CELL&gt;FT_ML_SNF|ST_OK|L_2703|S02941|T_NURSING_HOURS| - 6711.0000000000&lt;/CELL&gt;&lt;CELL&gt;FT_ML_SNF|ST_OK|L_2703|S02941|T_CAPEX| - 18904.0000000000&lt;/CELL&gt;&lt;CELL&gt;FT_ML_SNF|ST_OK|L_2703|S02941|T_CASH_AND_EQUIV| - 5623.0000000000&lt;/CELL&gt;&lt;CELL&gt;FT_SNF|ST_NH|L_MA_NH|S03503|L_BE</t>
  </si>
  <si>
    <t>DS| - 99.0000000000&lt;/CELL&gt;&lt;CELL&gt;FT_SNF|ST_CT|L_2842|S02911|IP_REV_HOSPICE| - 58007&lt;/CELL&gt;&lt;CELL&gt;FT_ML_SNF|ST_NH|L_GE_B|S00701|PD_OTHER| - 183.0000000000&lt;/CELL&gt;&lt;CELL&gt;FT_SNF|ST_KY|L_KY|S02602|T_NURSING_HOURS| - 5261.0000000000&lt;/CELL&gt;&lt;CELL&gt;FT_SNF|ST_NH|L_MA_NH|S03504|REV_CONT_ALLOW| - -130236&lt;/CELL&gt;&lt;CELL&gt;FT_SNF|ST_CT|L_REV|S02001|T_ANCIL_EXP| - 180570.0000000000&lt;/CELL&gt;&lt;CELL&gt;FT_SNF|ST_CT|L_CT|S03702|T_DEPR_AMORT| - 4047.0000000000&lt;/CELL&gt;&lt;CELL&gt;FT_CCRC|ST_NM|L_REV|S03601|T_TAX_INS| - 9603.0000000000&lt;/CELL&gt;&lt;CELL&gt;FT</t>
  </si>
  <si>
    <t>_SNF|ST_NC|L_REV|S02201|T_MGMT_FEE| - 33008.0000000000&lt;/CELL&gt;&lt;CELL&gt;FT_SNF|ST_KY|L_REV|S02301|T_AR_GROSS| - 3069076.0000000000&lt;/CELL&gt;&lt;CELL&gt;FT_SNF|ST_CA|L_OTH|S03720|T_NURSING_LABOR| - 173798.0000000000&lt;/CELL&gt;&lt;CELL&gt;FT_SNF|ST_OH|L_REV|S01901|PD_MEDICARE| - 521.0000000000&lt;/CELL&gt;&lt;CELL&gt;FT_ML_SNF|ST_NH|L_GE_B|S00401|T_BAD_DEBT| - 7761.0000000000&lt;/CELL&gt;&lt;CELL&gt;FT_SNF|ST_MT|L_GE_A|S00105|T_BAD_DEBT| - 13774.0000000000&lt;/CELL&gt;&lt;CELL&gt;FT_SNF|ST_MT|L_GE_A|S00105|T_OTH_CUR_ASSETS| - 323228.0000000000&lt;/CELL&gt;&lt;CELL&gt;FT_SNF|ST_MT</t>
  </si>
  <si>
    <t>|L_GE_A|S00105|PD_OTHER| - 104.0000000000&lt;/CELL&gt;&lt;CELL&gt;FT_ML_SNF|ST_NH|L_4116|S02961|T_NURSING_LABOR| - 173739.0000000000&lt;/CELL&gt;&lt;CELL&gt;FT_SNF|ST_MA|L_MA_NH|S03707|REV_ANCILLARY| - 218194&lt;/CELL&gt;&lt;CELL&gt;FT_ML_SNF|ST_CT|L_CT_REVOLVER|S03402|PD_PRIVATE| - 498.0000000000&lt;/CELL&gt;&lt;CELL&gt;FT_ALF|ST_NH|L_4113|S02971|REV_PRIVATE| - 436294&lt;/CELL&gt;&lt;CELL&gt;FT_SNF|ST_MT|L_GE_A|S00106|REV_PRIVATE| - 34564&lt;/CELL&gt;&lt;CELL&gt;FT_SNF|ST_MT|L_GE_A|S00106|T_INV| - 35518.0000000000&lt;/CELL&gt;&lt;CELL&gt;FT_SNF|ST_MT|L_GE_A|S00106|T_TRADE_PAY| - 164667.00</t>
  </si>
  <si>
    <t>00000000&lt;/CELL&gt;&lt;CELL&gt;FT_SNF|ST_GA|L_OTH|S03722|T_OTHER_NN_LABOR| - 74768.0000000000&lt;/CELL&gt;&lt;CELL&gt;FT_SNF|ST_OH|L_OH|S03719|REV_OTHER| - 81&lt;/CELL&gt;&lt;CELL&gt;FT_SNF|ST_NC|L_REV|S02201|T_RENT_EXP| - 96793.0000000000&lt;/CELL&gt;&lt;CELL&gt;FT_SNF|ST_WV|L_GE_C|S01101|REV_MEDICAID| - 564445&lt;/CELL&gt;&lt;CELL&gt;FT_SNF|ST_KY|L_KY|S02602|T_MGMT_FEE| - 17779.0000000000&lt;/CELL&gt;&lt;CELL&gt;FT_SNF|ST_CT|L_REV|S02001|IPD_HOSPICE| - 155.0000000000&lt;/CELL&gt;&lt;CELL&gt;FT_SNF|ST_MT|L_GE_A|S00104|REV_VETERANS| - 5826&lt;/CELL&gt;&lt;CELL&gt;FT_ML_SH|ST_OK|L_2704|S02932|IP_REV_</t>
  </si>
  <si>
    <t xml:space="preserve">ASSISTED| - 84837&lt;/CELL&gt;&lt;CELL&gt;FT_ML_SNF|ST_NH|L_GE_B|S00501|REV_CONT_ALLOW| - -275675&lt;/CELL&gt;&lt;CELL&gt;FT_SNF|ST_CA|L_OTH|S03720|REV_PRIVATE| - 13330&lt;/CELL&gt;&lt;CELL&gt;FT_SNF|ST_NC|L_REV|S02201|T_INV| - 40980.0000000000&lt;/CELL&gt;&lt;CELL&gt;FT_SNF|ST_KY|L_REV|S02301|REV_OTHER| - 6657&lt;/CELL&gt;&lt;CELL&gt;FT_SNF|ST_GA|L_OTH|S03722|PD_MEDICARE| - 595.0000000000&lt;/CELL&gt;&lt;CELL&gt;FT_SNF|ST_KY|L_KY|S02610|PD_MEDICARE| - 278.0000000000&lt;/CELL&gt;&lt;CELL&gt;FT_SNF|ST_CT|L_CT|S03403|REV_PRIVATE| - 31533&lt;/CELL&gt;&lt;CELL&gt;FT_ALF|ST_KY|L_KY|S02614|T_INT_INC_EXP| - </t>
  </si>
  <si>
    <t>27.0000000000&lt;/CELL&gt;&lt;CELL&gt;FT_SNF|ST_MT|L_GE_A|S00103|L_BEDS| - 100.0000000000&lt;/CELL&gt;&lt;CELL&gt;FT_SNF|ST_MT|L_GE_A|S00103|PD_COMM_INS| - 33.0000000000&lt;/CELL&gt;&lt;CELL&gt;FT_SNF|ST_MT|L_GE_A|S00103|PD_MEDICAID| - 1420.0000000000&lt;/CELL&gt;&lt;CELL&gt;FT_SNF|ST_MT|L_GE_A|S00103|PD_MEDICARE| - 316.0000000000&lt;/CELL&gt;&lt;CELL&gt;FT_SNF|ST_MT|L_GE_A|S00103|A_BEDS| - 100.0000000000&lt;/CELL&gt;&lt;CELL&gt;FT_SNF|ST_MT|L_GE_A|S00103|IP_REV_SKILLED| - 711275&lt;/CELL&gt;&lt;CELL&gt;FT_SNF|ST_MT|L_GE_A|S00103|IPD_SKILLED| - 2369.0000000000&lt;/CELL&gt;&lt;CELL&gt;FT_SNF|ST_FL|L_RE</t>
  </si>
  <si>
    <t>V|S01601|T_RENT_EXP| - 231350.0000000000&lt;/CELL&gt;&lt;CELL&gt;FT_SNF|ST_MT|L_GE_A|S00105|REV_CONT_ALLOW| - -451729&lt;/CELL&gt;&lt;CELL&gt;FT_SNF|ST_MT|L_GE_A|S00105|T_CASH_AND_EQUIV| - 34369.0000000000&lt;/CELL&gt;&lt;CELL&gt;FT_SNF|ST_MT|L_GE_A|S00103|PD_PRIVATE| - 362.0000000000&lt;/CELL&gt;&lt;CELL&gt;FT_SNF|ST_MT|L_GE_A|S00103|REV_ANCILLARY| - 184113&lt;/CELL&gt;&lt;CELL&gt;FT_SNF|ST_NC|L_REV|S02201|T_OTHER_NN_LABOR| - 86344.0000000000&lt;/CELL&gt;&lt;CELL&gt;FT_SNF|ST_KY|L_REV|S02301|IPD_OTHER| - 88.0000000000&lt;/CELL&gt;&lt;CELL&gt;FT_SNF|ST_KY|L_KY|S02602|T_CASH_AND_EQUIV| - 41</t>
  </si>
  <si>
    <t>T_SNF|ST_IN|L_OTH|S03714|PD_COMM_INS| - 25.0000000000&lt;/CELL&gt;&lt;CELL&gt;FT_CCRC|ST_NM|L_REV|S03601|REV_OTHER| - 10382&lt;/CELL&gt;&lt;CELL&gt;FT_SNF|ST_CT|L_2842|S02911|T_AR_GROSS| - 3107853.0000000000&lt;/CELL&gt;&lt;CELL&gt;FT_SNF|ST_NH|L_2824|S02921|T_ANCIL_EXP| - 219656.0000000000&lt;/CELL&gt;&lt;CELL&gt;FT_SNF|ST_NH|L_GE_B|S00601|T_OTH_CUR_ASSETS| - 4801.0000000000&lt;/CELL&gt;&lt;CELL&gt;FT_SNF|ST_CT|L_CT|S03702|T_TAX_INS| - 13853.0000000000&lt;/CELL&gt;&lt;CELL&gt;FT_SNF|ST_OH|L_OH|S02511|T_NURSING_HOURS| - 7998.0000000000&lt;/CELL&gt;&lt;CELL&gt;FT_SNF|ST_MA|L_MA_NH|S03705|RE</t>
  </si>
  <si>
    <t>V_OTHER| - 10&lt;/CELL&gt;&lt;CELL&gt;FT_SNF|ST_MA|L_MA_NH|S03705|REV_PRIVATE| - 21170&lt;/CELL&gt;&lt;CELL&gt;FT_SNF|ST_MA|L_MA_NH|S03705|T_ANCIL_EXP| - 41075.0000000000&lt;/CELL&gt;&lt;CELL&gt;FT_SNF|ST_MA|L_MA_NH|S03705|T_AR_GROSS| - 994166.0000000000&lt;/CELL&gt;&lt;CELL&gt;FT_SNF|ST_MA|L_MA_NH|S03705|REV_COMM_INS| - 4800&lt;/CELL&gt;&lt;CELL&gt;FT_SNF|ST_MT|L_GE_A|S00106|A_BEDS| - 100.0000000000&lt;/CELL&gt;&lt;CELL&gt;FT_SNF|ST_CO|L_GE_C|S00301|IPD_HOSPICE| - 210.0000000000&lt;/CELL&gt;&lt;CELL&gt;FT_SNF|ST_CO|L_GE_C|S00301|T_NURSING_HOURS| - 9821.0000000000&lt;/CELL&gt;&lt;CELL&gt;FT_SNF|ST_CO|</t>
  </si>
  <si>
    <t>L_GE_C|S00301|T_AR_GROSS| - 897525.0000000000&lt;/CELL&gt;&lt;CELL&gt;FT_ML_SH|ST_OK|L_2704|S02932|T_OTH_CUR_ASSETS| - 5714.0000000000&lt;/CELL&gt;&lt;CELL&gt;FT_SNF|ST_NH|L_MA_NH|S03502|PD_MEDICAID| - 1109.0000000000&lt;/CELL&gt;&lt;CELL&gt;FT_SNF|ST_NH|L_MA_NH|S03503|PD_MEDICAID| - 1923.0000000000&lt;/CELL&gt;&lt;CELL&gt;FT_ML_SNF|ST_KY|L_KY|S02606|IP_REV_SKILLED| - 287392&lt;/CELL&gt;&lt;CELL&gt;FT_SNF|ST_NH|L_MA_NH|S03505|PD_MEDICAID| - 1428.0000000000&lt;/CELL&gt;&lt;CELL&gt;FT_SNF|ST_IN|L_OTH|S03714|T_OTHER_CUR_LIAB| - 895980&lt;/CELL&gt;&lt;CELL&gt;FT_SNF|ST_IN|L_OTH|S03714|IPD_HOSP</t>
  </si>
  <si>
    <t>ICE| - 235.0000000000&lt;/CELL&gt;&lt;CELL&gt;FT_SNF|ST_IN|L_OTH|S03714|IP_REV_HOSPICE| - 38822&lt;/CELL&gt;&lt;CELL&gt;FT_SNF|ST_IN|L_OTH|S03714|T_TRADE_PAY| - 81328.0000000000&lt;/CELL&gt;&lt;CELL&gt;FT_SNF|ST_IN|L_OTH|S03714|T_TAX_INS| - 3776.0000000000&lt;/CELL&gt;&lt;CELL&gt;FT_SNF|ST_CT|L_REV|S02001|REV_OTHER| - -33&lt;/CELL&gt;&lt;CELL&gt;FT_SNF|ST_IN|L_OTH|S03714|PD_OTHER| - 235.0000000000&lt;/CELL&gt;&lt;CELL&gt;FT_SNF|ST_IN|L_OTH|S03714|IPD_OTHER| - 235.0000000000&lt;/CELL&gt;&lt;CELL&gt;FT_SNF|ST_NH|L_2824|S02921|REV_PRIVATE| - 124159&lt;/CELL&gt;&lt;CELL&gt;FT_ALF|ST_NH|L_4113|S02971|T_AR_</t>
  </si>
  <si>
    <t>VAL_RES| - -42646.0000000000&lt;/CELL&gt;&lt;CELL&gt;FT_SNF|ST_OH|L_OH|S02521|T_NURSING_HOURS| - 12781.0000000000&lt;/CELL&gt;&lt;CELL&gt;FT_SNF|ST_CT|L_CT|S03403|IP_REV_SKILLED| - 1082169&lt;/CELL&gt;&lt;CELL&gt;FT_SNF|ST_FL|L_REV|S01801|PD_OTHER| - 161.0000000000&lt;/CELL&gt;&lt;CELL&gt;FT_SNF|ST_OH|L_OH|S03708|REV_ANCILLARY| - 235275&lt;/CELL&gt;&lt;CELL&gt;FT_ALF|ST_NH|L_4113|S02971|T_TRADE_PAY| - 49703.0000000000&lt;/CELL&gt;&lt;CELL&gt;FT_SNF|ST_GA|L_OTH|S03722|T_RENT_EXP| - 32935.0000000000&lt;/CELL&gt;&lt;CELL&gt;FT_SNF|ST_CT|L_REV|S02001|T_TRADE_PAY| - 141517.0000000000&lt;/CELL&gt;&lt;CEL</t>
  </si>
  <si>
    <t>L&gt;FT_ML_SNF|ST_NH|L_4116|S02961|T_ANCIL_EXP| - 94013.0000000000&lt;/CELL&gt;&lt;CELL&gt;FT_SNF|ST_CT|L_CT|S03702|T_INV| - 25928.0000000000&lt;/CELL&gt;&lt;CELL&gt;FT_SNF|ST_NH|L_MA_NH|S03504|T_OTH_CUR_ASSETS| - 8815.0000000000&lt;/CELL&gt;&lt;CELL&gt;FT_SNF|ST_NH|L_MA_NH|S03502|T_EXPENSES| - 247431.0000000000&lt;/CELL&gt;&lt;CELL&gt;FT_SNF|ST_WV|L_GE_C|S01101|REV_COMM_INS| - 22611&lt;/CELL&gt;&lt;CELL&gt;FT_SNF|ST_MT|L_GE_A|S00103|REV_MEDICARE| - 143216&lt;/CELL&gt;&lt;CELL&gt;FT_SNF|ST_MA|L_MA_NH|S03707|T_OTHER_NN_LABOR| - 110071.0000000000&lt;/CELL&gt;&lt;CELL&gt;FT_SNF|ST_MA|L_MA_NH|S03</t>
  </si>
  <si>
    <t>707|T_OTHER_HOURS| - 4594.0000000000&lt;/CELL&gt;&lt;CELL&gt;FT_SNF|ST_OH|L_OH|S02511|T_RENT_EXP| - 67303.0000000000&lt;/CELL&gt;&lt;CELL&gt;FT_SNF|ST_MA|L_MA_NH|S03707|T_TRADE_PAY| - 118180.0000000000&lt;/CELL&gt;&lt;CELL&gt;FT_SNF|ST_RI|L_OTH|S03711|T_NURSING_HOURS| - -353.0000000000&lt;/CELL&gt;&lt;CELL&gt;FT_SNF|ST_NH|L_2824|S02921|REV_OTHER| - 24848&lt;/CELL&gt;&lt;CELL&gt;FT_SNF|ST_CT|L_REV|S02001|T_CAPEX| - 1321.0000000000&lt;/CELL&gt;&lt;CELL&gt;FT_SNF|ST_CT|L_CT|S03403|T_AR_GROSS| - 3190716.0000000000&lt;/CELL&gt;&lt;CELL&gt;FT_SNF|ST_FL|L_REV|S01801|IPD_OTHER| - 161.0000000000&lt;/C</t>
  </si>
  <si>
    <t>ELL&gt;&lt;CELL&gt;FT_SNF|ST_FL|L_OTH|S03301|T_EXPENSES| - 593335.0000000000&lt;/CELL&gt;&lt;CELL&gt;FT_SNF|ST_KY|L_KY|S02613|T_EXPENSES| - 307807.0000000000&lt;/CELL&gt;&lt;CELL&gt;FT_ALF|ST_WA|L_OTH|S03716|T_NURSING_LABOR| - 11556.0000000000&lt;/CELL&gt;&lt;CELL&gt;FT_SNF|ST_WV|L_GE_C|S01101|T_OTHER_HOURS| - 5914.0000000000&lt;/CELL&gt;&lt;CELL&gt;FT_ML_SNF|ST_NH|L_GE_B|S00701|T_AR_GROSS| - 892871.0000000000&lt;/CELL&gt;&lt;CELL&gt;FT_SNF|ST_FL|L_OTH|S03301|T_MGMT_FEE| - 41654.0000000000&lt;/CELL&gt;&lt;CELL&gt;FT_SNF|ST_FL|L_OTH|S03301|T_OTH_CUR_ASSETS| - 16202.0000000000&lt;/CELL&gt;&lt;CELL</t>
  </si>
  <si>
    <t>&gt;FT_SNF|ST_FL|L_OTH|S03301|T_NURSING_LABOR| - 245108.0000000000&lt;/CELL&gt;&lt;CELL&gt;FT_SNF|ST_NC|L_REV|S02201|REV_MEDICAID| - 392183&lt;/CELL&gt;&lt;CELL&gt;FT_SNF|ST_KY|L_REV|S02301|T_AR_VAL_RES| - -969980.0000000000&lt;/CELL&gt;&lt;CELL&gt;FT_SNF|ST_CT|L_2842|S02911|REV_CONT_ALLOW| - -366773&lt;/CELL&gt;&lt;CELL&gt;FT_SNF|ST_TN|L_OTH|S03721|REV_MEDICAID| - 450066&lt;/CELL&gt;&lt;CELL&gt;FT_SNF|ST_OH|L_OH|S02521|T_RENT_EXP| - 60460.0000000000&lt;/CELL&gt;&lt;CELL&gt;FT_SNF|ST_CT|L_CT|S03403|IP_REV_HOSPICE| - 8633&lt;/CELL&gt;&lt;CELL&gt;FT_SNF|ST_OH|L_OH|S02511|T_OTHER_NN_LABOR| - 552</t>
  </si>
  <si>
    <t>14.0000000000&lt;/CELL&gt;&lt;CELL&gt;FT_CCRC|ST_NM|L_REV|S03601|PD_COMM_INS| - 147.0000000000&lt;/CELL&gt;&lt;CELL&gt;FT_SNF|ST_FL|L_REV|S01601|PD_OTHER| - 1.0000000000&lt;/CELL&gt;&lt;CELL&gt;FT_SNF|ST_FL|L_REV|S01701|IPD_SKILLED| - 3199.0000000000&lt;/CELL&gt;&lt;CELL&gt;FT_SNF|ST_NH|L_MA_NH|S03501|T_INV| - 29125.0000000000&lt;/CELL&gt;&lt;CELL&gt;FT_SNF|ST_NM|L_GE_A|S00102|REV_MEDICARE| - 95503&lt;/CELL&gt;&lt;CELL&gt;FT_SNF|ST_NM|L_GE_A|S00102|T_EXPENSES| - 224852.0000000000&lt;/CELL&gt;&lt;CELL&gt;FT_SNF|ST_NM|L_GE_A|S00102|T_RENT_EXP| - 28031.0000000000&lt;/CELL&gt;&lt;CELL&gt;FT_SNF|ST_OH|L_OH</t>
  </si>
  <si>
    <t xml:space="preserve">|S03710|IP_REV_HOSPICE| - 17258&lt;/CELL&gt;&lt;CELL&gt;FT_SNF|ST_GA|L_GE_C|S01001|T_CAPEX| - 2464.0000000000&lt;/CELL&gt;&lt;CELL&gt;FT_SNF|ST_CO|L_GE_C|S01201|T_CASH_AND_EQUIV| - 183864.0000000000&lt;/CELL&gt;&lt;CELL&gt;FT_SNF|ST_GA|L_OTH|S03722|T_NURSING_LABOR| - 126398.0000000000&lt;/CELL&gt;&lt;CELL&gt;FT_SNF|ST_MA|L_MA_NH|S03706|IPD_HOSPICE| - 169.0000000000&lt;/CELL&gt;&lt;CELL&gt;FT_MH|ST_OK|L_OK|S03201|PD_MEDICAID| - 1607.0000000000&lt;/CELL&gt;&lt;CELL&gt;FT_SNF|ST_OH|L_OH|S03710|T_NURSING_LABOR| - 119769.0000000000&lt;/CELL&gt;&lt;CELL&gt;FT_ALF|ST_KY|L_KY|S02614|T_RENT_EXP| - </t>
  </si>
  <si>
    <t>33126.0000000000&lt;/CELL&gt;&lt;CELL&gt;FT_SNF|ST_FL|L_REV|S01801|T_CASH_AND_EQUIV| - 38388.0000000000&lt;/CELL&gt;&lt;CELL&gt;FT_SNF|ST_NC|L_REV|S02201|REV_CONT_ALLOW| - -183704&lt;/CELL&gt;&lt;CELL&gt;FT_SNF|ST_CT|L_REV|S02001|T_NURSING_HOURS| - 10492.0000000000&lt;/CELL&gt;&lt;CELL&gt;FT_SNF|ST_KY|L_REV|S02301|T_BAD_DEBT| - 12062.0000000000&lt;/CELL&gt;&lt;CELL&gt;FT_SNF|ST_MA|L_MA_NH|S03707|IP_REV_SKILLED| - 831593&lt;/CELL&gt;&lt;CELL&gt;FT_SNF|ST_OH|L_OH|S02521|T_OTHER_NN_LABOR| - 83835.0000000000&lt;/CELL&gt;&lt;CELL&gt;FT_SNF|ST_ID|L_OTH|S03718|T_NURSING_LABOR| - 58332.0000000000&lt;</t>
  </si>
  <si>
    <t>/CELL&gt;&lt;CELL&gt;FT_SNF|ST_IN|L_OTH|S03714|REV_ANCILLARY| - 157730&lt;/CELL&gt;&lt;CELL&gt;FT_SNF|ST_MT|L_GE_A|S00103|REV_MEDICAID| - 239187&lt;/CELL&gt;&lt;CELL&gt;FT_SNF|ST_OH|L_OH|S02511|T_OTHER_HOURS| - 2769.0000000000&lt;/CELL&gt;&lt;CELL&gt;FT_SNF|ST_MT|L_GE_A|S00103|T_OTHER_NN_LABOR| - 55691.0000000000&lt;/CELL&gt;&lt;CELL&gt;FT_SNF|ST_KY|L_KY|S02612|T_OTHER_HOURS| - 3269.0000000000&lt;/CELL&gt;&lt;CELL&gt;FT_SNF|ST_FL|L_REV|S01601|IPD_OTHER| - 1.0000000000&lt;/CELL&gt;&lt;CELL&gt;FT_SNF|ST_GA|L_GE_C|S01001|REV_OTHER| - 1317&lt;/CELL&gt;&lt;CELL&gt;FT_SNF|ST_MA|L_MA_NH|S03705|T_MGMT_FEE|</t>
  </si>
  <si>
    <t xml:space="preserve"> - 29225.0000000000&lt;/CELL&gt;&lt;CELL&gt;FT_SNF|ST_CA|L_REV|S01501|PD_PRIVATE| - 120.0000000000&lt;/CELL&gt;&lt;CELL&gt;FT_ML_SNF|ST_CT|L_CT_REVOLVER|S03402|T_AR_VAL_RES| - -1800004.0000000000&lt;/CELL&gt;&lt;CELL&gt;FT_SNF|ST_MA|L_MA_NH|S03705|T_CASH_AND_EQUIV| - 38795.0000000000&lt;/CELL&gt;&lt;CELL&gt;FT_SNF|ST_RI|L_OTH|S03712|A_BEDS| - 130.0000000000&lt;/CELL&gt;&lt;CELL&gt;FT_SNF|ST_MA|L_MA_NH|S03705|T_EXPENSES| - 526157.0000000000&lt;/CELL&gt;&lt;CELL&gt;FT_SNF|ST_NH|L_MA_NH|S03504|T_NURSING_LABOR| - 147898.0000000000&lt;/CELL&gt;&lt;CELL&gt;FT_SNF|ST_NH|L_MA_NH|S03505|T_OTH_CUR_A</t>
  </si>
  <si>
    <t>SSETS| - 6648.0000000000&lt;/CELL&gt;&lt;CELL&gt;FT_SNF|ST_NH|L_MA_NH|S03501|T_EXPENSES| - 390486.0000000000&lt;/CELL&gt;&lt;CELL&gt;FT_ALF|ST_NH|L_4113|S02971|T_OTHER_CUR_LIAB| - 862057&lt;/CELL&gt;&lt;CELL&gt;FT_ML_SNF|ST_KY|L_KY|S02607|PD_COMM_INS| - 10.0000000000&lt;/CELL&gt;&lt;CELL&gt;FT_SNF|ST_OH|L_OH|S03719|T_ANCIL_EXP| - 123019.0000000000&lt;/CELL&gt;&lt;CELL&gt;FT_SNF|ST_NC|L_REV|S02201|REV_COMM_INS| - 61605&lt;/CELL&gt;&lt;CELL&gt;FT_SNF|ST_OH|L_OH|S03719|IPD_OTHER| - 62.0000000000&lt;/CELL&gt;&lt;CELL&gt;FT_SNF|ST_KY|L_KY|S02602|PD_MEDICAID| - 1142.0000000000&lt;/CELL&gt;&lt;CELL&gt;FT_SNF</t>
  </si>
  <si>
    <t>T_EXPENSES| - 335297.0000000000&lt;/CELL&gt;&lt;CELL&gt;FT_SNF|ST_NM|L_GE_A|S00101|T_RENT_EXP| - 49599.0000000000&lt;/CELL&gt;&lt;CELL&gt;FT_SNF|ST_KY|L_KY|S02602|IP_REV_HOSPICE| - 847&lt;/CELL&gt;&lt;CELL&gt;FT_ML_SNF|ST_KY|L_KY|S02606|T_OTH_CUR_ASSETS| - 9649.0000000000&lt;/CELL&gt;&lt;CELL&gt;FT_ILF|ST_CT|L_CT|S02401|IP_REV_ASSISTED| - 110767&lt;/CELL&gt;&lt;CELL&gt;FT_ML_SNF|ST_NH|L_GE_B|S00501|REV_MEDICAID| - 346463&lt;/CELL&gt;&lt;CELL&gt;FT_ML_SNF|ST_OK|L_2703|S02941|IPD_OTHER| - 62.0000000000&lt;/CELL&gt;&lt;CELL&gt;FT_SNF|ST_NC|L_REV|S02201|T_TRADE_PAY| - 95976.0000000000&lt;/CELL&gt;&lt;C</t>
  </si>
  <si>
    <t>ELL&gt;FT_ML_SNF|ST_OK|L_2703|S02941|T_TAX_INS| - 6114.0000000000&lt;/CELL&gt;&lt;CELL&gt;FT_ML_SNF|ST_OK|L_2703|S02941|T_TRADE_PAY| - 86167.0000000000&lt;/CELL&gt;&lt;CELL&gt;FT_ML_SNF|ST_OK|L_2703|S02941|IP_REV_HOSPICE| - 7946&lt;/CELL&gt;&lt;CELL&gt;FT_ML_SNF|ST_OK|L_2703|S02941|IPD_HOSPICE| - 61.0000000000&lt;/CELL&gt;&lt;CELL&gt;FT_ML_SNF|ST_OK|L_2703|S02941|T_OTHER_CUR_LIAB| - -955505&lt;/CELL&gt;&lt;CELL&gt;FT_ALF|ST_KY|L_KY|S02609|T_NURSING_HOURS| - 2014.0000000000&lt;/CELL&gt;&lt;CELL&gt;FT_SNF|ST_FL|L_REV|S01801|T_NURSING_LABOR| - 233596.0000000000&lt;/CELL&gt;&lt;CELL&gt;FT_SNF|ST_</t>
  </si>
  <si>
    <t>KY|L_KY|S02601|T_MGMT_FEE| - 30944.0000000000&lt;/CELL&gt;&lt;CELL&gt;FT_SNF|ST_NC|L_REV|S02201|T_AR_VAL_RES| - -53500.0000000000&lt;/CELL&gt;&lt;CELL&gt;FT_SNF|ST_NC|L_REV|S02201|IPD_SKILLED| - 2808.0000000000&lt;/CELL&gt;&lt;CELL&gt;FT_SNF|ST_FL|L_REV|S01601|PD_PRIVATE| - 115.0000000000&lt;/CELL&gt;&lt;CELL&gt;FT_SNF|ST_KY|L_KY|S02604|T_CASH_AND_EQUIV| - 80450.0000000000&lt;/CELL&gt;&lt;CELL&gt;FT_SNF|ST_FL|L_REV|S01801|PD_PRIVATE| - 174.0000000000&lt;/CELL&gt;&lt;CELL&gt;FT_SNF|ST_FL|L_REV|S01701|PD_PRIVATE| - 103.0000000000&lt;/CELL&gt;&lt;CELL&gt;FT_SNF|ST_KY|L_KY|S02603|T_CAPEX| - 75</t>
  </si>
  <si>
    <t>26.0000000000&lt;/CELL&gt;&lt;CELL&gt;FT_CCRC|ST_NM|L_REV|S03601|T_NURSING_HOURS| - 10295.0000000000&lt;/CELL&gt;&lt;CELL&gt;FT_ALF|ST_KY|L_KY|S02614|T_DEPR_AMORT| - 3440.0000000000&lt;/CELL&gt;&lt;CELL&gt;FT_ML_SNF|ST_NH|L_GE_B|S00501|T_RENT_EXP| - 48395.0000000000&lt;/CELL&gt;&lt;CELL&gt;FT_SNF|ST_GA|L_GE_C|S01001|IPD_HOSPICE| - 515.0000000000&lt;/CELL&gt;&lt;CELL&gt;FT_SNF|ST_OH|L_OH|S03719|IPD_SKILLED| - 2577.0000000000&lt;/CELL&gt;&lt;CELL&gt;FT_SNF|ST_CA|L_OTH|S03720|T_OTHER_HOURS| - 3226.0000000000&lt;/CELL&gt;&lt;CELL&gt;FT_SNF|ST_KY|L_KY|S02602|T_OTHER_HOURS| - 2319.0000000000&lt;/CE</t>
  </si>
  <si>
    <t>LL&gt;&lt;CELL&gt;FT_SNF|ST_OH|L_OH|S03708|REV_CONT_ALLOW| - -223036&lt;/CELL&gt;&lt;CELL&gt;FT_SNF|ST_NH|L_MA_NH|S03505|T_NURSING_LABOR| - 115415.0000000000&lt;/CELL&gt;&lt;CELL&gt;FT_SNF|ST_GA|L_OTH|S03722|T_DEPR_AMORT| - 2835.0000000000&lt;/CELL&gt;&lt;CELL&gt;FT_ML_SNF|ST_OK|L_2703|S02941|T_NURSING_LABOR| - 141889.0000000000&lt;/CELL&gt;&lt;CELL&gt;FT_ML_SNF|ST_OK|L_2703|S02941|T_OTH_CUR_ASSETS| - 21576.0000000000&lt;/CELL&gt;&lt;CELL&gt;FT_SNF|ST_FL|L_REV|S01601|T_OTH_CUR_ASSETS| - 7402.0000000000&lt;/CELL&gt;&lt;CELL&gt;FT_SNF|ST_RI|L_OTH|S03711|REV_OTHER| - 4320&lt;/CELL&gt;&lt;CELL&gt;FT_ML</t>
  </si>
  <si>
    <t>_SNF|ST_OK|L_2703|S02941|T_INT_INC_EXP| - 801.0000000000&lt;/CELL&gt;&lt;CELL&gt;FT_ML_SNF|ST_OK|L_2703|S02941|T_INV| - 62511.0000000000&lt;/CELL&gt;&lt;CELL&gt;FT_SNF|ST_WV|L_GE_C|S01101|IP_REV_SKILLED| - 732076&lt;/CELL&gt;&lt;CELL&gt;FT_SNF|ST_KY|L_KY|S02603|T_TRADE_PAY| - 47660.0000000000&lt;/CELL&gt;&lt;CELL&gt;FT_SNF|ST_WV|L_GE_C|S01101|T_INT_INC_EXP| - -20.0000000000&lt;/CELL&gt;&lt;CELL&gt;FT_ALF|ST_KY|L_KY|S02609|T_CAPEX| - 775.0000000000&lt;/CELL&gt;&lt;CELL&gt;FT_SNF|ST_NH|L_2824|S02921|L_BEDS| - 147.0000000000&lt;/CELL&gt;&lt;CELL&gt;FT_SNF|ST_KY|L_KY|S02601|T_CASH_AND_EQUIV| -</t>
  </si>
  <si>
    <t xml:space="preserve"> 64041.0000000000&lt;/CELL&gt;&lt;CELL&gt;FT_SNF|ST_KY|L_KY|S02610|IPD_SKILLED| - 1752.0000000000&lt;/CELL&gt;&lt;CELL&gt;FT_SNF|ST_CA|L_OTH|S03720|T_MGMT_FEE| - 27094.0000000000&lt;/CELL&gt;&lt;CELL&gt;FT_SNF|ST_KY|L_KY|S02612|IPD_SKILLED| - 2278.0000000000&lt;/CELL&gt;&lt;CELL&gt;FT_SNF|ST_KY|L_KY|S02604|T_CAPEX| - 4346.0000000000&lt;/CELL&gt;&lt;CELL&gt;FT_ALF|ST_WA|L_OTH|S03716|T_TAX_INS| - 3038.0000000000&lt;/CELL&gt;&lt;CELL&gt;FT_SNF|ST_NH|L_GE_B|S00901|REV_MEDICAID| - 259562&lt;/CELL&gt;&lt;CELL&gt;FT_SNF|ST_KY|L_KY|S02603|T_EXPENSES| - 256581.0000000000&lt;/CELL&gt;&lt;CELL&gt;FT_ML_SNF|ST_CT</t>
  </si>
  <si>
    <t>|L_CT_REVOLVER|S03402|IPD_SKILLED| - 7556.0000000000&lt;/CELL&gt;&lt;CELL&gt;FT_ALF|ST_KY|L_KY|S02614|T_EXPENSES| - 102530.0000000000&lt;/CELL&gt;&lt;CELL&gt;FT_SNF|ST_GA|L_OTH|S03722|T_OTH_CUR_ASSETS| - 4329.0000000000&lt;/CELL&gt;&lt;CELL&gt;FT_SNF|ST_CO|L_GE_C|S00301|PD_OTHER| - 134.0000000000&lt;/CELL&gt;&lt;CELL&gt;FT_SNF|ST_CO|L_GE_C|S00301|T_OTH_CUR_ASSETS| - 6395.0000000000&lt;/CELL&gt;&lt;CELL&gt;FT_SNF|ST_CO|L_GE_C|S00301|T_BAD_DEBT| - 6809.0000000000&lt;/CELL&gt;&lt;CELL&gt;FT_SNF|ST_CT|L_2842|S02911|REV_MEDICARE| - 377528&lt;/CELL&gt;&lt;CELL&gt;FT_SNF|ST_MA|L_MA_NH|S03705|PD_M</t>
  </si>
  <si>
    <t>EDICARE| - 173.0000000000&lt;/CELL&gt;&lt;CELL&gt;FT_SNF|ST_OH|L_REV|S01901|IP_REV_SKILLED| - 823730&lt;/CELL&gt;&lt;CELL&gt;FT_SNF|ST_OH|L_OH|S03719|REV_MEDICARE| - 207994&lt;/CELL&gt;&lt;CELL&gt;FT_SNF|ST_NH|L_MA_NH|S03505|T_ANCIL_EXP| - 84620.0000000000&lt;/CELL&gt;&lt;CELL&gt;FT_SNF|ST_KY|L_KY|S02608|T_NURSING_HOURS| - 4929.0000000000&lt;/CELL&gt;&lt;CELL&gt;FT_ML_SNF|ST_OK|L_2703|S02941|T_AR_VAL_RES| - -360497.0000000000&lt;/CELL&gt;&lt;CELL&gt;FT_ML_SNF|ST_OK|L_2703|S02941|T_BAD_DEBT| - 2689.0000000000&lt;/CELL&gt;&lt;CELL&gt;FT_SNF|ST_FL|L_REV|S01601|T_NURSING_LABOR| - 332701.000000</t>
  </si>
  <si>
    <t>0000&lt;/CELL&gt;&lt;CELL&gt;FT_SNF|ST_KY|L_KY|S02604|T_TRADE_PAY| - 101515.0000000000&lt;/CELL&gt;&lt;CELL&gt;FT_SNF|ST_GA|L_GE_C|S01001|REV_PRIVATE| - 1795&lt;/CELL&gt;&lt;CELL&gt;FT_SNF|ST_CO|L_GE_C|S01201|REV_MEDICAID| - 812276&lt;/CELL&gt;&lt;CELL&gt;FT_SNF|ST_CT|L_2842|S02911|T_OTHER_HOURS| - 12555.0000000000&lt;/CELL&gt;&lt;CELL&gt;FT_SNF|ST_KY|L_KY|S02603|T_TAX_INS| - 4698.0000000000&lt;/CELL&gt;&lt;CELL&gt;FT_SNF|ST_TN|L_OTH|S03721|L_BEDS| - 134.0000000000&lt;/CELL&gt;&lt;CELL&gt;FT_ALF|ST_KY|L_KY|S02609|T_CASH_AND_EQUIV| - 1812.0000000000&lt;/CELL&gt;&lt;CELL&gt;FT_ML_SNF|ST_OK|L_2703|S02941</t>
  </si>
  <si>
    <t>|REV_MEDICAID| - 156304&lt;/CELL&gt;&lt;CELL&gt;FT_SNF|ST_KY|L_KY|S02601|T_CAPEX| - 4375.0000000000&lt;/CELL&gt;&lt;CELL&gt;FT_SNF|ST_MA|L_MA_NH|S03705|PD_OTHER| - 249.0000000000&lt;/CELL&gt;&lt;CELL&gt;FT_SNF|ST_NH|L_MA_NH|S03501|PD_PRIVATE| - 206.0000000000&lt;/CELL&gt;&lt;CELL&gt;FT_SNF|ST_KY|L_KY|S02604|T_EXPENSES| - 466978.0000000000&lt;/CELL&gt;&lt;CELL&gt;FT_MH|ST_ID|L_OTH|S03717|T_BAD_DEBT| - 5115.0000000000&lt;/CELL&gt;&lt;CELL&gt;FT_ML_SNF|ST_ID|L_REV|S01401|PD_MEDICAID| - 2472.0000000000&lt;/CELL&gt;&lt;CELL&gt;FT_SNF|ST_KY|L_KY|S02603|T_DEPR_AMORT| - 3129.0000000000&lt;/CELL&gt;&lt;CELL</t>
  </si>
  <si>
    <t>&gt;FT_SNF|ST_OH|L_OH|S03709|T_NURSING_HOURS| - 10117.0000000000&lt;/CELL&gt;&lt;CELL&gt;FT_SNF|ST_MT|L_GE_A|S00104|REV_CONT_ALLOW| - -63650&lt;/CELL&gt;&lt;CELL&gt;FT_SNF|ST_MT|L_GE_A|S00104|T_CASH_AND_EQUIV| - 7474.0000000000&lt;/CELL&gt;&lt;CELL&gt;FT_SNF|ST_MT|L_GE_A|S00104|T_OTHER_HOURS| - 2514.0000000000&lt;/CELL&gt;&lt;CELL&gt;FT_SNF|ST_KY|L_KY|S02602|T_RENT_EXP| - 67158.0000000000&lt;/CELL&gt;&lt;CELL&gt;FT_SNF|ST_CO|L_GE_C|S01201|T_TRADE_PAY| - 218335.0000000000&lt;/CELL&gt;&lt;CELL&gt;FT_SNF|ST_CT|L_REV|S02001|IPD_OTHER| - 93.0000000000&lt;/CELL&gt;&lt;CELL&gt;FT_SNF|ST_KY|L_KY|S026</t>
  </si>
  <si>
    <t>05|T_NURSING_HOURS| - 4614.0000000000&lt;/CELL&gt;&lt;CELL&gt;FT_ALF|ST_KY|L_KY|S02609|T_TAX_INS| - 2700.0000000000&lt;/CELL&gt;&lt;CELL&gt;FT_SNF|ST_KY|L_KY|S02608|T_MGMT_FEE| - 15464.0000000000&lt;/CELL&gt;&lt;CELL&gt;FT_ML_SNF|ST_NH|L_GE_B|S00401|REV_ANCILLARY| - 157272&lt;/CELL&gt;&lt;CELL&gt;FT_ML_SNF|ST_NH|L_GE_B|S00401|PD_PRIVATE| - 401.0000000000&lt;/CELL&gt;&lt;CELL&gt;FT_SNF|ST_ID|L_OTH|S03718|T_EXPENSES| - 218662.0000000000&lt;/CELL&gt;&lt;CELL&gt;FT_SNF|ST_KY|L_KY|S02603|IPD_HOSPICE| - 93.0000000000&lt;/CELL&gt;&lt;CELL&gt;FT_ALF|ST_KY|L_KY|S02609|T_DEPR_AMORT| - 2947.000000000</t>
  </si>
  <si>
    <t>0&lt;/CELL&gt;&lt;CELL&gt;FT_SNF|ST_FL|L_REV|S01701|IP_REV_SKILLED| - 921480&lt;/CELL&gt;&lt;CELL&gt;FT_ML_SNF|ST_NH|L_GE_B|S00401|A_BEDS| - 95.0000000000&lt;/CELL&gt;&lt;CELL&gt;FT_SNF|ST_TN|L_OTH|S03721|T_OTHER_CUR_LIAB| - 1834121&lt;/CELL&gt;&lt;CELL&gt;FT_ML_SNF|ST_NH|L_GE_B|S00401|IPD_SKILLED| - 2465.0000000000&lt;/CELL&gt;&lt;CELL&gt;FT_SNF|ST_FL|L_REV|S02101|IP_REV_SKILLED| - 910002&lt;/CELL&gt;&lt;CELL&gt;FT_ML_SNF|ST_NH|L_GE_B|S00401|PD_COMM_INS| - 8.0000000000&lt;/CELL&gt;&lt;CELL&gt;FT_ML_SNF|ST_NH|L_GE_B|S00401|L_BEDS| - 103.0000000000&lt;/CELL&gt;&lt;CELL&gt;FT_ML_SNF|ST_NH|L_GE_B|S00401|</t>
  </si>
  <si>
    <t>PD_MEDICARE| - 441.0000000000&lt;/CELL&gt;&lt;CELL&gt;FT_ML_SNF|ST_NH|L_GE_B|S00401|PD_MEDICAID| - 1832.0000000000&lt;/CELL&gt;&lt;CELL&gt;FT_ML_SNF|ST_NH|L_4116|S02961|T_EXPENSES| - 521442.0000000000&lt;/CELL&gt;&lt;CELL&gt;FT_SNF|ST_NH|L_MA_NH|S03505|IPD_HOSPICE| - 8.0000000000&lt;/CELL&gt;&lt;CELL&gt;FT_SNF|ST_NH|L_GE_B|S00901|IP_REV_SKILLED| - 656253&lt;/CELL&gt;&lt;CELL&gt;FT_SNF|ST_KY|L_KY|S02602|T_OTHER_NN_LABOR| - 39518.0000000000&lt;/CELL&gt;&lt;CELL&gt;FT_SNF|ST_KY|L_KY|S02605|T_MGMT_FEE| - 16049.0000000000&lt;/CELL&gt;&lt;CELL&gt;FT_SNF|ST_ID|L_OTH|S03718|T_BAD_DEBT| - 3356.0000</t>
  </si>
  <si>
    <t>000000&lt;/CELL&gt;&lt;CELL&gt;FT_ALF|ST_KY|L_KY|S02609|T_TRADE_PAY| - 18846.0000000000&lt;/CELL&gt;&lt;CELL&gt;FT_SNF|ST_OH|L_OH|S03710|A_BEDS| - 87.0000000000&lt;/CELL&gt;&lt;CELL&gt;FT_SNF|ST_KY|L_KY|S02608|T_CASH_AND_EQUIV| - 21347.0000000000&lt;/CELL&gt;&lt;CELL&gt;FT_SNF|ST_RI|L_OTH|S03711|T_TRADE_PAY| - 55335.0000000000&lt;/CELL&gt;&lt;CELL&gt;FT_SNF|ST_RI|L_OTH|S03711|T_TAX_INS| - 581.0000000000&lt;/CELL&gt;&lt;CELL&gt;FT_SNF|ST_KY|L_KY|S02604|IPD_HOSPICE| - 97.0000000000&lt;/CELL&gt;&lt;CELL&gt;FT_ML_SNF|ST_ID|L_REV|S01401|REV_MEDICAID| - 419021&lt;/CELL&gt;&lt;CELL&gt;FT_SNF|ST_KY|L_KY|S0260</t>
  </si>
  <si>
    <t>3|IP_REV_HOSPICE| - 19976&lt;/CELL&gt;&lt;CELL&gt;FT_ALF|ST_KY|L_KY|S02609|T_EXPENSES| - 90444.0000000000&lt;/CELL&gt;&lt;CELL&gt;FT_SNF|ST_KY|L_KY|S02601|T_DEPR_AMORT| - 5275.0000000000&lt;/CELL&gt;&lt;CELL&gt;FT_SNF|ST_NH|L_MA_NH|S03503|PD_COMM_INS| - 28.0000000000&lt;/CELL&gt;&lt;CELL&gt;FT_SNF|ST_NH|L_MA_NH|S03504|PD_COMM_INS| - 51.0000000000&lt;/CELL&gt;&lt;CELL&gt;FT_SNF|ST_CT|L_2845|S01301|T_NURSING_LABOR| - 234578.0000000000&lt;/CELL&gt;&lt;CELL&gt;FT_SNF|ST_KY|L_KY|S02613|PD_MEDICAID| - 1057.0000000000&lt;/CELL&gt;&lt;CELL&gt;FT_SNF|ST_WV|L_GE_C|S01101|T_NURSING_LABOR| - 189641.00</t>
  </si>
  <si>
    <t>00000000&lt;/CELL&gt;&lt;CELL&gt;FT_SNF|ST_CT|L_CT|S03702|T_CAPEX| - 5849.0000000000&lt;/CELL&gt;&lt;CELL&gt;FT_SNF|ST_NM|L_GE_A|S00101|REV_CONT_ALLOW| - -151492&lt;/CELL&gt;&lt;CELL&gt;FT_SNF|ST_NM|L_GE_A|S00101|T_CASH_AND_EQUIV| - 6448.0000000000&lt;/CELL&gt;&lt;CELL&gt;FT_SNF|ST_NM|L_GE_A|S00101|T_OTHER_HOURS| - 3028.0000000000&lt;/CELL&gt;&lt;CELL&gt;FT_SNF|ST_OH|L_REV|S01901|PD_COMM_INS| - 231.0000000000&lt;/CELL&gt;&lt;CELL&gt;FT_SNF|ST_KY|L_KY|S02604|T_OTHER_HOURS| - 3908.0000000000&lt;/CELL&gt;&lt;CELL&gt;FT_ML_SNF|ST_CT|L_CT_REVOLVER|S03402|REV_MEDICARE| - 485135&lt;/CELL&gt;&lt;CELL&gt;FT_ML</t>
  </si>
  <si>
    <t>_SNF|ST_KY|L_KY|S02606|L_BEDS| - 45.0000000000&lt;/CELL&gt;&lt;CELL&gt;FT_ALF|ST_NH|L_GE_B|S00801|T_EXPENSES| - 285421.0000000000&lt;/CELL&gt;&lt;CELL&gt;FT_SNF|ST_KY|L_KY|S02608|T_CAPEX| - 602.0000000000&lt;/CELL&gt;&lt;CELL&gt;FT_SNF|ST_CT|L_CT|S03704|T_CAPEX| - 10110.0000000000&lt;/CELL&gt;&lt;CELL&gt;FT_SNF|ST_KY|L_KY|S02604|IP_REV_HOSPICE| - 18348&lt;/CELL&gt;&lt;CELL&gt;FT_ALF|ST_KY|L_KY|S02614|REV_PRIVATE| - 157938&lt;/CELL&gt;&lt;CELL&gt;FT_SNF|ST_KY|L_KY|S02603|T_OTHER_HOURS| - 2262.0000000000&lt;/CELL&gt;&lt;CELL&gt;FT_ALF|ST_KY|L_KY|S02614|T_OTHER_HOURS| - 2559.0000000000&lt;/CELL&gt;</t>
  </si>
  <si>
    <t>&lt;CELL&gt;FT_SNF|ST_CA|L_OTH|S03720|REV_ANCILLARY| - 133627&lt;/CELL&gt;&lt;CELL&gt;FT_SNF|ST_NC|L_REV|S02201|REV_MEDICARE| - 168302&lt;/CELL&gt;&lt;CELL&gt;FT_SNF|ST_CT|L_CT|S03703|PD_OTHER| - 125.0000000000&lt;/CELL&gt;&lt;CELL&gt;FT_SNF|ST_KY|L_REV|S02301|A_BEDS| - 151.0000000000&lt;/CELL&gt;&lt;CELL&gt;FT_SNF|ST_FL|L_REV|S01701|T_OTH_CUR_ASSETS| - 17494.0000000000&lt;/CELL&gt;&lt;CELL&gt;FT_SNF|ST_CA|L_REV|S01501|IPD_HOSPICE| - 240.0000000000&lt;/CELL&gt;&lt;CELL&gt;FT_SNF|ST_KY|L_KY|S02608|T_TRADE_PAY| - 33253.0000000000&lt;/CELL&gt;&lt;CELL&gt;FT_SNF|ST_ID|L_OTH|S03718|IPD_OTHER| - 31.00</t>
  </si>
  <si>
    <t>00000000&lt;/CELL&gt;&lt;CELL&gt;FT_SNF|ST_KY|L_KY|S02601|T_OTHER_HOURS| - 3468.0000000000&lt;/CELL&gt;&lt;CELL&gt;FT_SNF|ST_KY|L_KY|S02605|T_CAPEX| - 23881.0000000000&lt;/CELL&gt;&lt;CELL&gt;FT_SNF|ST_CT|L_2845|S01301|IPD_HOSPICE| - 31.0000000000&lt;/CELL&gt;&lt;CELL&gt;FT_CCRC|ST_NM|L_REV|S03601|T_ANCIL_EXP| - 99902.0000000000&lt;/CELL&gt;&lt;CELL&gt;FT_SNF|ST_KY|L_KY|S02601|IP_REV_HOSPICE| - 16938&lt;/CELL&gt;&lt;CELL&gt;FT_ML_SNF|ST_NH|L_GE_B|S00501|REV_ANCILLARY| - 303560&lt;/CELL&gt;&lt;CELL&gt;FT_SNF|ST_CA|L_OTH|S03720|T_AR_GROSS| - 545632.0000000000&lt;/CELL&gt;&lt;CELL&gt;FT_ALF|ST_KY|L_KY|S0</t>
  </si>
  <si>
    <t>2609|L_BEDS| - 60.0000000000&lt;/CELL&gt;&lt;CELL&gt;FT_SNF|ST_CO|L_GE_C|S01201|PD_OTHER| - 569.0000000000&lt;/CELL&gt;&lt;CELL&gt;FT_SNF|ST_FL|L_REV|S01801|REV_ANCILLARY| - 369493&lt;/CELL&gt;&lt;CELL&gt;FT_SNF|ST_FL|L_REV|S01701|REV_ANCILLARY| - 264987&lt;/CELL&gt;&lt;CELL&gt;FT_SNF|ST_NH|L_MA_NH|S03504|L_BEDS| - 85.0000000000&lt;/CELL&gt;&lt;CELL&gt;FT_SNF|ST_KY|L_KY|S02603|T_OTHER_CUR_LIAB| - 455258&lt;/CELL&gt;&lt;CELL&gt;FT_CCRC|ST_NM|L_REV|S03601|T_MGMT_FEE| - 38607.0000000000&lt;/CELL&gt;&lt;CELL&gt;FT_SNF|ST_FL|L_REV|S02101|REV_ANCILLARY| - 440088&lt;/CELL&gt;&lt;CELL&gt;FT_ML_SNF|ST_NH|L_GE_</t>
  </si>
  <si>
    <t>B|S00501|T_TAX_INS| - 10316.0000000000&lt;/CELL&gt;&lt;CELL&gt;FT_SNF|ST_OH|L_OH|S03710|PD_OTHER| - 109.0000000000&lt;/CELL&gt;&lt;CELL&gt;FT_SNF|ST_CA|L_OTH|S03720|T_CASH_AND_EQUIV| - 17788.0000000000&lt;/CELL&gt;&lt;CELL&gt;FT_SNF|ST_FL|L_REV|S01701|T_NURSING_LABOR| - 245993.0000000000&lt;/CELL&gt;&lt;CELL&gt;FT_SNF|ST_KY|L_KY|S02605|T_TRADE_PAY| - 31413.0000000000&lt;/CELL&gt;&lt;CELL&gt;FT_SNF|ST_NH|L_MA_NH|S03501|REV_OTHER| - 126&lt;/CELL&gt;&lt;CELL&gt;FT_SNF|ST_KY|L_KY|S02608|T_TAX_INS| - 1800.0000000000&lt;/CELL&gt;&lt;CELL&gt;FT_SNF|ST_OK|L_OK|S03713|PD_MEDICARE| - 207.0000000000&lt;</t>
  </si>
  <si>
    <t>/CELL&gt;&lt;CELL&gt;FT_SNF|ST_KY|L_KY|S02605|T_EXPENSES| - 201229.0000000000&lt;/CELL&gt;&lt;CELL&gt;FT_SNF|ST_WV|L_GE_C|S01101|T_INV| - 42621.0000000000&lt;/CELL&gt;&lt;CELL&gt;FT_ALF|ST_KY|L_KY|S02609|T_OTHER_CUR_LIAB| - 243566&lt;/CELL&gt;&lt;CELL&gt;FT_SNF|ST_NH|L_2824|S02921|PD_MEDICARE| - 936.0000000000&lt;/CELL&gt;&lt;CELL&gt;FT_ML_SNF|ST_ID|L_REV|S01401|IPD_ASSISTED| - 527.0000000000&lt;/CELL&gt;&lt;CELL&gt;FT_SNF|ST_CA|L_OTH|S03720|T_ANCIL_EXP| - 68334.0000000000&lt;/CELL&gt;&lt;CELL&gt;FT_SNF|ST_KY|L_KY|S02604|T_OTHER_CUR_LIAB| - 690586&lt;/CELL&gt;&lt;CELL&gt;FT_SNF|ST_OH|L_OH|S03719|T_</t>
  </si>
  <si>
    <t>NURSING_LABOR| - 153494.0000000000&lt;/CELL&gt;&lt;CELL&gt;FT_SNF|ST_NH|L_GE_B|S00901|REV_MEDICARE| - 284387&lt;/CELL&gt;&lt;CELL&gt;FT_SNF|ST_KY|L_KY|S02603|T_RENT_EXP| - 14288.0000000000&lt;/CELL&gt;&lt;CELL&gt;FT_ML_SNF|ST_NH|L_4114|S02951|PD_MEDICAID| - 62.0000000000&lt;/CELL&gt;&lt;CELL&gt;FT_ALF|ST_NH|L_4113|S02971|IP_REV_ASSISTED| - 428652&lt;/CELL&gt;&lt;CELL&gt;FT_SNF|ST_CA|L_OTH|S03720|T_CAPEX| - 19603.0000000000&lt;/CELL&gt;&lt;CELL&gt;FT_SNF|ST_IN|L_OTH|S03714|T_BAD_DEBT| - 5592.0000000000&lt;/CELL&gt;&lt;CELL&gt;FT_SNF|ST_IN|L_OTH|S03714|T_AR_VAL_RES| - -191919.0000000000&lt;/CEL</t>
  </si>
  <si>
    <t>L&gt;&lt;CELL&gt;FT_MH|ST_ID|L_OTH|S03717|PD_COMM_INS| - 147.0000000000&lt;/CELL&gt;&lt;CELL&gt;FT_SNF|ST_KY|L_KY|S02605|T_TAX_INS| - 2084.0000000000&lt;/CELL&gt;&lt;CELL&gt;FT_SNF|ST_KY|L_KY|S02603|T_OTH_CUR_ASSETS| - 117.0000000000&lt;/CELL&gt;&lt;CELL&gt;FT_ALF|ST_KY|L_KY|S02614|T_AR_VAL_RES| - -20314.0000000000&lt;/CELL&gt;&lt;CELL&gt;FT_SNF|ST_RI|L_OTH|S03712|REV_COMM_INS| - 72539&lt;/CELL&gt;&lt;CELL&gt;FT_SNF|ST_KY|L_KY|S02608|IPD_HOSPICE| - 10.0000000000&lt;/CELL&gt;&lt;CELL&gt;FT_SNF|ST_MT|L_GE_A|S00104|T_AR_GROSS| - 568549.0000000000&lt;/CELL&gt;&lt;CELL&gt;FT_SNF|ST_MT|L_GE_A|S00104|T_NU</t>
  </si>
  <si>
    <t>RSING_HOURS| - 4200.0000000000&lt;/CELL&gt;&lt;CELL&gt;FT_ALF|ST_WA|L_OTH|S03716|T_DEPR_AMORT| - 1542.0000000000&lt;/CELL&gt;&lt;CELL&gt;FT_SNF|ST_CO|L_GE_C|S01201|REV_PRIVATE| - 118621&lt;/CELL&gt;&lt;CELL&gt;FT_SNF|ST_CT|L_REV|S02001|T_AR_VAL_RES| - -497436.0000000000&lt;/CELL&gt;&lt;CELL&gt;FT_SNF|ST_KY|L_KY|S02602|IP_REV_ASSISTED| - 7028&lt;/CELL&gt;&lt;CELL&gt;FT_ALF|ST_KY|L_KY|S02609|T_OTHER_HOURS| - 1480.0000000000&lt;/CELL&gt;&lt;CELL&gt;FT_SNF|ST_OH|L_OH|S03719|IP_REV_SKILLED| - 586834&lt;/CELL&gt;&lt;CELL&gt;FT_SNF|ST_KY|L_KY|S02601|T_OTHER_CUR_LIAB| - 339612&lt;/CELL&gt;&lt;CELL&gt;FT_ML_SN</t>
  </si>
  <si>
    <t>F|ST_NH|L_GE_B|S00401|T_RENT_EXP| - 99102.0000000000&lt;/CELL&gt;&lt;CELL&gt;FT_ML_SNF|ST_NH|L_GE_B|S00401|T_EXPENSES| - 419052.0000000000&lt;/CELL&gt;&lt;CELL&gt;FT_SNF|ST_KY|L_KY|S02602|REV_PRIVATE| - 49975&lt;/CELL&gt;&lt;CELL&gt;FT_SNF|ST_NH|L_MA_NH|S03504|T_CASH_AND_EQUIV| - 112907.0000000000&lt;/CELL&gt;&lt;CELL&gt;FT_SNF|ST_KY|L_KY|S02603|T_OTHER_NN_LABOR| - 47475.0000000000&lt;/CELL&gt;&lt;CELL&gt;FT_SNF|ST_OH|L_REV|S01901|T_ANCIL_EXP| - 141504.0000000000&lt;/CELL&gt;&lt;CELL&gt;FT_SNF|ST_CT|L_CT|S03702|T_CONTRACT_LABOR| - -134.0000000000&lt;/CELL&gt;&lt;CELL&gt;FT_SNF|ST_CT|L_CT_R</t>
  </si>
  <si>
    <t>EVOLVER|S03401|PD_MEDICARE| - 616.0000000000&lt;/CELL&gt;&lt;CELL&gt;FT_SNF|ST_CT|L_CT|S03703|T_TAX_INS| - 17552.0000000000&lt;/CELL&gt;&lt;CELL&gt;FT_SNF|ST_KY|L_KY|S02604|T_OTH_CUR_ASSETS| - 3092.0000000000&lt;/CELL&gt;&lt;CELL&gt;FT_SNF|ST_CO|L_GE_C|S01201|T_TAX_INS| - 8712.0000000000&lt;/CELL&gt;&lt;CELL&gt;FT_ML_SNF|ST_NH|L_GE_B|S00401|REV_MEDICARE| - 206218&lt;/CELL&gt;&lt;CELL&gt;FT_SNF|ST_KY|L_KY|S02603|T_NURSING_LABOR| - 103543.0000000000&lt;/CELL&gt;&lt;CELL&gt;FT_SNF|ST_MT|L_GE_A|S00105|REV_MEDICARE| - 363779&lt;/CELL&gt;&lt;CELL&gt;FT_SNF|ST_MT|L_GE_A|S00105|T_EXPENSES| - 69257</t>
  </si>
  <si>
    <t>8.0000000000&lt;/CELL&gt;&lt;CELL&gt;FT_SNF|ST_KY|L_KY|S02608|IP_REV_HOSPICE| - 1627&lt;/CELL&gt;&lt;CELL&gt;FT_ML_SNF|ST_NH|L_GE_B|S00401|IP_REV_ASSISTED| - 47775&lt;/CELL&gt;&lt;CELL&gt;FT_SNF|ST_KY|L_KY|S02613|T_NURSING_HOURS| - 8143.0000000000&lt;/CELL&gt;&lt;CELL&gt;FT_MH|ST_ID|L_OTH|S03717|T_TRADE_PAY| - 27849.0000000000&lt;/CELL&gt;&lt;CELL&gt;FT_SNF|ST_OH|L_OH|S03710|T_ANCIL_EXP| - 45341.0000000000&lt;/CELL&gt;&lt;CELL&gt;FT_ALF|ST_KY|L_KY|S02609|T_OTHER_NN_LABOR| - 25799.0000000000&lt;/CELL&gt;&lt;CELL&gt;FT_SNF|ST_KY|L_KY|S02601|T_RENT_EXP| - 108554.0000000000&lt;/CELL&gt;&lt;CELL&gt;FT_SNF|</t>
  </si>
  <si>
    <t>ST_FL|L_REV|S02101|T_OTH_CUR_ASSETS| - 17327.0000000000&lt;/CELL&gt;&lt;CELL&gt;FT_SNF|ST_ID|L_OTH|S03718|PD_MEDICARE| - 234.0000000000&lt;/CELL&gt;&lt;CELL&gt;FT_SNF|ST_KY|L_KY|S02602|REV_OTHER| - -907&lt;/CELL&gt;&lt;CELL&gt;FT_ALF|ST_WA|L_OTH|S03716|REV_PRIVATE| - 89713&lt;/CELL&gt;&lt;CELL&gt;FT_ML_SNF|ST_CT|L_CT_REVOLVER|S03402|T_ANCIL_EXP| - 232056.0000000000&lt;/CELL&gt;&lt;CELL&gt;FT_SNF|ST_NH|L_MA_NH|S03502|REV_CONT_ALLOW| - -51641&lt;/CELL&gt;&lt;CELL&gt;FT_SNF|ST_OH|L_REV|S01901|T_AR_GROSS| - 2122908.0000000000&lt;/CELL&gt;&lt;CELL&gt;FT_SNF|ST_KY|L_KY|S02601|T_OTH_CUR_ASSETS| -</t>
  </si>
  <si>
    <t xml:space="preserve"> -17960.0000000000&lt;/CELL&gt;&lt;CELL&gt;FT_SNF|ST_CT|L_CT|S03704|IPD_OTHER| - 35.0000000000&lt;/CELL&gt;&lt;CELL&gt;FT_SNF|ST_CT|L_CT|S03702|PD_OTHER| - 62.0000000000&lt;/CELL&gt;&lt;CELL&gt;FT_SNF|ST_KY|L_KY|S02604|T_NURSING_LABOR| - 202531.0000000000&lt;/CELL&gt;&lt;CELL&gt;FT_SNF|ST_MA|L_MA_NH|S03707|PD_PRIVATE| - 212.0000000000&lt;/CELL&gt;&lt;CELL&gt;FT_SNF|ST_NH|L_MA_NH|S03501|T_AR_GROSS| - 774825.0000000000&lt;/CELL&gt;&lt;CELL&gt;FT_ML_SNF|ST_NH|L_GE_B|S00501|IPD_OTHER| - 288.0000000000&lt;/CELL&gt;&lt;CELL&gt;FT_SNF|ST_CA|L_REV|S01501|T_INV| - 44752.0000000000&lt;/CELL&gt;&lt;CELL&gt;FT_SN</t>
  </si>
  <si>
    <t>F|ST_KY|L_KY|S02608|T_OTHER_HOURS| - 2235.0000000000&lt;/CELL&gt;&lt;CELL&gt;FT_SNF|ST_NM|L_GE_A|S00101|T_AR_GROSS| - 879548.0000000000&lt;/CELL&gt;&lt;CELL&gt;FT_SNF|ST_NM|L_GE_A|S00101|T_NURSING_HOURS| - 8083.0000000000&lt;/CELL&gt;&lt;CELL&gt;FT_SNF|ST_CA|L_REV|S01501|T_EXPENSES| - 562841.0000000000&lt;/CELL&gt;&lt;CELL&gt;FT_ML_SNF|ST_ID|L_REV|S01401|REV_MEDICARE| - 201543&lt;/CELL&gt;&lt;CELL&gt;FT_ML_SNF|ST_ID|L_REV|S01401|T_OTHER_NN_LABOR| - 140771.0000000000&lt;/CELL&gt;&lt;CELL&gt;FT_SNF|ST_KY|L_KY|S02601|T_OTHER_NN_LABOR| - 75220.0000000000&lt;/CELL&gt;&lt;CELL&gt;FT_SNF|ST_GA|L_</t>
  </si>
  <si>
    <t>|ST_KY|L_KY|S02601|PD_MEDICAID| - 2450.0000000000&lt;/CELL&gt;&lt;CELL&gt;FT_SNF|ST_KY|L_KY|S02604|PD_MEDICAID| - 2274.0000000000&lt;/CELL&gt;&lt;CELL&gt;FT_SNF|ST_CT|L_REV|S02001|PD_OTHER| - 93.0000000000&lt;/CELL&gt;&lt;CELL&gt;FT_SNF|ST_KY|L_KY|S02605|PD_MEDICAID| - 777.0000000000&lt;/CELL&gt;&lt;CELL&gt;FT_SNF|ST_KY|L_KY|S02608|PD_MEDICAID| - 911.0000000000&lt;/CELL&gt;&lt;CELL&gt;FT_SNF|ST_OH|L_OH|S02511|PD_COMM_INS| - 216.0000000000&lt;/CELL&gt;&lt;CELL&gt;FT_SNF|ST_OK|L_2704|S02931|IPD_SKILLED| - 2984.0000000000&lt;/CELL&gt;&lt;CELL&gt;FT_SNF|ST_NH|L_GE_B|S00601|REV_ANCILLARY| - 285</t>
  </si>
  <si>
    <t>177&lt;/CELL&gt;&lt;CELL&gt;FT_SNF|ST_KY|L_KY|S02602|PD_OTHER| - 5.0000000000&lt;/CELL&gt;&lt;CELL&gt;FT_SNF|ST_CT|L_CT|S03702|REV_OTHER| - 20&lt;/CELL&gt;&lt;CELL&gt;FT_ML_SNF|ST_NH|L_4116|S02961|PD_MEDICAID| - 169.0000000000&lt;/CELL&gt;&lt;CELL&gt;FT_SNF|ST_MA|L_MA_NH|S03707|PD_MEDICAID| - 2350.0000000000&lt;/CELL&gt;&lt;CELL&gt;FT_ML_SNF|ST_ID|L_REV|S01401|T_NURSING_HOURS| - 14840.0000000000&lt;/CELL&gt;&lt;CELL&gt;FT_SNF|ST_CO|L_GE_C|S01201|PD_PRIVATE| - 488.0000000000&lt;/CELL&gt;&lt;CELL&gt;FT_SNF|ST_OH|L_OH|S03708|T_INT_INC_EXP| - -2.0000000000&lt;/CELL&gt;&lt;CELL&gt;FT_SNF|ST_FL|L_REV|S01601</t>
  </si>
  <si>
    <t>%,FBUSINESS_UNIT,V57188</t>
  </si>
  <si>
    <t>%,FBUSINESS_UNIT,V57152</t>
  </si>
  <si>
    <t>%,FBUSINESS_UNIT,V57156</t>
  </si>
  <si>
    <t>Tenant Straight Line Rent Adjustment</t>
  </si>
  <si>
    <t>%,ATF,FDESCR</t>
  </si>
  <si>
    <t>F|ST_CT|L_2842|S02911|A_BEDS| - 351.0000000000&lt;/CELL&gt;&lt;CELL&gt;FT_SNF|ST_CT|L_REV|S02001|T_DEPR_AMORT| - 3274.0000000000&lt;/CELL&gt;&lt;CELL&gt;FT_SNF|ST_FL|L_REV|S01601|IP_REV_SKILLED| - 1535684&lt;/CELL&gt;&lt;CELL&gt;FT_SNF|ST_FL|L_REV|S01801|IP_REV_SKILLED| - 944565&lt;/CELL&gt;&lt;CELL&gt;FT_SNF|ST_KY|L_KY|S02612|T_OTH_CUR_ASSETS| - 3763.0000000000&lt;/CELL&gt;&lt;CELL&gt;FT_SNF|ST_ID|L_OTH|S03718|T_OTHER_HOURS| - 2046.0000000000&lt;/CELL&gt;&lt;CELL&gt;FT_SNF|ST_MT|L_GE_A|S00103|T_AR_VAL_RES| - -333783.0000000000&lt;/CELL&gt;&lt;CELL&gt;FT_SNF|ST_MT|L_GE_A|S00103|T_NURSING_L</t>
  </si>
  <si>
    <t>ABOR| - 122970.0000000000&lt;/CELL&gt;&lt;CELL&gt;FT_SNF|ST_MT|L_GE_A|S00103|IPD_OTHER| - 31.0000000000&lt;/CELL&gt;&lt;CELL&gt;FT_ML_SNF|ST_NH|L_GE_B|S00501|PD_OTHER| - 288.0000000000&lt;/CELL&gt;&lt;CELL&gt;FT_SNF|ST_KY|L_KY|S02601|REV_OTHER| - -4695&lt;/CELL&gt;&lt;CELL&gt;FT_SNF|ST_CT|L_CT|S03704|T_AR_GROSS| - 1342026.0000000000&lt;/CELL&gt;&lt;CELL&gt;FT_SNF|ST_KY|L_KY|S02604|T_AR_GROSS| - 2003401.0000000000&lt;/CELL&gt;&lt;CELL&gt;FT_SNF|ST_FL|L_REV|S02101|IPD_SKILLED| - 3072.0000000000&lt;/CELL&gt;&lt;CELL&gt;FT_SNF|ST_OH|L_OH|S03710|T_BAD_DEBT| - 4960.0000000000&lt;/CELL&gt;&lt;CELL&gt;FT_SNF|</t>
  </si>
  <si>
    <t>ST_KY|L_KY|S02603|T_ANCIL_EXP| - 50910.0000000000&lt;/CELL&gt;&lt;CELL&gt;FT_ML_SNF|ST_NH|L_4114|S02951|REV_OTHER| - -375&lt;/CELL&gt;&lt;CELL&gt;FT_SNF|ST_CT|L_2842|S02911|T_CASH_AND_EQUIV| - 329062.0000000000&lt;/CELL&gt;&lt;CELL&gt;FT_SNF|ST_OK|L_2704|S02931|A_BEDS| - 147.0000000000&lt;/CELL&gt;&lt;CELL&gt;FT_SNF|ST_CT|L_CT|S03703|A_BEDS| - 90.0000000000&lt;/CELL&gt;&lt;CELL&gt;FT_SNF|ST_MA|L_MA_NH|S03707|PD_VETERANS| - 84.0000000000&lt;/CELL&gt;&lt;CELL&gt;FT_SNF|ST_OH|L_OH|S03719|REV_COMM_INS| - 11088&lt;/CELL&gt;&lt;CELL&gt;FT_SNF|ST_KY|L_KY|S02610|T_NURSING_LABOR| - 92886.0000000000</t>
  </si>
  <si>
    <t>&lt;/CELL&gt;&lt;CELL&gt;FT_SNF|ST_OH|L_OH|S03709|T_INT_INC_EXP| - -2.0000000000&lt;/CELL&gt;&lt;CELL&gt;FT_SNF|ST_NH|L_MA_NH|S03504|REV_VETERANS| - 35803&lt;/CELL&gt;&lt;CELL&gt;FT_SNF|ST_WV|L_GE_C|S01101|PD_COMM_INS| - 79.0000000000&lt;/CELL&gt;&lt;CELL&gt;FT_SNF|ST_NH|L_GE_B|S00901|T_AR_VAL_RES| - -372245.0000000000&lt;/CELL&gt;&lt;CELL&gt;FT_SNF|ST_WV|L_GE_C|S01101|L_BEDS| - 120.0000000000&lt;/CELL&gt;&lt;CELL&gt;FT_SNF|ST_OH|L_OH|S03719|T_AR_VAL_RES| - -87033.0000000000&lt;/CELL&gt;&lt;CELL&gt;FT_SNF|ST_CA|L_REV|S01501|T_ANCIL_EXP| - 104901.0000000000&lt;/CELL&gt;&lt;CELL&gt;FT_ALF|ST_NH|L_GE_B|S</t>
  </si>
  <si>
    <t>00801|T_INV| - 31611.0000000000&lt;/CELL&gt;&lt;CELL&gt;FT_SNF|ST_KY|L_KY|S02601|T_AR_GROSS| - 1239628.0000000000&lt;/CELL&gt;&lt;CELL&gt;FT_SNF|ST_CT|L_CT|S03403|T_CASH_AND_EQUIV| - 52927.0000000000&lt;/CELL&gt;&lt;CELL&gt;FT_SNF|ST_OK|L_2704|S02931|T_EXPENSES| - 627973.0000000000&lt;/CELL&gt;&lt;CELL&gt;FT_SNF|ST_KY|L_KY|S02604|T_ANCIL_EXP| - 117461.0000000000&lt;/CELL&gt;&lt;CELL&gt;FT_SNF|ST_KY|L_KY|S02603|REV_CONT_ALLOW| - -77983&lt;/CELL&gt;&lt;CELL&gt;FT_SNF|ST_KY|L_KY|S02603|T_BAD_DEBT| - 4499.0000000000&lt;/CELL&gt;&lt;CELL&gt;FT_SNF|ST_OH|L_OH|S03710|REV_MEDICARE| - 62365&lt;/CELL&gt;&lt;</t>
  </si>
  <si>
    <t>CELL&gt;FT_SNF|ST_FL|L_REV|S02101|T_NURSING_HOURS| - 13106.0000000000&lt;/CELL&gt;&lt;CELL&gt;FT_SNF|ST_WV|L_OTH|S03715|REV_ANCILLARY| - 98685&lt;/CELL&gt;&lt;CELL&gt;FT_SNF|ST_OK|L_2704|S02931|T_TAX_INS| - 14141.0000000000&lt;/CELL&gt;&lt;CELL&gt;FT_SNF|ST_CO|L_GE_C|S00301|T_RENT_EXP| - 76277.0000000000&lt;/CELL&gt;&lt;CELL&gt;FT_SNF|ST_CO|L_GE_C|S01201|T_AR_VAL_RES| - -557996.0000000000&lt;/CELL&gt;&lt;CELL&gt;FT_SNF|ST_CO|L_GE_C|S00301|REV_MEDICARE| - 29809&lt;/CELL&gt;&lt;CELL&gt;FT_SNF|ST_KY|L_KY|S02610|T_OTH_CUR_ASSETS| - 240.0000000000&lt;/CELL&gt;&lt;CELL&gt;FT_SNF|ST_NH|L_MA_NH|S0350</t>
  </si>
  <si>
    <t>3|REV_VETERANS| - 30476&lt;/CELL&gt;&lt;CELL&gt;FT_SNF|ST_KY|L_KY|S02608|REV_PRIVATE| - 46583&lt;/CELL&gt;&lt;CELL&gt;FT_SNF|ST_ID|L_OTH|S03718|T_ANCIL_EXP| - 34600.0000000000&lt;/CELL&gt;&lt;CELL&gt;FT_SNF|ST_CA|L_OTH|S03720|T_TRADE_PAY| - 120435.0000000000&lt;/CELL&gt;&lt;CELL&gt;FT_ML_SNF|ST_NH|L_4116|S02961|T_TRADE_PAY| - 111667.0000000000&lt;/CELL&gt;&lt;CELL&gt;FT_SNF|ST_OH|L_OH|S03708|A_BEDS| - 98.0000000000&lt;/CELL&gt;&lt;CELL&gt;FT_SNF|ST_CT|L_2845|S01301|T_OTHER_HOURS| - 5611.0000000000&lt;/CELL&gt;&lt;CELL&gt;FT_SNF|ST_KY|L_KY|S02601|T_ANCIL_EXP| - 76575.0000000000&lt;/CELL&gt;&lt;CELL&gt;</t>
  </si>
  <si>
    <t>FT_SNF|ST_WV|L_GE_C|S01101|T_RENT_EXP| - 89090.0000000000&lt;/CELL&gt;&lt;CELL&gt;FT_SNF|ST_NC|L_REV|S02201|PD_MEDICAID| - 2246.0000000000&lt;/CELL&gt;&lt;CELL&gt;FT_ALF|ST_NH|L_4113|S02971|T_ANCIL_EXP| - 174.0000000000&lt;/CELL&gt;&lt;CELL&gt;FT_SNF|ST_KY|L_KY|S02604|REV_CONT_ALLOW| - -188129&lt;/CELL&gt;&lt;CELL&gt;FT_SNF|ST_RI|L_OTH|S03711|A_BEDS| - 130.0000000000&lt;/CELL&gt;&lt;CELL&gt;FT_ALF|ST_NH|L_4113|S02971|IP_REV_SKILLED| - 15752&lt;/CELL&gt;&lt;CELL&gt;FT_SNF|ST_OH|L_OH|S02511|T_NURSING_LABOR| - 134040.0000000000&lt;/CELL&gt;&lt;CELL&gt;FT_CCRC|ST_NM|L_REV|S03601|T_INT_INC_EXP|</t>
  </si>
  <si>
    <t xml:space="preserve"> - -58.0000000000&lt;/CELL&gt;&lt;CELL&gt;FT_SNF|ST_CT|L_CT_REVOLVER|S03401|REV_OTHER| - 5906&lt;/CELL&gt;&lt;CELL&gt;FT_SNF|ST_FL|L_OTH|S03301|IP_REV_SKILLED| - 818065&lt;/CELL&gt;&lt;CELL&gt;FT_SNF|ST_TN|L_OTH|S03721|REV_VETERANS| - 14867&lt;/CELL&gt;&lt;CELL&gt;FT_SNF|ST_WV|L_OTH|S03715|T_BAD_DEBT| - 4266.0000000000&lt;/CELL&gt;&lt;CELL&gt;FT_SNF|ST_CT|L_CT|S03403|T_TAX_INS| - 9574.0000000000&lt;/CELL&gt;&lt;CELL&gt;FT_SNF|ST_KY|L_KY|S02605|REV_PRIVATE| - 72445&lt;/CELL&gt;&lt;CELL&gt;FT_SNF|ST_NH|L_MA_NH|S03501|T_TAX_INS| - 5611.0000000000&lt;/CELL&gt;&lt;CELL&gt;FT_SNF|ST_KY|L_KY|S02608|REV_OTHER</t>
  </si>
  <si>
    <t>| - 756&lt;/CELL&gt;&lt;CELL&gt;FT_SNF|ST_ID|L_OTH|S03718|PD_MEDICAID| - 698.0000000000&lt;/CELL&gt;&lt;CELL&gt;FT_ML_SNF|ST_NH|L_GE_B|S00701|IP_REV_HOSPICE| - 54654&lt;/CELL&gt;&lt;CELL&gt;FT_MH|ST_ID|L_OTH|S03717|T_NURSING_HOURS| - 5342.0000000000&lt;/CELL&gt;&lt;CELL&gt;FT_SNF|ST_CT|L_CT|S03704|PD_MEDICAID| - 1459.0000000000&lt;/CELL&gt;&lt;CELL&gt;FT_SNF|ST_NH|L_MA_NH|S03502|T_NURSING_LABOR| - 85615.0000000000&lt;/CELL&gt;&lt;CELL&gt;FT_SNF|ST_GA|L_GE_C|S01001|T_DEPR_AMORT| - 3183.0000000000&lt;/CELL&gt;&lt;CELL&gt;FT_SNF|ST_NH|L_2824|S02921|A_BEDS| - 147.0000000000&lt;/CELL&gt;&lt;CELL&gt;FT_SNF|</t>
  </si>
  <si>
    <t>ST_KY|L_KY|S02601|REV_CONT_ALLOW| - -138783&lt;/CELL&gt;&lt;CELL&gt;FT_ALF|ST_NH|L_4113|S02971|T_AR_GROSS| - -240887.0000000000&lt;/CELL&gt;&lt;CELL&gt;FT_SNF|ST_OH|L_OH|S02521|T_NURSING_LABOR| - 215100.0000000000&lt;/CELL&gt;&lt;CELL&gt;FT_SNF|ST_KY|L_KY|S02603|REV_ANCILLARY| - 96033&lt;/CELL&gt;&lt;CELL&gt;FT_SNF|ST_KY|L_KY|S02613|T_NURSING_LABOR| - 125651.0000000000&lt;/CELL&gt;&lt;CELL&gt;FT_SNF|ST_MT|L_GE_A|S00105|T_AR_GROSS| - 2998486.0000000000&lt;/CELL&gt;&lt;CELL&gt;FT_ML_SNF|ST_NH|L_GE_B|S00401|T_NURSING_HOURS| - 7761.0000000000&lt;/CELL&gt;&lt;CELL&gt;FT_SNF|ST_CA|L_GE_A|S00201|</t>
  </si>
  <si>
    <t>T_AR_VAL_RES| - -121564.0000000000&lt;/CELL&gt;&lt;CELL&gt;FT_SNF|ST_CA|L_GE_A|S00201|T_NURSING_LABOR| - 201234.0000000000&lt;/CELL&gt;&lt;CELL&gt;FT_SNF|ST_CA|L_GE_A|S00201|IPD_OTHER| - 45.0000000000&lt;/CELL&gt;&lt;CELL&gt;FT_ML_SNF|ST_ID|L_REV|S01401|T_AR_VAL_RES| - -411434.0000000000&lt;/CELL&gt;&lt;CELL&gt;FT_ILF|ST_CT|L_CT|S02401|T_CASH_AND_EQUIV| - 47526.0000000000&lt;/CELL&gt;&lt;CELL&gt;FT_MH|ST_ID|L_OTH|S03717|PD_MEDICARE| - 168.0000000000&lt;/CELL&gt;&lt;CELL&gt;FT_SNF|ST_KY|L_KY|S02605|REV_OTHER| - -622&lt;/CELL&gt;&lt;CELL&gt;FT_SNF|ST_NH|L_MA_NH|S03501|T_TRADE_PAY| - 95846.00</t>
  </si>
  <si>
    <t>00000000&lt;/CELL&gt;&lt;CELL&gt;FT_SNF|ST_KY|L_KY|S02608|T_AR_GROSS| - 313719.0000000000&lt;/CELL&gt;&lt;CELL&gt;FT_ALF|ST_NH|L_4113|S02971|T_OTHER_NN_LABOR| - 68593.0000000000&lt;/CELL&gt;&lt;CELL&gt;FT_SNF|ST_CA|L_REV|S01501|PD_VETERANS| - 580.0000000000&lt;/CELL&gt;&lt;CELL&gt;FT_SNF|ST_CO|L_GE_C|S01201|T_AR_GROSS| - 2155852.0000000000&lt;/CELL&gt;&lt;CELL&gt;FT_CCRC|ST_NM|L_REV|S03601|A_BEDS| - 211.0000000000&lt;/CELL&gt;&lt;CELL&gt;FT_ML_SNF|ST_ID|L_REV|S01401|PD_OTHER| - 222.0000000000&lt;/CELL&gt;&lt;CELL&gt;FT_ML_SNF|ST_NH|L_GE_B|S00501|PD_PRIVATE| - 1115.0000000000&lt;/CELL&gt;&lt;CELL&gt;FT</t>
  </si>
  <si>
    <t>_SNF|ST_TN|L_OTH|S03721|T_MGMT_FEE| - 38169.0000000000&lt;/CELL&gt;&lt;CELL&gt;FT_SNF|ST_TN|L_OTH|S03721|T_NURSING_HOURS| - 11225.0000000000&lt;/CELL&gt;&lt;CELL&gt;FT_SNF|ST_KY|L_KY|S02613|T_OTH_CUR_ASSETS| - 5635.0000000000&lt;/CELL&gt;&lt;CELL&gt;FT_ALF|ST_NH|L_GE_B|S00801|T_OTH_CUR_ASSETS| - 5593.0000000000&lt;/CELL&gt;&lt;CELL&gt;FT_SNF|ST_KY|L_KY|S02602|PD_MEDICARE| - 244.0000000000&lt;/CELL&gt;&lt;CELL&gt;FT_SNF|ST_TN|L_OTH|S03721|T_EXPENSES| - 473092.0000000000&lt;/CELL&gt;&lt;CELL&gt;FT_SNF|ST_TN|L_OTH|S03721|T_CAPEX| - 3443.0000000000&lt;/CELL&gt;&lt;CELL&gt;FT_SNF|ST_TN|L_OTH|S0</t>
  </si>
  <si>
    <t>3721|T_CASH_AND_EQUIV| - 23952.0000000000&lt;/CELL&gt;&lt;CELL&gt;FT_SNF|ST_ID|L_OTH|S03718|T_TRADE_PAY| - 34130.0000000000&lt;/CELL&gt;&lt;CELL&gt;FT_SNF|ST_KY|L_KY|S02605|PD_MEDICARE| - 259.0000000000&lt;/CELL&gt;&lt;CELL&gt;FT_SNF|ST_CT|L_2842|S02911|T_DEPR_AMORT| - 8556.0000000000&lt;/CELL&gt;&lt;CELL&gt;FT_SNF|ST_KY|L_KY|S02605|T_AR_GROSS| - 232097.0000000000&lt;/CELL&gt;&lt;CELL&gt;FT_SNF|ST_NH|L_MA_NH|S03501|IP_REV_HOSPICE| - 33908&lt;/CELL&gt;&lt;CELL&gt;FT_SNF|ST_TN|L_OTH|S03721|T_OTH_CUR_ASSETS| - 8038.0000000000&lt;/CELL&gt;&lt;CELL&gt;FT_SNF|ST_CT|L_2845|S01301|REV_ANCILLARY| -</t>
  </si>
  <si>
    <t xml:space="preserve"> 409877&lt;/CELL&gt;&lt;CELL&gt;FT_SNF|ST_KY|L_KY|S02608|T_ANCIL_EXP| - 31253.0000000000&lt;/CELL&gt;&lt;CELL&gt;FT_CCRC|ST_NM|L_REV|S03601|T_OTHER_HOURS| - 8409.0000000000&lt;/CELL&gt;&lt;CELL&gt;FT_ML_SNF|ST_NH|L_4116|S02961|REV_PRIVATE| - 468460&lt;/CELL&gt;&lt;CELL&gt;FT_SNF|ST_OH|L_OH|S03701|REV_COMM_INS| - 28294&lt;/CELL&gt;&lt;CELL&gt;FT_SNF|ST_OH|L_OH|S02511|T_ANCIL_EXP| - 118866.0000000000&lt;/CELL&gt;&lt;CELL&gt;FT_ML_SNF|ST_NH|L_GE_B|S00401|IP_REV_SKILLED| - 628827&lt;/CELL&gt;&lt;CELL&gt;FT_ML_SNF|ST_NH|L_GE_B|S00501|T_BAD_DEBT| - 9929.0000000000&lt;/CELL&gt;&lt;CELL&gt;FT_SNF|ST_KY|L_KY|S</t>
  </si>
  <si>
    <t>02611|T_NURSING_LABOR| - 92842.0000000000&lt;/CELL&gt;&lt;CELL&gt;FT_SNF|ST_IN|L_OTH|S03714|T_DEPR_AMORT| - 2646.0000000000&lt;/CELL&gt;&lt;CELL&gt;FT_SNF|ST_RI|L_OTH|S03711|IP_REV_SKILLED| - 3214&lt;/CELL&gt;&lt;CELL&gt;FT_SNF|ST_TN|L_OTH|S03721|IP_REV_HOSPICE| - 20141&lt;/CELL&gt;&lt;CELL&gt;FT_SNF|ST_NH|L_MA_NH|S03501|REV_PRIVATE| - 65886&lt;/CELL&gt;&lt;CELL&gt;FT_SNF|ST_TN|L_OTH|S03721|T_TAX_INS| - 6240.0000000000&lt;/CELL&gt;&lt;CELL&gt;FT_SNF|ST_TN|L_OTH|S03721|T_TRADE_PAY| - 126298.0000000000&lt;/CELL&gt;&lt;CELL&gt;FT_SNF|ST_TN|L_OTH|S03721|T_OTHER_NN_LABOR| - 89050.0000000000&lt;/CE</t>
  </si>
  <si>
    <t>LL&gt;&lt;CELL&gt;FT_SNF|ST_CT|L_CT|S03702|T_NURSING_HOURS| - 7200.0000000000&lt;/CELL&gt;&lt;CELL&gt;FT_SNF|ST_CT|L_REV|S02001|T_EXPENSES| - 621184.0000000000&lt;/CELL&gt;&lt;CELL&gt;FT_SNF|ST_TN|L_OTH|S03721|T_OTHER_HOURS| - 3860.0000000000&lt;/CELL&gt;&lt;CELL&gt;FT_SNF|ST_NH|L_GE_B|S00601|T_NURSING_LABOR| - 165151.0000000000&lt;/CELL&gt;&lt;CELL&gt;FT_SNF|ST_CT|L_CT|S03702|IPD_HOSPICE| - 102.0000000000&lt;/CELL&gt;&lt;CELL&gt;FT_SNF|ST_NH|L_MA_NH|S03501|T_INT_INC_EXP| - -43.0000000000&lt;/CELL&gt;&lt;CELL&gt;FT_SNF|ST_NH|L_MA_NH|S03501|T_NURSING_LABOR| - 146809.0000000000&lt;/CELL&gt;&lt;CEL</t>
  </si>
  <si>
    <t>L&gt;FT_SNF|ST_KY|L_KY|S02605|T_ANCIL_EXP| - 42333.0000000000&lt;/CELL&gt;&lt;CELL&gt;FT_SNF|ST_NH|L_MA_NH|S03501|IPD_HOSPICE| - 203.0000000000&lt;/CELL&gt;&lt;CELL&gt;FT_SNF|ST_TN|L_OTH|S03721|PD_OTHER| - 94.0000000000&lt;/CELL&gt;&lt;CELL&gt;FT_SNF|ST_KY|L_KY|S02608|REV_CONT_ALLOW| - -61312&lt;/CELL&gt;&lt;CELL&gt;FT_SNF|ST_NH|L_2824|S02921|T_CAPEX| - 19616.0000000000&lt;/CELL&gt;&lt;CELL&gt;FT_SNF|ST_OH|L_OH|S03719|T_TAX_INS| - 3865.0000000000&lt;/CELL&gt;&lt;CELL&gt;FT_SNF|ST_NH|L_MA_NH|S03502|PD_MEDICARE| - 143.0000000000&lt;/CELL&gt;&lt;CELL&gt;FT_SNF|ST_NH|L_MA_NH|S03503|PD_MEDICARE| -</t>
  </si>
  <si>
    <t xml:space="preserve"> 440.0000000000&lt;/CELL&gt;&lt;CELL&gt;FT_SNF|ST_CT|L_2842|S02911|IPD_HOSPICE| - 272.0000000000&lt;/CELL&gt;&lt;CELL&gt;FT_SNF|ST_KY|L_KY|S02611|T_OTH_CUR_ASSETS| - 621.0000000000&lt;/CELL&gt;&lt;CELL&gt;FT_SNF|ST_NH|L_2824|S02921|REV_MEDICARE| - 430927&lt;/CELL&gt;&lt;CELL&gt;FT_SNF|ST_NH|L_MA_NH|S03505|PD_COMM_INS| - 80.0000000000&lt;/CELL&gt;&lt;CELL&gt;FT_SNF|ST_GA|L_OTH|S03722|T_CASH_AND_EQUIV| - 6042.0000000000&lt;/CELL&gt;&lt;CELL&gt;FT_ML_SNF|ST_NH|L_4114|S02951|IPD_ASSISTED| - 3002.0000000000&lt;/CELL&gt;&lt;CELL&gt;FT_SNF|ST_CO|L_GE_C|S00301|T_OTHER_HOURS| - 4528.0000000000&lt;/CEL</t>
  </si>
  <si>
    <t>L&gt;&lt;CELL&gt;FT_SNF|ST_CO|L_GE_C|S00301|T_CASH_AND_EQUIV| - 88160.0000000000&lt;/CELL&gt;&lt;CELL&gt;FT_SNF|ST_CO|L_GE_C|S00301|REV_CONT_ALLOW| - -83322&lt;/CELL&gt;&lt;CELL&gt;FT_SNF|ST_KY|L_KY|S02602|REV_MEDICAID| - 172727&lt;/CELL&gt;&lt;CELL&gt;FT_SNF|ST_NH|L_MA_NH|S03501|T_OTHER_CUR_LIAB| - 1027759&lt;/CELL&gt;&lt;CELL&gt;FT_SNF|ST_MA|L_MA_NH|S03706|REV_CONT_ALLOW| - -161812&lt;/CELL&gt;&lt;CELL&gt;FT_SNF|ST_MA|L_MA_NH|S03706|T_AR_GROSS| - 853246.0000000000&lt;/CELL&gt;&lt;CELL&gt;FT_SNF|ST_MA|L_MA_NH|S03706|T_ANCIL_EXP| - 74159.0000000000&lt;/CELL&gt;&lt;CELL&gt;FT_ML_SNF|ST_NH|L_4116|S02</t>
  </si>
  <si>
    <t>961|T_AR_GROSS| - 17422.0000000000&lt;/CELL&gt;&lt;CELL&gt;FT_SNF|ST_NH|L_2824|S02921|REV_MEDICAID| - 498015&lt;/CELL&gt;&lt;CELL&gt;FT_SNF|ST_CT|L_REV|S02001|T_TAX_INS| - 8144.0000000000&lt;/CELL&gt;&lt;CELL&gt;FT_SNF|ST_MA|L_MA_NH|S03706|T_AR_VAL_RES| - -143226.0000000000&lt;/CELL&gt;&lt;CELL&gt;FT_SNF|ST_OH|L_OH|S02511|PD_OTHER| - 56.0000000000&lt;/CELL&gt;&lt;CELL&gt;FT_SNF|ST_CT|L_2845|S01301|REV_CONT_ALLOW| - -398465&lt;/CELL&gt;&lt;CELL&gt;FT_SNF|ST_WV|L_OTH|S03715|PD_PRIVATE| - 212.0000000000&lt;/CELL&gt;&lt;CELL&gt;FT_SNF|ST_WV|L_GE_C|S01101|REV_MEDICARE| - 111789&lt;/CELL&gt;&lt;CELL&gt;FT_S</t>
  </si>
  <si>
    <t>NF|ST_OH|L_OH|S03709|PD_COMM_INS| - 163.0000000000&lt;/CELL&gt;&lt;CELL&gt;FT_SNF|ST_OH|L_OH|S03708|PD_COMM_INS| - 202.0000000000&lt;/CELL&gt;&lt;CELL&gt;FT_SNF|ST_RI|L_OTH|S03711|L_BEDS| - 131.0000000000&lt;/CELL&gt;&lt;CELL&gt;FT_SNF|ST_TN|L_OTH|S03721|T_ANCIL_EXP| - 110144.0000000000&lt;/CELL&gt;&lt;CELL&gt;FT_ALF|ST_KY|L_KY|S02614|T_OTHER_NN_LABOR| - 27706.0000000000&lt;/CELL&gt;&lt;CELL&gt;FT_SNF|ST_OH|L_OH|S02511|T_EXPENSES| - 354005.0000000000&lt;/CELL&gt;&lt;CELL&gt;FT_SNF|ST_TN|L_OTH|S03721|REV_PRIVATE| - 34944&lt;/CELL&gt;&lt;CELL&gt;FT_SNF|ST_OK|L_OK|S03713|T_ANCIL_EXP| - 69846.</t>
  </si>
  <si>
    <t>0000000000&lt;/CELL&gt;&lt;CELL&gt;FT_SNF|ST_OH|L_OH|S03719|T_TRADE_PAY| - 81003.0000000000&lt;/CELL&gt;&lt;CELL&gt;FT_SNF|ST_TN|L_OTH|S03721|REV_COMM_INS| - 71954&lt;/CELL&gt;&lt;CELL&gt;FT_SNF|ST_TN|L_OTH|S03721|REV_CONT_ALLOW| - -207411&lt;/CELL&gt;&lt;CELL&gt;FT_ML_SNF|ST_OK|L_2703|S02941|T_OTHER_HOURS| - 3276.0000000000&lt;/CELL&gt;&lt;CELL&gt;FT_ML_SNF|ST_OK|L_2703|S02941|T_OTHER_NN_LABOR| - 75644.0000000000&lt;/CELL&gt;&lt;CELL&gt;FT_ML_SNF|ST_OK|L_2703|S02941|T_RENT_EXP| - 43615.0000000000&lt;/CELL&gt;&lt;CELL&gt;FT_SNF|ST_NH|L_MA_NH|S03501|T_OTHER_HOURS| - 3177.0000000000&lt;/CELL&gt;&lt;C</t>
  </si>
  <si>
    <t>ELL&gt;FT_SNF|ST_MT|L_GE_A|S00105|T_RENT_EXP| - 196411.0000000000&lt;/CELL&gt;&lt;CELL&gt;FT_SNF|ST_NH|L_GE_B|S00901|T_BAD_DEBT| - 7446.0000000000&lt;/CELL&gt;&lt;CELL&gt;FT_SNF|ST_IN|L_OTH|S03714|IP_REV_SKILLED| - 495405&lt;/CELL&gt;&lt;CELL&gt;FT_SNF|ST_WV|L_GE_C|S01101|T_OTHER_CUR_LIAB| - 649678&lt;/CELL&gt;&lt;CELL&gt;FT_ML_SNF|ST_NH|L_GE_B|S00701|T_ANCIL_EXP| - 79337.0000000000&lt;/CELL&gt;&lt;CELL&gt;FT_ML_SNF|ST_NH|L_4116|S02961|REV_COMM_INS| - 8915&lt;/CELL&gt;&lt;CELL&gt;FT_SNF|ST_NH|L_GE_B|S00601|T_INV| - 28059.0000000000&lt;/CELL&gt;&lt;CELL&gt;FT_SNF|ST_CT|L_CT|S03704|L_BEDS| - 90</t>
  </si>
  <si>
    <t>.0000000000&lt;/CELL&gt;&lt;CELL&gt;FT_SNF|ST_CA|L_OTH|S03720|T_INV| - 26994.0000000000&lt;/CELL&gt;&lt;CELL&gt;FT_SNF|ST_OH|L_OH|S02511|IPD_OTHER| - 56.0000000000&lt;/CELL&gt;&lt;CELL&gt;FT_SNF|ST_CA|L_REV|S01501|PD_MEDICAID| - 1444.0000000000&lt;/CELL&gt;&lt;CELL&gt;FT_SNF|ST_NH|L_2824|S02921|PD_OTHER| - 167.0000000000&lt;/CELL&gt;&lt;CELL&gt;FT_SNF|ST_MA|L_MA_NH|S03705|IP_REV_HOSPICE| - 56275&lt;/CELL&gt;&lt;CELL&gt;FT_SNF|ST_NH|L_2824|S02921|REV_CONT_ALLOW| - -372040&lt;/CELL&gt;&lt;CELL&gt;FT_SNF|ST_CA|L_REV|S01501|T_RENT_EXP| - 120271.0000000000&lt;/CELL&gt;&lt;CELL&gt;FT_SNF|ST_OH|L_OH|S02521|T</t>
  </si>
  <si>
    <t>_EXPENSES| - 575301.0000000000&lt;/CELL&gt;&lt;CELL&gt;FT_SNF|ST_CT|L_CT|S03403|IPD_HOSPICE| - 34.0000000000&lt;/CELL&gt;&lt;CELL&gt;FT_ML_SNF|ST_NH|L_GE_B|S00401|REV_PRIVATE| - 109783&lt;/CELL&gt;&lt;CELL&gt;FT_SNF|ST_CT|L_CT|S03703|PD_MEDICARE| - 516.0000000000&lt;/CELL&gt;&lt;CELL&gt;FT_SNF|ST_MT|L_GE_A|S00105|REV_PRIVATE| - 83617&lt;/CELL&gt;&lt;CELL&gt;FT_SNF|ST_MT|L_GE_A|S00105|T_INV| - 98739.0000000000&lt;/CELL&gt;&lt;CELL&gt;FT_SNF|ST_MT|L_GE_A|S00105|T_TRADE_PAY| - 180024.0000000000&lt;/CELL&gt;&lt;CELL&gt;FT_ML_SNF|ST_NH|L_GE_B|S00701|IPD_HOSPICE| - 251.0000000000&lt;/CELL&gt;&lt;CELL&gt;FT_</t>
  </si>
  <si>
    <t>SNF|ST_OH|L_OH|S03719|T_AR_GROSS| - 791274.0000000000&lt;/CELL&gt;&lt;CELL&gt;FT_SNF|ST_GA|L_OTH|S03722|REV_OTHER| - 599&lt;/CELL&gt;&lt;CELL&gt;FT_SNF|ST_GA|L_GE_C|S01001|T_CASH_AND_EQUIV| - 4422.0000000000&lt;/CELL&gt;&lt;CELL&gt;FT_ML_SNF|ST_OK|L_2703|S02941|REV_OTHER| - -12760&lt;/CELL&gt;&lt;CELL&gt;FT_ALF|ST_KY|L_KY|S02614|IP_REV_ASSISTED| - 157938&lt;/CELL&gt;&lt;CELL&gt;FT_SNF|ST_OH|L_OH|S03719|T_BAD_DEBT| - 6368.0000000000&lt;/CELL&gt;&lt;CELL&gt;FT_ML_SNF|ST_NH|L_4116|S02961|REV_CONT_ALLOW| - -167391&lt;/CELL&gt;&lt;CELL&gt;FT_ML_SNF|ST_OK|L_2703|S02941|REV_CONT_ALLOW| - -58524&lt;/</t>
  </si>
  <si>
    <t>CELL&gt;&lt;CELL&gt;FT_SNF|ST_MT|L_GE_A|S00104|T_NURSING_LABOR| - 57068.0000000000&lt;/CELL&gt;&lt;CELL&gt;FT_SNF|ST_NH|L_MA_NH|S03504|REV_MEDICAID| - 339207&lt;/CELL&gt;&lt;CELL&gt;FT_CCRC|ST_NM|L_REV|S03601|PD_MEDICARE| - 625.0000000000&lt;/CELL&gt;&lt;CELL&gt;FT_ML_SNF|ST_NH|L_4114|S02951|IPD_SKILLED| - 779.0000000000&lt;/CELL&gt;&lt;CELL&gt;FT_SNF|ST_NH|L_2824|S02921|REV_COMM_INS| - 26371&lt;/CELL&gt;&lt;CELL&gt;FT_ML_SNF|ST_ID|L_REV|S01401|T_BAD_DEBT| - 11648.0000000000&lt;/CELL&gt;&lt;CELL&gt;FT_SNF|ST_OH|L_OH|S02521|T_DEPR_AMORT| - 3159.0000000000&lt;/CELL&gt;&lt;CELL&gt;FT_SNF|ST_RI|L_OTH|S</t>
  </si>
  <si>
    <t>03711|PD_MEDICAID| - 2.0000000000&lt;/CELL&gt;&lt;CELL&gt;FT_SNF|ST_OH|L_OH|S02511|T_CASH_AND_EQUIV| - 84318.0000000000&lt;/CELL&gt;&lt;CELL&gt;FT_ML_SNF|ST_NH|L_GE_B|S00701|T_OTH_CUR_ASSETS| - 8891.0000000000&lt;/CELL&gt;&lt;CELL&gt;FT_SNF|ST_GA|L_OTH|S03722|T_AR_VAL_RES| - -313300.0000000000&lt;/CELL&gt;&lt;CELL&gt;FT_SNF|ST_NH|L_2824|S02921|T_OTHER_HOURS| - 5954.0000000000&lt;/CELL&gt;&lt;CELL&gt;FT_SNF|ST_OH|L_OH|S03719|T_CASH_AND_EQUIV| - 25609.0000000000&lt;/CELL&gt;&lt;CELL&gt;FT_SNF|ST_CT|L_2842|S02911|PD_COMM_INS| - 441.0000000000&lt;/CELL&gt;&lt;CELL&gt;FT_SNF|ST_TN|L_OTH|S03721|</t>
  </si>
  <si>
    <t>T_INT_INC_EXP| - 11.0000000000&lt;/CELL&gt;&lt;CELL&gt;FT_SNF|ST_TN|L_OTH|S03721|T_INV| - 47594.0000000000&lt;/CELL&gt;&lt;CELL&gt;FT_ML_SNF|ST_NH|L_4116|S02961|REV_MEDICAID| - 31840&lt;/CELL&gt;&lt;CELL&gt;FT_ML_SNF|ST_KY|L_KY|S02607|L_BEDS| - 94.0000000000&lt;/CELL&gt;&lt;CELL&gt;FT_MH|ST_OK|L_OK|S03201|REV_MEDICAID| - 188445&lt;/CELL&gt;&lt;CELL&gt;FT_MH|ST_OK|L_OK|S03201|REV_OTHER| - -1E-10&lt;/CELL&gt;&lt;CELL&gt;FT_SNF|ST_ID|L_OTH|S03718|A_BEDS| - 80.0000000000&lt;/CELL&gt;&lt;CELL&gt;FT_SNF|ST_OH|L_OH|S03709|PD_MEDICAID| - 2447.0000000000&lt;/CELL&gt;&lt;CELL&gt;FT_SNF|ST_OH|L_OH|S03708|PD_MEDI</t>
  </si>
  <si>
    <t>CAID| - 1811.0000000000&lt;/CELL&gt;&lt;CELL&gt;FT_SNF|ST_KY|L_KY|S02602|A_BEDS| - 61.0000000000&lt;/CELL&gt;&lt;CELL&gt;FT_SNF|ST_GA|L_GE_C|S01001|T_TAX_INS| - 4879.0000000000&lt;/CELL&gt;&lt;CELL&gt;FT_SNF|ST_KY|L_KY|S02604|A_BEDS| - 110.0000000000&lt;/CELL&gt;&lt;CELL&gt;FT_SNF|ST_OH|L_OH|S02521|T_CASH_AND_EQUIV| - 41853.0000000000&lt;/CELL&gt;&lt;CELL&gt;FT_SNF|ST_RI|L_OTH|S03711|REV_ANCILLARY| - 2003&lt;/CELL&gt;&lt;CELL&gt;FT_SNF|ST_KY|L_KY|S02605|A_BEDS| - 50.0000000000&lt;/CELL&gt;&lt;CELL&gt;FT_SNF|ST_OH|L_OH|S02521|L_BEDS| - 159.0000000000&lt;/CELL&gt;&lt;CELL&gt;FT_SNF|ST_OH|L_OH|S02511|L_B</t>
  </si>
  <si>
    <t>EDS| - 93.0000000000&lt;/CELL&gt;&lt;CELL&gt;FT_SNF|ST_WV|L_OTH|S03715|L_BEDS| - 65.0000000000&lt;/CELL&gt;&lt;CELL&gt;FT_ALF|ST_NH|L_GE_B|S00801|IPD_ASSISTED| - 2677.0000000000&lt;/CELL&gt;&lt;CELL&gt;FT_SNF|ST_CT|L_CT|S03702|T_AR_GROSS| - 1436812.0000000000&lt;/CELL&gt;&lt;CELL&gt;FT_SNF|ST_CT|L_CT|S03702|T_EXPENSES| - 445376.0000000000&lt;/CELL&gt;&lt;CELL&gt;FT_ML_SNF|ST_ID|L_REV|S01401|T_MGMT_FEE| - 51743.0000000000&lt;/CELL&gt;&lt;CELL&gt;FT_MH|ST_ID|L_OTH|S03717|T_INT_INC_EXP| - -28.0000000000&lt;/CELL&gt;&lt;CELL&gt;FT_ML_SNF|ST_NH|L_4116|S02961|REV_MEDICARE| - 207714&lt;/CELL&gt;&lt;CELL&gt;F</t>
  </si>
  <si>
    <t>Financials</t>
  </si>
  <si>
    <t>Assets</t>
  </si>
  <si>
    <t>Liabilities</t>
  </si>
  <si>
    <t>Debt</t>
  </si>
  <si>
    <t>Total Skilled Mix Revenue</t>
  </si>
  <si>
    <t>Total Other Revenue</t>
  </si>
  <si>
    <t>Total Tenant Operating Expenses</t>
  </si>
  <si>
    <t>Total Tenant Non-Operating Expense</t>
  </si>
  <si>
    <t>Additional Statistical Information</t>
  </si>
  <si>
    <t>A/R Write-Offs</t>
  </si>
  <si>
    <t>Patient Days</t>
  </si>
  <si>
    <t>Total Skilled Mix Patient Days</t>
  </si>
  <si>
    <t>Total Other Patient Days</t>
  </si>
  <si>
    <t>Total Tenant Hours</t>
  </si>
  <si>
    <t>Medicare Part B Revenue</t>
  </si>
  <si>
    <t>IL</t>
  </si>
  <si>
    <t>SNF</t>
  </si>
  <si>
    <t>Total Licensed Beds</t>
  </si>
  <si>
    <t>Operating Beds</t>
  </si>
  <si>
    <t>Total Operating Beds</t>
  </si>
  <si>
    <t>Balance Sheet</t>
  </si>
  <si>
    <t>Total Maintenance</t>
  </si>
  <si>
    <t>Total Marketing</t>
  </si>
  <si>
    <t>Total General &amp; Administrative</t>
  </si>
  <si>
    <t>Other Operating Expenses</t>
  </si>
  <si>
    <t>Dietary - Raw Food Cost</t>
  </si>
  <si>
    <t>Net A/R</t>
  </si>
  <si>
    <t xml:space="preserve">TOTAL </t>
  </si>
  <si>
    <t>Total Ancillary (Therapy, Pharmacy, etc.)</t>
  </si>
  <si>
    <t>Operating Expenses</t>
  </si>
  <si>
    <t>Revenues</t>
  </si>
  <si>
    <t>Facility Information</t>
  </si>
  <si>
    <t>Total Tenant Revenues</t>
  </si>
  <si>
    <t>Total Housekeeping &amp; Laundry</t>
  </si>
  <si>
    <t>ALF</t>
  </si>
  <si>
    <t>ALZ</t>
  </si>
  <si>
    <t>Nursing Contract Labor</t>
  </si>
  <si>
    <t>Property Taxes</t>
  </si>
  <si>
    <t>Insurance</t>
  </si>
  <si>
    <t>Legal (Fines, Penalties, CMP)</t>
  </si>
  <si>
    <t>Total Dietary (raw &amp; labor)</t>
  </si>
  <si>
    <t>Ancillary - Therapy</t>
  </si>
  <si>
    <t>Ancillary - Pharmacy</t>
  </si>
  <si>
    <t>Ancillary - Other</t>
  </si>
  <si>
    <t>L_IL</t>
  </si>
  <si>
    <t>L_ALF</t>
  </si>
  <si>
    <t>L_ALZ</t>
  </si>
  <si>
    <t>L_SNF</t>
  </si>
  <si>
    <t>A_IL</t>
  </si>
  <si>
    <t>A_ALF</t>
  </si>
  <si>
    <t>A_ALZ</t>
  </si>
  <si>
    <t>A_SNF</t>
  </si>
  <si>
    <t>Rev_Medicare_B</t>
  </si>
  <si>
    <t>T_Houskeeping</t>
  </si>
  <si>
    <t>T_Maintenance</t>
  </si>
  <si>
    <t>T_Marketing</t>
  </si>
  <si>
    <t>T_Ancillary_Therapy</t>
  </si>
  <si>
    <t>T_Ancillary_Other</t>
  </si>
  <si>
    <t>T_Ancillary_Pharmacy</t>
  </si>
  <si>
    <t>T_Dietary_Raw</t>
  </si>
  <si>
    <t>T_RE_Tax</t>
  </si>
  <si>
    <t>T_Insurance</t>
  </si>
  <si>
    <t>T_Legal</t>
  </si>
  <si>
    <t>Nursing Labor</t>
  </si>
  <si>
    <t>Other Non-Nursing Labor</t>
  </si>
  <si>
    <t>Healthcare/Nursing Labor &amp; Non-Labor</t>
  </si>
  <si>
    <t>T_Nursing</t>
  </si>
  <si>
    <t>Dietary - Other</t>
  </si>
  <si>
    <t>T_Dietary_Other</t>
  </si>
  <si>
    <t>Labor Expenses</t>
  </si>
  <si>
    <t>Tenant Labor Cost</t>
  </si>
  <si>
    <t>Dietary:</t>
  </si>
  <si>
    <t>General &amp; Administrative:</t>
  </si>
  <si>
    <t>Ancillary:</t>
  </si>
  <si>
    <t xml:space="preserve">General &amp; Administrative - Other </t>
  </si>
  <si>
    <t>Nursing Contract Hours</t>
  </si>
  <si>
    <t>Please Input Whole Value (Net Income) --&gt;</t>
  </si>
  <si>
    <t>Tenant Actual Management Fee</t>
  </si>
  <si>
    <t>T_N_Contract_Labor</t>
  </si>
  <si>
    <t>T_N_Contract_Hours</t>
  </si>
  <si>
    <t>Total Assisted Living (ALF)  Beds/Units per license</t>
  </si>
  <si>
    <t>Total Alzheimer beds/units dedicated for ALZ</t>
  </si>
  <si>
    <t>Total Skilled beds as per license</t>
  </si>
  <si>
    <t>Total Assisted Living (ALF)  Beds/Units available/operating</t>
  </si>
  <si>
    <t>Total Skilled Beds available/operating</t>
  </si>
  <si>
    <t>Total Medicare Part A Patient Days (traditional Part A)</t>
  </si>
  <si>
    <t>Total Veterans Administration Patient Days (VA)</t>
  </si>
  <si>
    <t>Total "Other" Patient Days (to include, Hospice, Respite, Workers Comp, etc.)</t>
  </si>
  <si>
    <t>Gross Medicare Revenue less Contractual Allowance</t>
  </si>
  <si>
    <t>Gross VA Revenue less Contractual Allowance</t>
  </si>
  <si>
    <t>Gross Part B Revenue less Contractual Allowance (PT-OT-ST)</t>
  </si>
  <si>
    <t>Total "Other" Revenue less Contractual Allowance (to include, Hospice, Respite, Workers Comp, etc.)   Any miscellaneous Revenue</t>
  </si>
  <si>
    <t xml:space="preserve">Total Raw Food Expense </t>
  </si>
  <si>
    <t>Total Dietary less Raw Food (to include dietary labor, supplements, supplies, kitchen replacements, etc.)</t>
  </si>
  <si>
    <t xml:space="preserve">Total Dietary </t>
  </si>
  <si>
    <t>Total Housekeeping and Laundry (to include labor, contract labor, supplies, chemicals, etc.)</t>
  </si>
  <si>
    <t>Total Maintenance (to include labor, contract labor, supplies, repairs, etc.)</t>
  </si>
  <si>
    <t>Total Marketing (to include labor, marketing collateral materials, etc.)</t>
  </si>
  <si>
    <t>Total Bad Debt Expense</t>
  </si>
  <si>
    <t>Total, fines, late fees, penalties, civil monetary penalties</t>
  </si>
  <si>
    <t>Total Property Tax Expense</t>
  </si>
  <si>
    <t>Total Insurance Expense (property, GLPL, etc.)</t>
  </si>
  <si>
    <t xml:space="preserve">Total therapy expense, labor, and/contract  (to include, PT, OT, ST &amp; RT, and related supplies)   </t>
  </si>
  <si>
    <t>Total Pharmacy expense (to include Rx and IV drugs)</t>
  </si>
  <si>
    <t>All non related therapy or pharmacy expense</t>
  </si>
  <si>
    <t>Contract/Agency Expense Nursing</t>
  </si>
  <si>
    <t>All Non Nursing labor dollars expense (to include, regular, overtime, shift differentials, etc.)  All productive Non Nursing labor expense</t>
  </si>
  <si>
    <t>Gross Ancillary revenue</t>
  </si>
  <si>
    <t>Total Ancillary Contractual Allowance</t>
  </si>
  <si>
    <t>Total Nursing Contract/Agency hours</t>
  </si>
  <si>
    <t>Total Non Nursing Labor hours</t>
  </si>
  <si>
    <t>Occupancy should not exceed 100% unless it is due to 2nd resident days - if exceeds 100% the number of available/operating beds should be adjusted</t>
  </si>
  <si>
    <t>Definitions</t>
  </si>
  <si>
    <t>Total operational Independent Living (IL) units</t>
  </si>
  <si>
    <t>Total  Alzheimer Beds available/operating</t>
  </si>
  <si>
    <t>The difference between GAAP rent expense and cash rent expense</t>
  </si>
  <si>
    <t>Total Labor dollars expense (to include, regular, overtime, shift differential, etc.). All productive nursing labor expense</t>
  </si>
  <si>
    <t>Must tie-out to Net-Income from Tenant's P&amp;L</t>
  </si>
  <si>
    <t>T_MGMT_Fee</t>
  </si>
  <si>
    <t>T_gen_Admin_other</t>
  </si>
  <si>
    <t>BPC/EPM Account Names</t>
  </si>
  <si>
    <t>Total Commercial Patient Days</t>
  </si>
  <si>
    <t>Total Medicare Managed Care Days</t>
  </si>
  <si>
    <t>Gross Commercial Revenue</t>
  </si>
  <si>
    <t>Gross Managed Care less Contractual Allowance</t>
  </si>
  <si>
    <t>Total Nursing Labor hours (to include, regular, overtime, shift differential, etc.)   All productive nursing labor hours</t>
  </si>
  <si>
    <t>TENANT</t>
  </si>
  <si>
    <t>Healthmark Group</t>
  </si>
  <si>
    <t>L_Healthmark_LS0422</t>
  </si>
  <si>
    <t>S09084</t>
  </si>
  <si>
    <t>S09310</t>
  </si>
  <si>
    <t>S09311</t>
  </si>
  <si>
    <t>S09312</t>
  </si>
  <si>
    <t>S09077</t>
  </si>
  <si>
    <t>S09078</t>
  </si>
  <si>
    <t>S09079</t>
  </si>
  <si>
    <t>S09080</t>
  </si>
  <si>
    <t>S09081</t>
  </si>
  <si>
    <t>S09082</t>
  </si>
  <si>
    <t>S09086</t>
  </si>
  <si>
    <t>S09085</t>
  </si>
  <si>
    <t>S09083</t>
  </si>
  <si>
    <t>FT_SNF</t>
  </si>
  <si>
    <t>ST_KS</t>
  </si>
  <si>
    <t>ST_TX</t>
  </si>
  <si>
    <t>Tanglewood</t>
  </si>
  <si>
    <t>Arbor Court at Alvamar</t>
  </si>
  <si>
    <t>Arbor Court at Salina</t>
  </si>
  <si>
    <t>Arbor Court at Topeka</t>
  </si>
  <si>
    <t>Park Manor of Conroe</t>
  </si>
  <si>
    <t>Park Manor of Cypress Station</t>
  </si>
  <si>
    <t>Park Manor of Humble</t>
  </si>
  <si>
    <t>Park Manor of Quail Valley</t>
  </si>
  <si>
    <t>Park Manor of Westchase</t>
  </si>
  <si>
    <t>Park Manor of CyFair</t>
  </si>
  <si>
    <t>Belleville Health Center</t>
  </si>
  <si>
    <t>Smoky Hill Health and Rehabilitation</t>
  </si>
  <si>
    <t>Park Manor of McKinney</t>
  </si>
  <si>
    <t>All other operating expenses not captured in above expense categories</t>
  </si>
  <si>
    <t>Check there are zero blank entries remaining</t>
  </si>
  <si>
    <t>Total Private Pay Patient Days (to include ALF/IL and any paid Private bedhold days)</t>
  </si>
  <si>
    <t>Total Medicaid Patient Days (to include any Medicaid paid bedhold days)</t>
  </si>
  <si>
    <t>Total Medicaid Managed Care Days (to include any Medicaid Managed paid bedhold days)</t>
  </si>
  <si>
    <t>Gross Private Revenue less Contractual Allowance (to include ALF/IL and any paid Private bedhold revenue)</t>
  </si>
  <si>
    <t>Gross Medicaid Revenue less Contractual Allowance (to include any Medicaid paid bedhold revenue)</t>
  </si>
  <si>
    <t>Gross Medicaid Managed Care Revenue less Contractual Allowance (to include any Medicaid Managed paid bedhold revenue)</t>
  </si>
  <si>
    <t>Total Productive and Non-Productive Labor and any other  Non-Labor nursing related expenses</t>
  </si>
  <si>
    <t>G&amp;A - Total of Other Expenses (to include Benefits, Provider Tax, Non-Nursing Productive Labor, etc.)</t>
  </si>
  <si>
    <t>Any non-operating income or expense amounts not otherwise captured (cost report settlement, gain/loss of sale of assets, etc.)</t>
  </si>
  <si>
    <t>Tenant Non-Operating Expenses</t>
  </si>
  <si>
    <t>FT_ILF</t>
  </si>
  <si>
    <t>|T_CASH_AND_EQUIV| - 95555.0000000000&lt;/CELL&gt;&lt;CELL&gt;FT_ALF|ST_NH|L_4113|S02971|T_OTHER_HOURS| - 4434.0000000000&lt;/CELL&gt;&lt;CELL&gt;FT_SNF|ST_CO|L_GE_C|S00301|T_TRADE_PAY| - 96290.0000000000&lt;/CELL&gt;&lt;CELL&gt;FT_SNF|ST_CO|L_GE_C|S00301|T_INV| - 42621.0000000000&lt;/CELL&gt;&lt;CELL&gt;FT_SNF|ST_CO|L_GE_C|S00301|REV_PRIVATE| - 61380&lt;/CELL&gt;&lt;CELL&gt;FT_SNF|ST_FL|L_REV|S01801|T_EXPENSES| - 561942.0000000000&lt;/CELL&gt;&lt;CELL&gt;FT_SNF|ST_NC|L_REV|S02201|T_AR_GROSS| - 866071.0000000000&lt;/CELL&gt;&lt;/EVDRE&gt;&lt;EVDRE ID="ReportingTemplate|002-00016" DIMENSION="A</t>
  </si>
  <si>
    <t>ccount|Category|DataSrc|Entity|Facility_Type|Flow|Geography|Invest_Type|RptCurrency|Tenant|Time|MEASURES|" /&gt;&lt;/EVDRE_CACHE&gt;</t>
  </si>
  <si>
    <t xml:space="preserve">  Medicaid</t>
  </si>
  <si>
    <t xml:space="preserve">  Hospice</t>
  </si>
  <si>
    <t xml:space="preserve">  Medicare</t>
  </si>
  <si>
    <t xml:space="preserve">  Private Insurance</t>
  </si>
  <si>
    <t xml:space="preserve">  Private</t>
  </si>
  <si>
    <t>Total Patient Days</t>
  </si>
  <si>
    <t/>
  </si>
  <si>
    <t>Income</t>
  </si>
  <si>
    <t>Routine Service</t>
  </si>
  <si>
    <t>Prior Period Adjustments</t>
  </si>
  <si>
    <t>Ancillary Income</t>
  </si>
  <si>
    <t xml:space="preserve">  Medicare B</t>
  </si>
  <si>
    <t>Miscellaneous Income</t>
  </si>
  <si>
    <t>Gain of Sale of Assets</t>
  </si>
  <si>
    <t>Wages</t>
  </si>
  <si>
    <t xml:space="preserve">  Director of Nursing</t>
  </si>
  <si>
    <t xml:space="preserve">  Registered Nurses</t>
  </si>
  <si>
    <t xml:space="preserve">  Licensed Vocational Nurses</t>
  </si>
  <si>
    <t xml:space="preserve">  Medication Aides</t>
  </si>
  <si>
    <t xml:space="preserve">  Restorative Aides</t>
  </si>
  <si>
    <t xml:space="preserve">  Respiratory Therapist</t>
  </si>
  <si>
    <t xml:space="preserve">  Certified Nurse Assistants</t>
  </si>
  <si>
    <t xml:space="preserve">  Physical Therapist</t>
  </si>
  <si>
    <t xml:space="preserve">  Speech Therapist</t>
  </si>
  <si>
    <t xml:space="preserve">  Occupational Therapist</t>
  </si>
  <si>
    <t xml:space="preserve">  Social Services Assistants</t>
  </si>
  <si>
    <t xml:space="preserve">  Other Resident Care Staff - Nonprofessional</t>
  </si>
  <si>
    <t xml:space="preserve">  Certified Social Workers</t>
  </si>
  <si>
    <t xml:space="preserve">  Activity Director</t>
  </si>
  <si>
    <t xml:space="preserve">  Activity Services Assistants</t>
  </si>
  <si>
    <t xml:space="preserve">  Medical Records Staff</t>
  </si>
  <si>
    <t xml:space="preserve">  Central Supply Staff</t>
  </si>
  <si>
    <t xml:space="preserve">  Laundry Staff</t>
  </si>
  <si>
    <t xml:space="preserve">  Housekeeping Staff</t>
  </si>
  <si>
    <t xml:space="preserve">  Food Service Supervisory</t>
  </si>
  <si>
    <t xml:space="preserve">  Other Food Service Staff</t>
  </si>
  <si>
    <t xml:space="preserve">  Maintenance Staff</t>
  </si>
  <si>
    <t xml:space="preserve">  Facility Administrator</t>
  </si>
  <si>
    <t xml:space="preserve">  Clerical and Secretarial Staff</t>
  </si>
  <si>
    <t>Total Wages</t>
  </si>
  <si>
    <t>Contract Staff</t>
  </si>
  <si>
    <t>Contract - Medication Aides</t>
  </si>
  <si>
    <t xml:space="preserve">  Contract - Registered Nurses</t>
  </si>
  <si>
    <t xml:space="preserve">  Contract - Certified Nurse Aides</t>
  </si>
  <si>
    <t xml:space="preserve">  Contract - Licensed Vocational Nurses</t>
  </si>
  <si>
    <t xml:space="preserve">  Contract - Medication Aides</t>
  </si>
  <si>
    <t>Total Contract Staff</t>
  </si>
  <si>
    <t>Employee Benefits</t>
  </si>
  <si>
    <t xml:space="preserve">  FICA and Medicare</t>
  </si>
  <si>
    <t xml:space="preserve">  State and Federal Unemployment</t>
  </si>
  <si>
    <t xml:space="preserve">  Employee Benefits - Uniforms</t>
  </si>
  <si>
    <t xml:space="preserve">  Employee Benefits - Insurance</t>
  </si>
  <si>
    <t xml:space="preserve">  Employee Benefits - Vacation</t>
  </si>
  <si>
    <t xml:space="preserve">  Employee Benefits - Holiday</t>
  </si>
  <si>
    <t xml:space="preserve">  Employee Benefits - Sick</t>
  </si>
  <si>
    <t xml:space="preserve">  Employee Benefits - Car Allowance</t>
  </si>
  <si>
    <t xml:space="preserve">  Employee Benefits - Other</t>
  </si>
  <si>
    <t>Total Employee Benefits</t>
  </si>
  <si>
    <t>Ancillary Expenses</t>
  </si>
  <si>
    <t xml:space="preserve">  Legend Drugs</t>
  </si>
  <si>
    <t xml:space="preserve">  Physical Therapy</t>
  </si>
  <si>
    <t xml:space="preserve">  Occupational Therapy</t>
  </si>
  <si>
    <t xml:space="preserve">  Speech Therapy</t>
  </si>
  <si>
    <t xml:space="preserve">  Intravenous Therapy</t>
  </si>
  <si>
    <t xml:space="preserve">  Respiratory Therapy</t>
  </si>
  <si>
    <t xml:space="preserve">  Radiology</t>
  </si>
  <si>
    <t xml:space="preserve">  Laboratory</t>
  </si>
  <si>
    <t xml:space="preserve">  Medical Supplies</t>
  </si>
  <si>
    <t xml:space="preserve">  Incontinent Supplies</t>
  </si>
  <si>
    <t xml:space="preserve">  Nutritional Therapy</t>
  </si>
  <si>
    <t xml:space="preserve">  DME</t>
  </si>
  <si>
    <t xml:space="preserve">  DME Rental</t>
  </si>
  <si>
    <t>Total Ancillary Expenses</t>
  </si>
  <si>
    <t>Contract Services</t>
  </si>
  <si>
    <t xml:space="preserve">  Medical Director</t>
  </si>
  <si>
    <t xml:space="preserve">  Pharmacist</t>
  </si>
  <si>
    <t xml:space="preserve">  Medical Records</t>
  </si>
  <si>
    <t xml:space="preserve">  Other Resident Care Consultants</t>
  </si>
  <si>
    <t xml:space="preserve">  Dietitian/Nutritionist</t>
  </si>
  <si>
    <t xml:space="preserve">  Utilities - Electricity, Gas, Water and Waste Wate</t>
  </si>
  <si>
    <t xml:space="preserve">  Utilities - Cable</t>
  </si>
  <si>
    <t xml:space="preserve">  Utilities - Telecommunications</t>
  </si>
  <si>
    <t xml:space="preserve">  Maintenance and Repairs - Facility</t>
  </si>
  <si>
    <t xml:space="preserve">  Maintenance Supplies</t>
  </si>
  <si>
    <t xml:space="preserve">  Social Worker</t>
  </si>
  <si>
    <t xml:space="preserve">  Housekeeping</t>
  </si>
  <si>
    <t xml:space="preserve">  Laundry</t>
  </si>
  <si>
    <t xml:space="preserve">  Garbage Disposal</t>
  </si>
  <si>
    <t xml:space="preserve">  Bio Hazard Wast Disposal</t>
  </si>
  <si>
    <t xml:space="preserve">  Yard Work</t>
  </si>
  <si>
    <t xml:space="preserve">  Pest Control</t>
  </si>
  <si>
    <t xml:space="preserve">  Professional Fees</t>
  </si>
  <si>
    <t xml:space="preserve">  Administrative Services</t>
  </si>
  <si>
    <t xml:space="preserve">  Management Fee</t>
  </si>
  <si>
    <t xml:space="preserve">  Help Wanted Ads</t>
  </si>
  <si>
    <t xml:space="preserve">  Advertising</t>
  </si>
  <si>
    <t xml:space="preserve">  Dietary Contract</t>
  </si>
  <si>
    <t>Total Contract Services</t>
  </si>
  <si>
    <t>Supplies</t>
  </si>
  <si>
    <t xml:space="preserve">  Nursing</t>
  </si>
  <si>
    <t xml:space="preserve">  Non-Legend Drugs</t>
  </si>
  <si>
    <t xml:space="preserve">  Activities</t>
  </si>
  <si>
    <t xml:space="preserve">  Social Services</t>
  </si>
  <si>
    <t xml:space="preserve">  Linen</t>
  </si>
  <si>
    <t xml:space="preserve">  Food Cost</t>
  </si>
  <si>
    <t xml:space="preserve">  Dietary Supplements</t>
  </si>
  <si>
    <t xml:space="preserve">  Dietary Supplies &amp; Utensils</t>
  </si>
  <si>
    <t xml:space="preserve">  Plant</t>
  </si>
  <si>
    <t xml:space="preserve">  Minor Equipment</t>
  </si>
  <si>
    <t xml:space="preserve">  Equipment Rental</t>
  </si>
  <si>
    <t xml:space="preserve">  Administrative Supplies &amp; Forms</t>
  </si>
  <si>
    <t xml:space="preserve">  Postage &amp; Delivery</t>
  </si>
  <si>
    <t>Total Supplies</t>
  </si>
  <si>
    <t>Seminars and Travel</t>
  </si>
  <si>
    <t xml:space="preserve">  Training / Seminars Resident Care Staff</t>
  </si>
  <si>
    <t xml:space="preserve">  Inservice Training  </t>
  </si>
  <si>
    <t xml:space="preserve">  Training / Seminars Other</t>
  </si>
  <si>
    <t xml:space="preserve">  Travel Resident Care Staff</t>
  </si>
  <si>
    <t xml:space="preserve">  Travel/Employee Meals</t>
  </si>
  <si>
    <t xml:space="preserve">  Travel Other</t>
  </si>
  <si>
    <t xml:space="preserve">  Mileage and Travel</t>
  </si>
  <si>
    <t xml:space="preserve">  Meals Expense</t>
  </si>
  <si>
    <t xml:space="preserve">  Other</t>
  </si>
  <si>
    <t>Total Seminars and Traves</t>
  </si>
  <si>
    <t>Taxes, Licenses, and Dues</t>
  </si>
  <si>
    <t xml:space="preserve">  Real Property Taxes</t>
  </si>
  <si>
    <t xml:space="preserve">  Personal Property</t>
  </si>
  <si>
    <t xml:space="preserve">  Fees - License &amp; Permits</t>
  </si>
  <si>
    <t xml:space="preserve">  Dues &amp; Subscriptions - THCA</t>
  </si>
  <si>
    <t xml:space="preserve">  Dues &amp; Subscriptions - Resident Care Association</t>
  </si>
  <si>
    <t xml:space="preserve">  Dues Subscriptions - Other</t>
  </si>
  <si>
    <t xml:space="preserve">  Bed Tax</t>
  </si>
  <si>
    <t>Total Taxes, Licenses, and Dues</t>
  </si>
  <si>
    <t xml:space="preserve">  Bad Debt Expense</t>
  </si>
  <si>
    <t>Part A Coinsurance</t>
  </si>
  <si>
    <t>Other</t>
  </si>
  <si>
    <t xml:space="preserve">  Property, Contents, Grounds</t>
  </si>
  <si>
    <t xml:space="preserve">  Transportation Equipment</t>
  </si>
  <si>
    <t xml:space="preserve">  Liability</t>
  </si>
  <si>
    <t xml:space="preserve">  Liability Loss Reserve</t>
  </si>
  <si>
    <t xml:space="preserve">  Liability Loss</t>
  </si>
  <si>
    <t xml:space="preserve">  Worker Compensation -- Paid Claims</t>
  </si>
  <si>
    <t xml:space="preserve">  Workers Comp Expense</t>
  </si>
  <si>
    <t xml:space="preserve">  Insurance-Property</t>
  </si>
  <si>
    <t xml:space="preserve">  Insurance - Vehicle</t>
  </si>
  <si>
    <t xml:space="preserve">  Insurance-GLPL</t>
  </si>
  <si>
    <t>Total Insurance</t>
  </si>
  <si>
    <t>Depreciation and Amortization</t>
  </si>
  <si>
    <t xml:space="preserve">  Leashold Improvements</t>
  </si>
  <si>
    <t xml:space="preserve">  Furniture and Fixtures</t>
  </si>
  <si>
    <t xml:space="preserve">  Software</t>
  </si>
  <si>
    <t xml:space="preserve">  Vehicles</t>
  </si>
  <si>
    <t xml:space="preserve">  Organizational &amp; Finance Cost</t>
  </si>
  <si>
    <t xml:space="preserve"> Development Cost</t>
  </si>
  <si>
    <t>Total Depreciation and Amortization</t>
  </si>
  <si>
    <t>Interest and Lease Expense</t>
  </si>
  <si>
    <t xml:space="preserve">  Interest Expense</t>
  </si>
  <si>
    <t xml:space="preserve">  Lease</t>
  </si>
  <si>
    <t xml:space="preserve">  Note</t>
  </si>
  <si>
    <t xml:space="preserve">  Working Capital</t>
  </si>
  <si>
    <t xml:space="preserve">  Fees</t>
  </si>
  <si>
    <t>Total Interest and Lease Expense</t>
  </si>
  <si>
    <t>Other Expense</t>
  </si>
  <si>
    <t>Start up Costs</t>
  </si>
  <si>
    <t xml:space="preserve">  Prior Year Cost</t>
  </si>
  <si>
    <t>OCL and Minority Interest</t>
  </si>
  <si>
    <t xml:space="preserve">  Company Vehicle Expense</t>
  </si>
  <si>
    <t xml:space="preserve">  Donations/Contributions</t>
  </si>
  <si>
    <t>Net Income</t>
  </si>
  <si>
    <t>Total Income</t>
  </si>
  <si>
    <t>Tenant P&amp;L</t>
  </si>
  <si>
    <t>Sabra P&amp;L</t>
  </si>
  <si>
    <t>Sabra P&amp;L - Secondary</t>
  </si>
  <si>
    <t>Arbrook Plaza</t>
  </si>
  <si>
    <t>Northgate Plaza</t>
  </si>
  <si>
    <t>Gulf Pointe Plaza</t>
  </si>
  <si>
    <t>Gulf Pointe Village (ALF)</t>
  </si>
  <si>
    <t>Park Manor at Bee Cave</t>
  </si>
  <si>
    <t>S04096</t>
  </si>
  <si>
    <t>S04097</t>
  </si>
  <si>
    <t>S04098</t>
  </si>
  <si>
    <t>S04099</t>
  </si>
  <si>
    <t>S04095</t>
  </si>
  <si>
    <t>FT_ALF</t>
  </si>
  <si>
    <t>Bedford</t>
  </si>
  <si>
    <t>L_Healthmark_Other</t>
  </si>
  <si>
    <t>S04039</t>
  </si>
  <si>
    <t>INV_DEBT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</si>
</sst>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0.0%_);\(#0.0%\)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name val="Calibri"/>
      <family val="2"/>
    </font>
    <font>
      <b/>
      <sz val="18"/>
      <color indexed="12"/>
      <name val="Calibri"/>
      <family val="2"/>
    </font>
    <font>
      <b/>
      <sz val="11"/>
      <color indexed="12"/>
      <name val="Calibri"/>
      <family val="2"/>
    </font>
    <font>
      <sz val="11"/>
      <color indexed="17"/>
      <name val="Calibri"/>
      <family val="2"/>
    </font>
    <font>
      <sz val="11"/>
      <color indexed="12"/>
      <name val="Calibri"/>
      <family val="2"/>
    </font>
    <font>
      <b/>
      <i/>
      <sz val="16"/>
      <name val="Calibri"/>
      <family val="2"/>
    </font>
    <font>
      <sz val="8"/>
      <name val="Calibri"/>
      <family val="2"/>
    </font>
    <font>
      <b/>
      <i/>
      <sz val="14"/>
      <name val="Calibri"/>
      <family val="2"/>
    </font>
    <font>
      <b/>
      <sz val="10"/>
      <color indexed="10"/>
      <name val="Calibri"/>
      <family val="2"/>
    </font>
    <font>
      <b/>
      <sz val="9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sz val="10"/>
      <color indexed="12"/>
      <name val="Calibri"/>
      <family val="2"/>
    </font>
    <font>
      <b/>
      <sz val="12"/>
      <name val="Calibri"/>
      <family val="2"/>
    </font>
    <font>
      <sz val="10"/>
      <color indexed="8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10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3" fillId="0" borderId="1">
      <alignment horizontal="left" wrapText="1"/>
    </xf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5" fillId="0" borderId="0"/>
    <xf numFmtId="0" fontId="26" fillId="0" borderId="0"/>
    <xf numFmtId="0" fontId="2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30" fillId="5" borderId="0" xfId="0" applyFont="1" applyFill="1" applyProtection="1"/>
    <xf numFmtId="9" fontId="19" fillId="0" borderId="1" xfId="17" applyFont="1" applyFill="1" applyBorder="1" applyAlignment="1" applyProtection="1">
      <alignment vertical="top"/>
    </xf>
    <xf numFmtId="43" fontId="19" fillId="0" borderId="1" xfId="3" applyFont="1" applyFill="1" applyBorder="1" applyAlignment="1" applyProtection="1">
      <alignment vertical="top"/>
    </xf>
    <xf numFmtId="164" fontId="17" fillId="5" borderId="2" xfId="0" applyNumberFormat="1" applyFont="1" applyFill="1" applyBorder="1" applyAlignment="1" applyProtection="1">
      <alignment horizontal="left" vertical="center"/>
    </xf>
    <xf numFmtId="164" fontId="17" fillId="5" borderId="3" xfId="0" applyNumberFormat="1" applyFont="1" applyFill="1" applyBorder="1" applyAlignment="1" applyProtection="1">
      <alignment horizontal="left" vertical="center"/>
    </xf>
    <xf numFmtId="0" fontId="16" fillId="5" borderId="4" xfId="0" applyFont="1" applyFill="1" applyBorder="1" applyProtection="1"/>
    <xf numFmtId="164" fontId="1" fillId="6" borderId="0" xfId="2" applyNumberFormat="1" applyFont="1" applyFill="1" applyBorder="1" applyProtection="1">
      <protection locked="0"/>
    </xf>
    <xf numFmtId="164" fontId="1" fillId="6" borderId="5" xfId="2" applyNumberFormat="1" applyFont="1" applyFill="1" applyBorder="1" applyProtection="1">
      <protection locked="0"/>
    </xf>
    <xf numFmtId="164" fontId="1" fillId="6" borderId="6" xfId="2" applyNumberFormat="1" applyFont="1" applyFill="1" applyBorder="1" applyProtection="1">
      <protection locked="0"/>
    </xf>
    <xf numFmtId="164" fontId="1" fillId="6" borderId="7" xfId="2" applyNumberFormat="1" applyFont="1" applyFill="1" applyBorder="1" applyProtection="1">
      <protection locked="0"/>
    </xf>
    <xf numFmtId="164" fontId="17" fillId="5" borderId="8" xfId="0" applyNumberFormat="1" applyFont="1" applyFill="1" applyBorder="1" applyAlignment="1" applyProtection="1">
      <alignment horizontal="left" vertical="center"/>
    </xf>
    <xf numFmtId="165" fontId="19" fillId="0" borderId="9" xfId="17" applyNumberFormat="1" applyFont="1" applyFill="1" applyBorder="1" applyAlignment="1" applyProtection="1">
      <alignment vertical="top"/>
    </xf>
    <xf numFmtId="164" fontId="1" fillId="0" borderId="0" xfId="2" applyNumberFormat="1" applyFont="1" applyProtection="1"/>
    <xf numFmtId="0" fontId="30" fillId="2" borderId="0" xfId="0" applyFont="1" applyFill="1" applyBorder="1" applyAlignment="1" applyProtection="1">
      <alignment horizontal="left"/>
    </xf>
    <xf numFmtId="0" fontId="30" fillId="2" borderId="0" xfId="0" applyFont="1" applyFill="1" applyBorder="1" applyProtection="1"/>
    <xf numFmtId="0" fontId="30" fillId="5" borderId="0" xfId="0" applyFont="1" applyFill="1" applyBorder="1" applyProtection="1"/>
    <xf numFmtId="0" fontId="1" fillId="5" borderId="0" xfId="0" applyFont="1" applyFill="1" applyProtection="1"/>
    <xf numFmtId="0" fontId="1" fillId="0" borderId="0" xfId="0" applyFont="1" applyProtection="1"/>
    <xf numFmtId="0" fontId="30" fillId="0" borderId="0" xfId="0" applyFont="1" applyProtection="1"/>
    <xf numFmtId="0" fontId="30" fillId="5" borderId="0" xfId="0" applyFont="1" applyFill="1" applyBorder="1" applyAlignment="1" applyProtection="1">
      <alignment horizontal="left"/>
    </xf>
    <xf numFmtId="164" fontId="1" fillId="5" borderId="0" xfId="2" applyNumberFormat="1" applyFont="1" applyFill="1" applyProtection="1"/>
    <xf numFmtId="0" fontId="30" fillId="2" borderId="0" xfId="0" applyFont="1" applyFill="1" applyProtection="1"/>
    <xf numFmtId="0" fontId="1" fillId="2" borderId="0" xfId="0" applyFont="1" applyFill="1" applyProtection="1"/>
    <xf numFmtId="164" fontId="1" fillId="2" borderId="0" xfId="2" applyNumberFormat="1" applyFont="1" applyFill="1" applyProtection="1"/>
    <xf numFmtId="49" fontId="15" fillId="2" borderId="0" xfId="15" quotePrefix="1" applyNumberFormat="1" applyFont="1" applyFill="1" applyProtection="1"/>
    <xf numFmtId="0" fontId="11" fillId="3" borderId="1" xfId="0" applyFont="1" applyFill="1" applyBorder="1" applyAlignment="1" applyProtection="1">
      <alignment horizontal="center"/>
    </xf>
    <xf numFmtId="0" fontId="30" fillId="2" borderId="0" xfId="0" applyFont="1" applyFill="1" applyAlignment="1" applyProtection="1">
      <alignment horizontal="left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Border="1" applyProtection="1"/>
    <xf numFmtId="0" fontId="7" fillId="5" borderId="0" xfId="0" applyFont="1" applyFill="1" applyBorder="1" applyProtection="1"/>
    <xf numFmtId="0" fontId="10" fillId="5" borderId="4" xfId="0" applyFont="1" applyFill="1" applyBorder="1" applyProtection="1"/>
    <xf numFmtId="0" fontId="1" fillId="5" borderId="10" xfId="0" applyFont="1" applyFill="1" applyBorder="1" applyProtection="1"/>
    <xf numFmtId="0" fontId="1" fillId="5" borderId="11" xfId="0" applyFont="1" applyFill="1" applyBorder="1" applyProtection="1"/>
    <xf numFmtId="164" fontId="7" fillId="5" borderId="0" xfId="2" applyNumberFormat="1" applyFont="1" applyFill="1" applyProtection="1"/>
    <xf numFmtId="0" fontId="8" fillId="5" borderId="0" xfId="0" applyFont="1" applyFill="1" applyProtection="1"/>
    <xf numFmtId="0" fontId="7" fillId="5" borderId="0" xfId="0" applyFont="1" applyFill="1" applyProtection="1"/>
    <xf numFmtId="14" fontId="1" fillId="5" borderId="0" xfId="0" applyNumberFormat="1" applyFont="1" applyFill="1" applyProtection="1"/>
    <xf numFmtId="0" fontId="7" fillId="5" borderId="0" xfId="0" applyFont="1" applyFill="1" applyBorder="1" applyAlignment="1" applyProtection="1">
      <alignment horizontal="center"/>
    </xf>
    <xf numFmtId="0" fontId="7" fillId="5" borderId="12" xfId="0" applyFont="1" applyFill="1" applyBorder="1" applyAlignment="1" applyProtection="1">
      <alignment horizontal="left" vertical="top"/>
    </xf>
    <xf numFmtId="0" fontId="1" fillId="5" borderId="13" xfId="0" applyFont="1" applyFill="1" applyBorder="1" applyAlignment="1" applyProtection="1">
      <alignment horizontal="center" vertical="center"/>
    </xf>
    <xf numFmtId="0" fontId="7" fillId="7" borderId="14" xfId="0" applyFont="1" applyFill="1" applyBorder="1" applyAlignment="1" applyProtection="1">
      <alignment horizontal="center" vertical="center" wrapText="1"/>
    </xf>
    <xf numFmtId="164" fontId="11" fillId="7" borderId="14" xfId="2" applyNumberFormat="1" applyFont="1" applyFill="1" applyBorder="1" applyAlignment="1" applyProtection="1">
      <alignment horizontal="center" vertical="center" wrapText="1"/>
    </xf>
    <xf numFmtId="164" fontId="11" fillId="7" borderId="15" xfId="2" applyNumberFormat="1" applyFont="1" applyFill="1" applyBorder="1" applyAlignment="1" applyProtection="1">
      <alignment horizontal="center" vertical="center" wrapText="1"/>
    </xf>
    <xf numFmtId="0" fontId="30" fillId="0" borderId="0" xfId="0" applyFont="1" applyAlignment="1" applyProtection="1">
      <alignment wrapText="1"/>
    </xf>
    <xf numFmtId="0" fontId="30" fillId="5" borderId="10" xfId="0" applyFont="1" applyFill="1" applyBorder="1" applyAlignment="1" applyProtection="1">
      <alignment wrapText="1"/>
    </xf>
    <xf numFmtId="0" fontId="1" fillId="0" borderId="10" xfId="0" applyFont="1" applyBorder="1" applyProtection="1"/>
    <xf numFmtId="164" fontId="1" fillId="5" borderId="10" xfId="2" applyNumberFormat="1" applyFont="1" applyFill="1" applyBorder="1" applyProtection="1"/>
    <xf numFmtId="0" fontId="30" fillId="5" borderId="0" xfId="0" applyFont="1" applyFill="1" applyAlignment="1" applyProtection="1">
      <alignment wrapText="1"/>
    </xf>
    <xf numFmtId="0" fontId="1" fillId="5" borderId="16" xfId="0" applyFont="1" applyFill="1" applyBorder="1" applyProtection="1"/>
    <xf numFmtId="0" fontId="1" fillId="5" borderId="0" xfId="0" applyFont="1" applyFill="1" applyBorder="1" applyProtection="1"/>
    <xf numFmtId="164" fontId="1" fillId="5" borderId="0" xfId="2" applyNumberFormat="1" applyFont="1" applyFill="1" applyBorder="1" applyProtection="1"/>
    <xf numFmtId="0" fontId="1" fillId="5" borderId="5" xfId="0" applyFont="1" applyFill="1" applyBorder="1" applyProtection="1"/>
    <xf numFmtId="0" fontId="1" fillId="5" borderId="9" xfId="0" applyFont="1" applyFill="1" applyBorder="1" applyProtection="1"/>
    <xf numFmtId="0" fontId="16" fillId="5" borderId="4" xfId="0" quotePrefix="1" applyFont="1" applyFill="1" applyBorder="1" applyProtection="1"/>
    <xf numFmtId="0" fontId="30" fillId="5" borderId="10" xfId="0" applyFont="1" applyFill="1" applyBorder="1" applyProtection="1"/>
    <xf numFmtId="0" fontId="30" fillId="5" borderId="11" xfId="0" applyFont="1" applyFill="1" applyBorder="1" applyProtection="1"/>
    <xf numFmtId="0" fontId="12" fillId="2" borderId="0" xfId="0" applyFont="1" applyFill="1" applyBorder="1" applyAlignment="1" applyProtection="1">
      <alignment horizontal="left"/>
    </xf>
    <xf numFmtId="0" fontId="20" fillId="2" borderId="0" xfId="0" quotePrefix="1" applyFont="1" applyFill="1" applyProtection="1"/>
    <xf numFmtId="0" fontId="20" fillId="5" borderId="0" xfId="0" quotePrefix="1" applyFont="1" applyFill="1" applyProtection="1"/>
    <xf numFmtId="0" fontId="25" fillId="5" borderId="2" xfId="0" quotePrefix="1" applyFont="1" applyFill="1" applyBorder="1" applyProtection="1"/>
    <xf numFmtId="0" fontId="1" fillId="5" borderId="0" xfId="0" applyFont="1" applyFill="1" applyBorder="1" applyAlignment="1" applyProtection="1">
      <alignment vertical="center" wrapText="1"/>
    </xf>
    <xf numFmtId="0" fontId="30" fillId="0" borderId="0" xfId="0" applyFont="1" applyFill="1" applyBorder="1" applyProtection="1"/>
    <xf numFmtId="0" fontId="30" fillId="5" borderId="5" xfId="0" applyFont="1" applyFill="1" applyBorder="1" applyProtection="1"/>
    <xf numFmtId="0" fontId="27" fillId="4" borderId="0" xfId="0" applyFont="1" applyFill="1" applyBorder="1" applyProtection="1"/>
    <xf numFmtId="0" fontId="30" fillId="5" borderId="2" xfId="0" applyFont="1" applyFill="1" applyBorder="1" applyProtection="1"/>
    <xf numFmtId="0" fontId="24" fillId="5" borderId="0" xfId="0" applyFont="1" applyFill="1" applyBorder="1" applyAlignment="1" applyProtection="1">
      <alignment vertical="center" wrapText="1"/>
    </xf>
    <xf numFmtId="164" fontId="1" fillId="7" borderId="0" xfId="0" applyNumberFormat="1" applyFont="1" applyFill="1" applyBorder="1" applyProtection="1"/>
    <xf numFmtId="0" fontId="28" fillId="4" borderId="0" xfId="0" quotePrefix="1" applyFont="1" applyFill="1" applyProtection="1"/>
    <xf numFmtId="0" fontId="9" fillId="5" borderId="2" xfId="0" quotePrefix="1" applyFont="1" applyFill="1" applyBorder="1" applyProtection="1"/>
    <xf numFmtId="0" fontId="24" fillId="5" borderId="0" xfId="0" applyFont="1" applyFill="1" applyBorder="1" applyAlignment="1" applyProtection="1">
      <alignment vertical="center"/>
    </xf>
    <xf numFmtId="0" fontId="9" fillId="5" borderId="17" xfId="0" quotePrefix="1" applyFont="1" applyFill="1" applyBorder="1" applyProtection="1"/>
    <xf numFmtId="0" fontId="24" fillId="5" borderId="6" xfId="0" applyFont="1" applyFill="1" applyBorder="1" applyAlignment="1" applyProtection="1">
      <alignment vertical="center" wrapText="1"/>
    </xf>
    <xf numFmtId="0" fontId="1" fillId="5" borderId="6" xfId="0" applyFont="1" applyFill="1" applyBorder="1" applyProtection="1"/>
    <xf numFmtId="164" fontId="1" fillId="7" borderId="6" xfId="0" applyNumberFormat="1" applyFont="1" applyFill="1" applyBorder="1" applyProtection="1"/>
    <xf numFmtId="0" fontId="27" fillId="2" borderId="0" xfId="0" applyFont="1" applyFill="1" applyBorder="1" applyAlignment="1" applyProtection="1">
      <alignment horizontal="left"/>
    </xf>
    <xf numFmtId="0" fontId="22" fillId="2" borderId="0" xfId="0" quotePrefix="1" applyFont="1" applyFill="1" applyProtection="1"/>
    <xf numFmtId="164" fontId="1" fillId="8" borderId="0" xfId="2" applyNumberFormat="1" applyFont="1" applyFill="1" applyBorder="1" applyProtection="1"/>
    <xf numFmtId="164" fontId="1" fillId="8" borderId="5" xfId="2" applyNumberFormat="1" applyFont="1" applyFill="1" applyBorder="1" applyProtection="1"/>
    <xf numFmtId="164" fontId="1" fillId="5" borderId="5" xfId="2" applyNumberFormat="1" applyFont="1" applyFill="1" applyBorder="1" applyProtection="1"/>
    <xf numFmtId="0" fontId="25" fillId="5" borderId="3" xfId="0" quotePrefix="1" applyFont="1" applyFill="1" applyBorder="1" applyProtection="1"/>
    <xf numFmtId="0" fontId="1" fillId="5" borderId="9" xfId="0" applyFont="1" applyFill="1" applyBorder="1" applyAlignment="1" applyProtection="1">
      <alignment vertical="center" wrapText="1"/>
    </xf>
    <xf numFmtId="164" fontId="1" fillId="7" borderId="9" xfId="0" applyNumberFormat="1" applyFont="1" applyFill="1" applyBorder="1" applyProtection="1"/>
    <xf numFmtId="164" fontId="1" fillId="8" borderId="9" xfId="2" applyNumberFormat="1" applyFont="1" applyFill="1" applyBorder="1" applyProtection="1"/>
    <xf numFmtId="164" fontId="1" fillId="8" borderId="18" xfId="2" applyNumberFormat="1" applyFont="1" applyFill="1" applyBorder="1" applyProtection="1"/>
    <xf numFmtId="0" fontId="1" fillId="5" borderId="0" xfId="0" applyFont="1" applyFill="1" applyAlignment="1" applyProtection="1">
      <alignment vertical="center" wrapText="1"/>
    </xf>
    <xf numFmtId="0" fontId="21" fillId="2" borderId="0" xfId="0" quotePrefix="1" applyFont="1" applyFill="1" applyProtection="1"/>
    <xf numFmtId="0" fontId="19" fillId="2" borderId="0" xfId="0" quotePrefix="1" applyFont="1" applyFill="1" applyProtection="1"/>
    <xf numFmtId="0" fontId="19" fillId="5" borderId="0" xfId="0" quotePrefix="1" applyFont="1" applyFill="1" applyProtection="1"/>
    <xf numFmtId="164" fontId="1" fillId="5" borderId="11" xfId="2" applyNumberFormat="1" applyFont="1" applyFill="1" applyBorder="1" applyProtection="1"/>
    <xf numFmtId="0" fontId="20" fillId="5" borderId="0" xfId="0" quotePrefix="1" applyFont="1" applyFill="1" applyBorder="1" applyProtection="1"/>
    <xf numFmtId="0" fontId="30" fillId="5" borderId="17" xfId="0" applyFont="1" applyFill="1" applyBorder="1" applyProtection="1"/>
    <xf numFmtId="0" fontId="20" fillId="5" borderId="6" xfId="0" quotePrefix="1" applyFont="1" applyFill="1" applyBorder="1" applyProtection="1"/>
    <xf numFmtId="0" fontId="31" fillId="5" borderId="2" xfId="0" applyFont="1" applyFill="1" applyBorder="1" applyProtection="1"/>
    <xf numFmtId="0" fontId="25" fillId="5" borderId="19" xfId="0" quotePrefix="1" applyFont="1" applyFill="1" applyBorder="1" applyProtection="1"/>
    <xf numFmtId="0" fontId="1" fillId="5" borderId="20" xfId="0" applyFont="1" applyFill="1" applyBorder="1" applyProtection="1"/>
    <xf numFmtId="164" fontId="1" fillId="7" borderId="20" xfId="0" applyNumberFormat="1" applyFont="1" applyFill="1" applyBorder="1" applyProtection="1"/>
    <xf numFmtId="164" fontId="1" fillId="8" borderId="20" xfId="2" applyNumberFormat="1" applyFont="1" applyFill="1" applyBorder="1" applyProtection="1"/>
    <xf numFmtId="164" fontId="1" fillId="8" borderId="21" xfId="2" applyNumberFormat="1" applyFont="1" applyFill="1" applyBorder="1" applyProtection="1"/>
    <xf numFmtId="0" fontId="19" fillId="5" borderId="19" xfId="0" quotePrefix="1" applyFont="1" applyFill="1" applyBorder="1" applyProtection="1"/>
    <xf numFmtId="164" fontId="1" fillId="5" borderId="20" xfId="2" applyNumberFormat="1" applyFont="1" applyFill="1" applyBorder="1" applyProtection="1"/>
    <xf numFmtId="164" fontId="1" fillId="5" borderId="21" xfId="2" applyNumberFormat="1" applyFont="1" applyFill="1" applyBorder="1" applyProtection="1"/>
    <xf numFmtId="0" fontId="23" fillId="5" borderId="3" xfId="0" quotePrefix="1" applyFont="1" applyFill="1" applyBorder="1" applyProtection="1"/>
    <xf numFmtId="0" fontId="14" fillId="5" borderId="0" xfId="0" quotePrefix="1" applyFont="1" applyFill="1" applyProtection="1"/>
    <xf numFmtId="0" fontId="13" fillId="2" borderId="0" xfId="0" applyFont="1" applyFill="1" applyBorder="1" applyProtection="1"/>
    <xf numFmtId="0" fontId="24" fillId="5" borderId="0" xfId="0" applyFont="1" applyFill="1" applyBorder="1" applyProtection="1"/>
    <xf numFmtId="0" fontId="7" fillId="5" borderId="2" xfId="0" applyFont="1" applyFill="1" applyBorder="1" applyProtection="1"/>
    <xf numFmtId="164" fontId="1" fillId="8" borderId="0" xfId="0" applyNumberFormat="1" applyFont="1" applyFill="1" applyBorder="1" applyProtection="1"/>
    <xf numFmtId="164" fontId="1" fillId="8" borderId="5" xfId="0" applyNumberFormat="1" applyFont="1" applyFill="1" applyBorder="1" applyProtection="1"/>
    <xf numFmtId="0" fontId="32" fillId="5" borderId="2" xfId="0" applyFont="1" applyFill="1" applyBorder="1" applyProtection="1"/>
    <xf numFmtId="0" fontId="25" fillId="5" borderId="22" xfId="0" quotePrefix="1" applyFont="1" applyFill="1" applyBorder="1" applyProtection="1"/>
    <xf numFmtId="0" fontId="1" fillId="5" borderId="23" xfId="0" applyFont="1" applyFill="1" applyBorder="1" applyAlignment="1" applyProtection="1">
      <alignment vertical="center" wrapText="1"/>
    </xf>
    <xf numFmtId="0" fontId="1" fillId="5" borderId="23" xfId="0" applyFont="1" applyFill="1" applyBorder="1" applyProtection="1"/>
    <xf numFmtId="164" fontId="1" fillId="7" borderId="23" xfId="0" applyNumberFormat="1" applyFont="1" applyFill="1" applyBorder="1" applyProtection="1"/>
    <xf numFmtId="164" fontId="1" fillId="8" borderId="23" xfId="0" applyNumberFormat="1" applyFont="1" applyFill="1" applyBorder="1" applyProtection="1"/>
    <xf numFmtId="164" fontId="1" fillId="8" borderId="24" xfId="0" applyNumberFormat="1" applyFont="1" applyFill="1" applyBorder="1" applyProtection="1"/>
    <xf numFmtId="0" fontId="20" fillId="5" borderId="0" xfId="9" applyFont="1" applyFill="1" applyBorder="1" applyAlignment="1" applyProtection="1">
      <alignment horizontal="left" vertical="top"/>
    </xf>
    <xf numFmtId="0" fontId="20" fillId="5" borderId="6" xfId="9" applyFont="1" applyFill="1" applyBorder="1" applyAlignment="1" applyProtection="1">
      <alignment horizontal="left" vertical="top"/>
    </xf>
    <xf numFmtId="164" fontId="1" fillId="5" borderId="7" xfId="2" applyNumberFormat="1" applyFont="1" applyFill="1" applyBorder="1" applyProtection="1"/>
    <xf numFmtId="164" fontId="7" fillId="7" borderId="0" xfId="0" applyNumberFormat="1" applyFont="1" applyFill="1" applyBorder="1" applyProtection="1"/>
    <xf numFmtId="0" fontId="25" fillId="5" borderId="17" xfId="0" quotePrefix="1" applyFont="1" applyFill="1" applyBorder="1" applyProtection="1"/>
    <xf numFmtId="164" fontId="1" fillId="5" borderId="6" xfId="2" applyNumberFormat="1" applyFont="1" applyFill="1" applyBorder="1" applyProtection="1"/>
    <xf numFmtId="0" fontId="25" fillId="5" borderId="25" xfId="0" quotePrefix="1" applyFont="1" applyFill="1" applyBorder="1" applyProtection="1"/>
    <xf numFmtId="0" fontId="9" fillId="5" borderId="26" xfId="9" applyFont="1" applyFill="1" applyBorder="1" applyAlignment="1" applyProtection="1">
      <alignment horizontal="left" vertical="top"/>
    </xf>
    <xf numFmtId="0" fontId="1" fillId="5" borderId="26" xfId="0" applyFont="1" applyFill="1" applyBorder="1" applyProtection="1"/>
    <xf numFmtId="164" fontId="7" fillId="7" borderId="26" xfId="0" applyNumberFormat="1" applyFont="1" applyFill="1" applyBorder="1" applyProtection="1"/>
    <xf numFmtId="164" fontId="1" fillId="8" borderId="26" xfId="2" applyNumberFormat="1" applyFont="1" applyFill="1" applyBorder="1" applyProtection="1"/>
    <xf numFmtId="164" fontId="1" fillId="8" borderId="27" xfId="2" applyNumberFormat="1" applyFont="1" applyFill="1" applyBorder="1" applyProtection="1"/>
    <xf numFmtId="0" fontId="9" fillId="5" borderId="0" xfId="9" applyFont="1" applyFill="1" applyBorder="1" applyAlignment="1" applyProtection="1">
      <alignment horizontal="left" vertical="top"/>
    </xf>
    <xf numFmtId="0" fontId="30" fillId="5" borderId="3" xfId="0" applyFont="1" applyFill="1" applyBorder="1" applyProtection="1"/>
    <xf numFmtId="0" fontId="20" fillId="5" borderId="9" xfId="0" quotePrefix="1" applyFont="1" applyFill="1" applyBorder="1" applyProtection="1"/>
    <xf numFmtId="164" fontId="1" fillId="5" borderId="18" xfId="2" applyNumberFormat="1" applyFont="1" applyFill="1" applyBorder="1" applyProtection="1"/>
    <xf numFmtId="0" fontId="23" fillId="5" borderId="0" xfId="0" quotePrefix="1" applyFont="1" applyFill="1" applyBorder="1" applyProtection="1"/>
    <xf numFmtId="0" fontId="14" fillId="5" borderId="4" xfId="0" quotePrefix="1" applyFont="1" applyFill="1" applyBorder="1" applyProtection="1"/>
    <xf numFmtId="0" fontId="23" fillId="5" borderId="2" xfId="0" quotePrefix="1" applyFont="1" applyFill="1" applyBorder="1" applyProtection="1"/>
    <xf numFmtId="0" fontId="25" fillId="5" borderId="28" xfId="0" quotePrefix="1" applyFont="1" applyFill="1" applyBorder="1" applyProtection="1"/>
    <xf numFmtId="0" fontId="9" fillId="5" borderId="29" xfId="9" applyFont="1" applyFill="1" applyBorder="1" applyAlignment="1" applyProtection="1">
      <alignment horizontal="left" vertical="top"/>
    </xf>
    <xf numFmtId="0" fontId="1" fillId="5" borderId="29" xfId="0" applyFont="1" applyFill="1" applyBorder="1" applyProtection="1"/>
    <xf numFmtId="164" fontId="7" fillId="7" borderId="29" xfId="0" applyNumberFormat="1" applyFont="1" applyFill="1" applyBorder="1" applyProtection="1"/>
    <xf numFmtId="164" fontId="1" fillId="8" borderId="29" xfId="2" applyNumberFormat="1" applyFont="1" applyFill="1" applyBorder="1" applyProtection="1"/>
    <xf numFmtId="164" fontId="1" fillId="8" borderId="30" xfId="2" applyNumberFormat="1" applyFont="1" applyFill="1" applyBorder="1" applyProtection="1"/>
    <xf numFmtId="0" fontId="25" fillId="5" borderId="31" xfId="0" quotePrefix="1" applyFont="1" applyFill="1" applyBorder="1" applyProtection="1"/>
    <xf numFmtId="0" fontId="1" fillId="5" borderId="32" xfId="0" applyFont="1" applyFill="1" applyBorder="1" applyProtection="1"/>
    <xf numFmtId="164" fontId="1" fillId="5" borderId="32" xfId="2" applyNumberFormat="1" applyFont="1" applyFill="1" applyBorder="1" applyProtection="1"/>
    <xf numFmtId="164" fontId="1" fillId="5" borderId="33" xfId="2" applyNumberFormat="1" applyFont="1" applyFill="1" applyBorder="1" applyProtection="1"/>
    <xf numFmtId="0" fontId="19" fillId="5" borderId="2" xfId="0" quotePrefix="1" applyFont="1" applyFill="1" applyBorder="1" applyProtection="1"/>
    <xf numFmtId="0" fontId="20" fillId="5" borderId="2" xfId="0" quotePrefix="1" applyFont="1" applyFill="1" applyBorder="1" applyProtection="1"/>
    <xf numFmtId="164" fontId="1" fillId="5" borderId="0" xfId="0" applyNumberFormat="1" applyFont="1" applyFill="1" applyBorder="1" applyProtection="1"/>
    <xf numFmtId="0" fontId="9" fillId="5" borderId="9" xfId="9" applyFont="1" applyFill="1" applyBorder="1" applyAlignment="1" applyProtection="1">
      <alignment horizontal="left"/>
    </xf>
    <xf numFmtId="0" fontId="9" fillId="5" borderId="0" xfId="9" applyFont="1" applyFill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22" fillId="5" borderId="0" xfId="0" quotePrefix="1" applyFont="1" applyFill="1" applyProtection="1"/>
    <xf numFmtId="0" fontId="21" fillId="5" borderId="0" xfId="0" quotePrefix="1" applyFont="1" applyFill="1" applyProtection="1"/>
    <xf numFmtId="0" fontId="13" fillId="5" borderId="0" xfId="0" applyFont="1" applyFill="1" applyProtection="1"/>
    <xf numFmtId="0" fontId="22" fillId="5" borderId="0" xfId="0" applyFont="1" applyFill="1" applyProtection="1"/>
    <xf numFmtId="0" fontId="20" fillId="5" borderId="0" xfId="0" applyFont="1" applyFill="1" applyProtection="1"/>
    <xf numFmtId="0" fontId="30" fillId="5" borderId="8" xfId="0" applyFont="1" applyFill="1" applyBorder="1" applyProtection="1"/>
    <xf numFmtId="0" fontId="20" fillId="5" borderId="16" xfId="0" quotePrefix="1" applyFont="1" applyFill="1" applyBorder="1" applyProtection="1"/>
    <xf numFmtId="164" fontId="1" fillId="7" borderId="16" xfId="0" applyNumberFormat="1" applyFont="1" applyFill="1" applyBorder="1" applyProtection="1"/>
    <xf numFmtId="164" fontId="1" fillId="6" borderId="16" xfId="2" applyNumberFormat="1" applyFont="1" applyFill="1" applyBorder="1" applyProtection="1">
      <protection locked="0"/>
    </xf>
    <xf numFmtId="164" fontId="1" fillId="6" borderId="34" xfId="2" applyNumberFormat="1" applyFont="1" applyFill="1" applyBorder="1" applyProtection="1">
      <protection locked="0"/>
    </xf>
    <xf numFmtId="0" fontId="31" fillId="5" borderId="3" xfId="0" applyFont="1" applyFill="1" applyBorder="1" applyProtection="1"/>
    <xf numFmtId="0" fontId="33" fillId="5" borderId="0" xfId="0" applyFont="1" applyFill="1"/>
    <xf numFmtId="0" fontId="34" fillId="5" borderId="0" xfId="0" applyFont="1" applyFill="1"/>
    <xf numFmtId="0" fontId="35" fillId="5" borderId="0" xfId="0" applyFont="1" applyFill="1"/>
    <xf numFmtId="0" fontId="36" fillId="5" borderId="0" xfId="9" applyFont="1" applyFill="1" applyBorder="1" applyAlignment="1" applyProtection="1">
      <alignment horizontal="left" vertical="top"/>
    </xf>
    <xf numFmtId="0" fontId="36" fillId="5" borderId="6" xfId="9" applyFont="1" applyFill="1" applyBorder="1" applyAlignment="1" applyProtection="1">
      <alignment horizontal="left" vertical="top"/>
    </xf>
    <xf numFmtId="0" fontId="33" fillId="5" borderId="0" xfId="0" applyFont="1" applyFill="1" applyAlignment="1">
      <alignment vertical="top"/>
    </xf>
    <xf numFmtId="164" fontId="37" fillId="5" borderId="0" xfId="0" applyNumberFormat="1" applyFont="1" applyFill="1" applyBorder="1" applyAlignment="1" applyProtection="1">
      <alignment vertical="top"/>
    </xf>
    <xf numFmtId="0" fontId="38" fillId="5" borderId="4" xfId="0" applyFont="1" applyFill="1" applyBorder="1" applyAlignment="1" applyProtection="1">
      <alignment vertical="top"/>
    </xf>
    <xf numFmtId="0" fontId="33" fillId="5" borderId="10" xfId="0" applyFont="1" applyFill="1" applyBorder="1" applyAlignment="1" applyProtection="1">
      <alignment vertical="top" wrapText="1"/>
    </xf>
    <xf numFmtId="0" fontId="37" fillId="5" borderId="10" xfId="0" applyFont="1" applyFill="1" applyBorder="1" applyAlignment="1" applyProtection="1">
      <alignment vertical="top"/>
    </xf>
    <xf numFmtId="0" fontId="39" fillId="5" borderId="2" xfId="0" quotePrefix="1" applyFont="1" applyFill="1" applyBorder="1" applyAlignment="1" applyProtection="1">
      <alignment vertical="top"/>
    </xf>
    <xf numFmtId="0" fontId="37" fillId="5" borderId="0" xfId="0" applyFont="1" applyFill="1" applyBorder="1" applyAlignment="1" applyProtection="1">
      <alignment vertical="top"/>
    </xf>
    <xf numFmtId="0" fontId="37" fillId="5" borderId="0" xfId="0" applyFont="1" applyFill="1" applyBorder="1" applyAlignment="1" applyProtection="1">
      <alignment vertical="top" wrapText="1"/>
    </xf>
    <xf numFmtId="0" fontId="33" fillId="5" borderId="0" xfId="0" applyFont="1" applyFill="1" applyBorder="1" applyAlignment="1" applyProtection="1">
      <alignment vertical="top"/>
    </xf>
    <xf numFmtId="0" fontId="33" fillId="5" borderId="2" xfId="0" applyFont="1" applyFill="1" applyBorder="1" applyAlignment="1" applyProtection="1">
      <alignment vertical="top"/>
    </xf>
    <xf numFmtId="0" fontId="36" fillId="5" borderId="2" xfId="0" quotePrefix="1" applyFont="1" applyFill="1" applyBorder="1" applyAlignment="1" applyProtection="1">
      <alignment vertical="top"/>
    </xf>
    <xf numFmtId="164" fontId="37" fillId="5" borderId="0" xfId="5" applyNumberFormat="1" applyFont="1" applyFill="1" applyBorder="1" applyAlignment="1" applyProtection="1">
      <alignment vertical="top"/>
    </xf>
    <xf numFmtId="0" fontId="36" fillId="5" borderId="0" xfId="0" quotePrefix="1" applyFont="1" applyFill="1" applyAlignment="1" applyProtection="1">
      <alignment vertical="top"/>
    </xf>
    <xf numFmtId="0" fontId="37" fillId="5" borderId="0" xfId="0" applyFont="1" applyFill="1" applyAlignment="1" applyProtection="1">
      <alignment vertical="top" wrapText="1"/>
    </xf>
    <xf numFmtId="0" fontId="37" fillId="5" borderId="0" xfId="0" applyFont="1" applyFill="1" applyAlignment="1" applyProtection="1">
      <alignment vertical="top"/>
    </xf>
    <xf numFmtId="164" fontId="37" fillId="5" borderId="0" xfId="5" applyNumberFormat="1" applyFont="1" applyFill="1" applyAlignment="1" applyProtection="1">
      <alignment vertical="top"/>
    </xf>
    <xf numFmtId="0" fontId="40" fillId="5" borderId="4" xfId="0" quotePrefix="1" applyFont="1" applyFill="1" applyBorder="1" applyAlignment="1" applyProtection="1">
      <alignment vertical="top"/>
    </xf>
    <xf numFmtId="164" fontId="37" fillId="5" borderId="10" xfId="5" applyNumberFormat="1" applyFont="1" applyFill="1" applyBorder="1" applyAlignment="1" applyProtection="1">
      <alignment vertical="top"/>
    </xf>
    <xf numFmtId="0" fontId="36" fillId="5" borderId="0" xfId="0" quotePrefix="1" applyFont="1" applyFill="1" applyBorder="1" applyAlignment="1" applyProtection="1">
      <alignment vertical="top"/>
    </xf>
    <xf numFmtId="0" fontId="41" fillId="5" borderId="2" xfId="0" applyFont="1" applyFill="1" applyBorder="1" applyAlignment="1" applyProtection="1">
      <alignment vertical="top"/>
    </xf>
    <xf numFmtId="0" fontId="36" fillId="5" borderId="6" xfId="0" quotePrefix="1" applyFont="1" applyFill="1" applyBorder="1" applyAlignment="1" applyProtection="1">
      <alignment vertical="top"/>
    </xf>
    <xf numFmtId="0" fontId="37" fillId="5" borderId="6" xfId="0" applyFont="1" applyFill="1" applyBorder="1" applyAlignment="1" applyProtection="1">
      <alignment vertical="top"/>
    </xf>
    <xf numFmtId="0" fontId="39" fillId="5" borderId="19" xfId="0" quotePrefix="1" applyFont="1" applyFill="1" applyBorder="1" applyAlignment="1" applyProtection="1">
      <alignment vertical="top"/>
    </xf>
    <xf numFmtId="0" fontId="37" fillId="5" borderId="20" xfId="0" applyFont="1" applyFill="1" applyBorder="1" applyAlignment="1" applyProtection="1">
      <alignment vertical="top"/>
    </xf>
    <xf numFmtId="164" fontId="37" fillId="5" borderId="20" xfId="5" applyNumberFormat="1" applyFont="1" applyFill="1" applyBorder="1" applyAlignment="1" applyProtection="1">
      <alignment vertical="top"/>
    </xf>
    <xf numFmtId="0" fontId="42" fillId="5" borderId="2" xfId="0" applyFont="1" applyFill="1" applyBorder="1" applyAlignment="1" applyProtection="1">
      <alignment vertical="top"/>
    </xf>
    <xf numFmtId="164" fontId="37" fillId="5" borderId="6" xfId="0" applyNumberFormat="1" applyFont="1" applyFill="1" applyBorder="1" applyAlignment="1" applyProtection="1">
      <alignment vertical="top"/>
    </xf>
    <xf numFmtId="164" fontId="42" fillId="5" borderId="0" xfId="0" applyNumberFormat="1" applyFont="1" applyFill="1" applyBorder="1" applyAlignment="1" applyProtection="1">
      <alignment vertical="top"/>
    </xf>
    <xf numFmtId="164" fontId="37" fillId="5" borderId="6" xfId="5" applyNumberFormat="1" applyFont="1" applyFill="1" applyBorder="1" applyAlignment="1" applyProtection="1">
      <alignment vertical="top"/>
    </xf>
    <xf numFmtId="0" fontId="36" fillId="5" borderId="9" xfId="0" quotePrefix="1" applyFont="1" applyFill="1" applyBorder="1" applyAlignment="1" applyProtection="1">
      <alignment vertical="top"/>
    </xf>
    <xf numFmtId="0" fontId="37" fillId="5" borderId="9" xfId="0" applyFont="1" applyFill="1" applyBorder="1" applyAlignment="1" applyProtection="1">
      <alignment vertical="top"/>
    </xf>
    <xf numFmtId="0" fontId="33" fillId="5" borderId="8" xfId="0" applyFont="1" applyFill="1" applyBorder="1" applyAlignment="1" applyProtection="1">
      <alignment vertical="top"/>
    </xf>
    <xf numFmtId="0" fontId="36" fillId="5" borderId="16" xfId="0" quotePrefix="1" applyFont="1" applyFill="1" applyBorder="1" applyAlignment="1" applyProtection="1">
      <alignment vertical="top"/>
    </xf>
    <xf numFmtId="0" fontId="37" fillId="5" borderId="16" xfId="0" applyFont="1" applyFill="1" applyBorder="1" applyAlignment="1" applyProtection="1">
      <alignment vertical="top"/>
    </xf>
    <xf numFmtId="164" fontId="37" fillId="5" borderId="16" xfId="0" applyNumberFormat="1" applyFont="1" applyFill="1" applyBorder="1" applyAlignment="1" applyProtection="1">
      <alignment vertical="top"/>
    </xf>
    <xf numFmtId="0" fontId="41" fillId="5" borderId="3" xfId="0" applyFont="1" applyFill="1" applyBorder="1" applyAlignment="1" applyProtection="1">
      <alignment vertical="top"/>
    </xf>
    <xf numFmtId="164" fontId="37" fillId="5" borderId="9" xfId="0" applyNumberFormat="1" applyFont="1" applyFill="1" applyBorder="1" applyAlignment="1" applyProtection="1">
      <alignment vertical="top"/>
    </xf>
    <xf numFmtId="0" fontId="39" fillId="5" borderId="0" xfId="0" quotePrefix="1" applyFont="1" applyFill="1" applyBorder="1" applyAlignment="1" applyProtection="1">
      <alignment vertical="top"/>
    </xf>
    <xf numFmtId="0" fontId="39" fillId="5" borderId="17" xfId="0" quotePrefix="1" applyFont="1" applyFill="1" applyBorder="1" applyAlignment="1" applyProtection="1">
      <alignment vertical="top"/>
    </xf>
    <xf numFmtId="0" fontId="36" fillId="5" borderId="0" xfId="9" applyFont="1" applyFill="1" applyAlignment="1" applyProtection="1">
      <alignment horizontal="left" vertical="top"/>
    </xf>
    <xf numFmtId="0" fontId="31" fillId="2" borderId="35" xfId="0" applyFont="1" applyFill="1" applyBorder="1" applyProtection="1"/>
    <xf numFmtId="14" fontId="11" fillId="6" borderId="36" xfId="0" applyNumberFormat="1" applyFont="1" applyFill="1" applyBorder="1" applyAlignment="1" applyProtection="1">
      <alignment horizontal="center"/>
      <protection locked="0"/>
    </xf>
    <xf numFmtId="37" fontId="18" fillId="0" borderId="37" xfId="6" applyNumberFormat="1" applyFont="1" applyFill="1" applyBorder="1" applyAlignment="1" applyProtection="1">
      <alignment horizontal="center" vertical="top"/>
      <protection locked="0"/>
    </xf>
    <xf numFmtId="9" fontId="19" fillId="0" borderId="1" xfId="16" applyFont="1" applyFill="1" applyBorder="1" applyAlignment="1" applyProtection="1">
      <alignment vertical="top"/>
    </xf>
    <xf numFmtId="164" fontId="1" fillId="5" borderId="1" xfId="5" applyNumberFormat="1" applyFont="1" applyFill="1" applyBorder="1" applyProtection="1"/>
    <xf numFmtId="0" fontId="33" fillId="5" borderId="35" xfId="0" applyFont="1" applyFill="1" applyBorder="1"/>
    <xf numFmtId="164" fontId="1" fillId="6" borderId="0" xfId="5" applyNumberFormat="1" applyFont="1" applyFill="1" applyBorder="1" applyProtection="1">
      <protection locked="0"/>
    </xf>
    <xf numFmtId="164" fontId="1" fillId="6" borderId="5" xfId="5" applyNumberFormat="1" applyFont="1" applyFill="1" applyBorder="1" applyProtection="1">
      <protection locked="0"/>
    </xf>
    <xf numFmtId="164" fontId="1" fillId="6" borderId="6" xfId="5" applyNumberFormat="1" applyFont="1" applyFill="1" applyBorder="1" applyProtection="1">
      <protection locked="0"/>
    </xf>
    <xf numFmtId="164" fontId="1" fillId="6" borderId="7" xfId="5" applyNumberFormat="1" applyFont="1" applyFill="1" applyBorder="1" applyProtection="1">
      <protection locked="0"/>
    </xf>
    <xf numFmtId="164" fontId="1" fillId="6" borderId="0" xfId="2" quotePrefix="1" applyNumberFormat="1" applyFont="1" applyFill="1" applyBorder="1" applyProtection="1">
      <protection locked="0"/>
    </xf>
  </cellXfs>
  <cellStyles count="18">
    <cellStyle name="ColumnHeading" xfId="1" xr:uid="{00000000-0005-0000-0000-000000000000}"/>
    <cellStyle name="Comma" xfId="2" builtinId="3"/>
    <cellStyle name="Comma 13" xfId="3" xr:uid="{00000000-0005-0000-0000-000002000000}"/>
    <cellStyle name="Comma 2" xfId="4" xr:uid="{00000000-0005-0000-0000-000003000000}"/>
    <cellStyle name="Comma 3" xfId="5" xr:uid="{00000000-0005-0000-0000-000004000000}"/>
    <cellStyle name="Currency" xfId="6" builtinId="4"/>
    <cellStyle name="Currency 2" xfId="7" xr:uid="{00000000-0005-0000-0000-000006000000}"/>
    <cellStyle name="Normal" xfId="0" builtinId="0"/>
    <cellStyle name="Normal 10" xfId="8" xr:uid="{00000000-0005-0000-0000-000008000000}"/>
    <cellStyle name="Normal 2" xfId="9" xr:uid="{00000000-0005-0000-0000-000009000000}"/>
    <cellStyle name="Normal 2 2 2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6" xfId="14" xr:uid="{00000000-0005-0000-0000-00000E000000}"/>
    <cellStyle name="Normal_Sheet3" xfId="15" xr:uid="{00000000-0005-0000-0000-00000F000000}"/>
    <cellStyle name="Percent" xfId="16" builtinId="5"/>
    <cellStyle name="Percent 2" xfId="17" xr:uid="{00000000-0005-0000-0000-000011000000}"/>
  </cellStyles>
  <dxfs count="28"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6402</xdr:colOff>
      <xdr:row>17</xdr:row>
      <xdr:rowOff>54011</xdr:rowOff>
    </xdr:from>
    <xdr:ext cx="5081069" cy="1137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544784" y="946896"/>
          <a:ext cx="5081069" cy="11373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4336" name="FPMExcelClientSheetOptionstb1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1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6402</xdr:colOff>
      <xdr:row>0</xdr:row>
      <xdr:rowOff>0</xdr:rowOff>
    </xdr:from>
    <xdr:ext cx="5096013" cy="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 flipV="1">
          <a:off x="6402" y="0"/>
          <a:ext cx="5081069" cy="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34) for reasonableness prior to submitting.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31)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Outlook\MC%202017%2007%2006%20-%20Master%20ReportingTemplate%20v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psr02\nvision\Layout\CTRS_PAYR_OS_GHC_NSG.xn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ReportingTemplate"/>
      <sheetName val="Definitions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stance_Hook"/>
      <sheetName val="History"/>
      <sheetName val="Options"/>
      <sheetName val="Operating Statement"/>
    </sheetNames>
    <sheetDataSet>
      <sheetData sheetId="0" refreshError="1"/>
      <sheetData sheetId="1" refreshError="1"/>
      <sheetData sheetId="2" refreshError="1"/>
      <sheetData sheetId="3" refreshError="1">
        <row r="101">
          <cell r="A101" t="str">
            <v>%,FCHARTFIELD1,TPG_OP_STATE,X,NINS,FACCOUNT,VDAYS,FCURRENCY_CD,V,VUSD</v>
          </cell>
          <cell r="D101" t="str">
            <v>Insurance</v>
          </cell>
          <cell r="M101">
            <v>0</v>
          </cell>
          <cell r="T101">
            <v>0</v>
          </cell>
        </row>
        <row r="103">
          <cell r="A103" t="str">
            <v>%,FCHARTFIELD1,TPG_OP_STATE,X,NMCAID_SNF,FACCOUNT,VDAYS,FCURRENCY_CD,V,VUSD</v>
          </cell>
          <cell r="D103" t="str">
            <v>Medicaid</v>
          </cell>
          <cell r="M103">
            <v>0</v>
          </cell>
          <cell r="T1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7" Type="http://schemas.openxmlformats.org/officeDocument/2006/relationships/image" Target="../media/image1.emf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4"/>
  <sheetViews>
    <sheetView workbookViewId="0"/>
  </sheetViews>
  <sheetFormatPr defaultRowHeight="15" x14ac:dyDescent="0.25"/>
  <sheetData>
    <row r="1" spans="1:256" s="1" customFormat="1" ht="409.5" x14ac:dyDescent="0.25">
      <c r="A1" s="2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203</v>
      </c>
      <c r="K1" s="1" t="s">
        <v>204</v>
      </c>
      <c r="L1" s="1" t="s">
        <v>205</v>
      </c>
      <c r="M1" s="1" t="s">
        <v>206</v>
      </c>
      <c r="N1" s="1" t="s">
        <v>207</v>
      </c>
      <c r="O1" s="1" t="s">
        <v>208</v>
      </c>
      <c r="P1" s="1" t="s">
        <v>209</v>
      </c>
      <c r="Q1" s="1" t="s">
        <v>210</v>
      </c>
      <c r="R1" s="1" t="s">
        <v>211</v>
      </c>
      <c r="S1" s="1" t="s">
        <v>212</v>
      </c>
      <c r="T1" s="1" t="s">
        <v>213</v>
      </c>
      <c r="U1" s="1" t="s">
        <v>214</v>
      </c>
      <c r="V1" s="1" t="s">
        <v>215</v>
      </c>
      <c r="W1" s="1" t="s">
        <v>216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232</v>
      </c>
      <c r="AM1" s="1" t="s">
        <v>233</v>
      </c>
      <c r="AN1" s="1" t="s">
        <v>234</v>
      </c>
      <c r="AO1" s="1" t="s">
        <v>235</v>
      </c>
      <c r="AP1" s="1" t="s">
        <v>236</v>
      </c>
      <c r="AQ1" s="1" t="s">
        <v>237</v>
      </c>
      <c r="AR1" s="1" t="s">
        <v>238</v>
      </c>
      <c r="AS1" s="1" t="s">
        <v>239</v>
      </c>
      <c r="AT1" s="1" t="s">
        <v>240</v>
      </c>
      <c r="AU1" s="1" t="s">
        <v>241</v>
      </c>
      <c r="AV1" s="1" t="s">
        <v>242</v>
      </c>
      <c r="AW1" s="1" t="s">
        <v>243</v>
      </c>
      <c r="AX1" s="1" t="s">
        <v>244</v>
      </c>
      <c r="AY1" s="1" t="s">
        <v>245</v>
      </c>
      <c r="AZ1" s="1" t="s">
        <v>246</v>
      </c>
      <c r="BA1" s="1" t="s">
        <v>247</v>
      </c>
      <c r="BB1" s="1" t="s">
        <v>248</v>
      </c>
      <c r="BC1" s="1" t="s">
        <v>249</v>
      </c>
      <c r="BD1" s="1" t="s">
        <v>250</v>
      </c>
      <c r="BE1" s="1" t="s">
        <v>251</v>
      </c>
      <c r="BF1" s="1" t="s">
        <v>252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258</v>
      </c>
      <c r="BM1" s="1" t="s">
        <v>259</v>
      </c>
      <c r="BN1" s="1" t="s">
        <v>260</v>
      </c>
      <c r="BO1" s="1" t="s">
        <v>261</v>
      </c>
      <c r="BP1" s="1" t="s">
        <v>262</v>
      </c>
      <c r="BQ1" s="1" t="s">
        <v>263</v>
      </c>
      <c r="BR1" s="1" t="s">
        <v>264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280</v>
      </c>
      <c r="CI1" s="1" t="s">
        <v>281</v>
      </c>
      <c r="CJ1" s="1" t="s">
        <v>282</v>
      </c>
      <c r="CK1" s="1" t="s">
        <v>283</v>
      </c>
      <c r="CL1" s="1" t="s">
        <v>284</v>
      </c>
      <c r="CM1" s="1" t="s">
        <v>285</v>
      </c>
      <c r="CN1" s="1" t="s">
        <v>286</v>
      </c>
      <c r="CO1" s="1" t="s">
        <v>287</v>
      </c>
      <c r="CP1" s="1" t="s">
        <v>288</v>
      </c>
      <c r="CQ1" s="1" t="s">
        <v>289</v>
      </c>
      <c r="CR1" s="1" t="s">
        <v>290</v>
      </c>
      <c r="CS1" s="1" t="s">
        <v>291</v>
      </c>
      <c r="CT1" s="1" t="s">
        <v>292</v>
      </c>
      <c r="CU1" s="1" t="s">
        <v>293</v>
      </c>
      <c r="CV1" s="1" t="s">
        <v>294</v>
      </c>
      <c r="CW1" s="1" t="s">
        <v>295</v>
      </c>
      <c r="CX1" s="1" t="s">
        <v>296</v>
      </c>
      <c r="CY1" s="1" t="s">
        <v>297</v>
      </c>
      <c r="CZ1" s="1" t="s">
        <v>298</v>
      </c>
      <c r="DA1" s="1" t="s">
        <v>299</v>
      </c>
      <c r="DB1" s="1" t="s">
        <v>300</v>
      </c>
      <c r="DC1" s="1" t="s">
        <v>301</v>
      </c>
      <c r="DD1" s="1" t="s">
        <v>302</v>
      </c>
      <c r="DE1" s="1" t="s">
        <v>303</v>
      </c>
      <c r="DF1" s="1" t="s">
        <v>304</v>
      </c>
      <c r="DG1" s="1" t="s">
        <v>305</v>
      </c>
      <c r="DH1" s="1" t="s">
        <v>306</v>
      </c>
      <c r="DI1" s="1" t="s">
        <v>307</v>
      </c>
      <c r="DJ1" s="1" t="s">
        <v>308</v>
      </c>
      <c r="DK1" s="1" t="s">
        <v>309</v>
      </c>
      <c r="DL1" s="1" t="s">
        <v>310</v>
      </c>
      <c r="DM1" s="1" t="s">
        <v>311</v>
      </c>
      <c r="DN1" s="1" t="s">
        <v>312</v>
      </c>
      <c r="DO1" s="1" t="s">
        <v>217</v>
      </c>
      <c r="DP1" s="1" t="s">
        <v>218</v>
      </c>
      <c r="DQ1" s="1" t="s">
        <v>219</v>
      </c>
      <c r="DR1" s="1" t="s">
        <v>220</v>
      </c>
      <c r="DS1" s="1" t="s">
        <v>221</v>
      </c>
      <c r="DT1" s="1" t="s">
        <v>222</v>
      </c>
      <c r="DU1" s="1" t="s">
        <v>223</v>
      </c>
      <c r="DV1" s="1" t="s">
        <v>224</v>
      </c>
      <c r="DW1" s="1" t="s">
        <v>225</v>
      </c>
      <c r="DX1" s="1" t="s">
        <v>226</v>
      </c>
      <c r="DY1" s="1" t="s">
        <v>227</v>
      </c>
      <c r="DZ1" s="1" t="s">
        <v>228</v>
      </c>
      <c r="EA1" s="1" t="s">
        <v>229</v>
      </c>
      <c r="EB1" s="1" t="s">
        <v>230</v>
      </c>
      <c r="EC1" s="1" t="s">
        <v>231</v>
      </c>
      <c r="ED1" s="1" t="s">
        <v>328</v>
      </c>
      <c r="EE1" s="1" t="s">
        <v>329</v>
      </c>
      <c r="EF1" s="1" t="s">
        <v>330</v>
      </c>
      <c r="EG1" s="1" t="s">
        <v>331</v>
      </c>
      <c r="EH1" s="1" t="s">
        <v>332</v>
      </c>
      <c r="EI1" s="1" t="s">
        <v>333</v>
      </c>
      <c r="EJ1" s="1" t="s">
        <v>334</v>
      </c>
      <c r="EK1" s="1" t="s">
        <v>335</v>
      </c>
      <c r="EL1" s="1" t="s">
        <v>336</v>
      </c>
      <c r="EM1" s="1" t="s">
        <v>337</v>
      </c>
      <c r="EN1" s="1" t="s">
        <v>338</v>
      </c>
      <c r="EO1" s="1" t="s">
        <v>339</v>
      </c>
      <c r="EP1" s="1" t="s">
        <v>340</v>
      </c>
      <c r="EQ1" s="1" t="s">
        <v>341</v>
      </c>
      <c r="ER1" s="1" t="s">
        <v>342</v>
      </c>
      <c r="ES1" s="1" t="s">
        <v>343</v>
      </c>
      <c r="ET1" s="1" t="s">
        <v>344</v>
      </c>
      <c r="EU1" s="1" t="s">
        <v>345</v>
      </c>
      <c r="EV1" s="1" t="s">
        <v>346</v>
      </c>
      <c r="EW1" s="1" t="s">
        <v>347</v>
      </c>
      <c r="EX1" s="1" t="s">
        <v>348</v>
      </c>
      <c r="EY1" s="1" t="s">
        <v>349</v>
      </c>
      <c r="EZ1" s="1" t="s">
        <v>350</v>
      </c>
      <c r="FA1" s="1" t="s">
        <v>351</v>
      </c>
      <c r="FB1" s="1" t="s">
        <v>352</v>
      </c>
      <c r="FC1" s="1" t="s">
        <v>353</v>
      </c>
      <c r="FD1" s="1" t="s">
        <v>354</v>
      </c>
      <c r="FE1" s="1" t="s">
        <v>355</v>
      </c>
      <c r="FF1" s="1" t="s">
        <v>356</v>
      </c>
      <c r="FG1" s="1" t="s">
        <v>357</v>
      </c>
      <c r="FH1" s="1" t="s">
        <v>358</v>
      </c>
      <c r="FI1" s="1" t="s">
        <v>359</v>
      </c>
      <c r="FJ1" s="1" t="s">
        <v>360</v>
      </c>
      <c r="FK1" s="1" t="s">
        <v>265</v>
      </c>
      <c r="FL1" s="1" t="s">
        <v>266</v>
      </c>
      <c r="FM1" s="1" t="s">
        <v>267</v>
      </c>
      <c r="FN1" s="1" t="s">
        <v>268</v>
      </c>
      <c r="FO1" s="1" t="s">
        <v>269</v>
      </c>
      <c r="FP1" s="1" t="s">
        <v>270</v>
      </c>
      <c r="FQ1" s="1" t="s">
        <v>271</v>
      </c>
      <c r="FR1" s="1" t="s">
        <v>272</v>
      </c>
      <c r="FS1" s="1" t="s">
        <v>273</v>
      </c>
      <c r="FT1" s="1" t="s">
        <v>274</v>
      </c>
      <c r="FU1" s="1" t="s">
        <v>275</v>
      </c>
      <c r="FV1" s="1" t="s">
        <v>276</v>
      </c>
      <c r="FW1" s="1" t="s">
        <v>277</v>
      </c>
      <c r="FX1" s="1" t="s">
        <v>278</v>
      </c>
      <c r="FY1" s="1" t="s">
        <v>279</v>
      </c>
      <c r="FZ1" s="1" t="s">
        <v>376</v>
      </c>
      <c r="GA1" s="1" t="s">
        <v>377</v>
      </c>
      <c r="GB1" s="1" t="s">
        <v>378</v>
      </c>
      <c r="GC1" s="1" t="s">
        <v>379</v>
      </c>
      <c r="GD1" s="1" t="s">
        <v>380</v>
      </c>
      <c r="GE1" s="1" t="s">
        <v>381</v>
      </c>
      <c r="GF1" s="1" t="s">
        <v>382</v>
      </c>
      <c r="GG1" s="1" t="s">
        <v>383</v>
      </c>
      <c r="GH1" s="1" t="s">
        <v>384</v>
      </c>
      <c r="GI1" s="1" t="s">
        <v>385</v>
      </c>
      <c r="GJ1" s="1" t="s">
        <v>386</v>
      </c>
      <c r="GK1" s="1" t="s">
        <v>387</v>
      </c>
      <c r="GL1" s="1" t="s">
        <v>388</v>
      </c>
      <c r="GM1" s="1" t="s">
        <v>389</v>
      </c>
      <c r="GN1" s="1" t="s">
        <v>390</v>
      </c>
      <c r="GO1" s="1" t="s">
        <v>391</v>
      </c>
      <c r="GP1" s="1" t="s">
        <v>392</v>
      </c>
      <c r="GQ1" s="1" t="s">
        <v>393</v>
      </c>
      <c r="GR1" s="1" t="s">
        <v>394</v>
      </c>
      <c r="GS1" s="1" t="s">
        <v>395</v>
      </c>
      <c r="GT1" s="1" t="s">
        <v>396</v>
      </c>
      <c r="GU1" s="1" t="s">
        <v>397</v>
      </c>
      <c r="GV1" s="1" t="s">
        <v>398</v>
      </c>
      <c r="GW1" s="1" t="s">
        <v>399</v>
      </c>
      <c r="GX1" s="1" t="s">
        <v>400</v>
      </c>
      <c r="GY1" s="1" t="s">
        <v>401</v>
      </c>
      <c r="GZ1" s="1" t="s">
        <v>402</v>
      </c>
      <c r="HA1" s="1" t="s">
        <v>403</v>
      </c>
      <c r="HB1" s="1" t="s">
        <v>404</v>
      </c>
      <c r="HC1" s="1" t="s">
        <v>405</v>
      </c>
      <c r="HD1" s="1" t="s">
        <v>406</v>
      </c>
      <c r="HE1" s="1" t="s">
        <v>407</v>
      </c>
      <c r="HF1" s="1" t="s">
        <v>408</v>
      </c>
      <c r="HG1" s="1" t="s">
        <v>313</v>
      </c>
      <c r="HH1" s="1" t="s">
        <v>314</v>
      </c>
      <c r="HI1" s="1" t="s">
        <v>315</v>
      </c>
      <c r="HJ1" s="1" t="s">
        <v>316</v>
      </c>
      <c r="HK1" s="1" t="s">
        <v>317</v>
      </c>
      <c r="HL1" s="1" t="s">
        <v>318</v>
      </c>
      <c r="HM1" s="1" t="s">
        <v>319</v>
      </c>
      <c r="HN1" s="1" t="s">
        <v>320</v>
      </c>
      <c r="HO1" s="1" t="s">
        <v>321</v>
      </c>
      <c r="HP1" s="1" t="s">
        <v>322</v>
      </c>
      <c r="HQ1" s="1" t="s">
        <v>323</v>
      </c>
      <c r="HR1" s="1" t="s">
        <v>324</v>
      </c>
      <c r="HS1" s="1" t="s">
        <v>325</v>
      </c>
      <c r="HT1" s="1" t="s">
        <v>326</v>
      </c>
      <c r="HU1" s="1" t="s">
        <v>327</v>
      </c>
      <c r="HV1" s="1" t="s">
        <v>424</v>
      </c>
      <c r="HW1" s="1" t="s">
        <v>425</v>
      </c>
      <c r="HX1" s="1" t="s">
        <v>426</v>
      </c>
      <c r="HY1" s="1" t="s">
        <v>427</v>
      </c>
      <c r="HZ1" s="1" t="s">
        <v>428</v>
      </c>
      <c r="IA1" s="1" t="s">
        <v>429</v>
      </c>
      <c r="IB1" s="1" t="s">
        <v>430</v>
      </c>
      <c r="IC1" s="1" t="s">
        <v>431</v>
      </c>
      <c r="ID1" s="1" t="s">
        <v>432</v>
      </c>
      <c r="IE1" s="1" t="s">
        <v>433</v>
      </c>
      <c r="IF1" s="1" t="s">
        <v>434</v>
      </c>
      <c r="IG1" s="1" t="s">
        <v>435</v>
      </c>
      <c r="IH1" s="1" t="s">
        <v>436</v>
      </c>
      <c r="II1" s="1" t="s">
        <v>437</v>
      </c>
      <c r="IJ1" s="1" t="s">
        <v>438</v>
      </c>
      <c r="IK1" s="1" t="s">
        <v>439</v>
      </c>
      <c r="IL1" s="1" t="s">
        <v>440</v>
      </c>
      <c r="IM1" s="1" t="s">
        <v>441</v>
      </c>
      <c r="IN1" s="1" t="s">
        <v>442</v>
      </c>
      <c r="IO1" s="1" t="s">
        <v>443</v>
      </c>
      <c r="IP1" s="1" t="s">
        <v>444</v>
      </c>
      <c r="IQ1" s="1" t="s">
        <v>445</v>
      </c>
      <c r="IR1" s="1" t="s">
        <v>446</v>
      </c>
      <c r="IS1" s="1" t="s">
        <v>447</v>
      </c>
      <c r="IT1" s="1" t="s">
        <v>448</v>
      </c>
      <c r="IU1" s="1" t="s">
        <v>449</v>
      </c>
      <c r="IV1" s="1" t="s">
        <v>450</v>
      </c>
    </row>
    <row r="2" spans="1:256" s="1" customFormat="1" ht="409.5" x14ac:dyDescent="0.25">
      <c r="A2" s="1" t="s">
        <v>451</v>
      </c>
      <c r="B2" s="1" t="s">
        <v>452</v>
      </c>
      <c r="C2" s="1" t="s">
        <v>453</v>
      </c>
      <c r="D2" s="1" t="s">
        <v>454</v>
      </c>
      <c r="E2" s="1" t="s">
        <v>455</v>
      </c>
      <c r="F2" s="1" t="s">
        <v>456</v>
      </c>
      <c r="G2" s="1" t="s">
        <v>361</v>
      </c>
      <c r="H2" s="1" t="s">
        <v>362</v>
      </c>
      <c r="I2" s="1" t="s">
        <v>363</v>
      </c>
      <c r="J2" s="1" t="s">
        <v>364</v>
      </c>
      <c r="K2" s="1" t="s">
        <v>365</v>
      </c>
      <c r="L2" s="1" t="s">
        <v>366</v>
      </c>
      <c r="M2" s="1" t="s">
        <v>367</v>
      </c>
      <c r="N2" s="1" t="s">
        <v>368</v>
      </c>
      <c r="O2" s="1" t="s">
        <v>369</v>
      </c>
      <c r="P2" s="1" t="s">
        <v>370</v>
      </c>
      <c r="Q2" s="1" t="s">
        <v>371</v>
      </c>
      <c r="R2" s="1" t="s">
        <v>372</v>
      </c>
      <c r="S2" s="1" t="s">
        <v>373</v>
      </c>
      <c r="T2" s="1" t="s">
        <v>374</v>
      </c>
      <c r="U2" s="1" t="s">
        <v>375</v>
      </c>
      <c r="V2" s="1" t="s">
        <v>472</v>
      </c>
      <c r="W2" s="1" t="s">
        <v>473</v>
      </c>
      <c r="X2" s="1" t="s">
        <v>474</v>
      </c>
      <c r="Y2" s="1" t="s">
        <v>475</v>
      </c>
      <c r="Z2" s="1" t="s">
        <v>476</v>
      </c>
      <c r="AA2" s="1" t="s">
        <v>477</v>
      </c>
      <c r="AB2" s="1" t="s">
        <v>478</v>
      </c>
      <c r="AC2" s="1" t="s">
        <v>479</v>
      </c>
      <c r="AD2" s="1" t="s">
        <v>480</v>
      </c>
      <c r="AE2" s="1" t="s">
        <v>481</v>
      </c>
      <c r="AF2" s="1" t="s">
        <v>482</v>
      </c>
      <c r="AG2" s="1" t="s">
        <v>483</v>
      </c>
      <c r="AH2" s="1" t="s">
        <v>484</v>
      </c>
      <c r="AI2" s="1" t="s">
        <v>485</v>
      </c>
      <c r="AJ2" s="1" t="s">
        <v>486</v>
      </c>
      <c r="AK2" s="1" t="s">
        <v>487</v>
      </c>
      <c r="AL2" s="1" t="s">
        <v>488</v>
      </c>
      <c r="AM2" s="1" t="s">
        <v>489</v>
      </c>
      <c r="AN2" s="1" t="s">
        <v>490</v>
      </c>
      <c r="AO2" s="1" t="s">
        <v>491</v>
      </c>
      <c r="AP2" s="1" t="s">
        <v>492</v>
      </c>
      <c r="AQ2" s="1" t="s">
        <v>493</v>
      </c>
      <c r="AR2" s="1" t="s">
        <v>494</v>
      </c>
      <c r="AS2" s="1" t="s">
        <v>495</v>
      </c>
      <c r="AT2" s="1" t="s">
        <v>496</v>
      </c>
      <c r="AU2" s="1" t="s">
        <v>497</v>
      </c>
      <c r="AV2" s="1" t="s">
        <v>498</v>
      </c>
      <c r="AW2" s="1" t="s">
        <v>499</v>
      </c>
      <c r="AX2" s="1" t="s">
        <v>500</v>
      </c>
      <c r="AY2" s="1" t="s">
        <v>501</v>
      </c>
      <c r="AZ2" s="1" t="s">
        <v>502</v>
      </c>
      <c r="BA2" s="1" t="s">
        <v>503</v>
      </c>
      <c r="BB2" s="1" t="s">
        <v>504</v>
      </c>
      <c r="BC2" s="1" t="s">
        <v>409</v>
      </c>
      <c r="BD2" s="1" t="s">
        <v>410</v>
      </c>
      <c r="BE2" s="1" t="s">
        <v>411</v>
      </c>
      <c r="BF2" s="1" t="s">
        <v>412</v>
      </c>
      <c r="BG2" s="1" t="s">
        <v>413</v>
      </c>
      <c r="BH2" s="1" t="s">
        <v>414</v>
      </c>
      <c r="BI2" s="1" t="s">
        <v>415</v>
      </c>
      <c r="BJ2" s="1" t="s">
        <v>416</v>
      </c>
      <c r="BK2" s="1" t="s">
        <v>417</v>
      </c>
      <c r="BL2" s="1" t="s">
        <v>418</v>
      </c>
      <c r="BM2" s="1" t="s">
        <v>419</v>
      </c>
      <c r="BN2" s="1" t="s">
        <v>420</v>
      </c>
      <c r="BO2" s="1" t="s">
        <v>421</v>
      </c>
      <c r="BP2" s="1" t="s">
        <v>422</v>
      </c>
      <c r="BQ2" s="1" t="s">
        <v>423</v>
      </c>
      <c r="BR2" s="1" t="s">
        <v>520</v>
      </c>
      <c r="BS2" s="1" t="s">
        <v>521</v>
      </c>
      <c r="BT2" s="1" t="s">
        <v>522</v>
      </c>
      <c r="BU2" s="1" t="s">
        <v>523</v>
      </c>
      <c r="BV2" s="1" t="s">
        <v>524</v>
      </c>
      <c r="BW2" s="1" t="s">
        <v>525</v>
      </c>
      <c r="BX2" s="1" t="s">
        <v>526</v>
      </c>
      <c r="BY2" s="1" t="s">
        <v>527</v>
      </c>
      <c r="BZ2" s="1" t="s">
        <v>528</v>
      </c>
      <c r="CA2" s="1" t="s">
        <v>529</v>
      </c>
      <c r="CB2" s="1" t="s">
        <v>530</v>
      </c>
      <c r="CC2" s="1" t="s">
        <v>531</v>
      </c>
      <c r="CD2" s="1" t="s">
        <v>532</v>
      </c>
      <c r="CE2" s="1" t="s">
        <v>533</v>
      </c>
      <c r="CF2" s="1" t="s">
        <v>534</v>
      </c>
      <c r="CG2" s="1" t="s">
        <v>535</v>
      </c>
      <c r="CH2" s="1" t="s">
        <v>536</v>
      </c>
      <c r="CI2" s="1" t="s">
        <v>537</v>
      </c>
      <c r="CJ2" s="1" t="s">
        <v>538</v>
      </c>
      <c r="CK2" s="1" t="s">
        <v>539</v>
      </c>
      <c r="CL2" s="1" t="s">
        <v>540</v>
      </c>
      <c r="CM2" s="1" t="s">
        <v>541</v>
      </c>
      <c r="CN2" s="1" t="s">
        <v>542</v>
      </c>
      <c r="CO2" s="1" t="s">
        <v>543</v>
      </c>
      <c r="CP2" s="1" t="s">
        <v>544</v>
      </c>
      <c r="CQ2" s="1" t="s">
        <v>545</v>
      </c>
      <c r="CR2" s="1" t="s">
        <v>546</v>
      </c>
      <c r="CS2" s="1" t="s">
        <v>547</v>
      </c>
      <c r="CT2" s="1" t="s">
        <v>548</v>
      </c>
      <c r="CU2" s="1" t="s">
        <v>549</v>
      </c>
      <c r="CV2" s="1" t="s">
        <v>550</v>
      </c>
      <c r="CW2" s="1" t="s">
        <v>551</v>
      </c>
      <c r="CX2" s="1" t="s">
        <v>552</v>
      </c>
      <c r="CY2" s="1" t="s">
        <v>457</v>
      </c>
      <c r="CZ2" s="1" t="s">
        <v>458</v>
      </c>
      <c r="DA2" s="2" t="s">
        <v>459</v>
      </c>
      <c r="DB2" s="2" t="s">
        <v>460</v>
      </c>
      <c r="DC2" s="1" t="s">
        <v>461</v>
      </c>
      <c r="DD2" s="2" t="s">
        <v>462</v>
      </c>
      <c r="DE2" s="1" t="s">
        <v>463</v>
      </c>
      <c r="DF2" s="2" t="s">
        <v>464</v>
      </c>
      <c r="DG2" s="2" t="s">
        <v>465</v>
      </c>
      <c r="DH2" s="2" t="s">
        <v>466</v>
      </c>
      <c r="DI2" s="1" t="s">
        <v>467</v>
      </c>
      <c r="DJ2" s="2" t="s">
        <v>468</v>
      </c>
      <c r="DK2" s="1" t="s">
        <v>469</v>
      </c>
      <c r="DL2" s="2" t="s">
        <v>470</v>
      </c>
      <c r="DM2" s="2" t="s">
        <v>471</v>
      </c>
      <c r="DN2" s="1" t="s">
        <v>560</v>
      </c>
      <c r="DO2" s="1" t="s">
        <v>561</v>
      </c>
      <c r="DP2" s="1" t="s">
        <v>562</v>
      </c>
      <c r="DQ2" s="1" t="s">
        <v>563</v>
      </c>
      <c r="DR2" s="1" t="s">
        <v>564</v>
      </c>
      <c r="DS2" s="1" t="s">
        <v>565</v>
      </c>
      <c r="DT2" s="1" t="s">
        <v>566</v>
      </c>
      <c r="DU2" s="1" t="s">
        <v>567</v>
      </c>
      <c r="DV2" s="1" t="s">
        <v>568</v>
      </c>
      <c r="DW2" s="1" t="s">
        <v>569</v>
      </c>
      <c r="DX2" s="1" t="s">
        <v>570</v>
      </c>
      <c r="DY2" s="1" t="s">
        <v>571</v>
      </c>
      <c r="DZ2" s="1" t="s">
        <v>572</v>
      </c>
      <c r="EA2" s="1" t="s">
        <v>573</v>
      </c>
      <c r="EB2" s="1" t="s">
        <v>574</v>
      </c>
      <c r="EC2" s="1" t="s">
        <v>575</v>
      </c>
      <c r="ED2" s="1" t="s">
        <v>576</v>
      </c>
      <c r="EE2" s="1" t="s">
        <v>577</v>
      </c>
      <c r="EF2" s="1" t="s">
        <v>578</v>
      </c>
      <c r="EG2" s="1" t="s">
        <v>579</v>
      </c>
      <c r="EH2" s="1" t="s">
        <v>580</v>
      </c>
      <c r="EI2" s="1" t="s">
        <v>581</v>
      </c>
      <c r="EJ2" s="1" t="s">
        <v>582</v>
      </c>
      <c r="EK2" s="1" t="s">
        <v>583</v>
      </c>
      <c r="EL2" s="1" t="s">
        <v>584</v>
      </c>
      <c r="EM2" s="1" t="s">
        <v>585</v>
      </c>
      <c r="EN2" s="1" t="s">
        <v>586</v>
      </c>
      <c r="EO2" s="1" t="s">
        <v>587</v>
      </c>
      <c r="EP2" s="1" t="s">
        <v>588</v>
      </c>
      <c r="EQ2" s="1" t="s">
        <v>589</v>
      </c>
      <c r="ER2" s="1" t="s">
        <v>590</v>
      </c>
      <c r="ES2" s="1" t="s">
        <v>591</v>
      </c>
      <c r="ET2" s="1" t="s">
        <v>592</v>
      </c>
      <c r="EU2" s="1" t="s">
        <v>505</v>
      </c>
      <c r="EV2" s="1" t="s">
        <v>506</v>
      </c>
      <c r="EW2" s="1" t="s">
        <v>507</v>
      </c>
      <c r="EX2" s="1" t="s">
        <v>508</v>
      </c>
      <c r="EY2" s="1" t="s">
        <v>509</v>
      </c>
      <c r="EZ2" s="1" t="s">
        <v>510</v>
      </c>
      <c r="FA2" s="1" t="s">
        <v>511</v>
      </c>
      <c r="FB2" s="1" t="s">
        <v>512</v>
      </c>
      <c r="FC2" s="1" t="s">
        <v>513</v>
      </c>
      <c r="FD2" s="1" t="s">
        <v>514</v>
      </c>
      <c r="FE2" s="1" t="s">
        <v>515</v>
      </c>
      <c r="FF2" s="1" t="s">
        <v>516</v>
      </c>
      <c r="FG2" s="1" t="s">
        <v>517</v>
      </c>
      <c r="FH2" s="2" t="s">
        <v>518</v>
      </c>
      <c r="FI2" s="1" t="s">
        <v>519</v>
      </c>
      <c r="FJ2" s="2" t="s">
        <v>553</v>
      </c>
      <c r="FK2" s="2" t="s">
        <v>554</v>
      </c>
      <c r="FL2" s="2" t="s">
        <v>764</v>
      </c>
      <c r="FM2" s="1" t="s">
        <v>765</v>
      </c>
      <c r="FO2" s="2"/>
      <c r="FP2" s="2"/>
      <c r="HA2" s="2"/>
      <c r="IF2" s="2"/>
    </row>
    <row r="3" spans="1:25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2"/>
      <c r="HA3" s="1"/>
      <c r="HB3" s="2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2"/>
      <c r="HV3" s="2"/>
      <c r="HW3" s="2"/>
      <c r="HX3" s="2"/>
      <c r="HY3" s="1"/>
      <c r="HZ3" s="1"/>
      <c r="IA3" s="1"/>
      <c r="IB3" s="2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x14ac:dyDescent="0.25">
      <c r="A4" s="1"/>
      <c r="B4" s="1"/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  <c r="AA4" s="1"/>
      <c r="AB4" s="1"/>
      <c r="AC4" s="2"/>
      <c r="AD4" s="1"/>
      <c r="AE4" s="2"/>
      <c r="AF4" s="2"/>
      <c r="AG4" s="2"/>
      <c r="AH4" s="1"/>
      <c r="AI4" s="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2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</sheetData>
  <phoneticPr fontId="0" type="noConversion"/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CL662"/>
  <sheetViews>
    <sheetView tabSelected="1" topLeftCell="E2" zoomScale="80" zoomScaleNormal="80" workbookViewId="0">
      <selection activeCell="I16" sqref="I16"/>
    </sheetView>
  </sheetViews>
  <sheetFormatPr defaultColWidth="9.140625" defaultRowHeight="15" outlineLevelRow="1" outlineLevelCol="1" x14ac:dyDescent="0.25"/>
  <cols>
    <col min="1" max="1" width="7.85546875" style="21" hidden="1" customWidth="1"/>
    <col min="2" max="2" width="28.7109375" style="16" hidden="1" customWidth="1" outlineLevel="1"/>
    <col min="3" max="3" width="32.85546875" style="17" hidden="1" customWidth="1" outlineLevel="1"/>
    <col min="4" max="4" width="3.140625" style="17" hidden="1" customWidth="1" outlineLevel="1"/>
    <col min="5" max="5" width="3.140625" style="18" customWidth="1" collapsed="1"/>
    <col min="6" max="6" width="4" style="3" customWidth="1"/>
    <col min="7" max="7" width="5" style="19" customWidth="1"/>
    <col min="8" max="8" width="28" style="19" bestFit="1" customWidth="1"/>
    <col min="9" max="9" width="18.85546875" style="20" bestFit="1" customWidth="1"/>
    <col min="10" max="10" width="20.42578125" style="15" customWidth="1"/>
    <col min="11" max="28" width="20.42578125" style="20" customWidth="1"/>
    <col min="29" max="90" width="9.140625" style="3"/>
    <col min="91" max="16384" width="9.140625" style="21"/>
  </cols>
  <sheetData>
    <row r="1" spans="1:90" hidden="1" x14ac:dyDescent="0.25">
      <c r="A1" s="15"/>
      <c r="J1" s="15" t="s">
        <v>555</v>
      </c>
      <c r="K1" s="15" t="s">
        <v>556</v>
      </c>
      <c r="L1" s="15" t="s">
        <v>557</v>
      </c>
      <c r="M1" s="15" t="s">
        <v>557</v>
      </c>
      <c r="N1" s="15" t="s">
        <v>556</v>
      </c>
      <c r="O1" s="15" t="s">
        <v>557</v>
      </c>
      <c r="P1" s="15" t="s">
        <v>556</v>
      </c>
      <c r="Q1" s="15" t="s">
        <v>557</v>
      </c>
      <c r="R1" s="15" t="s">
        <v>557</v>
      </c>
      <c r="S1" s="15" t="s">
        <v>556</v>
      </c>
      <c r="T1" s="15" t="s">
        <v>557</v>
      </c>
      <c r="U1" s="15" t="s">
        <v>557</v>
      </c>
      <c r="V1" s="15" t="s">
        <v>557</v>
      </c>
      <c r="W1" s="15" t="s">
        <v>557</v>
      </c>
      <c r="X1" s="15" t="s">
        <v>557</v>
      </c>
      <c r="Y1" s="15" t="s">
        <v>557</v>
      </c>
      <c r="Z1" s="15" t="s">
        <v>557</v>
      </c>
      <c r="AA1" s="15" t="s">
        <v>557</v>
      </c>
      <c r="AB1" s="15" t="s">
        <v>557</v>
      </c>
    </row>
    <row r="2" spans="1:90" s="3" customFormat="1" x14ac:dyDescent="0.25">
      <c r="B2" s="22"/>
      <c r="C2" s="18"/>
      <c r="D2" s="18"/>
      <c r="E2" s="18"/>
      <c r="G2" s="19"/>
      <c r="H2" s="19"/>
      <c r="I2" s="19"/>
      <c r="J2" s="23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90" s="24" customFormat="1" hidden="1" outlineLevel="1" x14ac:dyDescent="0.25">
      <c r="B3" s="16" t="s">
        <v>145</v>
      </c>
      <c r="C3" s="17" t="s">
        <v>146</v>
      </c>
      <c r="D3" s="24">
        <v>1</v>
      </c>
      <c r="E3" s="24" t="s">
        <v>181</v>
      </c>
      <c r="I3" s="25"/>
      <c r="J3" s="2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</row>
    <row r="4" spans="1:90" s="24" customFormat="1" hidden="1" outlineLevel="1" x14ac:dyDescent="0.25">
      <c r="B4" s="16" t="s">
        <v>147</v>
      </c>
      <c r="C4" s="17" t="s">
        <v>148</v>
      </c>
      <c r="D4" s="24">
        <f>+D3+1</f>
        <v>2</v>
      </c>
      <c r="E4" s="24" t="s">
        <v>182</v>
      </c>
      <c r="I4" s="25"/>
      <c r="J4" s="2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</row>
    <row r="5" spans="1:90" s="24" customFormat="1" hidden="1" outlineLevel="1" x14ac:dyDescent="0.25">
      <c r="B5" s="16" t="s">
        <v>149</v>
      </c>
      <c r="C5" s="17" t="s">
        <v>150</v>
      </c>
      <c r="D5" s="24">
        <f t="shared" ref="D5:D14" si="0">+D4+1</f>
        <v>3</v>
      </c>
      <c r="E5" s="24" t="s">
        <v>183</v>
      </c>
      <c r="I5" s="25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</row>
    <row r="6" spans="1:90" s="24" customFormat="1" hidden="1" outlineLevel="1" x14ac:dyDescent="0.25">
      <c r="B6" s="16" t="s">
        <v>151</v>
      </c>
      <c r="C6" s="17"/>
      <c r="D6" s="24">
        <f t="shared" si="0"/>
        <v>4</v>
      </c>
      <c r="E6" s="24" t="s">
        <v>184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</row>
    <row r="7" spans="1:90" s="24" customFormat="1" hidden="1" outlineLevel="1" x14ac:dyDescent="0.25">
      <c r="B7" s="16" t="s">
        <v>152</v>
      </c>
      <c r="C7" s="17"/>
      <c r="D7" s="24">
        <f t="shared" si="0"/>
        <v>5</v>
      </c>
      <c r="E7" s="24" t="s">
        <v>185</v>
      </c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</row>
    <row r="8" spans="1:90" s="24" customFormat="1" hidden="1" outlineLevel="1" x14ac:dyDescent="0.25">
      <c r="B8" s="16" t="s">
        <v>153</v>
      </c>
      <c r="C8" s="17" t="s">
        <v>154</v>
      </c>
      <c r="D8" s="24">
        <f t="shared" si="0"/>
        <v>6</v>
      </c>
      <c r="E8" s="24" t="s">
        <v>186</v>
      </c>
      <c r="I8" s="24" t="s">
        <v>719</v>
      </c>
      <c r="J8" s="28" t="s">
        <v>721</v>
      </c>
      <c r="K8" s="28" t="s">
        <v>721</v>
      </c>
      <c r="L8" s="28" t="s">
        <v>721</v>
      </c>
      <c r="M8" s="28" t="s">
        <v>721</v>
      </c>
      <c r="N8" s="28" t="s">
        <v>721</v>
      </c>
      <c r="O8" s="28" t="s">
        <v>721</v>
      </c>
      <c r="P8" s="28" t="s">
        <v>721</v>
      </c>
      <c r="Q8" s="28" t="s">
        <v>721</v>
      </c>
      <c r="R8" s="28" t="s">
        <v>721</v>
      </c>
      <c r="S8" s="28" t="s">
        <v>721</v>
      </c>
      <c r="T8" s="28" t="s">
        <v>721</v>
      </c>
      <c r="U8" s="28" t="s">
        <v>721</v>
      </c>
      <c r="V8" s="28" t="s">
        <v>721</v>
      </c>
      <c r="W8" s="28" t="s">
        <v>721</v>
      </c>
      <c r="X8" s="28" t="s">
        <v>721</v>
      </c>
      <c r="Y8" s="28" t="s">
        <v>721</v>
      </c>
      <c r="Z8" s="28" t="s">
        <v>721</v>
      </c>
      <c r="AA8" s="28" t="s">
        <v>721</v>
      </c>
      <c r="AB8" s="28" t="s">
        <v>951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</row>
    <row r="9" spans="1:90" s="24" customFormat="1" hidden="1" outlineLevel="1" x14ac:dyDescent="0.25">
      <c r="B9" s="16" t="s">
        <v>155</v>
      </c>
      <c r="C9" s="17"/>
      <c r="D9" s="24">
        <f t="shared" si="0"/>
        <v>7</v>
      </c>
      <c r="E9" s="24" t="s">
        <v>187</v>
      </c>
      <c r="I9" s="24" t="s">
        <v>151</v>
      </c>
      <c r="J9" s="28" t="s">
        <v>722</v>
      </c>
      <c r="K9" s="28" t="s">
        <v>723</v>
      </c>
      <c r="L9" s="28" t="s">
        <v>724</v>
      </c>
      <c r="M9" s="28" t="s">
        <v>725</v>
      </c>
      <c r="N9" s="28" t="s">
        <v>726</v>
      </c>
      <c r="O9" s="28" t="s">
        <v>727</v>
      </c>
      <c r="P9" s="28" t="s">
        <v>728</v>
      </c>
      <c r="Q9" s="28" t="s">
        <v>729</v>
      </c>
      <c r="R9" s="28" t="s">
        <v>730</v>
      </c>
      <c r="S9" s="28" t="s">
        <v>731</v>
      </c>
      <c r="T9" s="28" t="s">
        <v>732</v>
      </c>
      <c r="U9" s="28" t="s">
        <v>733</v>
      </c>
      <c r="V9" s="28" t="s">
        <v>734</v>
      </c>
      <c r="W9" s="28" t="s">
        <v>944</v>
      </c>
      <c r="X9" s="28" t="s">
        <v>945</v>
      </c>
      <c r="Y9" s="28" t="s">
        <v>946</v>
      </c>
      <c r="Z9" s="28" t="s">
        <v>947</v>
      </c>
      <c r="AA9" s="28" t="s">
        <v>948</v>
      </c>
      <c r="AB9" s="28" t="s">
        <v>952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</row>
    <row r="10" spans="1:90" s="24" customFormat="1" hidden="1" outlineLevel="1" x14ac:dyDescent="0.25">
      <c r="B10" s="16" t="s">
        <v>156</v>
      </c>
      <c r="C10" s="17"/>
      <c r="D10" s="24">
        <f t="shared" si="0"/>
        <v>8</v>
      </c>
      <c r="E10" s="24" t="s">
        <v>188</v>
      </c>
      <c r="I10" s="24" t="s">
        <v>152</v>
      </c>
      <c r="J10" s="28" t="s">
        <v>735</v>
      </c>
      <c r="K10" s="28" t="s">
        <v>763</v>
      </c>
      <c r="L10" s="28" t="s">
        <v>763</v>
      </c>
      <c r="M10" s="28" t="s">
        <v>763</v>
      </c>
      <c r="N10" s="28" t="s">
        <v>735</v>
      </c>
      <c r="O10" s="28" t="s">
        <v>735</v>
      </c>
      <c r="P10" s="28" t="s">
        <v>735</v>
      </c>
      <c r="Q10" s="28" t="s">
        <v>735</v>
      </c>
      <c r="R10" s="28" t="s">
        <v>735</v>
      </c>
      <c r="S10" s="28" t="s">
        <v>735</v>
      </c>
      <c r="T10" s="28" t="s">
        <v>735</v>
      </c>
      <c r="U10" s="28" t="s">
        <v>735</v>
      </c>
      <c r="V10" s="28" t="s">
        <v>735</v>
      </c>
      <c r="W10" s="28" t="s">
        <v>735</v>
      </c>
      <c r="X10" s="28" t="s">
        <v>735</v>
      </c>
      <c r="Y10" s="28" t="s">
        <v>735</v>
      </c>
      <c r="Z10" s="28" t="s">
        <v>949</v>
      </c>
      <c r="AA10" s="28" t="s">
        <v>735</v>
      </c>
      <c r="AB10" s="28" t="s">
        <v>735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</row>
    <row r="11" spans="1:90" s="24" customFormat="1" hidden="1" outlineLevel="1" x14ac:dyDescent="0.25">
      <c r="B11" s="16" t="s">
        <v>172</v>
      </c>
      <c r="C11" s="17" t="s">
        <v>173</v>
      </c>
      <c r="D11" s="24">
        <f t="shared" si="0"/>
        <v>9</v>
      </c>
      <c r="E11" s="24" t="s">
        <v>189</v>
      </c>
      <c r="I11" s="24" t="s">
        <v>155</v>
      </c>
      <c r="J11" s="28" t="s">
        <v>736</v>
      </c>
      <c r="K11" s="28" t="s">
        <v>736</v>
      </c>
      <c r="L11" s="28" t="s">
        <v>736</v>
      </c>
      <c r="M11" s="28" t="s">
        <v>736</v>
      </c>
      <c r="N11" s="28" t="s">
        <v>737</v>
      </c>
      <c r="O11" s="28" t="s">
        <v>737</v>
      </c>
      <c r="P11" s="28" t="s">
        <v>737</v>
      </c>
      <c r="Q11" s="28" t="s">
        <v>737</v>
      </c>
      <c r="R11" s="28" t="s">
        <v>737</v>
      </c>
      <c r="S11" s="28" t="s">
        <v>737</v>
      </c>
      <c r="T11" s="28" t="s">
        <v>736</v>
      </c>
      <c r="U11" s="28" t="s">
        <v>736</v>
      </c>
      <c r="V11" s="28" t="s">
        <v>737</v>
      </c>
      <c r="W11" s="28" t="s">
        <v>737</v>
      </c>
      <c r="X11" s="28" t="s">
        <v>737</v>
      </c>
      <c r="Y11" s="28" t="s">
        <v>737</v>
      </c>
      <c r="Z11" s="28" t="s">
        <v>737</v>
      </c>
      <c r="AA11" s="28" t="s">
        <v>737</v>
      </c>
      <c r="AB11" s="28" t="s">
        <v>737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</row>
    <row r="12" spans="1:90" s="24" customFormat="1" hidden="1" outlineLevel="1" x14ac:dyDescent="0.25">
      <c r="B12" s="16" t="s">
        <v>158</v>
      </c>
      <c r="C12" s="17" t="str">
        <f>CONCATENATE(YEAR($I$16),".",VLOOKUP(MONTH($I$16),$D$3:$E$14,2))</f>
        <v>2022.Jul</v>
      </c>
      <c r="D12" s="24">
        <f t="shared" si="0"/>
        <v>10</v>
      </c>
      <c r="E12" s="24" t="s">
        <v>190</v>
      </c>
      <c r="I12" s="16" t="s">
        <v>156</v>
      </c>
      <c r="J12" s="28" t="s">
        <v>159</v>
      </c>
      <c r="K12" s="28" t="s">
        <v>159</v>
      </c>
      <c r="L12" s="28" t="s">
        <v>159</v>
      </c>
      <c r="M12" s="28" t="s">
        <v>159</v>
      </c>
      <c r="N12" s="28" t="s">
        <v>159</v>
      </c>
      <c r="O12" s="28" t="s">
        <v>159</v>
      </c>
      <c r="P12" s="28" t="s">
        <v>159</v>
      </c>
      <c r="Q12" s="28" t="s">
        <v>159</v>
      </c>
      <c r="R12" s="28" t="s">
        <v>159</v>
      </c>
      <c r="S12" s="28" t="s">
        <v>159</v>
      </c>
      <c r="T12" s="28" t="s">
        <v>159</v>
      </c>
      <c r="U12" s="28" t="s">
        <v>159</v>
      </c>
      <c r="V12" s="28" t="s">
        <v>159</v>
      </c>
      <c r="W12" s="28" t="s">
        <v>159</v>
      </c>
      <c r="X12" s="28" t="s">
        <v>159</v>
      </c>
      <c r="Y12" s="28" t="s">
        <v>159</v>
      </c>
      <c r="Z12" s="28" t="s">
        <v>159</v>
      </c>
      <c r="AA12" s="28" t="s">
        <v>159</v>
      </c>
      <c r="AB12" s="28" t="s">
        <v>953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</row>
    <row r="13" spans="1:90" s="24" customFormat="1" hidden="1" outlineLevel="1" x14ac:dyDescent="0.25">
      <c r="B13" s="16" t="s">
        <v>193</v>
      </c>
      <c r="C13" s="16">
        <f>DAY(EOMONTH(I16,0))</f>
        <v>31</v>
      </c>
      <c r="D13" s="24">
        <f t="shared" si="0"/>
        <v>11</v>
      </c>
      <c r="E13" s="24" t="s">
        <v>191</v>
      </c>
      <c r="I13" s="2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</row>
    <row r="14" spans="1:90" s="24" customFormat="1" hidden="1" outlineLevel="1" x14ac:dyDescent="0.25">
      <c r="B14" s="29"/>
      <c r="D14" s="24">
        <f t="shared" si="0"/>
        <v>12</v>
      </c>
      <c r="E14" s="24" t="s">
        <v>192</v>
      </c>
      <c r="I14" s="25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</row>
    <row r="15" spans="1:90" ht="15.75" collapsed="1" thickBot="1" x14ac:dyDescent="0.3">
      <c r="A15" s="24"/>
      <c r="I15" s="19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90" ht="24" thickBot="1" x14ac:dyDescent="0.4">
      <c r="A16" s="24"/>
      <c r="B16" s="30" t="str">
        <f>_xll.EVDRE($C$16,B17:C23)</f>
        <v>Evdre:Ok</v>
      </c>
      <c r="C16" s="31" t="s">
        <v>160</v>
      </c>
      <c r="D16" s="31"/>
      <c r="E16" s="32"/>
      <c r="F16" s="33" t="s">
        <v>720</v>
      </c>
      <c r="G16" s="34"/>
      <c r="H16" s="35"/>
      <c r="I16" s="210">
        <v>44773</v>
      </c>
      <c r="J16" s="36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90" x14ac:dyDescent="0.25">
      <c r="A17" s="24"/>
      <c r="B17" s="16" t="s">
        <v>161</v>
      </c>
      <c r="C17" s="17" t="str">
        <f>_xll.EVRNG(C3:C12)</f>
        <v>'ReportingTemplate'!$C$3:$C$12</v>
      </c>
      <c r="F17" s="37" t="s">
        <v>144</v>
      </c>
      <c r="I17" s="19"/>
      <c r="J17" s="23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90" x14ac:dyDescent="0.25">
      <c r="A18" s="24"/>
      <c r="B18" s="16" t="s">
        <v>162</v>
      </c>
      <c r="C18" s="17" t="str">
        <f>_xll.EVRNG(J8:AB12)</f>
        <v>'ReportingTemplate'!$J$8:$AB$12</v>
      </c>
      <c r="F18" s="38"/>
      <c r="I18" s="39"/>
      <c r="J18" s="23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90" x14ac:dyDescent="0.25">
      <c r="A19" s="24"/>
      <c r="B19" s="16" t="s">
        <v>163</v>
      </c>
      <c r="C19" s="17" t="str">
        <f>_xll.EVRNG(C37:C163)</f>
        <v>'ReportingTemplate'!$C$37:$C$163</v>
      </c>
      <c r="F19" s="38"/>
      <c r="I19" s="19"/>
      <c r="J19" s="23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90" x14ac:dyDescent="0.25">
      <c r="A20" s="24"/>
      <c r="B20" s="16" t="s">
        <v>164</v>
      </c>
      <c r="I20" s="19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18"/>
      <c r="AD20" s="18"/>
    </row>
    <row r="21" spans="1:90" x14ac:dyDescent="0.25">
      <c r="A21" s="24"/>
      <c r="B21" s="16" t="s">
        <v>165</v>
      </c>
      <c r="I21" s="19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18"/>
      <c r="AD21" s="18"/>
    </row>
    <row r="22" spans="1:90" x14ac:dyDescent="0.25">
      <c r="A22" s="24"/>
      <c r="B22" s="16" t="s">
        <v>166</v>
      </c>
      <c r="I22" s="19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18"/>
      <c r="AD22" s="18"/>
    </row>
    <row r="23" spans="1:90" x14ac:dyDescent="0.25">
      <c r="A23" s="24"/>
      <c r="B23" s="16" t="s">
        <v>167</v>
      </c>
      <c r="C23" s="17" t="s">
        <v>174</v>
      </c>
      <c r="I23" s="19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18"/>
      <c r="AD23" s="18"/>
    </row>
    <row r="24" spans="1:90" ht="15.75" thickBot="1" x14ac:dyDescent="0.3">
      <c r="A24" s="24"/>
      <c r="I24" s="19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18"/>
      <c r="AD24" s="18"/>
    </row>
    <row r="25" spans="1:90" ht="30.75" thickBot="1" x14ac:dyDescent="0.3">
      <c r="A25" s="24" t="s">
        <v>559</v>
      </c>
      <c r="F25" s="41" t="s">
        <v>60</v>
      </c>
      <c r="G25" s="34"/>
      <c r="H25" s="42"/>
      <c r="I25" s="43" t="s">
        <v>620</v>
      </c>
      <c r="J25" s="44" t="s">
        <v>738</v>
      </c>
      <c r="K25" s="44" t="s">
        <v>739</v>
      </c>
      <c r="L25" s="44" t="s">
        <v>740</v>
      </c>
      <c r="M25" s="44" t="s">
        <v>741</v>
      </c>
      <c r="N25" s="44" t="s">
        <v>742</v>
      </c>
      <c r="O25" s="44" t="s">
        <v>743</v>
      </c>
      <c r="P25" s="44" t="s">
        <v>744</v>
      </c>
      <c r="Q25" s="44" t="s">
        <v>745</v>
      </c>
      <c r="R25" s="44" t="s">
        <v>746</v>
      </c>
      <c r="S25" s="44" t="s">
        <v>747</v>
      </c>
      <c r="T25" s="44" t="s">
        <v>748</v>
      </c>
      <c r="U25" s="44" t="s">
        <v>749</v>
      </c>
      <c r="V25" s="44" t="s">
        <v>750</v>
      </c>
      <c r="W25" s="44" t="s">
        <v>939</v>
      </c>
      <c r="X25" s="44" t="s">
        <v>940</v>
      </c>
      <c r="Y25" s="44" t="s">
        <v>941</v>
      </c>
      <c r="Z25" s="44" t="s">
        <v>942</v>
      </c>
      <c r="AA25" s="44" t="s">
        <v>943</v>
      </c>
      <c r="AB25" s="45" t="s">
        <v>950</v>
      </c>
    </row>
    <row r="26" spans="1:90" s="46" customFormat="1" ht="19.5" thickBot="1" x14ac:dyDescent="0.35">
      <c r="A26" s="24"/>
      <c r="B26" s="16"/>
      <c r="C26" s="17"/>
      <c r="D26" s="17"/>
      <c r="E26" s="18"/>
      <c r="F26" s="8" t="s">
        <v>180</v>
      </c>
      <c r="G26" s="47"/>
      <c r="H26" s="34"/>
      <c r="I26" s="48"/>
      <c r="J26" s="49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5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</row>
    <row r="27" spans="1:90" x14ac:dyDescent="0.25">
      <c r="A27" s="24"/>
      <c r="F27" s="13" t="s">
        <v>669</v>
      </c>
      <c r="G27" s="51"/>
      <c r="H27" s="51"/>
      <c r="I27" s="211">
        <v>102411</v>
      </c>
      <c r="J27" s="211">
        <v>36950</v>
      </c>
      <c r="K27" s="211">
        <v>16131</v>
      </c>
      <c r="L27" s="211">
        <v>-17165</v>
      </c>
      <c r="M27" s="211">
        <v>-10882</v>
      </c>
      <c r="N27" s="211">
        <v>99464</v>
      </c>
      <c r="O27" s="211">
        <v>7324</v>
      </c>
      <c r="P27" s="211">
        <v>-22294</v>
      </c>
      <c r="Q27" s="211">
        <v>63532</v>
      </c>
      <c r="R27" s="211">
        <v>-131514</v>
      </c>
      <c r="S27" s="211">
        <v>19011</v>
      </c>
      <c r="T27" s="211">
        <v>0</v>
      </c>
      <c r="U27" s="211">
        <v>143301</v>
      </c>
      <c r="V27" s="211">
        <v>58</v>
      </c>
      <c r="W27" s="211">
        <v>77876</v>
      </c>
      <c r="X27" s="211">
        <v>-116721</v>
      </c>
      <c r="Y27" s="211">
        <v>38986</v>
      </c>
      <c r="Z27" s="211">
        <v>7062</v>
      </c>
      <c r="AA27" s="211">
        <v>-107424</v>
      </c>
      <c r="AB27" s="211">
        <v>-1284</v>
      </c>
    </row>
    <row r="28" spans="1:90" x14ac:dyDescent="0.25">
      <c r="A28" s="24"/>
      <c r="F28" s="6" t="s">
        <v>175</v>
      </c>
      <c r="G28" s="52"/>
      <c r="H28" s="52"/>
      <c r="I28" s="4">
        <f>IF(ISERROR(I$110/I$84),"",I$110/I$84)</f>
        <v>0.2264550461455202</v>
      </c>
      <c r="J28" s="4">
        <f t="shared" ref="J28:AB28" si="1">IF(ISERROR(J$110/J$84),"",J$110/J$84)</f>
        <v>0.19573772671609366</v>
      </c>
      <c r="K28" s="4">
        <f t="shared" si="1"/>
        <v>0.44185673879422049</v>
      </c>
      <c r="L28" s="4">
        <f t="shared" si="1"/>
        <v>0.30114626318202659</v>
      </c>
      <c r="M28" s="4">
        <f t="shared" si="1"/>
        <v>0.3106308478273348</v>
      </c>
      <c r="N28" s="4">
        <f t="shared" si="1"/>
        <v>0.33692243468817956</v>
      </c>
      <c r="O28" s="4">
        <f t="shared" si="1"/>
        <v>0.24008434712084348</v>
      </c>
      <c r="P28" s="4">
        <f t="shared" si="1"/>
        <v>0.17647872612698609</v>
      </c>
      <c r="Q28" s="4">
        <f t="shared" si="1"/>
        <v>0.27333010234008481</v>
      </c>
      <c r="R28" s="4">
        <f t="shared" si="1"/>
        <v>6.0434127102417995E-2</v>
      </c>
      <c r="S28" s="4">
        <f t="shared" si="1"/>
        <v>0.23653894255954769</v>
      </c>
      <c r="T28" s="4" t="str">
        <f t="shared" si="1"/>
        <v/>
      </c>
      <c r="U28" s="4">
        <f t="shared" si="1"/>
        <v>0.37974719467826068</v>
      </c>
      <c r="V28" s="4">
        <f t="shared" si="1"/>
        <v>1</v>
      </c>
      <c r="W28" s="4">
        <f t="shared" si="1"/>
        <v>0.26901946252497261</v>
      </c>
      <c r="X28" s="4">
        <f t="shared" si="1"/>
        <v>1</v>
      </c>
      <c r="Y28" s="4">
        <f t="shared" si="1"/>
        <v>0.29766261237440506</v>
      </c>
      <c r="Z28" s="4">
        <f t="shared" si="1"/>
        <v>0.33677217485942318</v>
      </c>
      <c r="AA28" s="4">
        <f t="shared" si="1"/>
        <v>1</v>
      </c>
      <c r="AB28" s="4">
        <f t="shared" si="1"/>
        <v>0.14722243994822592</v>
      </c>
    </row>
    <row r="29" spans="1:90" x14ac:dyDescent="0.25">
      <c r="A29" s="24"/>
      <c r="F29" s="6" t="s">
        <v>176</v>
      </c>
      <c r="G29" s="52"/>
      <c r="H29" s="52"/>
      <c r="I29" s="4">
        <f>IF(ISERROR(I$112/I$84),"",I$112/I$84)</f>
        <v>0.17828724759632361</v>
      </c>
      <c r="J29" s="4">
        <f t="shared" ref="J29:AB29" si="2">IF(ISERROR(J$112/J$84),"",J$112/J$84)</f>
        <v>0.15374337571872512</v>
      </c>
      <c r="K29" s="4">
        <f t="shared" si="2"/>
        <v>0.39116077524348275</v>
      </c>
      <c r="L29" s="4">
        <f t="shared" si="2"/>
        <v>0.25082858452872209</v>
      </c>
      <c r="M29" s="4">
        <f t="shared" si="2"/>
        <v>0.25958134818131373</v>
      </c>
      <c r="N29" s="4">
        <f t="shared" si="2"/>
        <v>0.29221408907454738</v>
      </c>
      <c r="O29" s="4">
        <f t="shared" si="2"/>
        <v>0.19254241686942417</v>
      </c>
      <c r="P29" s="4">
        <f t="shared" si="2"/>
        <v>0.13132895704644443</v>
      </c>
      <c r="Q29" s="4">
        <f t="shared" si="2"/>
        <v>0.22364653367551504</v>
      </c>
      <c r="R29" s="4">
        <f t="shared" si="2"/>
        <v>1.3408468144139599E-2</v>
      </c>
      <c r="S29" s="4">
        <f t="shared" si="2"/>
        <v>0.18927126939104907</v>
      </c>
      <c r="T29" s="4" t="str">
        <f t="shared" si="2"/>
        <v/>
      </c>
      <c r="U29" s="4">
        <f t="shared" si="2"/>
        <v>0.33321461207948555</v>
      </c>
      <c r="V29" s="4">
        <f t="shared" si="2"/>
        <v>1</v>
      </c>
      <c r="W29" s="4">
        <f t="shared" si="2"/>
        <v>0.22100069969342381</v>
      </c>
      <c r="X29" s="4">
        <f t="shared" si="2"/>
        <v>1</v>
      </c>
      <c r="Y29" s="4">
        <f t="shared" si="2"/>
        <v>0.25092191080557025</v>
      </c>
      <c r="Z29" s="4">
        <f t="shared" si="2"/>
        <v>0.28677670959550156</v>
      </c>
      <c r="AA29" s="4">
        <f t="shared" si="2"/>
        <v>1</v>
      </c>
      <c r="AB29" s="4">
        <f t="shared" si="2"/>
        <v>9.8874909702553332E-2</v>
      </c>
    </row>
    <row r="30" spans="1:90" x14ac:dyDescent="0.25">
      <c r="A30" s="24"/>
      <c r="F30" s="6" t="s">
        <v>177</v>
      </c>
      <c r="G30" s="52"/>
      <c r="H30" s="52"/>
      <c r="I30" s="5">
        <f t="shared" ref="I30:AB30" si="3">IF(ISERROR(I$110/I$118),"",I$110/I$118)</f>
        <v>1.6066629023150762</v>
      </c>
      <c r="J30" s="5">
        <f t="shared" si="3"/>
        <v>2.8866748900907742</v>
      </c>
      <c r="K30" s="5">
        <f t="shared" si="3"/>
        <v>1.6440291350216438</v>
      </c>
      <c r="L30" s="5">
        <f t="shared" si="3"/>
        <v>0.67889312188062967</v>
      </c>
      <c r="M30" s="5">
        <f t="shared" si="3"/>
        <v>0.86827115924588849</v>
      </c>
      <c r="N30" s="5">
        <f t="shared" si="3"/>
        <v>2.730933863869295</v>
      </c>
      <c r="O30" s="5">
        <f t="shared" si="3"/>
        <v>1.434525055631799</v>
      </c>
      <c r="P30" s="5">
        <f t="shared" si="3"/>
        <v>1.2092710941881868</v>
      </c>
      <c r="Q30" s="5">
        <f t="shared" si="3"/>
        <v>1.8923643952018496</v>
      </c>
      <c r="R30" s="5">
        <f t="shared" si="3"/>
        <v>0.31651992463990031</v>
      </c>
      <c r="S30" s="5">
        <f t="shared" si="3"/>
        <v>1.5065981302792557</v>
      </c>
      <c r="T30" s="5" t="str">
        <f t="shared" si="3"/>
        <v/>
      </c>
      <c r="U30" s="5">
        <f t="shared" si="3"/>
        <v>8.0871509730448441</v>
      </c>
      <c r="V30" s="5" t="str">
        <f t="shared" si="3"/>
        <v/>
      </c>
      <c r="W30" s="5">
        <f t="shared" si="3"/>
        <v>2.1155395071448608</v>
      </c>
      <c r="X30" s="5" t="str">
        <f t="shared" si="3"/>
        <v/>
      </c>
      <c r="Y30" s="5">
        <f t="shared" si="3"/>
        <v>2</v>
      </c>
      <c r="Z30" s="5">
        <f t="shared" si="3"/>
        <v>2.9220932520165257</v>
      </c>
      <c r="AA30" s="5" t="str">
        <f t="shared" si="3"/>
        <v/>
      </c>
      <c r="AB30" s="5">
        <f t="shared" si="3"/>
        <v>1.5443666666666667</v>
      </c>
    </row>
    <row r="31" spans="1:90" x14ac:dyDescent="0.25">
      <c r="A31" s="24"/>
      <c r="F31" s="6" t="s">
        <v>178</v>
      </c>
      <c r="G31" s="52"/>
      <c r="H31" s="52"/>
      <c r="I31" s="5">
        <f t="shared" ref="I31:AB31" si="4">IF(ISERROR(I$112/I$118),"",I$112/I$118)</f>
        <v>1.2649199545096668</v>
      </c>
      <c r="J31" s="5">
        <f t="shared" si="4"/>
        <v>2.2673561691495081</v>
      </c>
      <c r="K31" s="5">
        <f t="shared" si="4"/>
        <v>1.4554031986313798</v>
      </c>
      <c r="L31" s="5">
        <f t="shared" si="4"/>
        <v>0.56545878739552879</v>
      </c>
      <c r="M31" s="5">
        <f t="shared" si="4"/>
        <v>0.7255782858670945</v>
      </c>
      <c r="N31" s="5">
        <f t="shared" si="4"/>
        <v>2.3685491650087416</v>
      </c>
      <c r="O31" s="5">
        <f t="shared" si="4"/>
        <v>1.1504578477665868</v>
      </c>
      <c r="P31" s="5">
        <f t="shared" si="4"/>
        <v>0.8998949339189648</v>
      </c>
      <c r="Q31" s="5">
        <f t="shared" si="4"/>
        <v>1.5483868546292543</v>
      </c>
      <c r="R31" s="5">
        <f t="shared" si="4"/>
        <v>7.0226005239178241E-2</v>
      </c>
      <c r="S31" s="5">
        <f t="shared" si="4"/>
        <v>1.2055340126852436</v>
      </c>
      <c r="T31" s="5" t="str">
        <f t="shared" si="4"/>
        <v/>
      </c>
      <c r="U31" s="5">
        <f t="shared" si="4"/>
        <v>7.0961863894596879</v>
      </c>
      <c r="V31" s="5" t="str">
        <f t="shared" si="4"/>
        <v/>
      </c>
      <c r="W31" s="5">
        <f t="shared" si="4"/>
        <v>1.73792523009258</v>
      </c>
      <c r="X31" s="5" t="str">
        <f t="shared" si="4"/>
        <v/>
      </c>
      <c r="Y31" s="5">
        <f t="shared" si="4"/>
        <v>1.6859484555618722</v>
      </c>
      <c r="Z31" s="5">
        <f t="shared" si="4"/>
        <v>2.488294314381271</v>
      </c>
      <c r="AA31" s="5" t="str">
        <f t="shared" si="4"/>
        <v/>
      </c>
      <c r="AB31" s="5">
        <f t="shared" si="4"/>
        <v>1.0371999999999999</v>
      </c>
    </row>
    <row r="32" spans="1:90" x14ac:dyDescent="0.25">
      <c r="A32" s="24"/>
      <c r="F32" s="6" t="s">
        <v>179</v>
      </c>
      <c r="G32" s="52"/>
      <c r="H32" s="52"/>
      <c r="I32" s="212">
        <f>IF(ISERROR(I65/(I$41*$C$13)),"",I65/(I$41*$C$13))</f>
        <v>0.35992128005476171</v>
      </c>
      <c r="J32" s="212">
        <f t="shared" ref="J32:AB32" si="5">IF(ISERROR(J65/(J$41*$C$13)),"",J65/(J$41*$C$13))</f>
        <v>0.84169653524492238</v>
      </c>
      <c r="K32" s="212">
        <f t="shared" si="5"/>
        <v>0.9623655913978495</v>
      </c>
      <c r="L32" s="212">
        <f t="shared" si="5"/>
        <v>0.68421052631578949</v>
      </c>
      <c r="M32" s="212">
        <f t="shared" si="5"/>
        <v>0.90163934426229508</v>
      </c>
      <c r="N32" s="212">
        <f t="shared" si="5"/>
        <v>0.77703225806451615</v>
      </c>
      <c r="O32" s="212">
        <f t="shared" si="5"/>
        <v>0.67329032258064514</v>
      </c>
      <c r="P32" s="212">
        <f t="shared" si="5"/>
        <v>0.68748387096774188</v>
      </c>
      <c r="Q32" s="212">
        <f t="shared" si="5"/>
        <v>0.69212903225806455</v>
      </c>
      <c r="R32" s="212">
        <f t="shared" si="5"/>
        <v>0.68025806451612902</v>
      </c>
      <c r="S32" s="212">
        <f t="shared" si="5"/>
        <v>0.79677419354838708</v>
      </c>
      <c r="T32" s="212" t="str">
        <f t="shared" si="5"/>
        <v/>
      </c>
      <c r="U32" s="212">
        <f t="shared" si="5"/>
        <v>0.70609318996415771</v>
      </c>
      <c r="V32" s="212">
        <f t="shared" ref="V32:AA32" si="6">IF(ISERROR(V65/(V$41*$C$13)),"",V65/(V$41*$C$13))</f>
        <v>-2.9565217391304346</v>
      </c>
      <c r="W32" s="212">
        <f t="shared" si="6"/>
        <v>0.73897849462365595</v>
      </c>
      <c r="X32" s="212">
        <f t="shared" si="6"/>
        <v>0</v>
      </c>
      <c r="Y32" s="212">
        <f t="shared" si="6"/>
        <v>0.60215053763440862</v>
      </c>
      <c r="Z32" s="212">
        <f t="shared" si="6"/>
        <v>0.88330170777988615</v>
      </c>
      <c r="AA32" s="212">
        <f t="shared" si="6"/>
        <v>0</v>
      </c>
      <c r="AB32" s="212">
        <f t="shared" si="5"/>
        <v>0.67557603686635948</v>
      </c>
    </row>
    <row r="33" spans="1:28" ht="15.75" thickBot="1" x14ac:dyDescent="0.3">
      <c r="A33" s="24"/>
      <c r="F33" s="7" t="s">
        <v>752</v>
      </c>
      <c r="G33" s="55"/>
      <c r="H33" s="55"/>
      <c r="I33" s="14"/>
      <c r="J33" s="213">
        <f>66-COUNTA(J37:J40,J44:J47,J52:J54,J58:J62,J70:J72,J76:J81,J87,J89:J90,J92:J94,J96:J100,J103:J105,J107,J115:J119,J125:J127,J132:J134,J137:J138,J141:J142,J145:J146,J150:J152,J155:J156,J160:J162,J111)</f>
        <v>0</v>
      </c>
      <c r="K33" s="213">
        <f t="shared" ref="K33:AB33" si="7">66-COUNTA(K37:K40,K44:K47,K52:K54,K58:K62,K70:K72,K76:K81,K87,K89:K90,K92:K94,K96:K100,K103:K105,K107,K115:K119,K125:K127,K132:K134,K137:K138,K141:K142,K145:K146,K150:K152,K155:K156,K160:K162,K111)</f>
        <v>0</v>
      </c>
      <c r="L33" s="213">
        <f t="shared" si="7"/>
        <v>0</v>
      </c>
      <c r="M33" s="213">
        <f t="shared" si="7"/>
        <v>0</v>
      </c>
      <c r="N33" s="213">
        <f t="shared" si="7"/>
        <v>0</v>
      </c>
      <c r="O33" s="213">
        <f t="shared" si="7"/>
        <v>0</v>
      </c>
      <c r="P33" s="213">
        <f t="shared" si="7"/>
        <v>0</v>
      </c>
      <c r="Q33" s="213">
        <f t="shared" si="7"/>
        <v>0</v>
      </c>
      <c r="R33" s="213">
        <f t="shared" si="7"/>
        <v>0</v>
      </c>
      <c r="S33" s="213">
        <f t="shared" si="7"/>
        <v>0</v>
      </c>
      <c r="T33" s="213">
        <f t="shared" si="7"/>
        <v>0</v>
      </c>
      <c r="U33" s="213">
        <f t="shared" si="7"/>
        <v>0</v>
      </c>
      <c r="V33" s="213">
        <f t="shared" ref="V33:AA33" si="8">66-COUNTA(V37:V40,V44:V47,V52:V54,V58:V62,V70:V72,V76:V81,V87,V89:V90,V92:V94,V96:V100,V103:V105,V107,V115:V119,V125:V127,V132:V134,V137:V138,V141:V142,V145:V146,V150:V152,V155:V156,V160:V162,V111)</f>
        <v>0</v>
      </c>
      <c r="W33" s="213">
        <f t="shared" si="8"/>
        <v>0</v>
      </c>
      <c r="X33" s="213">
        <f t="shared" si="8"/>
        <v>0</v>
      </c>
      <c r="Y33" s="213">
        <f>66-COUNTA(Y37:Y40,Y44:Y47,Y52:Y54,Y58:Y62,Y70:Y72,Y76:Y81,Y87,Y89:Y90,Y92:Y94,Y96:Y100,Y103:Y105,Y107,Y115:Y119,Y125:Y127,Y132:Y134,Y137:Y138,Y141:Y142,Y145:Y146,Y150:Y152,Y155:Y156,Y160:Y162,Y111)</f>
        <v>0</v>
      </c>
      <c r="Z33" s="213">
        <f t="shared" si="8"/>
        <v>0</v>
      </c>
      <c r="AA33" s="213">
        <f t="shared" si="8"/>
        <v>0</v>
      </c>
      <c r="AB33" s="213">
        <f t="shared" si="7"/>
        <v>0</v>
      </c>
    </row>
    <row r="34" spans="1:28" ht="15.75" thickBot="1" x14ac:dyDescent="0.3">
      <c r="A34" s="24"/>
      <c r="C34" s="209" t="s">
        <v>713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9.5" thickBot="1" x14ac:dyDescent="0.35">
      <c r="A35" s="24"/>
      <c r="F35" s="56" t="s">
        <v>624</v>
      </c>
      <c r="G35" s="34"/>
      <c r="H35" s="34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8"/>
    </row>
    <row r="36" spans="1:28" x14ac:dyDescent="0.25">
      <c r="A36" s="24" t="s">
        <v>14</v>
      </c>
      <c r="B36" s="59"/>
      <c r="D36" s="60"/>
      <c r="E36" s="61"/>
      <c r="F36" s="62" t="s">
        <v>61</v>
      </c>
      <c r="G36" s="63"/>
      <c r="H36" s="52"/>
      <c r="I36" s="64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65"/>
    </row>
    <row r="37" spans="1:28" x14ac:dyDescent="0.25">
      <c r="A37" s="24" t="s">
        <v>15</v>
      </c>
      <c r="B37" s="59"/>
      <c r="C37" s="66" t="s">
        <v>637</v>
      </c>
      <c r="F37" s="67"/>
      <c r="G37" s="68" t="s">
        <v>608</v>
      </c>
      <c r="H37" s="52"/>
      <c r="I37" s="69">
        <f>SUM(J37:AB37)</f>
        <v>184</v>
      </c>
      <c r="J37" s="215">
        <v>0</v>
      </c>
      <c r="K37" s="215">
        <v>66</v>
      </c>
      <c r="L37" s="215">
        <v>57</v>
      </c>
      <c r="M37" s="215">
        <v>61</v>
      </c>
      <c r="N37" s="215">
        <v>0</v>
      </c>
      <c r="O37" s="215">
        <v>0</v>
      </c>
      <c r="P37" s="215">
        <v>0</v>
      </c>
      <c r="Q37" s="215">
        <v>0</v>
      </c>
      <c r="R37" s="215">
        <v>0</v>
      </c>
      <c r="S37" s="215">
        <v>0</v>
      </c>
      <c r="T37" s="215">
        <v>0</v>
      </c>
      <c r="U37" s="215">
        <v>0</v>
      </c>
      <c r="V37" s="215">
        <v>0</v>
      </c>
      <c r="W37" s="215">
        <v>0</v>
      </c>
      <c r="X37" s="215">
        <v>0</v>
      </c>
      <c r="Y37" s="215">
        <v>0</v>
      </c>
      <c r="Z37" s="215">
        <v>0</v>
      </c>
      <c r="AA37" s="216">
        <v>0</v>
      </c>
      <c r="AB37" s="216">
        <v>0</v>
      </c>
    </row>
    <row r="38" spans="1:28" x14ac:dyDescent="0.25">
      <c r="A38" s="24"/>
      <c r="B38" s="59"/>
      <c r="C38" s="66" t="s">
        <v>638</v>
      </c>
      <c r="F38" s="67"/>
      <c r="G38" s="68" t="s">
        <v>627</v>
      </c>
      <c r="H38" s="52"/>
      <c r="I38" s="69">
        <f>SUM(J38:AB38)</f>
        <v>34</v>
      </c>
      <c r="J38" s="215">
        <v>0</v>
      </c>
      <c r="K38" s="215">
        <v>0</v>
      </c>
      <c r="L38" s="215">
        <v>0</v>
      </c>
      <c r="M38" s="215">
        <v>0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0</v>
      </c>
      <c r="T38" s="215">
        <v>0</v>
      </c>
      <c r="U38" s="215">
        <v>0</v>
      </c>
      <c r="V38" s="215">
        <v>0</v>
      </c>
      <c r="W38" s="215">
        <v>0</v>
      </c>
      <c r="X38" s="215">
        <v>0</v>
      </c>
      <c r="Y38" s="215">
        <v>0</v>
      </c>
      <c r="Z38" s="215">
        <v>34</v>
      </c>
      <c r="AA38" s="216">
        <v>0</v>
      </c>
      <c r="AB38" s="216">
        <v>0</v>
      </c>
    </row>
    <row r="39" spans="1:28" x14ac:dyDescent="0.25">
      <c r="A39" s="24"/>
      <c r="B39" s="59"/>
      <c r="C39" s="70" t="s">
        <v>639</v>
      </c>
      <c r="D39" s="60"/>
      <c r="E39" s="61"/>
      <c r="F39" s="71"/>
      <c r="G39" s="72" t="s">
        <v>628</v>
      </c>
      <c r="H39" s="52"/>
      <c r="I39" s="69">
        <f>SUM(J39:AB39)</f>
        <v>0</v>
      </c>
      <c r="J39" s="215">
        <v>0</v>
      </c>
      <c r="K39" s="215">
        <v>0</v>
      </c>
      <c r="L39" s="215">
        <v>0</v>
      </c>
      <c r="M39" s="215">
        <v>0</v>
      </c>
      <c r="N39" s="215">
        <v>0</v>
      </c>
      <c r="O39" s="215">
        <v>0</v>
      </c>
      <c r="P39" s="215">
        <v>0</v>
      </c>
      <c r="Q39" s="215">
        <v>0</v>
      </c>
      <c r="R39" s="215">
        <v>0</v>
      </c>
      <c r="S39" s="215">
        <v>0</v>
      </c>
      <c r="T39" s="215">
        <v>0</v>
      </c>
      <c r="U39" s="215">
        <v>0</v>
      </c>
      <c r="V39" s="215">
        <v>0</v>
      </c>
      <c r="W39" s="215">
        <v>0</v>
      </c>
      <c r="X39" s="215">
        <v>0</v>
      </c>
      <c r="Y39" s="215">
        <v>0</v>
      </c>
      <c r="Z39" s="215">
        <v>0</v>
      </c>
      <c r="AA39" s="216">
        <v>0</v>
      </c>
      <c r="AB39" s="216">
        <v>0</v>
      </c>
    </row>
    <row r="40" spans="1:28" x14ac:dyDescent="0.25">
      <c r="A40" s="24"/>
      <c r="B40" s="59"/>
      <c r="C40" s="70" t="s">
        <v>640</v>
      </c>
      <c r="D40" s="60"/>
      <c r="E40" s="61"/>
      <c r="F40" s="73"/>
      <c r="G40" s="74" t="s">
        <v>609</v>
      </c>
      <c r="H40" s="75"/>
      <c r="I40" s="76">
        <f>SUM(J40:AB40)</f>
        <v>1667</v>
      </c>
      <c r="J40" s="217">
        <v>54</v>
      </c>
      <c r="K40" s="217">
        <v>0</v>
      </c>
      <c r="L40" s="217">
        <v>0</v>
      </c>
      <c r="M40" s="217">
        <v>0</v>
      </c>
      <c r="N40" s="217">
        <v>125</v>
      </c>
      <c r="O40" s="217">
        <v>125</v>
      </c>
      <c r="P40" s="217">
        <v>125</v>
      </c>
      <c r="Q40" s="217">
        <v>125</v>
      </c>
      <c r="R40" s="217">
        <v>125</v>
      </c>
      <c r="S40" s="217">
        <v>120</v>
      </c>
      <c r="T40" s="215">
        <v>0</v>
      </c>
      <c r="U40" s="217">
        <v>90</v>
      </c>
      <c r="V40" s="217">
        <v>138</v>
      </c>
      <c r="W40" s="217">
        <v>120</v>
      </c>
      <c r="X40" s="217">
        <v>120</v>
      </c>
      <c r="Y40" s="217">
        <v>120</v>
      </c>
      <c r="Z40" s="217">
        <v>0</v>
      </c>
      <c r="AA40" s="218">
        <v>140</v>
      </c>
      <c r="AB40" s="218">
        <v>140</v>
      </c>
    </row>
    <row r="41" spans="1:28" x14ac:dyDescent="0.25">
      <c r="A41" s="24"/>
      <c r="B41" s="77"/>
      <c r="C41" s="78"/>
      <c r="D41" s="60"/>
      <c r="E41" s="61"/>
      <c r="F41" s="62" t="s">
        <v>610</v>
      </c>
      <c r="G41" s="63"/>
      <c r="H41" s="52"/>
      <c r="I41" s="69">
        <f t="shared" ref="I41:AB41" si="9">SUM(I37:I40)</f>
        <v>1885</v>
      </c>
      <c r="J41" s="79">
        <f t="shared" si="9"/>
        <v>54</v>
      </c>
      <c r="K41" s="79">
        <f t="shared" si="9"/>
        <v>66</v>
      </c>
      <c r="L41" s="79">
        <f t="shared" si="9"/>
        <v>57</v>
      </c>
      <c r="M41" s="79">
        <f t="shared" si="9"/>
        <v>61</v>
      </c>
      <c r="N41" s="79">
        <f t="shared" si="9"/>
        <v>125</v>
      </c>
      <c r="O41" s="79">
        <f t="shared" si="9"/>
        <v>125</v>
      </c>
      <c r="P41" s="79">
        <f t="shared" si="9"/>
        <v>125</v>
      </c>
      <c r="Q41" s="79">
        <f t="shared" si="9"/>
        <v>125</v>
      </c>
      <c r="R41" s="79">
        <f t="shared" si="9"/>
        <v>125</v>
      </c>
      <c r="S41" s="79">
        <f t="shared" si="9"/>
        <v>120</v>
      </c>
      <c r="T41" s="79">
        <f t="shared" si="9"/>
        <v>0</v>
      </c>
      <c r="U41" s="79">
        <f t="shared" si="9"/>
        <v>90</v>
      </c>
      <c r="V41" s="79">
        <f t="shared" si="9"/>
        <v>138</v>
      </c>
      <c r="W41" s="79">
        <f t="shared" si="9"/>
        <v>120</v>
      </c>
      <c r="X41" s="79">
        <f t="shared" si="9"/>
        <v>120</v>
      </c>
      <c r="Y41" s="79">
        <f t="shared" si="9"/>
        <v>120</v>
      </c>
      <c r="Z41" s="79">
        <f t="shared" si="9"/>
        <v>34</v>
      </c>
      <c r="AA41" s="79">
        <f t="shared" si="9"/>
        <v>140</v>
      </c>
      <c r="AB41" s="80">
        <f t="shared" si="9"/>
        <v>140</v>
      </c>
    </row>
    <row r="42" spans="1:28" x14ac:dyDescent="0.25">
      <c r="A42" s="24"/>
      <c r="B42" s="59"/>
      <c r="C42" s="78"/>
      <c r="D42" s="60"/>
      <c r="E42" s="61"/>
      <c r="F42" s="71"/>
      <c r="G42" s="63"/>
      <c r="H42" s="52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81"/>
    </row>
    <row r="43" spans="1:28" x14ac:dyDescent="0.25">
      <c r="A43" s="24"/>
      <c r="B43" s="59"/>
      <c r="D43" s="60"/>
      <c r="E43" s="61"/>
      <c r="F43" s="62" t="s">
        <v>611</v>
      </c>
      <c r="G43" s="63"/>
      <c r="H43" s="52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81"/>
    </row>
    <row r="44" spans="1:28" x14ac:dyDescent="0.25">
      <c r="A44" s="24"/>
      <c r="B44" s="59"/>
      <c r="C44" s="70" t="s">
        <v>641</v>
      </c>
      <c r="D44" s="60"/>
      <c r="E44" s="61"/>
      <c r="F44" s="71"/>
      <c r="G44" s="68" t="s">
        <v>608</v>
      </c>
      <c r="H44" s="52"/>
      <c r="I44" s="69">
        <f>SUM(J44:AB44)</f>
        <v>184</v>
      </c>
      <c r="J44" s="215">
        <v>0</v>
      </c>
      <c r="K44" s="215">
        <v>66</v>
      </c>
      <c r="L44" s="215">
        <v>57</v>
      </c>
      <c r="M44" s="215">
        <v>61</v>
      </c>
      <c r="N44" s="215">
        <v>0</v>
      </c>
      <c r="O44" s="215">
        <v>0</v>
      </c>
      <c r="P44" s="215">
        <v>0</v>
      </c>
      <c r="Q44" s="215">
        <v>0</v>
      </c>
      <c r="R44" s="215">
        <v>0</v>
      </c>
      <c r="S44" s="215">
        <v>0</v>
      </c>
      <c r="T44" s="215">
        <v>0</v>
      </c>
      <c r="U44" s="215">
        <v>0</v>
      </c>
      <c r="V44" s="215">
        <v>0</v>
      </c>
      <c r="W44" s="215">
        <v>0</v>
      </c>
      <c r="X44" s="215">
        <v>0</v>
      </c>
      <c r="Y44" s="215">
        <v>0</v>
      </c>
      <c r="Z44" s="215">
        <v>0</v>
      </c>
      <c r="AA44" s="216">
        <v>0</v>
      </c>
      <c r="AB44" s="216">
        <v>0</v>
      </c>
    </row>
    <row r="45" spans="1:28" x14ac:dyDescent="0.25">
      <c r="A45" s="24"/>
      <c r="B45" s="59"/>
      <c r="C45" s="70" t="s">
        <v>642</v>
      </c>
      <c r="D45" s="60"/>
      <c r="E45" s="61"/>
      <c r="F45" s="71"/>
      <c r="G45" s="72" t="s">
        <v>627</v>
      </c>
      <c r="H45" s="52"/>
      <c r="I45" s="69">
        <f>SUM(J45:AB45)</f>
        <v>34</v>
      </c>
      <c r="J45" s="215">
        <v>0</v>
      </c>
      <c r="K45" s="215">
        <v>0</v>
      </c>
      <c r="L45" s="215">
        <v>0</v>
      </c>
      <c r="M45" s="215">
        <v>0</v>
      </c>
      <c r="N45" s="215">
        <v>0</v>
      </c>
      <c r="O45" s="215">
        <v>0</v>
      </c>
      <c r="P45" s="215">
        <v>0</v>
      </c>
      <c r="Q45" s="215">
        <v>0</v>
      </c>
      <c r="R45" s="215">
        <v>0</v>
      </c>
      <c r="S45" s="215">
        <v>0</v>
      </c>
      <c r="T45" s="215">
        <v>0</v>
      </c>
      <c r="U45" s="215">
        <v>0</v>
      </c>
      <c r="V45" s="215">
        <v>0</v>
      </c>
      <c r="W45" s="215">
        <v>0</v>
      </c>
      <c r="X45" s="215">
        <v>0</v>
      </c>
      <c r="Y45" s="215">
        <v>0</v>
      </c>
      <c r="Z45" s="215">
        <v>34</v>
      </c>
      <c r="AA45" s="216">
        <v>0</v>
      </c>
      <c r="AB45" s="216">
        <v>0</v>
      </c>
    </row>
    <row r="46" spans="1:28" x14ac:dyDescent="0.25">
      <c r="A46" s="24"/>
      <c r="B46" s="59"/>
      <c r="C46" s="70" t="s">
        <v>643</v>
      </c>
      <c r="D46" s="60"/>
      <c r="E46" s="61"/>
      <c r="F46" s="71"/>
      <c r="G46" s="72" t="s">
        <v>628</v>
      </c>
      <c r="H46" s="52"/>
      <c r="I46" s="69">
        <f>SUM(J46:AB46)</f>
        <v>0</v>
      </c>
      <c r="J46" s="215">
        <v>0</v>
      </c>
      <c r="K46" s="215">
        <v>0</v>
      </c>
      <c r="L46" s="215">
        <v>0</v>
      </c>
      <c r="M46" s="215">
        <v>0</v>
      </c>
      <c r="N46" s="215">
        <v>0</v>
      </c>
      <c r="O46" s="215">
        <v>0</v>
      </c>
      <c r="P46" s="215">
        <v>0</v>
      </c>
      <c r="Q46" s="215">
        <v>0</v>
      </c>
      <c r="R46" s="215">
        <v>0</v>
      </c>
      <c r="S46" s="215">
        <v>0</v>
      </c>
      <c r="T46" s="215">
        <v>0</v>
      </c>
      <c r="U46" s="215">
        <v>0</v>
      </c>
      <c r="V46" s="215">
        <v>0</v>
      </c>
      <c r="W46" s="215">
        <v>0</v>
      </c>
      <c r="X46" s="215">
        <v>0</v>
      </c>
      <c r="Y46" s="215">
        <v>0</v>
      </c>
      <c r="Z46" s="215">
        <v>0</v>
      </c>
      <c r="AA46" s="216">
        <v>0</v>
      </c>
      <c r="AB46" s="216">
        <v>0</v>
      </c>
    </row>
    <row r="47" spans="1:28" x14ac:dyDescent="0.25">
      <c r="A47" s="24"/>
      <c r="B47" s="59"/>
      <c r="C47" s="70" t="s">
        <v>644</v>
      </c>
      <c r="D47" s="60"/>
      <c r="E47" s="61"/>
      <c r="F47" s="73"/>
      <c r="G47" s="74" t="s">
        <v>609</v>
      </c>
      <c r="H47" s="75"/>
      <c r="I47" s="76">
        <f>SUM(J47:AB47)</f>
        <v>1667</v>
      </c>
      <c r="J47" s="217">
        <v>54</v>
      </c>
      <c r="K47" s="217">
        <v>0</v>
      </c>
      <c r="L47" s="217">
        <v>0</v>
      </c>
      <c r="M47" s="217">
        <v>0</v>
      </c>
      <c r="N47" s="217">
        <v>125</v>
      </c>
      <c r="O47" s="217">
        <v>125</v>
      </c>
      <c r="P47" s="217">
        <v>125</v>
      </c>
      <c r="Q47" s="217">
        <v>125</v>
      </c>
      <c r="R47" s="217">
        <v>125</v>
      </c>
      <c r="S47" s="217">
        <v>120</v>
      </c>
      <c r="T47" s="215">
        <v>0</v>
      </c>
      <c r="U47" s="217">
        <v>90</v>
      </c>
      <c r="V47" s="217">
        <v>138</v>
      </c>
      <c r="W47" s="217">
        <v>120</v>
      </c>
      <c r="X47" s="217">
        <v>120</v>
      </c>
      <c r="Y47" s="217">
        <v>120</v>
      </c>
      <c r="Z47" s="217">
        <v>0</v>
      </c>
      <c r="AA47" s="218">
        <v>140</v>
      </c>
      <c r="AB47" s="218">
        <v>140</v>
      </c>
    </row>
    <row r="48" spans="1:28" ht="15.75" thickBot="1" x14ac:dyDescent="0.3">
      <c r="A48" s="24"/>
      <c r="B48" s="77"/>
      <c r="C48" s="78"/>
      <c r="D48" s="60"/>
      <c r="E48" s="61"/>
      <c r="F48" s="82" t="s">
        <v>612</v>
      </c>
      <c r="G48" s="83"/>
      <c r="H48" s="55"/>
      <c r="I48" s="84">
        <f t="shared" ref="I48:AB48" si="10">SUM(I44:I47)</f>
        <v>1885</v>
      </c>
      <c r="J48" s="85">
        <f t="shared" si="10"/>
        <v>54</v>
      </c>
      <c r="K48" s="85">
        <f t="shared" si="10"/>
        <v>66</v>
      </c>
      <c r="L48" s="85">
        <f t="shared" si="10"/>
        <v>57</v>
      </c>
      <c r="M48" s="85">
        <f t="shared" si="10"/>
        <v>61</v>
      </c>
      <c r="N48" s="85">
        <f t="shared" si="10"/>
        <v>125</v>
      </c>
      <c r="O48" s="85">
        <f t="shared" si="10"/>
        <v>125</v>
      </c>
      <c r="P48" s="85">
        <f t="shared" si="10"/>
        <v>125</v>
      </c>
      <c r="Q48" s="85">
        <f t="shared" si="10"/>
        <v>125</v>
      </c>
      <c r="R48" s="85">
        <f t="shared" si="10"/>
        <v>125</v>
      </c>
      <c r="S48" s="85">
        <f t="shared" si="10"/>
        <v>120</v>
      </c>
      <c r="T48" s="85">
        <f t="shared" si="10"/>
        <v>0</v>
      </c>
      <c r="U48" s="85">
        <f t="shared" si="10"/>
        <v>90</v>
      </c>
      <c r="V48" s="85">
        <f t="shared" si="10"/>
        <v>138</v>
      </c>
      <c r="W48" s="85">
        <f t="shared" si="10"/>
        <v>120</v>
      </c>
      <c r="X48" s="85">
        <f t="shared" si="10"/>
        <v>120</v>
      </c>
      <c r="Y48" s="85">
        <f t="shared" si="10"/>
        <v>120</v>
      </c>
      <c r="Z48" s="85">
        <f t="shared" si="10"/>
        <v>34</v>
      </c>
      <c r="AA48" s="85">
        <f t="shared" si="10"/>
        <v>140</v>
      </c>
      <c r="AB48" s="86">
        <f t="shared" si="10"/>
        <v>140</v>
      </c>
    </row>
    <row r="49" spans="1:28" ht="15.75" thickBot="1" x14ac:dyDescent="0.3">
      <c r="A49" s="24"/>
      <c r="B49" s="59"/>
      <c r="C49" s="78"/>
      <c r="D49" s="60"/>
      <c r="E49" s="61"/>
      <c r="F49" s="61"/>
      <c r="G49" s="87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spans="1:28" ht="19.5" thickBot="1" x14ac:dyDescent="0.35">
      <c r="A50" s="24"/>
      <c r="B50" s="59"/>
      <c r="C50" s="88"/>
      <c r="D50" s="89"/>
      <c r="E50" s="90"/>
      <c r="F50" s="56" t="s">
        <v>603</v>
      </c>
      <c r="G50" s="34"/>
      <c r="H50" s="34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91"/>
    </row>
    <row r="51" spans="1:28" x14ac:dyDescent="0.25">
      <c r="A51" s="24"/>
      <c r="B51" s="59"/>
      <c r="C51" s="88"/>
      <c r="D51" s="89"/>
      <c r="E51" s="90"/>
      <c r="F51" s="62" t="s">
        <v>121</v>
      </c>
      <c r="G51" s="52"/>
      <c r="H51" s="52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81"/>
    </row>
    <row r="52" spans="1:28" x14ac:dyDescent="0.25">
      <c r="A52" s="24"/>
      <c r="B52" s="59"/>
      <c r="C52" s="78" t="s">
        <v>170</v>
      </c>
      <c r="D52" s="60"/>
      <c r="E52" s="61"/>
      <c r="F52" s="67"/>
      <c r="G52" s="92" t="s">
        <v>132</v>
      </c>
      <c r="H52" s="52"/>
      <c r="I52" s="69">
        <f>SUM(J52:AB52)</f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</row>
    <row r="53" spans="1:28" x14ac:dyDescent="0.25">
      <c r="A53" s="24"/>
      <c r="B53" s="59"/>
      <c r="C53" s="78" t="s">
        <v>124</v>
      </c>
      <c r="D53" s="60"/>
      <c r="E53" s="61"/>
      <c r="F53" s="67"/>
      <c r="G53" s="92" t="s">
        <v>125</v>
      </c>
      <c r="H53" s="52"/>
      <c r="I53" s="69">
        <f>SUM(J53:AB53)</f>
        <v>2574</v>
      </c>
      <c r="J53" s="9">
        <v>294</v>
      </c>
      <c r="K53" s="9">
        <v>0</v>
      </c>
      <c r="L53" s="9">
        <v>0</v>
      </c>
      <c r="M53" s="9">
        <v>0</v>
      </c>
      <c r="N53" s="9">
        <v>478</v>
      </c>
      <c r="O53" s="9">
        <v>279</v>
      </c>
      <c r="P53" s="9">
        <v>255</v>
      </c>
      <c r="Q53" s="9">
        <v>416</v>
      </c>
      <c r="R53" s="9">
        <v>133</v>
      </c>
      <c r="S53" s="9">
        <v>149</v>
      </c>
      <c r="T53" s="9">
        <v>0</v>
      </c>
      <c r="U53" s="9">
        <v>584</v>
      </c>
      <c r="V53" s="9">
        <v>-979</v>
      </c>
      <c r="W53" s="9">
        <v>342</v>
      </c>
      <c r="X53" s="9">
        <v>0</v>
      </c>
      <c r="Y53" s="9">
        <v>179</v>
      </c>
      <c r="Z53" s="9">
        <v>0</v>
      </c>
      <c r="AA53" s="9">
        <v>0</v>
      </c>
      <c r="AB53" s="10">
        <v>444</v>
      </c>
    </row>
    <row r="54" spans="1:28" x14ac:dyDescent="0.25">
      <c r="A54" s="24"/>
      <c r="B54" s="59"/>
      <c r="C54" s="78" t="s">
        <v>130</v>
      </c>
      <c r="D54" s="60"/>
      <c r="E54" s="61"/>
      <c r="F54" s="93"/>
      <c r="G54" s="94" t="s">
        <v>131</v>
      </c>
      <c r="H54" s="75"/>
      <c r="I54" s="76">
        <f>SUM(J54:AB54)</f>
        <v>3766</v>
      </c>
      <c r="J54" s="11">
        <v>34</v>
      </c>
      <c r="K54" s="11">
        <v>0</v>
      </c>
      <c r="L54" s="11">
        <v>0</v>
      </c>
      <c r="M54" s="11">
        <v>0</v>
      </c>
      <c r="N54" s="11">
        <v>705</v>
      </c>
      <c r="O54" s="11">
        <v>556</v>
      </c>
      <c r="P54" s="11">
        <v>796</v>
      </c>
      <c r="Q54" s="11">
        <v>575</v>
      </c>
      <c r="R54" s="11">
        <v>407</v>
      </c>
      <c r="S54" s="11">
        <v>613</v>
      </c>
      <c r="T54" s="11">
        <v>0</v>
      </c>
      <c r="U54" s="11">
        <v>100</v>
      </c>
      <c r="V54" s="11">
        <v>-1332</v>
      </c>
      <c r="W54" s="11">
        <v>655</v>
      </c>
      <c r="X54" s="11">
        <v>0</v>
      </c>
      <c r="Y54" s="11">
        <v>150</v>
      </c>
      <c r="Z54" s="11">
        <v>0</v>
      </c>
      <c r="AA54" s="11">
        <v>0</v>
      </c>
      <c r="AB54" s="12">
        <v>507</v>
      </c>
    </row>
    <row r="55" spans="1:28" x14ac:dyDescent="0.25">
      <c r="A55" s="24"/>
      <c r="B55" s="59"/>
      <c r="C55" s="88"/>
      <c r="D55" s="89"/>
      <c r="E55" s="90"/>
      <c r="F55" s="62" t="s">
        <v>604</v>
      </c>
      <c r="G55" s="52"/>
      <c r="H55" s="52"/>
      <c r="I55" s="69">
        <f t="shared" ref="I55:AB55" si="11">SUM(I52:I54)</f>
        <v>6340</v>
      </c>
      <c r="J55" s="79">
        <f t="shared" si="11"/>
        <v>328</v>
      </c>
      <c r="K55" s="79">
        <f t="shared" si="11"/>
        <v>0</v>
      </c>
      <c r="L55" s="79">
        <f t="shared" si="11"/>
        <v>0</v>
      </c>
      <c r="M55" s="79">
        <f t="shared" si="11"/>
        <v>0</v>
      </c>
      <c r="N55" s="79">
        <f t="shared" si="11"/>
        <v>1183</v>
      </c>
      <c r="O55" s="79">
        <f t="shared" si="11"/>
        <v>835</v>
      </c>
      <c r="P55" s="79">
        <f t="shared" si="11"/>
        <v>1051</v>
      </c>
      <c r="Q55" s="79">
        <f t="shared" si="11"/>
        <v>991</v>
      </c>
      <c r="R55" s="79">
        <f t="shared" si="11"/>
        <v>540</v>
      </c>
      <c r="S55" s="79">
        <f t="shared" si="11"/>
        <v>762</v>
      </c>
      <c r="T55" s="79">
        <f t="shared" si="11"/>
        <v>0</v>
      </c>
      <c r="U55" s="79">
        <f t="shared" si="11"/>
        <v>684</v>
      </c>
      <c r="V55" s="79">
        <f t="shared" si="11"/>
        <v>-2311</v>
      </c>
      <c r="W55" s="79">
        <f t="shared" si="11"/>
        <v>997</v>
      </c>
      <c r="X55" s="79">
        <f t="shared" si="11"/>
        <v>0</v>
      </c>
      <c r="Y55" s="79">
        <f>SUM(Y52:Y54)</f>
        <v>329</v>
      </c>
      <c r="Z55" s="79">
        <f t="shared" si="11"/>
        <v>0</v>
      </c>
      <c r="AA55" s="79">
        <f t="shared" si="11"/>
        <v>0</v>
      </c>
      <c r="AB55" s="80">
        <f t="shared" si="11"/>
        <v>951</v>
      </c>
    </row>
    <row r="56" spans="1:28" x14ac:dyDescent="0.25">
      <c r="A56" s="24" t="s">
        <v>36</v>
      </c>
      <c r="B56" s="59"/>
      <c r="F56" s="67"/>
      <c r="G56" s="52"/>
      <c r="H56" s="52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81"/>
    </row>
    <row r="57" spans="1:28" x14ac:dyDescent="0.25">
      <c r="A57" s="24"/>
      <c r="B57" s="59"/>
      <c r="F57" s="95" t="s">
        <v>135</v>
      </c>
      <c r="G57" s="52"/>
      <c r="H57" s="52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81"/>
    </row>
    <row r="58" spans="1:28" x14ac:dyDescent="0.25">
      <c r="A58" s="24" t="s">
        <v>37</v>
      </c>
      <c r="B58" s="59"/>
      <c r="C58" s="78" t="s">
        <v>122</v>
      </c>
      <c r="D58" s="60"/>
      <c r="E58" s="61"/>
      <c r="F58" s="67"/>
      <c r="G58" s="92" t="s">
        <v>123</v>
      </c>
      <c r="H58" s="52"/>
      <c r="I58" s="69">
        <f>SUM(J58:AB58)</f>
        <v>7055</v>
      </c>
      <c r="J58" s="9">
        <v>113</v>
      </c>
      <c r="K58" s="9">
        <v>1969</v>
      </c>
      <c r="L58" s="9">
        <v>1209</v>
      </c>
      <c r="M58" s="9">
        <v>1705</v>
      </c>
      <c r="N58" s="9">
        <v>230</v>
      </c>
      <c r="O58" s="9">
        <v>183</v>
      </c>
      <c r="P58" s="9">
        <v>118</v>
      </c>
      <c r="Q58" s="9">
        <v>208</v>
      </c>
      <c r="R58" s="9">
        <v>372</v>
      </c>
      <c r="S58" s="9">
        <v>178</v>
      </c>
      <c r="T58" s="9">
        <v>0</v>
      </c>
      <c r="U58" s="9">
        <v>250</v>
      </c>
      <c r="V58" s="9">
        <v>-1738</v>
      </c>
      <c r="W58" s="9">
        <v>133</v>
      </c>
      <c r="X58" s="9">
        <v>0</v>
      </c>
      <c r="Y58" s="9">
        <v>716</v>
      </c>
      <c r="Z58" s="9">
        <v>931</v>
      </c>
      <c r="AA58" s="9">
        <v>0</v>
      </c>
      <c r="AB58" s="10">
        <v>478</v>
      </c>
    </row>
    <row r="59" spans="1:28" x14ac:dyDescent="0.25">
      <c r="A59" s="24" t="s">
        <v>38</v>
      </c>
      <c r="B59" s="59"/>
      <c r="C59" s="78" t="s">
        <v>126</v>
      </c>
      <c r="D59" s="60"/>
      <c r="E59" s="61"/>
      <c r="F59" s="67"/>
      <c r="G59" s="92" t="s">
        <v>127</v>
      </c>
      <c r="H59" s="52"/>
      <c r="I59" s="69">
        <f>SUM(J59:AB59)</f>
        <v>6791</v>
      </c>
      <c r="J59" s="9">
        <v>831</v>
      </c>
      <c r="K59" s="9">
        <v>0</v>
      </c>
      <c r="L59" s="9">
        <v>0</v>
      </c>
      <c r="M59" s="9">
        <v>0</v>
      </c>
      <c r="N59" s="9">
        <v>1567</v>
      </c>
      <c r="O59" s="9">
        <v>1436</v>
      </c>
      <c r="P59" s="9">
        <v>1446</v>
      </c>
      <c r="Q59" s="9">
        <v>1380</v>
      </c>
      <c r="R59" s="9">
        <v>1631</v>
      </c>
      <c r="S59" s="9">
        <v>1926</v>
      </c>
      <c r="T59" s="9">
        <v>0</v>
      </c>
      <c r="U59" s="9">
        <v>1036</v>
      </c>
      <c r="V59" s="9">
        <v>-8226</v>
      </c>
      <c r="W59" s="9">
        <v>1371</v>
      </c>
      <c r="X59" s="9">
        <v>0</v>
      </c>
      <c r="Y59" s="9">
        <v>1072</v>
      </c>
      <c r="Z59" s="9">
        <v>0</v>
      </c>
      <c r="AA59" s="9">
        <v>0</v>
      </c>
      <c r="AB59" s="10">
        <v>1321</v>
      </c>
    </row>
    <row r="60" spans="1:28" x14ac:dyDescent="0.25">
      <c r="A60" s="24" t="s">
        <v>39</v>
      </c>
      <c r="B60" s="59"/>
      <c r="C60" s="78" t="s">
        <v>128</v>
      </c>
      <c r="D60" s="60"/>
      <c r="E60" s="61"/>
      <c r="F60" s="67"/>
      <c r="G60" s="92" t="s">
        <v>129</v>
      </c>
      <c r="H60" s="52"/>
      <c r="I60" s="69">
        <f>SUM(J60:AB60)</f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</row>
    <row r="61" spans="1:28" x14ac:dyDescent="0.25">
      <c r="A61" s="24" t="s">
        <v>40</v>
      </c>
      <c r="B61" s="59"/>
      <c r="C61" s="78" t="s">
        <v>171</v>
      </c>
      <c r="D61" s="60"/>
      <c r="E61" s="61"/>
      <c r="F61" s="67"/>
      <c r="G61" s="92" t="s">
        <v>133</v>
      </c>
      <c r="H61" s="52"/>
      <c r="I61" s="69">
        <f>SUM(J61:AB61)</f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</row>
    <row r="62" spans="1:28" x14ac:dyDescent="0.25">
      <c r="A62" s="24"/>
      <c r="B62" s="59"/>
      <c r="C62" s="78" t="s">
        <v>134</v>
      </c>
      <c r="D62" s="60"/>
      <c r="E62" s="61"/>
      <c r="F62" s="93"/>
      <c r="G62" s="94" t="s">
        <v>135</v>
      </c>
      <c r="H62" s="75"/>
      <c r="I62" s="76">
        <f>SUM(J62:AB62)</f>
        <v>846</v>
      </c>
      <c r="J62" s="11">
        <v>137</v>
      </c>
      <c r="K62" s="11">
        <v>0</v>
      </c>
      <c r="L62" s="11">
        <v>0</v>
      </c>
      <c r="M62" s="11">
        <v>0</v>
      </c>
      <c r="N62" s="11">
        <v>31</v>
      </c>
      <c r="O62" s="11">
        <v>155</v>
      </c>
      <c r="P62" s="11">
        <v>49</v>
      </c>
      <c r="Q62" s="11">
        <v>103</v>
      </c>
      <c r="R62" s="11">
        <v>93</v>
      </c>
      <c r="S62" s="11">
        <v>98</v>
      </c>
      <c r="T62" s="11">
        <v>0</v>
      </c>
      <c r="U62" s="11">
        <v>0</v>
      </c>
      <c r="V62" s="11">
        <v>-373</v>
      </c>
      <c r="W62" s="11">
        <v>248</v>
      </c>
      <c r="X62" s="11">
        <v>0</v>
      </c>
      <c r="Y62" s="11">
        <v>123</v>
      </c>
      <c r="Z62" s="11">
        <v>0</v>
      </c>
      <c r="AA62" s="11">
        <v>0</v>
      </c>
      <c r="AB62" s="12">
        <v>182</v>
      </c>
    </row>
    <row r="63" spans="1:28" x14ac:dyDescent="0.25">
      <c r="A63" s="24"/>
      <c r="B63" s="59"/>
      <c r="F63" s="96" t="s">
        <v>605</v>
      </c>
      <c r="G63" s="97"/>
      <c r="H63" s="97"/>
      <c r="I63" s="98">
        <f t="shared" ref="I63:AB63" si="12">SUM(I58:I62)</f>
        <v>14692</v>
      </c>
      <c r="J63" s="99">
        <f t="shared" si="12"/>
        <v>1081</v>
      </c>
      <c r="K63" s="99">
        <f t="shared" si="12"/>
        <v>1969</v>
      </c>
      <c r="L63" s="99">
        <f t="shared" si="12"/>
        <v>1209</v>
      </c>
      <c r="M63" s="99">
        <f t="shared" si="12"/>
        <v>1705</v>
      </c>
      <c r="N63" s="99">
        <f t="shared" si="12"/>
        <v>1828</v>
      </c>
      <c r="O63" s="99">
        <f t="shared" si="12"/>
        <v>1774</v>
      </c>
      <c r="P63" s="99">
        <f t="shared" si="12"/>
        <v>1613</v>
      </c>
      <c r="Q63" s="99">
        <f t="shared" si="12"/>
        <v>1691</v>
      </c>
      <c r="R63" s="99">
        <f t="shared" si="12"/>
        <v>2096</v>
      </c>
      <c r="S63" s="99">
        <f t="shared" si="12"/>
        <v>2202</v>
      </c>
      <c r="T63" s="99">
        <f t="shared" si="12"/>
        <v>0</v>
      </c>
      <c r="U63" s="99">
        <f t="shared" si="12"/>
        <v>1286</v>
      </c>
      <c r="V63" s="99">
        <f t="shared" si="12"/>
        <v>-10337</v>
      </c>
      <c r="W63" s="99">
        <f t="shared" si="12"/>
        <v>1752</v>
      </c>
      <c r="X63" s="99">
        <f t="shared" si="12"/>
        <v>0</v>
      </c>
      <c r="Y63" s="99">
        <f t="shared" si="12"/>
        <v>1911</v>
      </c>
      <c r="Z63" s="99">
        <f t="shared" si="12"/>
        <v>931</v>
      </c>
      <c r="AA63" s="99">
        <f t="shared" si="12"/>
        <v>0</v>
      </c>
      <c r="AB63" s="100">
        <f t="shared" si="12"/>
        <v>1981</v>
      </c>
    </row>
    <row r="64" spans="1:28" x14ac:dyDescent="0.25">
      <c r="A64" s="24"/>
      <c r="B64" s="59"/>
      <c r="F64" s="101"/>
      <c r="G64" s="97"/>
      <c r="H64" s="97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3"/>
    </row>
    <row r="65" spans="1:28" ht="16.5" thickBot="1" x14ac:dyDescent="0.3">
      <c r="A65" s="24"/>
      <c r="B65" s="59"/>
      <c r="F65" s="104" t="s">
        <v>136</v>
      </c>
      <c r="G65" s="55"/>
      <c r="H65" s="55"/>
      <c r="I65" s="84">
        <f t="shared" ref="I65:AB65" si="13">+I63+I55</f>
        <v>21032</v>
      </c>
      <c r="J65" s="85">
        <f t="shared" si="13"/>
        <v>1409</v>
      </c>
      <c r="K65" s="85">
        <f t="shared" si="13"/>
        <v>1969</v>
      </c>
      <c r="L65" s="85">
        <f t="shared" si="13"/>
        <v>1209</v>
      </c>
      <c r="M65" s="85">
        <f t="shared" si="13"/>
        <v>1705</v>
      </c>
      <c r="N65" s="85">
        <f t="shared" si="13"/>
        <v>3011</v>
      </c>
      <c r="O65" s="85">
        <f t="shared" si="13"/>
        <v>2609</v>
      </c>
      <c r="P65" s="85">
        <f t="shared" si="13"/>
        <v>2664</v>
      </c>
      <c r="Q65" s="85">
        <f t="shared" si="13"/>
        <v>2682</v>
      </c>
      <c r="R65" s="85">
        <f t="shared" si="13"/>
        <v>2636</v>
      </c>
      <c r="S65" s="85">
        <f t="shared" si="13"/>
        <v>2964</v>
      </c>
      <c r="T65" s="85">
        <f t="shared" si="13"/>
        <v>0</v>
      </c>
      <c r="U65" s="85">
        <f t="shared" si="13"/>
        <v>1970</v>
      </c>
      <c r="V65" s="85">
        <f t="shared" si="13"/>
        <v>-12648</v>
      </c>
      <c r="W65" s="85">
        <f t="shared" si="13"/>
        <v>2749</v>
      </c>
      <c r="X65" s="85">
        <f t="shared" si="13"/>
        <v>0</v>
      </c>
      <c r="Y65" s="85">
        <f t="shared" si="13"/>
        <v>2240</v>
      </c>
      <c r="Z65" s="85">
        <f t="shared" si="13"/>
        <v>931</v>
      </c>
      <c r="AA65" s="85">
        <f t="shared" si="13"/>
        <v>0</v>
      </c>
      <c r="AB65" s="86">
        <f t="shared" si="13"/>
        <v>2932</v>
      </c>
    </row>
    <row r="66" spans="1:28" x14ac:dyDescent="0.25">
      <c r="A66" s="24"/>
      <c r="B66" s="59"/>
      <c r="C66" s="78"/>
      <c r="D66" s="60"/>
      <c r="E66" s="61"/>
      <c r="F66" s="61"/>
      <c r="G66" s="87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21.75" thickBot="1" x14ac:dyDescent="0.4">
      <c r="A67" s="24"/>
      <c r="B67" s="59"/>
      <c r="C67" s="88"/>
      <c r="D67" s="89"/>
      <c r="E67" s="90"/>
      <c r="F67" s="105" t="s">
        <v>593</v>
      </c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 spans="1:28" ht="19.5" thickBot="1" x14ac:dyDescent="0.35">
      <c r="A68" s="24"/>
      <c r="B68" s="59"/>
      <c r="C68" s="106"/>
      <c r="F68" s="56" t="s">
        <v>623</v>
      </c>
      <c r="G68" s="34"/>
      <c r="H68" s="34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91"/>
    </row>
    <row r="69" spans="1:28" x14ac:dyDescent="0.25">
      <c r="A69" s="24"/>
      <c r="B69" s="59"/>
      <c r="C69" s="88"/>
      <c r="D69" s="89"/>
      <c r="E69" s="90"/>
      <c r="F69" s="62" t="s">
        <v>86</v>
      </c>
      <c r="G69" s="107"/>
      <c r="H69" s="52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81"/>
    </row>
    <row r="70" spans="1:28" x14ac:dyDescent="0.25">
      <c r="A70" s="24"/>
      <c r="B70" s="78"/>
      <c r="C70" s="78" t="s">
        <v>168</v>
      </c>
      <c r="D70" s="60"/>
      <c r="E70" s="61"/>
      <c r="F70" s="67"/>
      <c r="G70" s="92" t="s">
        <v>97</v>
      </c>
      <c r="H70" s="52"/>
      <c r="I70" s="69">
        <f>SUM(J70:AB70)</f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10">
        <v>0</v>
      </c>
    </row>
    <row r="71" spans="1:28" x14ac:dyDescent="0.25">
      <c r="A71" s="24"/>
      <c r="B71" s="59"/>
      <c r="C71" s="78" t="s">
        <v>89</v>
      </c>
      <c r="D71" s="60"/>
      <c r="E71" s="61"/>
      <c r="F71" s="67"/>
      <c r="G71" s="92" t="s">
        <v>90</v>
      </c>
      <c r="H71" s="52"/>
      <c r="I71" s="69">
        <f>SUM(J71:AB71)</f>
        <v>2260571</v>
      </c>
      <c r="J71" s="9">
        <v>156148</v>
      </c>
      <c r="K71" s="9">
        <v>0</v>
      </c>
      <c r="L71" s="9">
        <v>0</v>
      </c>
      <c r="M71" s="9">
        <v>0</v>
      </c>
      <c r="N71" s="9">
        <v>329958</v>
      </c>
      <c r="O71" s="9">
        <v>168906</v>
      </c>
      <c r="P71" s="9">
        <v>152505</v>
      </c>
      <c r="Q71" s="9">
        <v>284968</v>
      </c>
      <c r="R71" s="9">
        <v>109758</v>
      </c>
      <c r="S71" s="9">
        <v>103556</v>
      </c>
      <c r="T71" s="9">
        <v>0</v>
      </c>
      <c r="U71" s="9">
        <v>354572</v>
      </c>
      <c r="V71" s="9">
        <v>0</v>
      </c>
      <c r="W71" s="9">
        <v>214000</v>
      </c>
      <c r="X71" s="9">
        <v>0</v>
      </c>
      <c r="Y71" s="9">
        <v>100785</v>
      </c>
      <c r="Z71" s="9">
        <v>0</v>
      </c>
      <c r="AA71" s="9">
        <v>0</v>
      </c>
      <c r="AB71" s="10">
        <v>285415</v>
      </c>
    </row>
    <row r="72" spans="1:28" x14ac:dyDescent="0.25">
      <c r="A72" s="24"/>
      <c r="B72" s="59"/>
      <c r="C72" s="78" t="s">
        <v>95</v>
      </c>
      <c r="D72" s="60"/>
      <c r="E72" s="61"/>
      <c r="F72" s="93"/>
      <c r="G72" s="94" t="s">
        <v>96</v>
      </c>
      <c r="H72" s="75"/>
      <c r="I72" s="76">
        <f>SUM(J72:AB72)</f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2">
        <v>0</v>
      </c>
    </row>
    <row r="73" spans="1:28" x14ac:dyDescent="0.25">
      <c r="A73" s="24"/>
      <c r="B73" s="59"/>
      <c r="C73" s="88"/>
      <c r="D73" s="89"/>
      <c r="E73" s="90"/>
      <c r="F73" s="62" t="s">
        <v>597</v>
      </c>
      <c r="G73" s="107"/>
      <c r="H73" s="52"/>
      <c r="I73" s="69">
        <f t="shared" ref="I73:AB73" si="14">SUM(I70:I72)</f>
        <v>2260571</v>
      </c>
      <c r="J73" s="79">
        <f t="shared" si="14"/>
        <v>156148</v>
      </c>
      <c r="K73" s="79">
        <f t="shared" si="14"/>
        <v>0</v>
      </c>
      <c r="L73" s="79">
        <f t="shared" si="14"/>
        <v>0</v>
      </c>
      <c r="M73" s="79">
        <f t="shared" si="14"/>
        <v>0</v>
      </c>
      <c r="N73" s="79">
        <f t="shared" si="14"/>
        <v>329958</v>
      </c>
      <c r="O73" s="79">
        <f t="shared" si="14"/>
        <v>168906</v>
      </c>
      <c r="P73" s="79">
        <f t="shared" si="14"/>
        <v>152505</v>
      </c>
      <c r="Q73" s="79">
        <f t="shared" si="14"/>
        <v>284968</v>
      </c>
      <c r="R73" s="79">
        <f t="shared" si="14"/>
        <v>109758</v>
      </c>
      <c r="S73" s="79">
        <f t="shared" si="14"/>
        <v>103556</v>
      </c>
      <c r="T73" s="79">
        <f t="shared" si="14"/>
        <v>0</v>
      </c>
      <c r="U73" s="79">
        <f t="shared" si="14"/>
        <v>354572</v>
      </c>
      <c r="V73" s="79">
        <f t="shared" si="14"/>
        <v>0</v>
      </c>
      <c r="W73" s="79">
        <f t="shared" si="14"/>
        <v>214000</v>
      </c>
      <c r="X73" s="79">
        <f t="shared" si="14"/>
        <v>0</v>
      </c>
      <c r="Y73" s="79">
        <f t="shared" si="14"/>
        <v>100785</v>
      </c>
      <c r="Z73" s="79">
        <f t="shared" si="14"/>
        <v>0</v>
      </c>
      <c r="AA73" s="79">
        <f t="shared" si="14"/>
        <v>0</v>
      </c>
      <c r="AB73" s="80">
        <f t="shared" si="14"/>
        <v>285415</v>
      </c>
    </row>
    <row r="74" spans="1:28" x14ac:dyDescent="0.25">
      <c r="A74" s="24"/>
      <c r="B74" s="59"/>
      <c r="C74" s="88"/>
      <c r="D74" s="89"/>
      <c r="E74" s="90"/>
      <c r="F74" s="62"/>
      <c r="G74" s="107"/>
      <c r="H74" s="52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81"/>
    </row>
    <row r="75" spans="1:28" x14ac:dyDescent="0.25">
      <c r="A75" s="24" t="s">
        <v>24</v>
      </c>
      <c r="B75" s="59"/>
      <c r="F75" s="108" t="s">
        <v>100</v>
      </c>
      <c r="G75" s="107"/>
      <c r="H75" s="52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81"/>
    </row>
    <row r="76" spans="1:28" x14ac:dyDescent="0.25">
      <c r="A76" s="24"/>
      <c r="B76" s="59"/>
      <c r="C76" s="78" t="s">
        <v>87</v>
      </c>
      <c r="D76" s="60"/>
      <c r="E76" s="61"/>
      <c r="F76" s="67"/>
      <c r="G76" s="92" t="s">
        <v>88</v>
      </c>
      <c r="H76" s="52"/>
      <c r="I76" s="69">
        <f t="shared" ref="I76:I81" si="15">SUM(J76:AB76)</f>
        <v>3218158</v>
      </c>
      <c r="J76" s="9">
        <f>7727+33381</f>
        <v>41108</v>
      </c>
      <c r="K76" s="9">
        <v>142377</v>
      </c>
      <c r="L76" s="9">
        <v>76060</v>
      </c>
      <c r="M76" s="9">
        <v>104046</v>
      </c>
      <c r="N76" s="9">
        <f>277369+9995</f>
        <v>287364</v>
      </c>
      <c r="O76" s="9">
        <f>235320+31389</f>
        <v>266709</v>
      </c>
      <c r="P76" s="9">
        <f>338465+20766</f>
        <v>359231</v>
      </c>
      <c r="Q76" s="9">
        <f>273253+31615</f>
        <v>304868</v>
      </c>
      <c r="R76" s="9">
        <f>191209+60842</f>
        <v>252051</v>
      </c>
      <c r="S76" s="9">
        <f>271782+39187</f>
        <v>310969</v>
      </c>
      <c r="T76" s="9">
        <v>0</v>
      </c>
      <c r="U76" s="9">
        <f>58654+48800</f>
        <v>107454</v>
      </c>
      <c r="V76" s="9">
        <v>0</v>
      </c>
      <c r="W76" s="9">
        <f>305238+23159</f>
        <v>328397</v>
      </c>
      <c r="X76" s="9">
        <v>0</v>
      </c>
      <c r="Y76" s="9">
        <f>63101+125485</f>
        <v>188586</v>
      </c>
      <c r="Z76" s="9">
        <v>88208</v>
      </c>
      <c r="AA76" s="9">
        <v>0</v>
      </c>
      <c r="AB76" s="10">
        <f>283446+77284</f>
        <v>360730</v>
      </c>
    </row>
    <row r="77" spans="1:28" x14ac:dyDescent="0.25">
      <c r="A77" s="24" t="s">
        <v>25</v>
      </c>
      <c r="B77" s="59"/>
      <c r="C77" s="78" t="s">
        <v>91</v>
      </c>
      <c r="D77" s="60"/>
      <c r="E77" s="61"/>
      <c r="F77" s="67"/>
      <c r="G77" s="92" t="s">
        <v>92</v>
      </c>
      <c r="H77" s="52"/>
      <c r="I77" s="69">
        <f t="shared" si="15"/>
        <v>2839259</v>
      </c>
      <c r="J77" s="9">
        <v>173327</v>
      </c>
      <c r="K77" s="9">
        <v>0</v>
      </c>
      <c r="L77" s="9">
        <v>0</v>
      </c>
      <c r="M77" s="9">
        <v>0</v>
      </c>
      <c r="N77" s="9">
        <v>331027</v>
      </c>
      <c r="O77" s="9">
        <v>267791</v>
      </c>
      <c r="P77" s="9">
        <v>259876</v>
      </c>
      <c r="Q77" s="9">
        <v>266995</v>
      </c>
      <c r="R77" s="9">
        <v>282350</v>
      </c>
      <c r="S77" s="9">
        <v>365330</v>
      </c>
      <c r="T77" s="9">
        <v>0</v>
      </c>
      <c r="U77" s="9">
        <v>188931</v>
      </c>
      <c r="V77" s="9">
        <v>0</v>
      </c>
      <c r="W77" s="9">
        <v>255292</v>
      </c>
      <c r="X77" s="9">
        <v>0</v>
      </c>
      <c r="Y77" s="9">
        <v>199699</v>
      </c>
      <c r="Z77" s="9">
        <v>0</v>
      </c>
      <c r="AA77" s="9">
        <v>0</v>
      </c>
      <c r="AB77" s="10">
        <v>248641</v>
      </c>
    </row>
    <row r="78" spans="1:28" x14ac:dyDescent="0.25">
      <c r="A78" s="24" t="s">
        <v>26</v>
      </c>
      <c r="B78" s="59"/>
      <c r="C78" s="78" t="s">
        <v>93</v>
      </c>
      <c r="D78" s="60"/>
      <c r="E78" s="61"/>
      <c r="F78" s="67"/>
      <c r="G78" s="92" t="s">
        <v>94</v>
      </c>
      <c r="H78" s="52"/>
      <c r="I78" s="69">
        <f t="shared" si="15"/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</row>
    <row r="79" spans="1:28" x14ac:dyDescent="0.25">
      <c r="A79" s="24" t="s">
        <v>27</v>
      </c>
      <c r="B79" s="59"/>
      <c r="C79" s="78" t="s">
        <v>169</v>
      </c>
      <c r="D79" s="60"/>
      <c r="E79" s="61"/>
      <c r="F79" s="67"/>
      <c r="G79" s="92" t="s">
        <v>98</v>
      </c>
      <c r="H79" s="52"/>
      <c r="I79" s="69">
        <f t="shared" si="15"/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</row>
    <row r="80" spans="1:28" x14ac:dyDescent="0.25">
      <c r="A80" s="24"/>
      <c r="B80" s="59"/>
      <c r="C80" s="70" t="s">
        <v>645</v>
      </c>
      <c r="D80" s="60"/>
      <c r="E80" s="61"/>
      <c r="F80" s="67"/>
      <c r="G80" s="92" t="s">
        <v>607</v>
      </c>
      <c r="H80" s="52"/>
      <c r="I80" s="69">
        <f t="shared" si="15"/>
        <v>63005</v>
      </c>
      <c r="J80" s="9">
        <v>3703</v>
      </c>
      <c r="K80" s="9">
        <v>0</v>
      </c>
      <c r="L80" s="9">
        <v>0</v>
      </c>
      <c r="M80" s="9">
        <v>0</v>
      </c>
      <c r="N80" s="9">
        <v>8692</v>
      </c>
      <c r="O80" s="9">
        <v>4113</v>
      </c>
      <c r="P80" s="9">
        <v>3804</v>
      </c>
      <c r="Q80" s="9">
        <v>8919</v>
      </c>
      <c r="R80" s="9">
        <v>1265</v>
      </c>
      <c r="S80" s="9">
        <v>7388</v>
      </c>
      <c r="T80" s="9">
        <v>0</v>
      </c>
      <c r="U80" s="9">
        <v>4875</v>
      </c>
      <c r="V80" s="9">
        <v>0</v>
      </c>
      <c r="W80" s="9">
        <v>457</v>
      </c>
      <c r="X80" s="9">
        <v>0</v>
      </c>
      <c r="Y80" s="9">
        <v>17112</v>
      </c>
      <c r="Z80" s="9">
        <v>0</v>
      </c>
      <c r="AA80" s="9">
        <v>0</v>
      </c>
      <c r="AB80" s="10">
        <v>2677</v>
      </c>
    </row>
    <row r="81" spans="1:31" x14ac:dyDescent="0.25">
      <c r="A81" s="24" t="s">
        <v>28</v>
      </c>
      <c r="B81" s="59"/>
      <c r="C81" s="78" t="s">
        <v>99</v>
      </c>
      <c r="D81" s="60"/>
      <c r="E81" s="61"/>
      <c r="F81" s="93"/>
      <c r="G81" s="94" t="s">
        <v>100</v>
      </c>
      <c r="H81" s="75"/>
      <c r="I81" s="76">
        <f t="shared" si="15"/>
        <v>540133</v>
      </c>
      <c r="J81" s="11">
        <v>91991</v>
      </c>
      <c r="K81" s="11">
        <v>1165</v>
      </c>
      <c r="L81" s="11">
        <v>275</v>
      </c>
      <c r="M81" s="11">
        <v>480</v>
      </c>
      <c r="N81" s="11">
        <v>118530</v>
      </c>
      <c r="O81" s="11">
        <v>63106</v>
      </c>
      <c r="P81" s="11">
        <v>91986</v>
      </c>
      <c r="Q81" s="11">
        <v>56567</v>
      </c>
      <c r="R81" s="11">
        <v>52344</v>
      </c>
      <c r="S81" s="11">
        <v>60313</v>
      </c>
      <c r="T81" s="215">
        <v>0</v>
      </c>
      <c r="U81" s="11">
        <v>48900</v>
      </c>
      <c r="V81" s="11">
        <v>58</v>
      </c>
      <c r="W81" s="11">
        <v>70806</v>
      </c>
      <c r="X81" s="11">
        <v>-116721</v>
      </c>
      <c r="Y81" s="11">
        <v>61118</v>
      </c>
      <c r="Z81" s="11">
        <v>0</v>
      </c>
      <c r="AA81" s="11">
        <v>-107424</v>
      </c>
      <c r="AB81" s="12">
        <v>46639</v>
      </c>
    </row>
    <row r="82" spans="1:31" x14ac:dyDescent="0.25">
      <c r="A82" s="24"/>
      <c r="B82" s="59"/>
      <c r="F82" s="95" t="s">
        <v>598</v>
      </c>
      <c r="G82" s="107"/>
      <c r="H82" s="52"/>
      <c r="I82" s="69">
        <f t="shared" ref="I82:AB82" si="16">SUM(I76:I81)</f>
        <v>6660555</v>
      </c>
      <c r="J82" s="109">
        <f t="shared" si="16"/>
        <v>310129</v>
      </c>
      <c r="K82" s="109">
        <f t="shared" si="16"/>
        <v>143542</v>
      </c>
      <c r="L82" s="109">
        <f t="shared" si="16"/>
        <v>76335</v>
      </c>
      <c r="M82" s="109">
        <f t="shared" si="16"/>
        <v>104526</v>
      </c>
      <c r="N82" s="109">
        <f t="shared" si="16"/>
        <v>745613</v>
      </c>
      <c r="O82" s="109">
        <f t="shared" si="16"/>
        <v>601719</v>
      </c>
      <c r="P82" s="109">
        <f t="shared" si="16"/>
        <v>714897</v>
      </c>
      <c r="Q82" s="109">
        <f t="shared" si="16"/>
        <v>637349</v>
      </c>
      <c r="R82" s="109">
        <f t="shared" si="16"/>
        <v>588010</v>
      </c>
      <c r="S82" s="109">
        <f t="shared" si="16"/>
        <v>744000</v>
      </c>
      <c r="T82" s="109">
        <f t="shared" si="16"/>
        <v>0</v>
      </c>
      <c r="U82" s="109">
        <f t="shared" si="16"/>
        <v>350160</v>
      </c>
      <c r="V82" s="109">
        <f t="shared" si="16"/>
        <v>58</v>
      </c>
      <c r="W82" s="109">
        <f t="shared" si="16"/>
        <v>654952</v>
      </c>
      <c r="X82" s="109">
        <f t="shared" si="16"/>
        <v>-116721</v>
      </c>
      <c r="Y82" s="109">
        <f t="shared" si="16"/>
        <v>466515</v>
      </c>
      <c r="Z82" s="109">
        <f t="shared" si="16"/>
        <v>88208</v>
      </c>
      <c r="AA82" s="109">
        <f t="shared" si="16"/>
        <v>-107424</v>
      </c>
      <c r="AB82" s="110">
        <f t="shared" si="16"/>
        <v>658687</v>
      </c>
    </row>
    <row r="83" spans="1:31" x14ac:dyDescent="0.25">
      <c r="A83" s="24"/>
      <c r="B83" s="59"/>
      <c r="F83" s="111"/>
      <c r="G83" s="107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4"/>
    </row>
    <row r="84" spans="1:31" ht="15.75" thickBot="1" x14ac:dyDescent="0.3">
      <c r="A84" s="24"/>
      <c r="B84" s="59"/>
      <c r="C84" s="88"/>
      <c r="D84" s="89"/>
      <c r="E84" s="90"/>
      <c r="F84" s="112" t="s">
        <v>625</v>
      </c>
      <c r="G84" s="113"/>
      <c r="H84" s="114"/>
      <c r="I84" s="115">
        <f t="shared" ref="I84:AB84" si="17">+I82+I73</f>
        <v>8921126</v>
      </c>
      <c r="J84" s="116">
        <f t="shared" si="17"/>
        <v>466277</v>
      </c>
      <c r="K84" s="116">
        <f t="shared" si="17"/>
        <v>143542</v>
      </c>
      <c r="L84" s="116">
        <f t="shared" si="17"/>
        <v>76335</v>
      </c>
      <c r="M84" s="116">
        <f t="shared" si="17"/>
        <v>104526</v>
      </c>
      <c r="N84" s="116">
        <f t="shared" si="17"/>
        <v>1075571</v>
      </c>
      <c r="O84" s="116">
        <f t="shared" si="17"/>
        <v>770625</v>
      </c>
      <c r="P84" s="116">
        <f t="shared" si="17"/>
        <v>867402</v>
      </c>
      <c r="Q84" s="116">
        <f t="shared" si="17"/>
        <v>922317</v>
      </c>
      <c r="R84" s="116">
        <f t="shared" si="17"/>
        <v>697768</v>
      </c>
      <c r="S84" s="116">
        <f t="shared" si="17"/>
        <v>847556</v>
      </c>
      <c r="T84" s="116">
        <f t="shared" si="17"/>
        <v>0</v>
      </c>
      <c r="U84" s="116">
        <f t="shared" si="17"/>
        <v>704732</v>
      </c>
      <c r="V84" s="116">
        <f t="shared" si="17"/>
        <v>58</v>
      </c>
      <c r="W84" s="116">
        <f t="shared" si="17"/>
        <v>868952</v>
      </c>
      <c r="X84" s="116">
        <f t="shared" si="17"/>
        <v>-116721</v>
      </c>
      <c r="Y84" s="116">
        <f t="shared" si="17"/>
        <v>567300</v>
      </c>
      <c r="Z84" s="116">
        <f t="shared" si="17"/>
        <v>88208</v>
      </c>
      <c r="AA84" s="116">
        <f t="shared" si="17"/>
        <v>-107424</v>
      </c>
      <c r="AB84" s="117">
        <f t="shared" si="17"/>
        <v>944102</v>
      </c>
    </row>
    <row r="85" spans="1:31" ht="15.75" thickBot="1" x14ac:dyDescent="0.3">
      <c r="A85" s="24" t="s">
        <v>29</v>
      </c>
      <c r="B85" s="59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 spans="1:31" ht="19.5" thickBot="1" x14ac:dyDescent="0.35">
      <c r="A86" s="24"/>
      <c r="B86" s="59"/>
      <c r="F86" s="56" t="s">
        <v>622</v>
      </c>
      <c r="G86" s="34"/>
      <c r="H86" s="34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91"/>
    </row>
    <row r="87" spans="1:31" x14ac:dyDescent="0.25">
      <c r="A87" s="24"/>
      <c r="B87" s="59"/>
      <c r="C87" s="70" t="s">
        <v>659</v>
      </c>
      <c r="D87" s="60"/>
      <c r="E87" s="61"/>
      <c r="F87" s="67"/>
      <c r="G87" s="118" t="s">
        <v>658</v>
      </c>
      <c r="H87" s="52"/>
      <c r="I87" s="69">
        <f>SUM(J87:AB87)</f>
        <v>2917310</v>
      </c>
      <c r="J87" s="9">
        <v>162408</v>
      </c>
      <c r="K87" s="9">
        <v>4163</v>
      </c>
      <c r="L87" s="9">
        <v>3088</v>
      </c>
      <c r="M87" s="9">
        <v>2331</v>
      </c>
      <c r="N87" s="9">
        <v>304473</v>
      </c>
      <c r="O87" s="9">
        <v>249373</v>
      </c>
      <c r="P87" s="9">
        <v>273318</v>
      </c>
      <c r="Q87" s="9">
        <v>289419</v>
      </c>
      <c r="R87" s="9">
        <v>289226</v>
      </c>
      <c r="S87" s="9">
        <v>295253</v>
      </c>
      <c r="T87" s="9">
        <v>0</v>
      </c>
      <c r="U87" s="9">
        <v>177718</v>
      </c>
      <c r="V87" s="9">
        <v>0</v>
      </c>
      <c r="W87" s="9">
        <v>281382</v>
      </c>
      <c r="X87" s="9">
        <v>0</v>
      </c>
      <c r="Y87" s="9">
        <v>202620</v>
      </c>
      <c r="Z87" s="9">
        <v>21115</v>
      </c>
      <c r="AA87" s="9">
        <v>0</v>
      </c>
      <c r="AB87" s="10">
        <v>361423</v>
      </c>
    </row>
    <row r="88" spans="1:31" x14ac:dyDescent="0.25">
      <c r="A88" s="24"/>
      <c r="B88" s="59"/>
      <c r="C88" s="70"/>
      <c r="D88" s="60"/>
      <c r="E88" s="61"/>
      <c r="F88" s="67"/>
      <c r="G88" s="119" t="s">
        <v>664</v>
      </c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120"/>
    </row>
    <row r="89" spans="1:31" x14ac:dyDescent="0.25">
      <c r="A89" s="24"/>
      <c r="B89" s="59"/>
      <c r="C89" s="70" t="s">
        <v>652</v>
      </c>
      <c r="D89" s="60"/>
      <c r="E89" s="61"/>
      <c r="F89" s="67"/>
      <c r="G89" s="118"/>
      <c r="H89" s="92" t="s">
        <v>618</v>
      </c>
      <c r="I89" s="69">
        <f>SUM(J89:AB89)</f>
        <v>34381</v>
      </c>
      <c r="J89" s="9">
        <v>133</v>
      </c>
      <c r="K89" s="9">
        <v>11679</v>
      </c>
      <c r="L89" s="9">
        <v>5914</v>
      </c>
      <c r="M89" s="9">
        <v>8918</v>
      </c>
      <c r="N89" s="9">
        <v>407</v>
      </c>
      <c r="O89" s="9">
        <v>0</v>
      </c>
      <c r="P89" s="9">
        <v>164</v>
      </c>
      <c r="Q89" s="9">
        <v>92</v>
      </c>
      <c r="R89" s="9">
        <v>0</v>
      </c>
      <c r="S89" s="9">
        <v>208</v>
      </c>
      <c r="T89" s="9">
        <v>0</v>
      </c>
      <c r="U89" s="9">
        <v>100</v>
      </c>
      <c r="V89" s="9">
        <v>0</v>
      </c>
      <c r="W89" s="9">
        <v>235</v>
      </c>
      <c r="X89" s="9">
        <v>0</v>
      </c>
      <c r="Y89" s="9">
        <v>141</v>
      </c>
      <c r="Z89" s="9">
        <v>5712</v>
      </c>
      <c r="AA89" s="9">
        <v>0</v>
      </c>
      <c r="AB89" s="10">
        <v>678</v>
      </c>
    </row>
    <row r="90" spans="1:31" x14ac:dyDescent="0.25">
      <c r="A90" s="24"/>
      <c r="B90" s="59"/>
      <c r="C90" s="70" t="s">
        <v>661</v>
      </c>
      <c r="D90" s="60"/>
      <c r="E90" s="61"/>
      <c r="F90" s="67"/>
      <c r="G90" s="119"/>
      <c r="H90" s="94" t="s">
        <v>660</v>
      </c>
      <c r="I90" s="76">
        <f>SUM(J90:AB90)</f>
        <v>538248</v>
      </c>
      <c r="J90" s="11">
        <v>22833</v>
      </c>
      <c r="K90" s="11">
        <v>16831</v>
      </c>
      <c r="L90" s="11">
        <v>9071</v>
      </c>
      <c r="M90" s="11">
        <v>9612</v>
      </c>
      <c r="N90" s="11">
        <v>49898</v>
      </c>
      <c r="O90" s="11">
        <v>43071</v>
      </c>
      <c r="P90" s="11">
        <v>47069</v>
      </c>
      <c r="Q90" s="11">
        <v>45409</v>
      </c>
      <c r="R90" s="11">
        <v>46202</v>
      </c>
      <c r="S90" s="11">
        <v>62610</v>
      </c>
      <c r="T90" s="11">
        <v>0</v>
      </c>
      <c r="U90" s="11">
        <v>39033</v>
      </c>
      <c r="V90" s="11">
        <v>0</v>
      </c>
      <c r="W90" s="11">
        <v>47169</v>
      </c>
      <c r="X90" s="11">
        <v>0</v>
      </c>
      <c r="Y90" s="11">
        <v>39337</v>
      </c>
      <c r="Z90" s="11">
        <v>5378</v>
      </c>
      <c r="AA90" s="11">
        <v>0</v>
      </c>
      <c r="AB90" s="12">
        <v>54725</v>
      </c>
    </row>
    <row r="91" spans="1:31" x14ac:dyDescent="0.25">
      <c r="A91" s="24"/>
      <c r="B91" s="77"/>
      <c r="C91" s="78"/>
      <c r="D91" s="60"/>
      <c r="E91" s="61"/>
      <c r="F91" s="67"/>
      <c r="G91" s="92" t="s">
        <v>633</v>
      </c>
      <c r="H91" s="52"/>
      <c r="I91" s="121">
        <f t="shared" ref="I91:I107" si="18">SUM(J91:AB91)</f>
        <v>572629</v>
      </c>
      <c r="J91" s="79">
        <f>+SUM(J89:J90)</f>
        <v>22966</v>
      </c>
      <c r="K91" s="79">
        <f>+SUM(K89:K90)</f>
        <v>28510</v>
      </c>
      <c r="L91" s="79">
        <f>SUM(L89:L90)</f>
        <v>14985</v>
      </c>
      <c r="M91" s="79">
        <f>SUM(M89:M90)</f>
        <v>18530</v>
      </c>
      <c r="N91" s="79">
        <f>+SUM(N89:N90)</f>
        <v>50305</v>
      </c>
      <c r="O91" s="79">
        <f>SUM(O89:O90)</f>
        <v>43071</v>
      </c>
      <c r="P91" s="79">
        <f>+SUM(P89:P90)</f>
        <v>47233</v>
      </c>
      <c r="Q91" s="79">
        <f>SUM(Q89:Q90)</f>
        <v>45501</v>
      </c>
      <c r="R91" s="79">
        <f>SUM(R89:R90)</f>
        <v>46202</v>
      </c>
      <c r="S91" s="79">
        <f>+SUM(S89:S90)</f>
        <v>62818</v>
      </c>
      <c r="T91" s="79">
        <f t="shared" ref="T91:AB91" si="19">SUM(T89:T90)</f>
        <v>0</v>
      </c>
      <c r="U91" s="79">
        <f t="shared" si="19"/>
        <v>39133</v>
      </c>
      <c r="V91" s="79">
        <f t="shared" si="19"/>
        <v>0</v>
      </c>
      <c r="W91" s="79">
        <f t="shared" si="19"/>
        <v>47404</v>
      </c>
      <c r="X91" s="79">
        <f t="shared" si="19"/>
        <v>0</v>
      </c>
      <c r="Y91" s="79">
        <f t="shared" si="19"/>
        <v>39478</v>
      </c>
      <c r="Z91" s="79">
        <f t="shared" si="19"/>
        <v>11090</v>
      </c>
      <c r="AA91" s="79">
        <f t="shared" si="19"/>
        <v>0</v>
      </c>
      <c r="AB91" s="80">
        <f t="shared" si="19"/>
        <v>55403</v>
      </c>
    </row>
    <row r="92" spans="1:31" x14ac:dyDescent="0.25">
      <c r="A92" s="24"/>
      <c r="B92" s="59"/>
      <c r="C92" s="70" t="s">
        <v>646</v>
      </c>
      <c r="D92" s="60"/>
      <c r="E92" s="61"/>
      <c r="F92" s="67"/>
      <c r="G92" s="92" t="s">
        <v>626</v>
      </c>
      <c r="H92" s="52"/>
      <c r="I92" s="69">
        <f t="shared" si="18"/>
        <v>245912</v>
      </c>
      <c r="J92" s="9">
        <v>14350</v>
      </c>
      <c r="K92" s="9">
        <v>3039</v>
      </c>
      <c r="L92" s="9">
        <v>1600</v>
      </c>
      <c r="M92" s="9">
        <v>1804</v>
      </c>
      <c r="N92" s="9">
        <v>26997</v>
      </c>
      <c r="O92" s="9">
        <v>21594</v>
      </c>
      <c r="P92" s="9">
        <v>25117</v>
      </c>
      <c r="Q92" s="9">
        <v>23168</v>
      </c>
      <c r="R92" s="9">
        <v>23149</v>
      </c>
      <c r="S92" s="9">
        <v>23794</v>
      </c>
      <c r="T92" s="9">
        <v>0</v>
      </c>
      <c r="U92" s="9">
        <v>18180</v>
      </c>
      <c r="V92" s="9">
        <v>0</v>
      </c>
      <c r="W92" s="9">
        <v>24297</v>
      </c>
      <c r="X92" s="9">
        <v>0</v>
      </c>
      <c r="Y92" s="9">
        <v>16004</v>
      </c>
      <c r="Z92" s="9">
        <v>354</v>
      </c>
      <c r="AA92" s="9">
        <v>0</v>
      </c>
      <c r="AB92" s="10">
        <v>22465</v>
      </c>
    </row>
    <row r="93" spans="1:31" x14ac:dyDescent="0.25">
      <c r="A93" s="24"/>
      <c r="B93" s="59"/>
      <c r="C93" s="70" t="s">
        <v>647</v>
      </c>
      <c r="D93" s="60"/>
      <c r="E93" s="61"/>
      <c r="F93" s="67"/>
      <c r="G93" s="92" t="s">
        <v>614</v>
      </c>
      <c r="H93" s="52"/>
      <c r="I93" s="69">
        <f t="shared" si="18"/>
        <v>418893</v>
      </c>
      <c r="J93" s="9">
        <v>16737</v>
      </c>
      <c r="K93" s="9">
        <v>22456</v>
      </c>
      <c r="L93" s="9">
        <v>14134</v>
      </c>
      <c r="M93" s="9">
        <v>17571</v>
      </c>
      <c r="N93" s="9">
        <v>40702</v>
      </c>
      <c r="O93" s="9">
        <v>31705</v>
      </c>
      <c r="P93" s="9">
        <v>31803</v>
      </c>
      <c r="Q93" s="9">
        <v>27556</v>
      </c>
      <c r="R93" s="9">
        <v>38094</v>
      </c>
      <c r="S93" s="9">
        <v>34782</v>
      </c>
      <c r="T93" s="9">
        <v>0</v>
      </c>
      <c r="U93" s="9">
        <v>34576</v>
      </c>
      <c r="V93" s="9">
        <v>0</v>
      </c>
      <c r="W93" s="9">
        <v>39184</v>
      </c>
      <c r="X93" s="9">
        <v>0</v>
      </c>
      <c r="Y93" s="9">
        <v>26018</v>
      </c>
      <c r="Z93" s="9">
        <v>10429</v>
      </c>
      <c r="AA93" s="9">
        <v>0</v>
      </c>
      <c r="AB93" s="10">
        <v>33146</v>
      </c>
    </row>
    <row r="94" spans="1:31" x14ac:dyDescent="0.25">
      <c r="A94" s="24"/>
      <c r="B94" s="59"/>
      <c r="C94" s="70" t="s">
        <v>648</v>
      </c>
      <c r="D94" s="60"/>
      <c r="E94" s="61"/>
      <c r="F94" s="67"/>
      <c r="G94" s="92" t="s">
        <v>615</v>
      </c>
      <c r="H94" s="52"/>
      <c r="I94" s="69">
        <f t="shared" si="18"/>
        <v>21631</v>
      </c>
      <c r="J94" s="9">
        <v>278</v>
      </c>
      <c r="K94" s="9">
        <v>3261</v>
      </c>
      <c r="L94" s="9">
        <v>2197</v>
      </c>
      <c r="M94" s="9">
        <v>2561</v>
      </c>
      <c r="N94" s="9">
        <v>1243</v>
      </c>
      <c r="O94" s="9">
        <v>2401</v>
      </c>
      <c r="P94" s="9">
        <v>783</v>
      </c>
      <c r="Q94" s="9">
        <v>1979</v>
      </c>
      <c r="R94" s="9">
        <v>361</v>
      </c>
      <c r="S94" s="9">
        <v>3109</v>
      </c>
      <c r="T94" s="9">
        <v>0</v>
      </c>
      <c r="U94" s="9">
        <v>212</v>
      </c>
      <c r="V94" s="9">
        <v>0</v>
      </c>
      <c r="W94" s="9">
        <v>776</v>
      </c>
      <c r="X94" s="9">
        <v>0</v>
      </c>
      <c r="Y94" s="9">
        <v>465</v>
      </c>
      <c r="Z94" s="9">
        <v>350</v>
      </c>
      <c r="AA94" s="9">
        <v>0</v>
      </c>
      <c r="AB94" s="10">
        <v>1655</v>
      </c>
      <c r="AE94" s="18"/>
    </row>
    <row r="95" spans="1:31" x14ac:dyDescent="0.25">
      <c r="A95" s="24"/>
      <c r="B95" s="59"/>
      <c r="C95" s="59"/>
      <c r="D95" s="60"/>
      <c r="E95" s="61"/>
      <c r="F95" s="67"/>
      <c r="G95" s="94" t="s">
        <v>665</v>
      </c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120"/>
      <c r="AE95" s="18"/>
    </row>
    <row r="96" spans="1:31" x14ac:dyDescent="0.25">
      <c r="A96" s="24"/>
      <c r="B96" s="59"/>
      <c r="C96" s="70" t="s">
        <v>107</v>
      </c>
      <c r="D96" s="60"/>
      <c r="E96" s="61"/>
      <c r="F96" s="67"/>
      <c r="G96" s="92"/>
      <c r="H96" s="92" t="s">
        <v>108</v>
      </c>
      <c r="I96" s="69">
        <f t="shared" si="18"/>
        <v>313469</v>
      </c>
      <c r="J96" s="9">
        <v>38822</v>
      </c>
      <c r="K96" s="9">
        <v>0</v>
      </c>
      <c r="L96" s="9">
        <v>0</v>
      </c>
      <c r="M96" s="9">
        <v>0</v>
      </c>
      <c r="N96" s="9">
        <v>28920</v>
      </c>
      <c r="O96" s="9">
        <v>35956</v>
      </c>
      <c r="P96" s="9">
        <v>53498</v>
      </c>
      <c r="Q96" s="9">
        <v>28308</v>
      </c>
      <c r="R96" s="9">
        <v>62323</v>
      </c>
      <c r="S96" s="9">
        <v>24037</v>
      </c>
      <c r="T96" s="215">
        <v>0</v>
      </c>
      <c r="U96" s="9">
        <v>21422</v>
      </c>
      <c r="V96" s="9">
        <v>0</v>
      </c>
      <c r="W96" s="9">
        <v>36</v>
      </c>
      <c r="X96" s="9">
        <v>0</v>
      </c>
      <c r="Y96" s="9">
        <v>-13982</v>
      </c>
      <c r="Z96" s="9">
        <v>0</v>
      </c>
      <c r="AA96" s="9">
        <v>0</v>
      </c>
      <c r="AB96" s="10">
        <v>34129</v>
      </c>
      <c r="AE96" s="18"/>
    </row>
    <row r="97" spans="1:31" x14ac:dyDescent="0.25">
      <c r="A97" s="24"/>
      <c r="B97" s="59"/>
      <c r="C97" s="70" t="s">
        <v>655</v>
      </c>
      <c r="D97" s="60"/>
      <c r="E97" s="61"/>
      <c r="F97" s="67"/>
      <c r="G97" s="92"/>
      <c r="H97" s="92" t="s">
        <v>632</v>
      </c>
      <c r="I97" s="69">
        <f t="shared" si="18"/>
        <v>12115</v>
      </c>
      <c r="J97" s="9">
        <v>33</v>
      </c>
      <c r="K97" s="9">
        <v>0</v>
      </c>
      <c r="L97" s="9">
        <v>30</v>
      </c>
      <c r="M97" s="9">
        <v>0</v>
      </c>
      <c r="N97" s="9">
        <v>52</v>
      </c>
      <c r="O97" s="9">
        <v>228</v>
      </c>
      <c r="P97" s="9">
        <v>9847</v>
      </c>
      <c r="Q97" s="9">
        <v>80</v>
      </c>
      <c r="R97" s="9">
        <v>11</v>
      </c>
      <c r="S97" s="9">
        <v>32</v>
      </c>
      <c r="T97" s="9">
        <v>0</v>
      </c>
      <c r="U97" s="9">
        <v>20</v>
      </c>
      <c r="V97" s="9">
        <v>0</v>
      </c>
      <c r="W97" s="9">
        <v>341</v>
      </c>
      <c r="X97" s="9">
        <v>0</v>
      </c>
      <c r="Y97" s="9">
        <v>0</v>
      </c>
      <c r="Z97" s="9">
        <v>0</v>
      </c>
      <c r="AA97" s="9">
        <v>0</v>
      </c>
      <c r="AB97" s="10">
        <v>1441</v>
      </c>
      <c r="AE97" s="18"/>
    </row>
    <row r="98" spans="1:31" x14ac:dyDescent="0.25">
      <c r="A98" s="24"/>
      <c r="B98" s="78"/>
      <c r="C98" s="70" t="s">
        <v>653</v>
      </c>
      <c r="D98" s="60"/>
      <c r="E98" s="61"/>
      <c r="F98" s="67"/>
      <c r="G98" s="52"/>
      <c r="H98" s="92" t="s">
        <v>630</v>
      </c>
      <c r="I98" s="69">
        <f t="shared" si="18"/>
        <v>178227</v>
      </c>
      <c r="J98" s="9">
        <v>23478</v>
      </c>
      <c r="K98" s="9">
        <v>4831</v>
      </c>
      <c r="L98" s="9">
        <v>2566</v>
      </c>
      <c r="M98" s="9">
        <v>4031</v>
      </c>
      <c r="N98" s="9">
        <v>9792</v>
      </c>
      <c r="O98" s="9">
        <v>9222</v>
      </c>
      <c r="P98" s="9">
        <v>12585</v>
      </c>
      <c r="Q98" s="9">
        <v>11471</v>
      </c>
      <c r="R98" s="9">
        <v>13761</v>
      </c>
      <c r="S98" s="9">
        <v>11844</v>
      </c>
      <c r="T98" s="9">
        <v>0</v>
      </c>
      <c r="U98" s="9">
        <v>39406</v>
      </c>
      <c r="V98" s="9">
        <v>0</v>
      </c>
      <c r="W98" s="9">
        <v>11467</v>
      </c>
      <c r="X98" s="9">
        <v>0</v>
      </c>
      <c r="Y98" s="9">
        <v>3852</v>
      </c>
      <c r="Z98" s="9">
        <v>1271</v>
      </c>
      <c r="AA98" s="9">
        <v>0</v>
      </c>
      <c r="AB98" s="10">
        <v>18650</v>
      </c>
      <c r="AE98" s="18"/>
    </row>
    <row r="99" spans="1:31" x14ac:dyDescent="0.25">
      <c r="A99" s="24"/>
      <c r="B99" s="78"/>
      <c r="C99" s="70" t="s">
        <v>654</v>
      </c>
      <c r="D99" s="60"/>
      <c r="E99" s="61"/>
      <c r="F99" s="67"/>
      <c r="G99" s="52"/>
      <c r="H99" s="92" t="s">
        <v>631</v>
      </c>
      <c r="I99" s="69">
        <f t="shared" si="18"/>
        <v>106032</v>
      </c>
      <c r="J99" s="9">
        <v>3965</v>
      </c>
      <c r="K99" s="9">
        <v>3126</v>
      </c>
      <c r="L99" s="9">
        <v>3105</v>
      </c>
      <c r="M99" s="9">
        <v>3155</v>
      </c>
      <c r="N99" s="9">
        <v>9004</v>
      </c>
      <c r="O99" s="9">
        <v>9004</v>
      </c>
      <c r="P99" s="9">
        <v>9004</v>
      </c>
      <c r="Q99" s="9">
        <v>9004</v>
      </c>
      <c r="R99" s="9">
        <v>9004</v>
      </c>
      <c r="S99" s="9">
        <v>8753</v>
      </c>
      <c r="T99" s="9">
        <v>0</v>
      </c>
      <c r="U99" s="9">
        <v>6815</v>
      </c>
      <c r="V99" s="9">
        <v>0</v>
      </c>
      <c r="W99" s="9">
        <v>9904</v>
      </c>
      <c r="X99" s="9">
        <v>0</v>
      </c>
      <c r="Y99" s="9">
        <v>9290</v>
      </c>
      <c r="Z99" s="9">
        <v>1889</v>
      </c>
      <c r="AA99" s="9">
        <v>0</v>
      </c>
      <c r="AB99" s="10">
        <v>11010</v>
      </c>
      <c r="AE99" s="18"/>
    </row>
    <row r="100" spans="1:31" x14ac:dyDescent="0.25">
      <c r="A100" s="24"/>
      <c r="B100" s="60"/>
      <c r="C100" s="70" t="s">
        <v>712</v>
      </c>
      <c r="D100" s="60"/>
      <c r="E100" s="61"/>
      <c r="F100" s="67"/>
      <c r="G100" s="75"/>
      <c r="H100" s="94" t="s">
        <v>667</v>
      </c>
      <c r="I100" s="76">
        <f>SUM(J100:AB100)</f>
        <v>990104</v>
      </c>
      <c r="J100" s="11">
        <v>49899</v>
      </c>
      <c r="K100" s="11">
        <v>10731</v>
      </c>
      <c r="L100" s="11">
        <v>11642</v>
      </c>
      <c r="M100" s="11">
        <v>22074</v>
      </c>
      <c r="N100" s="11">
        <v>103550</v>
      </c>
      <c r="O100" s="11">
        <v>79210</v>
      </c>
      <c r="P100" s="11">
        <v>103935</v>
      </c>
      <c r="Q100" s="11">
        <v>96812</v>
      </c>
      <c r="R100" s="11">
        <v>86823</v>
      </c>
      <c r="S100" s="11">
        <v>90389</v>
      </c>
      <c r="T100" s="215">
        <v>0</v>
      </c>
      <c r="U100" s="11">
        <v>46401</v>
      </c>
      <c r="V100" s="11">
        <v>0</v>
      </c>
      <c r="W100" s="11">
        <v>104927</v>
      </c>
      <c r="X100" s="11">
        <v>0</v>
      </c>
      <c r="Y100" s="11">
        <v>59975</v>
      </c>
      <c r="Z100" s="11">
        <v>12004</v>
      </c>
      <c r="AA100" s="11">
        <v>0</v>
      </c>
      <c r="AB100" s="12">
        <v>111732</v>
      </c>
      <c r="AE100" s="18"/>
    </row>
    <row r="101" spans="1:31" x14ac:dyDescent="0.25">
      <c r="A101" s="24"/>
      <c r="B101" s="77"/>
      <c r="C101" s="77"/>
      <c r="D101" s="60"/>
      <c r="E101" s="61"/>
      <c r="F101" s="67"/>
      <c r="G101" s="92" t="s">
        <v>616</v>
      </c>
      <c r="H101" s="52"/>
      <c r="I101" s="121">
        <f t="shared" si="18"/>
        <v>1599947</v>
      </c>
      <c r="J101" s="79">
        <f t="shared" ref="J101:AB101" si="20">SUM(J96:J100)</f>
        <v>116197</v>
      </c>
      <c r="K101" s="79">
        <f t="shared" si="20"/>
        <v>18688</v>
      </c>
      <c r="L101" s="79">
        <f t="shared" si="20"/>
        <v>17343</v>
      </c>
      <c r="M101" s="79">
        <f t="shared" si="20"/>
        <v>29260</v>
      </c>
      <c r="N101" s="79">
        <f t="shared" si="20"/>
        <v>151318</v>
      </c>
      <c r="O101" s="79">
        <f t="shared" si="20"/>
        <v>133620</v>
      </c>
      <c r="P101" s="79">
        <f t="shared" si="20"/>
        <v>188869</v>
      </c>
      <c r="Q101" s="79">
        <f t="shared" si="20"/>
        <v>145675</v>
      </c>
      <c r="R101" s="79">
        <f t="shared" si="20"/>
        <v>171922</v>
      </c>
      <c r="S101" s="79">
        <f t="shared" si="20"/>
        <v>135055</v>
      </c>
      <c r="T101" s="79">
        <f t="shared" si="20"/>
        <v>0</v>
      </c>
      <c r="U101" s="79">
        <f t="shared" si="20"/>
        <v>114064</v>
      </c>
      <c r="V101" s="79">
        <f t="shared" si="20"/>
        <v>0</v>
      </c>
      <c r="W101" s="79">
        <f t="shared" si="20"/>
        <v>126675</v>
      </c>
      <c r="X101" s="79">
        <f t="shared" si="20"/>
        <v>0</v>
      </c>
      <c r="Y101" s="79">
        <f t="shared" si="20"/>
        <v>59135</v>
      </c>
      <c r="Z101" s="79">
        <f t="shared" si="20"/>
        <v>15164</v>
      </c>
      <c r="AA101" s="79">
        <f t="shared" si="20"/>
        <v>0</v>
      </c>
      <c r="AB101" s="80">
        <f t="shared" si="20"/>
        <v>176962</v>
      </c>
      <c r="AE101" s="18"/>
    </row>
    <row r="102" spans="1:31" x14ac:dyDescent="0.25">
      <c r="A102" s="24"/>
      <c r="B102" s="59"/>
      <c r="C102" s="70"/>
      <c r="D102" s="60"/>
      <c r="E102" s="61"/>
      <c r="F102" s="67"/>
      <c r="G102" s="94" t="s">
        <v>666</v>
      </c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120"/>
      <c r="AE102" s="18"/>
    </row>
    <row r="103" spans="1:31" x14ac:dyDescent="0.25">
      <c r="A103" s="24"/>
      <c r="B103" s="59"/>
      <c r="C103" s="70" t="s">
        <v>649</v>
      </c>
      <c r="D103" s="60"/>
      <c r="E103" s="61"/>
      <c r="F103" s="67"/>
      <c r="G103" s="92"/>
      <c r="H103" s="92" t="s">
        <v>634</v>
      </c>
      <c r="I103" s="69">
        <f t="shared" si="18"/>
        <v>639716</v>
      </c>
      <c r="J103" s="9">
        <v>23475</v>
      </c>
      <c r="K103" s="9">
        <v>0</v>
      </c>
      <c r="L103" s="9">
        <v>0</v>
      </c>
      <c r="M103" s="9">
        <v>0</v>
      </c>
      <c r="N103" s="9">
        <v>85329</v>
      </c>
      <c r="O103" s="9">
        <v>53504</v>
      </c>
      <c r="P103" s="219">
        <v>64362</v>
      </c>
      <c r="Q103" s="9">
        <v>73053</v>
      </c>
      <c r="R103" s="9">
        <v>44783</v>
      </c>
      <c r="S103" s="9">
        <v>56156</v>
      </c>
      <c r="T103" s="9">
        <v>0</v>
      </c>
      <c r="U103" s="9">
        <v>35275</v>
      </c>
      <c r="V103" s="9">
        <v>0</v>
      </c>
      <c r="W103" s="9">
        <v>59685</v>
      </c>
      <c r="X103" s="9">
        <v>0</v>
      </c>
      <c r="Y103" s="9">
        <v>40686</v>
      </c>
      <c r="Z103" s="9">
        <v>0</v>
      </c>
      <c r="AA103" s="9">
        <v>0</v>
      </c>
      <c r="AB103" s="10">
        <v>103408</v>
      </c>
      <c r="AE103" s="18"/>
    </row>
    <row r="104" spans="1:31" x14ac:dyDescent="0.25">
      <c r="A104" s="24"/>
      <c r="B104" s="59"/>
      <c r="C104" s="70" t="s">
        <v>651</v>
      </c>
      <c r="D104" s="60"/>
      <c r="E104" s="61"/>
      <c r="F104" s="67"/>
      <c r="G104" s="92"/>
      <c r="H104" s="92" t="s">
        <v>635</v>
      </c>
      <c r="I104" s="69">
        <f t="shared" si="18"/>
        <v>256397</v>
      </c>
      <c r="J104" s="9">
        <v>9500</v>
      </c>
      <c r="K104" s="9">
        <v>0</v>
      </c>
      <c r="L104" s="9">
        <v>0</v>
      </c>
      <c r="M104" s="9">
        <v>0</v>
      </c>
      <c r="N104" s="9">
        <v>27816</v>
      </c>
      <c r="O104" s="9">
        <v>35625</v>
      </c>
      <c r="P104" s="9">
        <v>28096</v>
      </c>
      <c r="Q104" s="9">
        <v>35459</v>
      </c>
      <c r="R104" s="9">
        <v>26186</v>
      </c>
      <c r="S104" s="9">
        <v>14955</v>
      </c>
      <c r="T104" s="9">
        <v>0</v>
      </c>
      <c r="U104" s="9">
        <v>7876</v>
      </c>
      <c r="V104" s="9">
        <v>0</v>
      </c>
      <c r="W104" s="9">
        <v>33410</v>
      </c>
      <c r="X104" s="9">
        <v>0</v>
      </c>
      <c r="Y104" s="9">
        <v>8277</v>
      </c>
      <c r="Z104" s="9">
        <v>0</v>
      </c>
      <c r="AA104" s="9">
        <v>0</v>
      </c>
      <c r="AB104" s="10">
        <v>29197</v>
      </c>
      <c r="AE104" s="18"/>
    </row>
    <row r="105" spans="1:31" x14ac:dyDescent="0.25">
      <c r="A105" s="24"/>
      <c r="B105" s="59"/>
      <c r="C105" s="70" t="s">
        <v>650</v>
      </c>
      <c r="D105" s="60"/>
      <c r="E105" s="61"/>
      <c r="F105" s="67"/>
      <c r="G105" s="94"/>
      <c r="H105" s="94" t="s">
        <v>636</v>
      </c>
      <c r="I105" s="76">
        <f t="shared" si="18"/>
        <v>223987</v>
      </c>
      <c r="J105" s="11">
        <v>5803</v>
      </c>
      <c r="K105" s="11">
        <v>0</v>
      </c>
      <c r="L105" s="11">
        <v>0</v>
      </c>
      <c r="M105" s="11">
        <v>0</v>
      </c>
      <c r="N105" s="11">
        <v>25184</v>
      </c>
      <c r="O105" s="11">
        <v>14717</v>
      </c>
      <c r="P105" s="11">
        <v>54743</v>
      </c>
      <c r="Q105" s="11">
        <v>28410</v>
      </c>
      <c r="R105" s="11">
        <v>15676</v>
      </c>
      <c r="S105" s="11">
        <v>21084</v>
      </c>
      <c r="T105" s="11">
        <v>0</v>
      </c>
      <c r="U105" s="11">
        <v>8906</v>
      </c>
      <c r="V105" s="11">
        <v>0</v>
      </c>
      <c r="W105" s="11">
        <v>22374</v>
      </c>
      <c r="X105" s="11">
        <v>0</v>
      </c>
      <c r="Y105" s="11">
        <v>5640</v>
      </c>
      <c r="Z105" s="11">
        <v>0</v>
      </c>
      <c r="AA105" s="11">
        <v>0</v>
      </c>
      <c r="AB105" s="12">
        <v>21450</v>
      </c>
      <c r="AE105" s="18"/>
    </row>
    <row r="106" spans="1:31" x14ac:dyDescent="0.25">
      <c r="A106" s="24"/>
      <c r="B106" s="77"/>
      <c r="C106" s="77"/>
      <c r="D106" s="60"/>
      <c r="E106" s="61"/>
      <c r="F106" s="67"/>
      <c r="G106" s="92" t="s">
        <v>621</v>
      </c>
      <c r="H106" s="52"/>
      <c r="I106" s="121">
        <f t="shared" ref="I106:AB106" si="21">SUM(I103:I105)</f>
        <v>1120100</v>
      </c>
      <c r="J106" s="79">
        <f t="shared" si="21"/>
        <v>38778</v>
      </c>
      <c r="K106" s="79">
        <f t="shared" si="21"/>
        <v>0</v>
      </c>
      <c r="L106" s="79">
        <f t="shared" si="21"/>
        <v>0</v>
      </c>
      <c r="M106" s="79">
        <f t="shared" si="21"/>
        <v>0</v>
      </c>
      <c r="N106" s="79">
        <f t="shared" si="21"/>
        <v>138329</v>
      </c>
      <c r="O106" s="79">
        <f t="shared" si="21"/>
        <v>103846</v>
      </c>
      <c r="P106" s="79">
        <f t="shared" si="21"/>
        <v>147201</v>
      </c>
      <c r="Q106" s="79">
        <f t="shared" si="21"/>
        <v>136922</v>
      </c>
      <c r="R106" s="79">
        <f t="shared" si="21"/>
        <v>86645</v>
      </c>
      <c r="S106" s="79">
        <f t="shared" si="21"/>
        <v>92195</v>
      </c>
      <c r="T106" s="79">
        <f t="shared" si="21"/>
        <v>0</v>
      </c>
      <c r="U106" s="79">
        <f t="shared" si="21"/>
        <v>52057</v>
      </c>
      <c r="V106" s="79">
        <f t="shared" si="21"/>
        <v>0</v>
      </c>
      <c r="W106" s="79">
        <f t="shared" si="21"/>
        <v>115469</v>
      </c>
      <c r="X106" s="79">
        <f t="shared" si="21"/>
        <v>0</v>
      </c>
      <c r="Y106" s="79">
        <f t="shared" si="21"/>
        <v>54603</v>
      </c>
      <c r="Z106" s="79">
        <f t="shared" si="21"/>
        <v>0</v>
      </c>
      <c r="AA106" s="79">
        <f t="shared" si="21"/>
        <v>0</v>
      </c>
      <c r="AB106" s="80">
        <f t="shared" si="21"/>
        <v>154055</v>
      </c>
      <c r="AE106" s="18"/>
    </row>
    <row r="107" spans="1:31" x14ac:dyDescent="0.25">
      <c r="A107" s="24"/>
      <c r="B107" s="59"/>
      <c r="C107" s="78" t="s">
        <v>106</v>
      </c>
      <c r="D107" s="60"/>
      <c r="E107" s="61"/>
      <c r="F107" s="93"/>
      <c r="G107" s="94" t="s">
        <v>617</v>
      </c>
      <c r="H107" s="75"/>
      <c r="I107" s="76">
        <f t="shared" si="18"/>
        <v>4470</v>
      </c>
      <c r="J107" s="11">
        <v>3295</v>
      </c>
      <c r="K107" s="11">
        <v>0</v>
      </c>
      <c r="L107" s="11">
        <v>0</v>
      </c>
      <c r="M107" s="11">
        <v>0</v>
      </c>
      <c r="N107" s="11">
        <v>-180</v>
      </c>
      <c r="O107" s="11">
        <v>0</v>
      </c>
      <c r="P107" s="11">
        <v>0</v>
      </c>
      <c r="Q107" s="11">
        <v>0</v>
      </c>
      <c r="R107" s="11">
        <v>0</v>
      </c>
      <c r="S107" s="11">
        <v>70</v>
      </c>
      <c r="T107" s="11">
        <v>0</v>
      </c>
      <c r="U107" s="11">
        <v>1172</v>
      </c>
      <c r="V107" s="11">
        <v>0</v>
      </c>
      <c r="W107" s="11">
        <v>0</v>
      </c>
      <c r="X107" s="11">
        <v>0</v>
      </c>
      <c r="Y107" s="11">
        <v>113</v>
      </c>
      <c r="Z107" s="11">
        <v>0</v>
      </c>
      <c r="AA107" s="11">
        <v>0</v>
      </c>
      <c r="AB107" s="12">
        <v>0</v>
      </c>
      <c r="AE107" s="18"/>
    </row>
    <row r="108" spans="1:31" x14ac:dyDescent="0.25">
      <c r="A108" s="24"/>
      <c r="B108" s="59"/>
      <c r="C108" s="88"/>
      <c r="D108" s="89"/>
      <c r="E108" s="90"/>
      <c r="F108" s="62" t="s">
        <v>599</v>
      </c>
      <c r="G108" s="52"/>
      <c r="H108" s="52"/>
      <c r="I108" s="121">
        <f t="shared" ref="I108:AB108" si="22">+I107+I106+I101+I94+I93+I92+I91+I87</f>
        <v>6900892</v>
      </c>
      <c r="J108" s="79">
        <f t="shared" si="22"/>
        <v>375009</v>
      </c>
      <c r="K108" s="79">
        <f t="shared" si="22"/>
        <v>80117</v>
      </c>
      <c r="L108" s="79">
        <f t="shared" si="22"/>
        <v>53347</v>
      </c>
      <c r="M108" s="79">
        <f t="shared" si="22"/>
        <v>72057</v>
      </c>
      <c r="N108" s="79">
        <f t="shared" si="22"/>
        <v>713187</v>
      </c>
      <c r="O108" s="79">
        <f t="shared" si="22"/>
        <v>585610</v>
      </c>
      <c r="P108" s="79">
        <f t="shared" si="22"/>
        <v>714324</v>
      </c>
      <c r="Q108" s="79">
        <f t="shared" si="22"/>
        <v>670220</v>
      </c>
      <c r="R108" s="79">
        <f t="shared" si="22"/>
        <v>655599</v>
      </c>
      <c r="S108" s="79">
        <f t="shared" si="22"/>
        <v>647076</v>
      </c>
      <c r="T108" s="79">
        <f t="shared" si="22"/>
        <v>0</v>
      </c>
      <c r="U108" s="79">
        <f t="shared" si="22"/>
        <v>437112</v>
      </c>
      <c r="V108" s="79">
        <f t="shared" si="22"/>
        <v>0</v>
      </c>
      <c r="W108" s="79">
        <f t="shared" si="22"/>
        <v>635187</v>
      </c>
      <c r="X108" s="79">
        <f t="shared" si="22"/>
        <v>0</v>
      </c>
      <c r="Y108" s="79">
        <f t="shared" si="22"/>
        <v>398436</v>
      </c>
      <c r="Z108" s="79">
        <f t="shared" si="22"/>
        <v>58502</v>
      </c>
      <c r="AA108" s="79">
        <f t="shared" si="22"/>
        <v>0</v>
      </c>
      <c r="AB108" s="80">
        <f t="shared" si="22"/>
        <v>805109</v>
      </c>
    </row>
    <row r="109" spans="1:31" x14ac:dyDescent="0.25">
      <c r="A109" s="24"/>
      <c r="B109" s="59"/>
      <c r="C109" s="88"/>
      <c r="D109" s="89"/>
      <c r="E109" s="90"/>
      <c r="F109" s="122"/>
      <c r="G109" s="75"/>
      <c r="H109" s="75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0"/>
    </row>
    <row r="110" spans="1:31" ht="15.75" thickBot="1" x14ac:dyDescent="0.3">
      <c r="A110" s="24"/>
      <c r="B110" s="59"/>
      <c r="C110" s="88"/>
      <c r="D110" s="89"/>
      <c r="E110" s="90"/>
      <c r="F110" s="124" t="s">
        <v>109</v>
      </c>
      <c r="G110" s="125"/>
      <c r="H110" s="126"/>
      <c r="I110" s="127">
        <f t="shared" ref="I110:AB110" si="23">I84-I108</f>
        <v>2020234</v>
      </c>
      <c r="J110" s="128">
        <f t="shared" si="23"/>
        <v>91268</v>
      </c>
      <c r="K110" s="128">
        <f t="shared" si="23"/>
        <v>63425</v>
      </c>
      <c r="L110" s="128">
        <f t="shared" si="23"/>
        <v>22988</v>
      </c>
      <c r="M110" s="128">
        <f t="shared" si="23"/>
        <v>32469</v>
      </c>
      <c r="N110" s="128">
        <f t="shared" si="23"/>
        <v>362384</v>
      </c>
      <c r="O110" s="128">
        <f t="shared" si="23"/>
        <v>185015</v>
      </c>
      <c r="P110" s="128">
        <f t="shared" si="23"/>
        <v>153078</v>
      </c>
      <c r="Q110" s="128">
        <f t="shared" si="23"/>
        <v>252097</v>
      </c>
      <c r="R110" s="128">
        <f t="shared" si="23"/>
        <v>42169</v>
      </c>
      <c r="S110" s="128">
        <f t="shared" si="23"/>
        <v>200480</v>
      </c>
      <c r="T110" s="128">
        <f t="shared" si="23"/>
        <v>0</v>
      </c>
      <c r="U110" s="128">
        <f t="shared" si="23"/>
        <v>267620</v>
      </c>
      <c r="V110" s="128">
        <f t="shared" si="23"/>
        <v>58</v>
      </c>
      <c r="W110" s="128">
        <f t="shared" si="23"/>
        <v>233765</v>
      </c>
      <c r="X110" s="128">
        <f t="shared" si="23"/>
        <v>-116721</v>
      </c>
      <c r="Y110" s="128">
        <f t="shared" si="23"/>
        <v>168864</v>
      </c>
      <c r="Z110" s="128">
        <f t="shared" si="23"/>
        <v>29706</v>
      </c>
      <c r="AA110" s="128">
        <f t="shared" si="23"/>
        <v>-107424</v>
      </c>
      <c r="AB110" s="129">
        <f t="shared" si="23"/>
        <v>138993</v>
      </c>
    </row>
    <row r="111" spans="1:31" ht="15.75" thickTop="1" x14ac:dyDescent="0.25">
      <c r="A111" s="24"/>
      <c r="B111" s="59"/>
      <c r="C111" s="78" t="s">
        <v>711</v>
      </c>
      <c r="D111" s="89"/>
      <c r="E111" s="90"/>
      <c r="F111" s="67"/>
      <c r="G111" s="94" t="s">
        <v>670</v>
      </c>
      <c r="H111" s="94"/>
      <c r="I111" s="76">
        <f>+SUM(J111:AB111)</f>
        <v>429711</v>
      </c>
      <c r="J111" s="11">
        <v>19581</v>
      </c>
      <c r="K111" s="11">
        <v>7277</v>
      </c>
      <c r="L111" s="11">
        <v>3841</v>
      </c>
      <c r="M111" s="11">
        <v>5336</v>
      </c>
      <c r="N111" s="11">
        <v>48087</v>
      </c>
      <c r="O111" s="11">
        <v>36637</v>
      </c>
      <c r="P111" s="11">
        <v>39163</v>
      </c>
      <c r="Q111" s="11">
        <v>45824</v>
      </c>
      <c r="R111" s="11">
        <v>32813</v>
      </c>
      <c r="S111" s="11">
        <v>40062</v>
      </c>
      <c r="T111" s="11">
        <v>0</v>
      </c>
      <c r="U111" s="11">
        <v>32793</v>
      </c>
      <c r="V111" s="11">
        <v>0</v>
      </c>
      <c r="W111" s="11">
        <v>41726</v>
      </c>
      <c r="X111" s="11">
        <v>0</v>
      </c>
      <c r="Y111" s="11">
        <v>26516</v>
      </c>
      <c r="Z111" s="11">
        <v>4410</v>
      </c>
      <c r="AA111" s="11">
        <v>0</v>
      </c>
      <c r="AB111" s="12">
        <v>45645</v>
      </c>
    </row>
    <row r="112" spans="1:31" x14ac:dyDescent="0.25">
      <c r="A112" s="24"/>
      <c r="B112" s="59"/>
      <c r="C112" s="88"/>
      <c r="D112" s="89"/>
      <c r="E112" s="90"/>
      <c r="F112" s="62" t="s">
        <v>110</v>
      </c>
      <c r="G112" s="130"/>
      <c r="H112" s="52"/>
      <c r="I112" s="121">
        <f>I110-I111</f>
        <v>1590523</v>
      </c>
      <c r="J112" s="79">
        <f t="shared" ref="J112:AB112" si="24">+J110-J111</f>
        <v>71687</v>
      </c>
      <c r="K112" s="79">
        <f t="shared" si="24"/>
        <v>56148</v>
      </c>
      <c r="L112" s="79">
        <f t="shared" si="24"/>
        <v>19147</v>
      </c>
      <c r="M112" s="79">
        <f t="shared" si="24"/>
        <v>27133</v>
      </c>
      <c r="N112" s="79">
        <f t="shared" si="24"/>
        <v>314297</v>
      </c>
      <c r="O112" s="79">
        <f t="shared" si="24"/>
        <v>148378</v>
      </c>
      <c r="P112" s="79">
        <f t="shared" si="24"/>
        <v>113915</v>
      </c>
      <c r="Q112" s="79">
        <f t="shared" si="24"/>
        <v>206273</v>
      </c>
      <c r="R112" s="79">
        <f t="shared" si="24"/>
        <v>9356</v>
      </c>
      <c r="S112" s="79">
        <f t="shared" si="24"/>
        <v>160418</v>
      </c>
      <c r="T112" s="79">
        <f t="shared" si="24"/>
        <v>0</v>
      </c>
      <c r="U112" s="79">
        <f t="shared" si="24"/>
        <v>234827</v>
      </c>
      <c r="V112" s="79">
        <f t="shared" si="24"/>
        <v>58</v>
      </c>
      <c r="W112" s="79">
        <f t="shared" si="24"/>
        <v>192039</v>
      </c>
      <c r="X112" s="79">
        <f t="shared" si="24"/>
        <v>-116721</v>
      </c>
      <c r="Y112" s="79">
        <f t="shared" si="24"/>
        <v>142348</v>
      </c>
      <c r="Z112" s="79">
        <f t="shared" si="24"/>
        <v>25296</v>
      </c>
      <c r="AA112" s="79">
        <f t="shared" si="24"/>
        <v>-107424</v>
      </c>
      <c r="AB112" s="80">
        <f t="shared" si="24"/>
        <v>93348</v>
      </c>
    </row>
    <row r="113" spans="1:31" ht="15.75" thickBot="1" x14ac:dyDescent="0.3">
      <c r="A113" s="24"/>
      <c r="B113" s="59"/>
      <c r="C113" s="88"/>
      <c r="D113" s="60"/>
      <c r="E113" s="61"/>
      <c r="F113" s="131"/>
      <c r="G113" s="132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133"/>
      <c r="AE113" s="18"/>
    </row>
    <row r="114" spans="1:31" ht="19.5" thickBot="1" x14ac:dyDescent="0.35">
      <c r="A114" s="24"/>
      <c r="B114" s="59"/>
      <c r="C114" s="88"/>
      <c r="D114" s="60"/>
      <c r="E114" s="61"/>
      <c r="F114" s="56" t="s">
        <v>762</v>
      </c>
      <c r="G114" s="34"/>
      <c r="H114" s="34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91"/>
      <c r="AE114" s="18"/>
    </row>
    <row r="115" spans="1:31" x14ac:dyDescent="0.25">
      <c r="A115" s="24"/>
      <c r="B115" s="59"/>
      <c r="C115" s="78" t="s">
        <v>111</v>
      </c>
      <c r="D115" s="60"/>
      <c r="E115" s="61"/>
      <c r="F115" s="158"/>
      <c r="G115" s="159" t="s">
        <v>112</v>
      </c>
      <c r="H115" s="51"/>
      <c r="I115" s="160">
        <f>SUM(J115:AB115)</f>
        <v>140689</v>
      </c>
      <c r="J115" s="161">
        <v>-1807</v>
      </c>
      <c r="K115" s="161">
        <v>-2000</v>
      </c>
      <c r="L115" s="161">
        <v>-480</v>
      </c>
      <c r="M115" s="161">
        <v>-2199</v>
      </c>
      <c r="N115" s="161">
        <v>76679</v>
      </c>
      <c r="O115" s="161">
        <v>3792</v>
      </c>
      <c r="P115" s="161">
        <v>-100</v>
      </c>
      <c r="Q115" s="161">
        <v>4280</v>
      </c>
      <c r="R115" s="161">
        <v>3088</v>
      </c>
      <c r="S115" s="161">
        <v>798</v>
      </c>
      <c r="T115" s="161">
        <v>0</v>
      </c>
      <c r="U115" s="161">
        <v>51199</v>
      </c>
      <c r="V115" s="161">
        <v>0</v>
      </c>
      <c r="W115" s="161">
        <v>-1743</v>
      </c>
      <c r="X115" s="161">
        <v>0</v>
      </c>
      <c r="Y115" s="161">
        <v>6990</v>
      </c>
      <c r="Z115" s="161">
        <v>2192</v>
      </c>
      <c r="AA115" s="161">
        <v>0</v>
      </c>
      <c r="AB115" s="162">
        <v>0</v>
      </c>
      <c r="AE115" s="18"/>
    </row>
    <row r="116" spans="1:31" x14ac:dyDescent="0.25">
      <c r="A116" s="24" t="s">
        <v>30</v>
      </c>
      <c r="B116" s="59"/>
      <c r="C116" s="78" t="s">
        <v>113</v>
      </c>
      <c r="D116" s="60"/>
      <c r="E116" s="61"/>
      <c r="F116" s="67"/>
      <c r="G116" s="92" t="s">
        <v>114</v>
      </c>
      <c r="H116" s="52"/>
      <c r="I116" s="69">
        <f>SUM(J116:AB116)</f>
        <v>88497</v>
      </c>
      <c r="J116" s="9">
        <v>4834</v>
      </c>
      <c r="K116" s="9">
        <v>3389</v>
      </c>
      <c r="L116" s="9">
        <v>2880</v>
      </c>
      <c r="M116" s="9">
        <v>2767</v>
      </c>
      <c r="N116" s="9">
        <v>5500</v>
      </c>
      <c r="O116" s="9">
        <v>8238</v>
      </c>
      <c r="P116" s="9">
        <v>9793</v>
      </c>
      <c r="Q116" s="9">
        <v>5191</v>
      </c>
      <c r="R116" s="9">
        <v>4733</v>
      </c>
      <c r="S116" s="9">
        <v>7500</v>
      </c>
      <c r="T116" s="9">
        <v>0</v>
      </c>
      <c r="U116" s="9">
        <v>6899</v>
      </c>
      <c r="V116" s="9">
        <v>0</v>
      </c>
      <c r="W116" s="9">
        <v>5334</v>
      </c>
      <c r="X116" s="9">
        <v>0</v>
      </c>
      <c r="Y116" s="9">
        <v>11948</v>
      </c>
      <c r="Z116" s="9">
        <v>5852</v>
      </c>
      <c r="AA116" s="9">
        <v>0</v>
      </c>
      <c r="AB116" s="10">
        <v>3639</v>
      </c>
      <c r="AE116" s="18"/>
    </row>
    <row r="117" spans="1:31" x14ac:dyDescent="0.25">
      <c r="A117" s="24" t="s">
        <v>31</v>
      </c>
      <c r="B117" s="59"/>
      <c r="C117" s="78" t="s">
        <v>115</v>
      </c>
      <c r="D117" s="60"/>
      <c r="E117" s="61"/>
      <c r="F117" s="67"/>
      <c r="G117" s="92" t="s">
        <v>116</v>
      </c>
      <c r="H117" s="52"/>
      <c r="I117" s="69">
        <f>SUM(J117:AB117)</f>
        <v>1516</v>
      </c>
      <c r="J117" s="9">
        <v>93</v>
      </c>
      <c r="K117" s="9">
        <v>49</v>
      </c>
      <c r="L117" s="9">
        <v>51</v>
      </c>
      <c r="M117" s="9">
        <v>52</v>
      </c>
      <c r="N117" s="9">
        <v>-42</v>
      </c>
      <c r="O117" s="9">
        <v>51</v>
      </c>
      <c r="P117" s="9">
        <v>-71</v>
      </c>
      <c r="Q117" s="9">
        <v>52</v>
      </c>
      <c r="R117" s="9">
        <v>-178</v>
      </c>
      <c r="S117" s="9">
        <v>41</v>
      </c>
      <c r="T117" s="9">
        <v>0</v>
      </c>
      <c r="U117" s="9">
        <v>336</v>
      </c>
      <c r="V117" s="9">
        <v>0</v>
      </c>
      <c r="W117" s="9">
        <v>73</v>
      </c>
      <c r="X117" s="9">
        <v>0</v>
      </c>
      <c r="Y117" s="9">
        <v>-8</v>
      </c>
      <c r="Z117" s="9">
        <v>24</v>
      </c>
      <c r="AA117" s="9">
        <v>0</v>
      </c>
      <c r="AB117" s="10">
        <v>993</v>
      </c>
      <c r="AE117" s="18"/>
    </row>
    <row r="118" spans="1:31" x14ac:dyDescent="0.25">
      <c r="A118" s="24" t="s">
        <v>32</v>
      </c>
      <c r="B118" s="59"/>
      <c r="C118" s="78" t="s">
        <v>117</v>
      </c>
      <c r="D118" s="60"/>
      <c r="E118" s="61"/>
      <c r="F118" s="67"/>
      <c r="G118" s="92" t="s">
        <v>118</v>
      </c>
      <c r="H118" s="52"/>
      <c r="I118" s="69">
        <f>SUM(J118:AB118)</f>
        <v>1257410</v>
      </c>
      <c r="J118" s="9">
        <v>31617</v>
      </c>
      <c r="K118" s="9">
        <v>38579</v>
      </c>
      <c r="L118" s="9">
        <v>33861</v>
      </c>
      <c r="M118" s="9">
        <v>37395</v>
      </c>
      <c r="N118" s="9">
        <v>132696</v>
      </c>
      <c r="O118" s="9">
        <v>128973</v>
      </c>
      <c r="P118" s="9">
        <v>126587</v>
      </c>
      <c r="Q118" s="9">
        <v>133218</v>
      </c>
      <c r="R118" s="9">
        <v>133227</v>
      </c>
      <c r="S118" s="9">
        <v>133068</v>
      </c>
      <c r="T118" s="9">
        <v>0</v>
      </c>
      <c r="U118" s="9">
        <v>33092</v>
      </c>
      <c r="V118" s="9">
        <v>0</v>
      </c>
      <c r="W118" s="9">
        <v>110499</v>
      </c>
      <c r="X118" s="9">
        <v>0</v>
      </c>
      <c r="Y118" s="9">
        <v>84432</v>
      </c>
      <c r="Z118" s="9">
        <v>10166</v>
      </c>
      <c r="AA118" s="9">
        <v>0</v>
      </c>
      <c r="AB118" s="10">
        <v>90000</v>
      </c>
      <c r="AE118" s="18"/>
    </row>
    <row r="119" spans="1:31" x14ac:dyDescent="0.25">
      <c r="A119" s="24" t="s">
        <v>33</v>
      </c>
      <c r="B119" s="59"/>
      <c r="C119" s="78" t="s">
        <v>157</v>
      </c>
      <c r="D119" s="60"/>
      <c r="E119" s="61"/>
      <c r="F119" s="67"/>
      <c r="G119" s="92" t="s">
        <v>558</v>
      </c>
      <c r="H119" s="52"/>
      <c r="I119" s="76">
        <f>SUM(J119:AB119)</f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2">
        <v>0</v>
      </c>
      <c r="AE119" s="18"/>
    </row>
    <row r="120" spans="1:31" x14ac:dyDescent="0.25">
      <c r="A120" s="24"/>
      <c r="B120" s="59"/>
      <c r="C120" s="78"/>
      <c r="D120" s="60"/>
      <c r="E120" s="61"/>
      <c r="F120" s="62" t="s">
        <v>600</v>
      </c>
      <c r="G120" s="52"/>
      <c r="H120" s="52"/>
      <c r="I120" s="121">
        <f t="shared" ref="I120:AB120" si="25">SUM(I115:I119)</f>
        <v>1488112</v>
      </c>
      <c r="J120" s="79">
        <f t="shared" si="25"/>
        <v>34737</v>
      </c>
      <c r="K120" s="79">
        <f t="shared" si="25"/>
        <v>40017</v>
      </c>
      <c r="L120" s="79">
        <f t="shared" si="25"/>
        <v>36312</v>
      </c>
      <c r="M120" s="79">
        <f t="shared" si="25"/>
        <v>38015</v>
      </c>
      <c r="N120" s="79">
        <f t="shared" si="25"/>
        <v>214833</v>
      </c>
      <c r="O120" s="79">
        <f t="shared" si="25"/>
        <v>141054</v>
      </c>
      <c r="P120" s="79">
        <f t="shared" si="25"/>
        <v>136209</v>
      </c>
      <c r="Q120" s="79">
        <f t="shared" si="25"/>
        <v>142741</v>
      </c>
      <c r="R120" s="79">
        <f t="shared" si="25"/>
        <v>140870</v>
      </c>
      <c r="S120" s="79">
        <f t="shared" si="25"/>
        <v>141407</v>
      </c>
      <c r="T120" s="79">
        <f t="shared" si="25"/>
        <v>0</v>
      </c>
      <c r="U120" s="79">
        <f t="shared" si="25"/>
        <v>91526</v>
      </c>
      <c r="V120" s="79">
        <f t="shared" si="25"/>
        <v>0</v>
      </c>
      <c r="W120" s="79">
        <f t="shared" si="25"/>
        <v>114163</v>
      </c>
      <c r="X120" s="79">
        <f t="shared" si="25"/>
        <v>0</v>
      </c>
      <c r="Y120" s="79">
        <f t="shared" si="25"/>
        <v>103362</v>
      </c>
      <c r="Z120" s="79">
        <f t="shared" si="25"/>
        <v>18234</v>
      </c>
      <c r="AA120" s="79">
        <f t="shared" si="25"/>
        <v>0</v>
      </c>
      <c r="AB120" s="80">
        <f t="shared" si="25"/>
        <v>94632</v>
      </c>
      <c r="AE120" s="18"/>
    </row>
    <row r="121" spans="1:31" x14ac:dyDescent="0.25">
      <c r="A121" s="24"/>
      <c r="B121" s="59"/>
      <c r="C121" s="78"/>
      <c r="D121" s="60"/>
      <c r="E121" s="61"/>
      <c r="F121" s="67"/>
      <c r="G121" s="9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81"/>
      <c r="AE121" s="18"/>
    </row>
    <row r="122" spans="1:31" ht="15.75" thickBot="1" x14ac:dyDescent="0.3">
      <c r="A122" s="24"/>
      <c r="B122" s="59"/>
      <c r="C122" s="78"/>
      <c r="D122" s="60"/>
      <c r="E122" s="61"/>
      <c r="F122" s="163" t="s">
        <v>120</v>
      </c>
      <c r="G122" s="132"/>
      <c r="H122" s="55"/>
      <c r="I122" s="84">
        <f t="shared" ref="I122:AB122" si="26">+I112-I120</f>
        <v>102411</v>
      </c>
      <c r="J122" s="85">
        <f t="shared" si="26"/>
        <v>36950</v>
      </c>
      <c r="K122" s="85">
        <f t="shared" si="26"/>
        <v>16131</v>
      </c>
      <c r="L122" s="85">
        <f t="shared" si="26"/>
        <v>-17165</v>
      </c>
      <c r="M122" s="85">
        <f t="shared" si="26"/>
        <v>-10882</v>
      </c>
      <c r="N122" s="85">
        <f t="shared" si="26"/>
        <v>99464</v>
      </c>
      <c r="O122" s="85">
        <f t="shared" si="26"/>
        <v>7324</v>
      </c>
      <c r="P122" s="85">
        <f t="shared" si="26"/>
        <v>-22294</v>
      </c>
      <c r="Q122" s="85">
        <f t="shared" si="26"/>
        <v>63532</v>
      </c>
      <c r="R122" s="85">
        <f t="shared" si="26"/>
        <v>-131514</v>
      </c>
      <c r="S122" s="85">
        <f t="shared" si="26"/>
        <v>19011</v>
      </c>
      <c r="T122" s="85">
        <f t="shared" si="26"/>
        <v>0</v>
      </c>
      <c r="U122" s="85">
        <f t="shared" si="26"/>
        <v>143301</v>
      </c>
      <c r="V122" s="85">
        <f t="shared" si="26"/>
        <v>58</v>
      </c>
      <c r="W122" s="85">
        <f t="shared" si="26"/>
        <v>77876</v>
      </c>
      <c r="X122" s="85">
        <f t="shared" si="26"/>
        <v>-116721</v>
      </c>
      <c r="Y122" s="85">
        <f t="shared" si="26"/>
        <v>38986</v>
      </c>
      <c r="Z122" s="85">
        <f t="shared" si="26"/>
        <v>7062</v>
      </c>
      <c r="AA122" s="85">
        <f t="shared" si="26"/>
        <v>-107424</v>
      </c>
      <c r="AB122" s="86">
        <f t="shared" si="26"/>
        <v>-1284</v>
      </c>
      <c r="AE122" s="18"/>
    </row>
    <row r="123" spans="1:31" ht="16.5" thickBot="1" x14ac:dyDescent="0.3">
      <c r="A123" s="24"/>
      <c r="B123" s="59"/>
      <c r="C123" s="88"/>
      <c r="D123" s="89"/>
      <c r="E123" s="90"/>
      <c r="F123" s="134"/>
      <c r="G123" s="130"/>
      <c r="H123" s="52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 spans="1:31" ht="21.75" thickBot="1" x14ac:dyDescent="0.4">
      <c r="A124" s="24"/>
      <c r="B124" s="59"/>
      <c r="C124" s="78"/>
      <c r="D124" s="89"/>
      <c r="E124" s="90"/>
      <c r="F124" s="135" t="s">
        <v>662</v>
      </c>
      <c r="G124" s="34"/>
      <c r="H124" s="34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91"/>
    </row>
    <row r="125" spans="1:31" ht="15.75" x14ac:dyDescent="0.25">
      <c r="A125" s="24"/>
      <c r="B125" s="59"/>
      <c r="C125" s="78" t="s">
        <v>142</v>
      </c>
      <c r="D125" s="89"/>
      <c r="E125" s="90"/>
      <c r="F125" s="136"/>
      <c r="G125" s="118" t="s">
        <v>656</v>
      </c>
      <c r="H125" s="52"/>
      <c r="I125" s="69">
        <f>SUM(J125:AB125)</f>
        <v>2289437</v>
      </c>
      <c r="J125" s="9">
        <v>112008</v>
      </c>
      <c r="K125" s="9">
        <v>0</v>
      </c>
      <c r="L125" s="9">
        <v>0</v>
      </c>
      <c r="M125" s="9">
        <v>0</v>
      </c>
      <c r="N125" s="9">
        <v>234307</v>
      </c>
      <c r="O125" s="9">
        <v>198352</v>
      </c>
      <c r="P125" s="9">
        <v>228838</v>
      </c>
      <c r="Q125" s="9">
        <v>232348</v>
      </c>
      <c r="R125" s="9">
        <v>245552</v>
      </c>
      <c r="S125" s="9">
        <v>229421</v>
      </c>
      <c r="T125" s="9">
        <v>0</v>
      </c>
      <c r="U125" s="9">
        <v>127982</v>
      </c>
      <c r="V125" s="9">
        <v>0</v>
      </c>
      <c r="W125" s="9">
        <v>219124</v>
      </c>
      <c r="X125" s="9">
        <v>0</v>
      </c>
      <c r="Y125" s="9">
        <v>151764</v>
      </c>
      <c r="Z125" s="9">
        <v>15529</v>
      </c>
      <c r="AA125" s="9">
        <v>0</v>
      </c>
      <c r="AB125" s="10">
        <v>294212</v>
      </c>
    </row>
    <row r="126" spans="1:31" ht="15.75" x14ac:dyDescent="0.25">
      <c r="A126" s="24"/>
      <c r="B126" s="59"/>
      <c r="C126" s="70" t="s">
        <v>671</v>
      </c>
      <c r="D126" s="89"/>
      <c r="E126" s="90"/>
      <c r="F126" s="136"/>
      <c r="G126" s="118" t="s">
        <v>629</v>
      </c>
      <c r="H126" s="118"/>
      <c r="I126" s="69">
        <f>SUM(J126:AB126)</f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</row>
    <row r="127" spans="1:31" ht="15.75" x14ac:dyDescent="0.25">
      <c r="A127" s="24"/>
      <c r="B127" s="78"/>
      <c r="C127" s="78" t="s">
        <v>143</v>
      </c>
      <c r="D127" s="89"/>
      <c r="E127" s="90"/>
      <c r="F127" s="136"/>
      <c r="G127" s="118" t="s">
        <v>657</v>
      </c>
      <c r="H127" s="52"/>
      <c r="I127" s="69">
        <f>SUM(J127:AB127)</f>
        <v>695975</v>
      </c>
      <c r="J127" s="9">
        <v>47477</v>
      </c>
      <c r="K127" s="9">
        <v>28586</v>
      </c>
      <c r="L127" s="9">
        <v>21283</v>
      </c>
      <c r="M127" s="9">
        <v>27864</v>
      </c>
      <c r="N127" s="9">
        <v>58142</v>
      </c>
      <c r="O127" s="9">
        <v>54195</v>
      </c>
      <c r="P127" s="9">
        <v>55751</v>
      </c>
      <c r="Q127" s="9">
        <v>57429</v>
      </c>
      <c r="R127" s="9">
        <v>54134</v>
      </c>
      <c r="S127" s="9">
        <v>64135</v>
      </c>
      <c r="T127" s="9">
        <v>0</v>
      </c>
      <c r="U127" s="9">
        <v>48356</v>
      </c>
      <c r="V127" s="9">
        <v>0</v>
      </c>
      <c r="W127" s="9">
        <v>60381</v>
      </c>
      <c r="X127" s="9">
        <v>0</v>
      </c>
      <c r="Y127" s="9">
        <v>36271</v>
      </c>
      <c r="Z127" s="9">
        <v>16122</v>
      </c>
      <c r="AA127" s="9">
        <v>0</v>
      </c>
      <c r="AB127" s="10">
        <v>65849</v>
      </c>
    </row>
    <row r="128" spans="1:31" ht="15.75" thickBot="1" x14ac:dyDescent="0.3">
      <c r="A128" s="24"/>
      <c r="B128" s="59"/>
      <c r="C128" s="78"/>
      <c r="D128" s="89"/>
      <c r="E128" s="90"/>
      <c r="F128" s="137" t="s">
        <v>663</v>
      </c>
      <c r="G128" s="138"/>
      <c r="H128" s="139"/>
      <c r="I128" s="140">
        <f t="shared" ref="I128:AB128" si="27">SUM(I125:I127)</f>
        <v>2985412</v>
      </c>
      <c r="J128" s="141">
        <f t="shared" si="27"/>
        <v>159485</v>
      </c>
      <c r="K128" s="141">
        <f t="shared" si="27"/>
        <v>28586</v>
      </c>
      <c r="L128" s="141">
        <f t="shared" si="27"/>
        <v>21283</v>
      </c>
      <c r="M128" s="141">
        <f t="shared" si="27"/>
        <v>27864</v>
      </c>
      <c r="N128" s="141">
        <f t="shared" si="27"/>
        <v>292449</v>
      </c>
      <c r="O128" s="141">
        <f t="shared" si="27"/>
        <v>252547</v>
      </c>
      <c r="P128" s="141">
        <f t="shared" si="27"/>
        <v>284589</v>
      </c>
      <c r="Q128" s="141">
        <f t="shared" si="27"/>
        <v>289777</v>
      </c>
      <c r="R128" s="141">
        <f t="shared" si="27"/>
        <v>299686</v>
      </c>
      <c r="S128" s="141">
        <f t="shared" si="27"/>
        <v>293556</v>
      </c>
      <c r="T128" s="141">
        <f t="shared" si="27"/>
        <v>0</v>
      </c>
      <c r="U128" s="141">
        <f t="shared" si="27"/>
        <v>176338</v>
      </c>
      <c r="V128" s="141">
        <f t="shared" si="27"/>
        <v>0</v>
      </c>
      <c r="W128" s="141">
        <f t="shared" si="27"/>
        <v>279505</v>
      </c>
      <c r="X128" s="141">
        <f t="shared" si="27"/>
        <v>0</v>
      </c>
      <c r="Y128" s="141">
        <f t="shared" si="27"/>
        <v>188035</v>
      </c>
      <c r="Z128" s="141">
        <f t="shared" si="27"/>
        <v>31651</v>
      </c>
      <c r="AA128" s="141">
        <f t="shared" si="27"/>
        <v>0</v>
      </c>
      <c r="AB128" s="142">
        <f t="shared" si="27"/>
        <v>360061</v>
      </c>
    </row>
    <row r="129" spans="1:28" ht="16.5" thickBot="1" x14ac:dyDescent="0.3">
      <c r="A129" s="24"/>
      <c r="B129" s="59"/>
      <c r="C129" s="88"/>
      <c r="D129" s="89"/>
      <c r="E129" s="90"/>
      <c r="F129" s="134"/>
      <c r="G129" s="130"/>
      <c r="H129" s="52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spans="1:28" ht="21.75" thickBot="1" x14ac:dyDescent="0.4">
      <c r="A130" s="24"/>
      <c r="B130" s="59"/>
      <c r="C130" s="88"/>
      <c r="D130" s="89"/>
      <c r="E130" s="90"/>
      <c r="F130" s="135" t="s">
        <v>613</v>
      </c>
      <c r="G130" s="34"/>
      <c r="H130" s="34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91"/>
    </row>
    <row r="131" spans="1:28" x14ac:dyDescent="0.25">
      <c r="A131" s="24"/>
      <c r="B131" s="59"/>
      <c r="C131" s="88"/>
      <c r="D131" s="89"/>
      <c r="E131" s="90"/>
      <c r="F131" s="143" t="s">
        <v>594</v>
      </c>
      <c r="G131" s="144"/>
      <c r="H131" s="144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6"/>
    </row>
    <row r="132" spans="1:28" x14ac:dyDescent="0.25">
      <c r="A132" s="24"/>
      <c r="B132" s="59"/>
      <c r="C132" s="78" t="s">
        <v>65</v>
      </c>
      <c r="D132" s="60"/>
      <c r="E132" s="61"/>
      <c r="F132" s="67"/>
      <c r="G132" s="92" t="s">
        <v>66</v>
      </c>
      <c r="H132" s="52"/>
      <c r="I132" s="69">
        <f>SUM(J132:AB132)</f>
        <v>2218436</v>
      </c>
      <c r="J132" s="9">
        <v>-81293</v>
      </c>
      <c r="K132" s="9">
        <v>104462</v>
      </c>
      <c r="L132" s="9">
        <v>17638</v>
      </c>
      <c r="M132" s="9">
        <v>38248</v>
      </c>
      <c r="N132" s="9">
        <v>312884</v>
      </c>
      <c r="O132" s="9">
        <v>205705</v>
      </c>
      <c r="P132" s="9">
        <v>161021</v>
      </c>
      <c r="Q132" s="9">
        <v>317670</v>
      </c>
      <c r="R132" s="9">
        <v>188308</v>
      </c>
      <c r="S132" s="9">
        <v>221958</v>
      </c>
      <c r="T132" s="215">
        <v>0</v>
      </c>
      <c r="U132" s="9">
        <v>-130548</v>
      </c>
      <c r="V132" s="9">
        <v>238024</v>
      </c>
      <c r="W132" s="9">
        <v>75845</v>
      </c>
      <c r="X132" s="9">
        <v>4672</v>
      </c>
      <c r="Y132" s="9">
        <v>48951</v>
      </c>
      <c r="Z132" s="9">
        <v>-11611</v>
      </c>
      <c r="AA132" s="9">
        <v>0</v>
      </c>
      <c r="AB132" s="10">
        <v>506502</v>
      </c>
    </row>
    <row r="133" spans="1:28" x14ac:dyDescent="0.25">
      <c r="A133" s="24" t="s">
        <v>16</v>
      </c>
      <c r="B133" s="59"/>
      <c r="C133" s="78" t="s">
        <v>67</v>
      </c>
      <c r="D133" s="60"/>
      <c r="E133" s="61"/>
      <c r="F133" s="67"/>
      <c r="G133" s="52"/>
      <c r="H133" s="92" t="s">
        <v>68</v>
      </c>
      <c r="I133" s="69">
        <f>SUM(J133:AB133)</f>
        <v>19062502</v>
      </c>
      <c r="J133" s="9">
        <v>1030985</v>
      </c>
      <c r="K133" s="9">
        <v>0</v>
      </c>
      <c r="L133" s="9">
        <v>50</v>
      </c>
      <c r="M133" s="9">
        <v>-258</v>
      </c>
      <c r="N133" s="9">
        <v>1707339</v>
      </c>
      <c r="O133" s="9">
        <v>1687673</v>
      </c>
      <c r="P133" s="9">
        <v>1634494</v>
      </c>
      <c r="Q133" s="9">
        <v>1751640</v>
      </c>
      <c r="R133" s="9">
        <v>1298246</v>
      </c>
      <c r="S133" s="9">
        <v>1578843</v>
      </c>
      <c r="T133" s="215">
        <v>0</v>
      </c>
      <c r="U133" s="9">
        <v>577741</v>
      </c>
      <c r="V133" s="9">
        <v>1893487</v>
      </c>
      <c r="W133" s="9">
        <v>1528702</v>
      </c>
      <c r="X133" s="9">
        <v>1839475</v>
      </c>
      <c r="Y133" s="9">
        <v>661092</v>
      </c>
      <c r="Z133" s="9">
        <v>5436</v>
      </c>
      <c r="AA133" s="9">
        <v>0</v>
      </c>
      <c r="AB133" s="10">
        <v>1867557</v>
      </c>
    </row>
    <row r="134" spans="1:28" x14ac:dyDescent="0.25">
      <c r="A134" s="24" t="s">
        <v>17</v>
      </c>
      <c r="B134" s="59"/>
      <c r="C134" s="78" t="s">
        <v>69</v>
      </c>
      <c r="D134" s="60"/>
      <c r="E134" s="61"/>
      <c r="F134" s="67"/>
      <c r="G134" s="75"/>
      <c r="H134" s="94" t="s">
        <v>70</v>
      </c>
      <c r="I134" s="76">
        <f>SUM(J134:AB134)</f>
        <v>-7961824</v>
      </c>
      <c r="J134" s="11">
        <v>-445021</v>
      </c>
      <c r="K134" s="11">
        <v>0</v>
      </c>
      <c r="L134" s="11">
        <v>0</v>
      </c>
      <c r="M134" s="11">
        <v>0</v>
      </c>
      <c r="N134" s="11">
        <v>-558302</v>
      </c>
      <c r="O134" s="11">
        <v>-777629</v>
      </c>
      <c r="P134" s="11">
        <v>-492189</v>
      </c>
      <c r="Q134" s="11">
        <v>-594665</v>
      </c>
      <c r="R134" s="11">
        <v>-362186</v>
      </c>
      <c r="S134" s="11">
        <v>-552532</v>
      </c>
      <c r="T134" s="215">
        <v>0</v>
      </c>
      <c r="U134" s="11">
        <v>-40207</v>
      </c>
      <c r="V134" s="11">
        <v>-1564609</v>
      </c>
      <c r="W134" s="11">
        <v>-439256</v>
      </c>
      <c r="X134" s="11">
        <v>-1320787</v>
      </c>
      <c r="Y134" s="11">
        <v>-420068</v>
      </c>
      <c r="Z134" s="11">
        <v>0</v>
      </c>
      <c r="AA134" s="11">
        <v>0</v>
      </c>
      <c r="AB134" s="12">
        <v>-394373</v>
      </c>
    </row>
    <row r="135" spans="1:28" x14ac:dyDescent="0.25">
      <c r="A135" s="24" t="s">
        <v>18</v>
      </c>
      <c r="B135" s="77"/>
      <c r="C135" s="77"/>
      <c r="F135" s="67"/>
      <c r="G135" s="92" t="s">
        <v>619</v>
      </c>
      <c r="H135" s="52"/>
      <c r="I135" s="69">
        <f>SUM(J135:AB135)</f>
        <v>11100678</v>
      </c>
      <c r="J135" s="79">
        <f>SUM(J133:J134)</f>
        <v>585964</v>
      </c>
      <c r="K135" s="79">
        <f t="shared" ref="K135:AB135" si="28">SUM(K133:K134)</f>
        <v>0</v>
      </c>
      <c r="L135" s="79">
        <f t="shared" si="28"/>
        <v>50</v>
      </c>
      <c r="M135" s="79">
        <f t="shared" si="28"/>
        <v>-258</v>
      </c>
      <c r="N135" s="79">
        <f t="shared" si="28"/>
        <v>1149037</v>
      </c>
      <c r="O135" s="79">
        <f t="shared" si="28"/>
        <v>910044</v>
      </c>
      <c r="P135" s="79">
        <f t="shared" si="28"/>
        <v>1142305</v>
      </c>
      <c r="Q135" s="79">
        <f t="shared" si="28"/>
        <v>1156975</v>
      </c>
      <c r="R135" s="79">
        <f t="shared" si="28"/>
        <v>936060</v>
      </c>
      <c r="S135" s="79">
        <f t="shared" si="28"/>
        <v>1026311</v>
      </c>
      <c r="T135" s="79">
        <f t="shared" si="28"/>
        <v>0</v>
      </c>
      <c r="U135" s="79">
        <f t="shared" si="28"/>
        <v>537534</v>
      </c>
      <c r="V135" s="79">
        <f t="shared" si="28"/>
        <v>328878</v>
      </c>
      <c r="W135" s="79">
        <f t="shared" si="28"/>
        <v>1089446</v>
      </c>
      <c r="X135" s="79">
        <f t="shared" si="28"/>
        <v>518688</v>
      </c>
      <c r="Y135" s="79">
        <f t="shared" si="28"/>
        <v>241024</v>
      </c>
      <c r="Z135" s="79">
        <f t="shared" si="28"/>
        <v>5436</v>
      </c>
      <c r="AA135" s="79">
        <f t="shared" si="28"/>
        <v>0</v>
      </c>
      <c r="AB135" s="80">
        <f t="shared" si="28"/>
        <v>1473184</v>
      </c>
    </row>
    <row r="136" spans="1:28" s="3" customFormat="1" x14ac:dyDescent="0.25">
      <c r="A136" s="24" t="s">
        <v>19</v>
      </c>
      <c r="B136" s="59"/>
      <c r="C136" s="78"/>
      <c r="D136" s="17"/>
      <c r="E136" s="18"/>
      <c r="F136" s="67"/>
      <c r="G136" s="52"/>
      <c r="H136" s="52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81"/>
    </row>
    <row r="137" spans="1:28" s="3" customFormat="1" x14ac:dyDescent="0.25">
      <c r="A137" s="24" t="s">
        <v>20</v>
      </c>
      <c r="B137" s="59"/>
      <c r="C137" s="78" t="s">
        <v>71</v>
      </c>
      <c r="D137" s="17"/>
      <c r="E137" s="18"/>
      <c r="F137" s="67"/>
      <c r="G137" s="92" t="s">
        <v>72</v>
      </c>
      <c r="H137" s="52"/>
      <c r="I137" s="69">
        <f>SUM(J137:AB137)</f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215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</row>
    <row r="138" spans="1:28" s="3" customFormat="1" x14ac:dyDescent="0.25">
      <c r="A138" s="24" t="s">
        <v>21</v>
      </c>
      <c r="B138" s="59"/>
      <c r="C138" s="78" t="s">
        <v>73</v>
      </c>
      <c r="D138" s="17"/>
      <c r="E138" s="18"/>
      <c r="F138" s="67"/>
      <c r="G138" s="92" t="s">
        <v>74</v>
      </c>
      <c r="H138" s="52"/>
      <c r="I138" s="69">
        <f>SUM(J138:AB138)</f>
        <v>-1137347</v>
      </c>
      <c r="J138" s="9">
        <v>-484624</v>
      </c>
      <c r="K138" s="9">
        <v>29961</v>
      </c>
      <c r="L138" s="9">
        <v>-6031</v>
      </c>
      <c r="M138" s="9">
        <v>-26999</v>
      </c>
      <c r="N138" s="9">
        <v>129020</v>
      </c>
      <c r="O138" s="9">
        <v>-1432133</v>
      </c>
      <c r="P138" s="9">
        <v>275235</v>
      </c>
      <c r="Q138" s="9">
        <v>-575801</v>
      </c>
      <c r="R138" s="9">
        <v>148057</v>
      </c>
      <c r="S138" s="9">
        <v>-102860</v>
      </c>
      <c r="T138" s="215">
        <v>0</v>
      </c>
      <c r="U138" s="9">
        <v>-276404</v>
      </c>
      <c r="V138" s="9">
        <v>-930890</v>
      </c>
      <c r="W138" s="9">
        <v>3822620</v>
      </c>
      <c r="X138" s="9">
        <v>-8579055</v>
      </c>
      <c r="Y138" s="9">
        <v>6732343</v>
      </c>
      <c r="Z138" s="9">
        <v>500905</v>
      </c>
      <c r="AA138" s="9">
        <v>0</v>
      </c>
      <c r="AB138" s="10">
        <v>-360691</v>
      </c>
    </row>
    <row r="139" spans="1:28" s="3" customFormat="1" x14ac:dyDescent="0.25">
      <c r="A139" s="24"/>
      <c r="B139" s="59"/>
      <c r="C139" s="78"/>
      <c r="D139" s="17"/>
      <c r="E139" s="18"/>
      <c r="F139" s="71"/>
      <c r="G139" s="52"/>
      <c r="H139" s="52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81"/>
    </row>
    <row r="140" spans="1:28" x14ac:dyDescent="0.25">
      <c r="A140" s="24"/>
      <c r="B140" s="59"/>
      <c r="C140" s="78"/>
      <c r="F140" s="122" t="s">
        <v>595</v>
      </c>
      <c r="G140" s="75"/>
      <c r="H140" s="75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0"/>
    </row>
    <row r="141" spans="1:28" s="3" customFormat="1" x14ac:dyDescent="0.25">
      <c r="A141" s="24" t="s">
        <v>22</v>
      </c>
      <c r="B141" s="59"/>
      <c r="C141" s="78" t="s">
        <v>75</v>
      </c>
      <c r="D141" s="17"/>
      <c r="E141" s="18"/>
      <c r="F141" s="67"/>
      <c r="G141" s="92" t="s">
        <v>76</v>
      </c>
      <c r="H141" s="52"/>
      <c r="I141" s="69">
        <f>SUM(J141:AB141)</f>
        <v>13707620</v>
      </c>
      <c r="J141" s="9">
        <v>228345</v>
      </c>
      <c r="K141" s="9">
        <v>18819</v>
      </c>
      <c r="L141" s="9">
        <v>2518</v>
      </c>
      <c r="M141" s="9">
        <v>3150</v>
      </c>
      <c r="N141" s="9">
        <v>1139159</v>
      </c>
      <c r="O141" s="9">
        <v>854349</v>
      </c>
      <c r="P141" s="9">
        <v>1011285</v>
      </c>
      <c r="Q141" s="9">
        <v>891627</v>
      </c>
      <c r="R141" s="9">
        <v>823614</v>
      </c>
      <c r="S141" s="9">
        <v>708645</v>
      </c>
      <c r="T141" s="215">
        <v>0</v>
      </c>
      <c r="U141" s="9">
        <v>435408</v>
      </c>
      <c r="V141" s="9">
        <v>978827</v>
      </c>
      <c r="W141" s="9">
        <v>2322333</v>
      </c>
      <c r="X141" s="9">
        <v>1618534</v>
      </c>
      <c r="Y141" s="9">
        <v>1512104</v>
      </c>
      <c r="Z141" s="9">
        <v>3318</v>
      </c>
      <c r="AA141" s="9">
        <v>0</v>
      </c>
      <c r="AB141" s="10">
        <v>1155585</v>
      </c>
    </row>
    <row r="142" spans="1:28" s="3" customFormat="1" x14ac:dyDescent="0.25">
      <c r="A142" s="24" t="s">
        <v>23</v>
      </c>
      <c r="B142" s="59"/>
      <c r="C142" s="78" t="s">
        <v>77</v>
      </c>
      <c r="D142" s="17"/>
      <c r="E142" s="18"/>
      <c r="F142" s="67"/>
      <c r="G142" s="92" t="s">
        <v>78</v>
      </c>
      <c r="H142" s="52"/>
      <c r="I142" s="69">
        <f>SUM(J142:AB142)</f>
        <v>6423241</v>
      </c>
      <c r="J142" s="9">
        <v>515813</v>
      </c>
      <c r="K142" s="9">
        <v>47315</v>
      </c>
      <c r="L142" s="9">
        <v>40084</v>
      </c>
      <c r="M142" s="9">
        <v>44094</v>
      </c>
      <c r="N142" s="9">
        <v>446876</v>
      </c>
      <c r="O142" s="9">
        <v>327743</v>
      </c>
      <c r="P142" s="9">
        <v>497010</v>
      </c>
      <c r="Q142" s="9">
        <v>491204</v>
      </c>
      <c r="R142" s="9">
        <v>440268</v>
      </c>
      <c r="S142" s="9">
        <v>636471</v>
      </c>
      <c r="T142" s="215">
        <v>0</v>
      </c>
      <c r="U142" s="9">
        <v>787705</v>
      </c>
      <c r="V142" s="9">
        <v>165819</v>
      </c>
      <c r="W142" s="9">
        <v>853556</v>
      </c>
      <c r="X142" s="9">
        <v>21338</v>
      </c>
      <c r="Y142" s="9">
        <v>429498</v>
      </c>
      <c r="Z142" s="9">
        <v>34057</v>
      </c>
      <c r="AA142" s="9">
        <v>0</v>
      </c>
      <c r="AB142" s="10">
        <v>644390</v>
      </c>
    </row>
    <row r="143" spans="1:28" x14ac:dyDescent="0.25">
      <c r="A143" s="24"/>
      <c r="B143" s="59"/>
      <c r="C143" s="78"/>
      <c r="D143" s="60"/>
      <c r="E143" s="61"/>
      <c r="F143" s="71"/>
      <c r="G143" s="52"/>
      <c r="H143" s="52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81"/>
    </row>
    <row r="144" spans="1:28" x14ac:dyDescent="0.25">
      <c r="A144" s="24"/>
      <c r="B144" s="59"/>
      <c r="C144" s="78"/>
      <c r="D144" s="60"/>
      <c r="E144" s="61"/>
      <c r="F144" s="122" t="s">
        <v>596</v>
      </c>
      <c r="G144" s="75"/>
      <c r="H144" s="75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0"/>
    </row>
    <row r="145" spans="1:28" x14ac:dyDescent="0.25">
      <c r="A145" s="24"/>
      <c r="B145" s="59"/>
      <c r="C145" s="78" t="s">
        <v>79</v>
      </c>
      <c r="D145" s="60"/>
      <c r="E145" s="61"/>
      <c r="F145" s="67"/>
      <c r="G145" s="92" t="s">
        <v>80</v>
      </c>
      <c r="H145" s="52"/>
      <c r="I145" s="69">
        <f>SUM(J145:AB145)</f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</row>
    <row r="146" spans="1:28" x14ac:dyDescent="0.25">
      <c r="A146" s="24"/>
      <c r="B146" s="59"/>
      <c r="C146" s="78" t="s">
        <v>83</v>
      </c>
      <c r="D146" s="60"/>
      <c r="E146" s="61"/>
      <c r="F146" s="93"/>
      <c r="G146" s="94" t="s">
        <v>84</v>
      </c>
      <c r="H146" s="75"/>
      <c r="I146" s="76">
        <f>SUM(J146:AB146)</f>
        <v>274677</v>
      </c>
      <c r="J146" s="11">
        <v>-76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10336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2">
        <v>264417</v>
      </c>
    </row>
    <row r="147" spans="1:28" ht="15.75" thickBot="1" x14ac:dyDescent="0.3">
      <c r="A147" s="24"/>
      <c r="B147" s="59"/>
      <c r="C147" s="106"/>
      <c r="F147" s="82" t="s">
        <v>85</v>
      </c>
      <c r="G147" s="55"/>
      <c r="H147" s="55"/>
      <c r="I147" s="84">
        <f>SUM(J147:AB147)</f>
        <v>274677</v>
      </c>
      <c r="J147" s="85">
        <f t="shared" ref="J147:AB147" si="29">SUM(J145:J146)</f>
        <v>-76</v>
      </c>
      <c r="K147" s="85">
        <f t="shared" si="29"/>
        <v>0</v>
      </c>
      <c r="L147" s="85">
        <f t="shared" si="29"/>
        <v>0</v>
      </c>
      <c r="M147" s="85">
        <f t="shared" si="29"/>
        <v>0</v>
      </c>
      <c r="N147" s="85">
        <f t="shared" si="29"/>
        <v>0</v>
      </c>
      <c r="O147" s="85">
        <f t="shared" si="29"/>
        <v>0</v>
      </c>
      <c r="P147" s="85">
        <f t="shared" si="29"/>
        <v>0</v>
      </c>
      <c r="Q147" s="85">
        <f t="shared" si="29"/>
        <v>0</v>
      </c>
      <c r="R147" s="85">
        <f t="shared" si="29"/>
        <v>0</v>
      </c>
      <c r="S147" s="85">
        <f t="shared" si="29"/>
        <v>0</v>
      </c>
      <c r="T147" s="85">
        <f t="shared" si="29"/>
        <v>0</v>
      </c>
      <c r="U147" s="85">
        <f t="shared" si="29"/>
        <v>10336</v>
      </c>
      <c r="V147" s="85">
        <f t="shared" si="29"/>
        <v>0</v>
      </c>
      <c r="W147" s="85">
        <f t="shared" si="29"/>
        <v>0</v>
      </c>
      <c r="X147" s="85">
        <f t="shared" si="29"/>
        <v>0</v>
      </c>
      <c r="Y147" s="85">
        <f t="shared" si="29"/>
        <v>0</v>
      </c>
      <c r="Z147" s="85">
        <f t="shared" si="29"/>
        <v>0</v>
      </c>
      <c r="AA147" s="85">
        <f t="shared" si="29"/>
        <v>0</v>
      </c>
      <c r="AB147" s="86">
        <f t="shared" si="29"/>
        <v>264417</v>
      </c>
    </row>
    <row r="148" spans="1:28" ht="15.75" thickBot="1" x14ac:dyDescent="0.3">
      <c r="A148" s="24"/>
      <c r="B148" s="59"/>
      <c r="C148" s="88"/>
      <c r="D148" s="89"/>
      <c r="E148" s="90"/>
      <c r="F148" s="90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 spans="1:28" ht="21.75" thickBot="1" x14ac:dyDescent="0.4">
      <c r="A149" s="24"/>
      <c r="B149" s="59"/>
      <c r="C149" s="88"/>
      <c r="D149" s="89"/>
      <c r="E149" s="90"/>
      <c r="F149" s="135" t="s">
        <v>601</v>
      </c>
      <c r="G149" s="34"/>
      <c r="H149" s="34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91"/>
    </row>
    <row r="150" spans="1:28" x14ac:dyDescent="0.25">
      <c r="A150" s="24"/>
      <c r="B150" s="59"/>
      <c r="C150" s="78" t="s">
        <v>63</v>
      </c>
      <c r="D150" s="89"/>
      <c r="E150" s="90"/>
      <c r="F150" s="147"/>
      <c r="G150" s="107" t="s">
        <v>64</v>
      </c>
      <c r="H150" s="52"/>
      <c r="I150" s="69">
        <f>SUM(J150:AB150)</f>
        <v>87675</v>
      </c>
      <c r="J150" s="9">
        <v>6500</v>
      </c>
      <c r="K150" s="9">
        <v>0</v>
      </c>
      <c r="L150" s="9">
        <v>0</v>
      </c>
      <c r="M150" s="9">
        <v>0</v>
      </c>
      <c r="N150" s="9">
        <v>2770</v>
      </c>
      <c r="O150" s="9">
        <v>3066</v>
      </c>
      <c r="P150" s="9">
        <v>8264</v>
      </c>
      <c r="Q150" s="9">
        <v>8150</v>
      </c>
      <c r="R150" s="9">
        <v>6197</v>
      </c>
      <c r="S150" s="9">
        <v>0</v>
      </c>
      <c r="T150" s="9">
        <v>0</v>
      </c>
      <c r="U150" s="9">
        <v>24831</v>
      </c>
      <c r="V150" s="9">
        <v>0</v>
      </c>
      <c r="W150" s="9">
        <v>13220</v>
      </c>
      <c r="X150" s="9">
        <v>0</v>
      </c>
      <c r="Y150" s="9">
        <v>2498</v>
      </c>
      <c r="Z150" s="9">
        <v>0</v>
      </c>
      <c r="AA150" s="9">
        <v>0</v>
      </c>
      <c r="AB150" s="10">
        <v>12179</v>
      </c>
    </row>
    <row r="151" spans="1:28" x14ac:dyDescent="0.25">
      <c r="A151" s="24"/>
      <c r="B151" s="59"/>
      <c r="C151" s="78" t="s">
        <v>62</v>
      </c>
      <c r="D151" s="89"/>
      <c r="E151" s="90"/>
      <c r="F151" s="147"/>
      <c r="G151" s="107" t="s">
        <v>602</v>
      </c>
      <c r="H151" s="52"/>
      <c r="I151" s="69">
        <f>SUM(J151:AB151)</f>
        <v>366100</v>
      </c>
      <c r="J151" s="9">
        <v>0</v>
      </c>
      <c r="K151" s="9">
        <v>0</v>
      </c>
      <c r="L151" s="9">
        <v>0</v>
      </c>
      <c r="M151" s="9">
        <v>0</v>
      </c>
      <c r="N151" s="9">
        <v>195</v>
      </c>
      <c r="O151" s="9">
        <f>5640+57129</f>
        <v>62769</v>
      </c>
      <c r="P151" s="9">
        <v>11</v>
      </c>
      <c r="Q151" s="9">
        <f>4988+32033</f>
        <v>37021</v>
      </c>
      <c r="R151" s="9">
        <f>21813+10641</f>
        <v>32454</v>
      </c>
      <c r="S151" s="9">
        <v>0</v>
      </c>
      <c r="T151" s="9">
        <v>0</v>
      </c>
      <c r="U151" s="9">
        <v>0</v>
      </c>
      <c r="V151" s="9">
        <v>0</v>
      </c>
      <c r="W151" s="9">
        <v>45749</v>
      </c>
      <c r="X151" s="9">
        <v>0</v>
      </c>
      <c r="Y151" s="9">
        <f>15462-3</f>
        <v>15459</v>
      </c>
      <c r="Z151" s="9">
        <v>0</v>
      </c>
      <c r="AA151" s="9">
        <v>0</v>
      </c>
      <c r="AB151" s="10">
        <v>172442</v>
      </c>
    </row>
    <row r="152" spans="1:28" x14ac:dyDescent="0.25">
      <c r="A152" s="24"/>
      <c r="B152" s="59"/>
      <c r="C152" s="78" t="s">
        <v>81</v>
      </c>
      <c r="D152" s="60"/>
      <c r="E152" s="61"/>
      <c r="F152" s="67"/>
      <c r="G152" s="92" t="s">
        <v>82</v>
      </c>
      <c r="H152" s="52"/>
      <c r="I152" s="69">
        <f>SUM(J152:AB152)</f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</row>
    <row r="153" spans="1:28" x14ac:dyDescent="0.25">
      <c r="A153" s="24"/>
      <c r="B153" s="59"/>
      <c r="C153" s="78"/>
      <c r="D153" s="60"/>
      <c r="E153" s="61"/>
      <c r="F153" s="148"/>
      <c r="G153" s="52"/>
      <c r="H153" s="52"/>
      <c r="I153" s="149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81"/>
    </row>
    <row r="154" spans="1:28" x14ac:dyDescent="0.25">
      <c r="A154" s="24"/>
      <c r="B154" s="59"/>
      <c r="C154" s="78"/>
      <c r="D154" s="60"/>
      <c r="E154" s="61"/>
      <c r="F154" s="122" t="s">
        <v>103</v>
      </c>
      <c r="G154" s="75"/>
      <c r="H154" s="75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0"/>
    </row>
    <row r="155" spans="1:28" x14ac:dyDescent="0.25">
      <c r="A155" s="24" t="s">
        <v>34</v>
      </c>
      <c r="B155" s="59"/>
      <c r="C155" s="78" t="s">
        <v>102</v>
      </c>
      <c r="D155" s="60"/>
      <c r="E155" s="61"/>
      <c r="F155" s="67"/>
      <c r="G155" s="92" t="s">
        <v>103</v>
      </c>
      <c r="H155" s="52"/>
      <c r="I155" s="69">
        <f>SUM(J155:AB155)</f>
        <v>116063</v>
      </c>
      <c r="J155" s="9">
        <v>45</v>
      </c>
      <c r="K155" s="9">
        <v>0</v>
      </c>
      <c r="L155" s="9">
        <v>0</v>
      </c>
      <c r="M155" s="9">
        <v>0</v>
      </c>
      <c r="N155" s="9">
        <v>16535</v>
      </c>
      <c r="O155" s="9">
        <v>180</v>
      </c>
      <c r="P155" s="9">
        <v>-12658</v>
      </c>
      <c r="Q155" s="9">
        <v>11160</v>
      </c>
      <c r="R155" s="9">
        <v>10074</v>
      </c>
      <c r="S155" s="9">
        <v>26190</v>
      </c>
      <c r="T155" s="9">
        <v>0</v>
      </c>
      <c r="U155" s="9">
        <v>9721</v>
      </c>
      <c r="V155" s="9">
        <v>0</v>
      </c>
      <c r="W155" s="9">
        <v>5571</v>
      </c>
      <c r="X155" s="9">
        <v>0</v>
      </c>
      <c r="Y155" s="9">
        <v>21478</v>
      </c>
      <c r="Z155" s="9">
        <v>9873</v>
      </c>
      <c r="AA155" s="9">
        <v>0</v>
      </c>
      <c r="AB155" s="10">
        <v>17894</v>
      </c>
    </row>
    <row r="156" spans="1:28" x14ac:dyDescent="0.25">
      <c r="A156" s="24" t="s">
        <v>35</v>
      </c>
      <c r="B156" s="59"/>
      <c r="C156" s="78" t="s">
        <v>104</v>
      </c>
      <c r="D156" s="60"/>
      <c r="E156" s="61"/>
      <c r="F156" s="93"/>
      <c r="G156" s="94" t="s">
        <v>105</v>
      </c>
      <c r="H156" s="75"/>
      <c r="I156" s="76">
        <f>SUM(J156:AB156)</f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2">
        <v>0</v>
      </c>
    </row>
    <row r="157" spans="1:28" x14ac:dyDescent="0.25">
      <c r="A157" s="24"/>
      <c r="B157" s="59"/>
      <c r="C157" s="88"/>
      <c r="D157" s="89"/>
      <c r="E157" s="90"/>
      <c r="F157" s="62" t="s">
        <v>101</v>
      </c>
      <c r="G157" s="52"/>
      <c r="H157" s="52"/>
      <c r="I157" s="69">
        <f t="shared" ref="I157:AB157" si="30">SUM(I155:I156)</f>
        <v>116063</v>
      </c>
      <c r="J157" s="79">
        <f t="shared" si="30"/>
        <v>45</v>
      </c>
      <c r="K157" s="79">
        <f t="shared" si="30"/>
        <v>0</v>
      </c>
      <c r="L157" s="79">
        <f t="shared" si="30"/>
        <v>0</v>
      </c>
      <c r="M157" s="79">
        <f t="shared" si="30"/>
        <v>0</v>
      </c>
      <c r="N157" s="79">
        <f t="shared" si="30"/>
        <v>16535</v>
      </c>
      <c r="O157" s="79">
        <f t="shared" si="30"/>
        <v>180</v>
      </c>
      <c r="P157" s="79">
        <f t="shared" si="30"/>
        <v>-12658</v>
      </c>
      <c r="Q157" s="79">
        <f t="shared" si="30"/>
        <v>11160</v>
      </c>
      <c r="R157" s="79">
        <f t="shared" si="30"/>
        <v>10074</v>
      </c>
      <c r="S157" s="79">
        <f t="shared" si="30"/>
        <v>26190</v>
      </c>
      <c r="T157" s="79">
        <f t="shared" si="30"/>
        <v>0</v>
      </c>
      <c r="U157" s="79">
        <f t="shared" si="30"/>
        <v>9721</v>
      </c>
      <c r="V157" s="79">
        <f t="shared" si="30"/>
        <v>0</v>
      </c>
      <c r="W157" s="79">
        <f t="shared" si="30"/>
        <v>5571</v>
      </c>
      <c r="X157" s="79">
        <f t="shared" si="30"/>
        <v>0</v>
      </c>
      <c r="Y157" s="79">
        <f t="shared" si="30"/>
        <v>21478</v>
      </c>
      <c r="Z157" s="79">
        <f t="shared" si="30"/>
        <v>9873</v>
      </c>
      <c r="AA157" s="79">
        <f t="shared" si="30"/>
        <v>0</v>
      </c>
      <c r="AB157" s="80">
        <f t="shared" si="30"/>
        <v>17894</v>
      </c>
    </row>
    <row r="158" spans="1:28" x14ac:dyDescent="0.25">
      <c r="A158" s="24"/>
      <c r="B158" s="59"/>
      <c r="C158" s="88"/>
      <c r="D158" s="89"/>
      <c r="E158" s="90"/>
      <c r="F158" s="62"/>
      <c r="G158" s="52"/>
      <c r="H158" s="52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81"/>
    </row>
    <row r="159" spans="1:28" x14ac:dyDescent="0.25">
      <c r="A159" s="24"/>
      <c r="B159" s="59"/>
      <c r="C159" s="88"/>
      <c r="D159" s="89"/>
      <c r="E159" s="90"/>
      <c r="F159" s="122" t="s">
        <v>137</v>
      </c>
      <c r="G159" s="75"/>
      <c r="H159" s="75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0"/>
    </row>
    <row r="160" spans="1:28" x14ac:dyDescent="0.25">
      <c r="A160" s="24" t="s">
        <v>41</v>
      </c>
      <c r="B160" s="59"/>
      <c r="C160" s="78" t="s">
        <v>138</v>
      </c>
      <c r="D160" s="60"/>
      <c r="E160" s="61"/>
      <c r="F160" s="67"/>
      <c r="G160" s="92" t="s">
        <v>139</v>
      </c>
      <c r="H160" s="52"/>
      <c r="I160" s="69">
        <f>SUM(J160:AB160)</f>
        <v>129194</v>
      </c>
      <c r="J160" s="215">
        <v>5791</v>
      </c>
      <c r="K160" s="215">
        <v>0</v>
      </c>
      <c r="L160" s="215">
        <v>0</v>
      </c>
      <c r="M160" s="215">
        <v>0</v>
      </c>
      <c r="N160" s="215">
        <v>13255</v>
      </c>
      <c r="O160" s="215">
        <v>11362</v>
      </c>
      <c r="P160" s="215">
        <v>13473</v>
      </c>
      <c r="Q160" s="215">
        <v>13183</v>
      </c>
      <c r="R160" s="215">
        <v>13283</v>
      </c>
      <c r="S160" s="215">
        <v>12544</v>
      </c>
      <c r="T160" s="215">
        <v>0</v>
      </c>
      <c r="U160" s="215">
        <v>7135</v>
      </c>
      <c r="V160" s="215">
        <v>0</v>
      </c>
      <c r="W160" s="215">
        <v>12515</v>
      </c>
      <c r="X160" s="215">
        <v>0</v>
      </c>
      <c r="Y160" s="215">
        <v>9223</v>
      </c>
      <c r="Z160" s="215">
        <v>2064</v>
      </c>
      <c r="AA160" s="215">
        <v>0</v>
      </c>
      <c r="AB160" s="216">
        <v>15366</v>
      </c>
    </row>
    <row r="161" spans="1:28" x14ac:dyDescent="0.25">
      <c r="A161" s="24" t="s">
        <v>42</v>
      </c>
      <c r="B161" s="59"/>
      <c r="C161" s="70" t="s">
        <v>672</v>
      </c>
      <c r="D161" s="60"/>
      <c r="E161" s="61"/>
      <c r="F161" s="67"/>
      <c r="G161" s="92" t="s">
        <v>668</v>
      </c>
      <c r="H161" s="52"/>
      <c r="I161" s="69">
        <f>SUM(J161:AB161)</f>
        <v>499</v>
      </c>
      <c r="J161" s="215">
        <v>0</v>
      </c>
      <c r="K161" s="215">
        <v>0</v>
      </c>
      <c r="L161" s="215">
        <v>0</v>
      </c>
      <c r="M161" s="215">
        <v>0</v>
      </c>
      <c r="N161" s="215">
        <v>25</v>
      </c>
      <c r="O161" s="215">
        <v>0</v>
      </c>
      <c r="P161" s="215">
        <v>0</v>
      </c>
      <c r="Q161" s="215">
        <v>22</v>
      </c>
      <c r="R161" s="215">
        <v>37</v>
      </c>
      <c r="S161" s="215">
        <v>0</v>
      </c>
      <c r="T161" s="215">
        <v>0</v>
      </c>
      <c r="U161" s="215">
        <v>415</v>
      </c>
      <c r="V161" s="215">
        <v>0</v>
      </c>
      <c r="W161" s="215">
        <v>0</v>
      </c>
      <c r="X161" s="215">
        <v>0</v>
      </c>
      <c r="Y161" s="215">
        <v>0</v>
      </c>
      <c r="Z161" s="215">
        <v>0</v>
      </c>
      <c r="AA161" s="215">
        <v>0</v>
      </c>
      <c r="AB161" s="216">
        <v>0</v>
      </c>
    </row>
    <row r="162" spans="1:28" x14ac:dyDescent="0.25">
      <c r="A162" s="24" t="s">
        <v>43</v>
      </c>
      <c r="B162" s="59"/>
      <c r="C162" s="78" t="s">
        <v>140</v>
      </c>
      <c r="D162" s="60"/>
      <c r="E162" s="61"/>
      <c r="F162" s="93"/>
      <c r="G162" s="94" t="s">
        <v>141</v>
      </c>
      <c r="H162" s="75"/>
      <c r="I162" s="76">
        <f>SUM(J162:AB162)</f>
        <v>42384</v>
      </c>
      <c r="J162" s="215">
        <v>2939</v>
      </c>
      <c r="K162" s="215">
        <v>2500</v>
      </c>
      <c r="L162" s="215">
        <v>1961</v>
      </c>
      <c r="M162" s="215">
        <v>2391</v>
      </c>
      <c r="N162" s="215">
        <v>3406</v>
      </c>
      <c r="O162" s="215">
        <v>3374</v>
      </c>
      <c r="P162" s="215">
        <v>2819</v>
      </c>
      <c r="Q162" s="215">
        <v>2847</v>
      </c>
      <c r="R162" s="215">
        <v>2655</v>
      </c>
      <c r="S162" s="215">
        <v>3963</v>
      </c>
      <c r="T162" s="215">
        <v>0</v>
      </c>
      <c r="U162" s="215">
        <v>3822</v>
      </c>
      <c r="V162" s="215">
        <v>0</v>
      </c>
      <c r="W162" s="215">
        <v>3782</v>
      </c>
      <c r="X162" s="215">
        <v>0</v>
      </c>
      <c r="Y162" s="215">
        <v>2197</v>
      </c>
      <c r="Z162" s="215">
        <v>1022</v>
      </c>
      <c r="AA162" s="215">
        <v>0</v>
      </c>
      <c r="AB162" s="216">
        <v>2706</v>
      </c>
    </row>
    <row r="163" spans="1:28" ht="15.75" thickBot="1" x14ac:dyDescent="0.3">
      <c r="A163" s="24"/>
      <c r="B163" s="59"/>
      <c r="C163" s="78"/>
      <c r="D163" s="60"/>
      <c r="E163" s="61"/>
      <c r="F163" s="82" t="s">
        <v>606</v>
      </c>
      <c r="G163" s="150"/>
      <c r="H163" s="55"/>
      <c r="I163" s="84">
        <f t="shared" ref="I163:AB163" si="31">SUM(I160:I162)</f>
        <v>172077</v>
      </c>
      <c r="J163" s="85">
        <f t="shared" si="31"/>
        <v>8730</v>
      </c>
      <c r="K163" s="85">
        <f t="shared" si="31"/>
        <v>2500</v>
      </c>
      <c r="L163" s="85">
        <f t="shared" si="31"/>
        <v>1961</v>
      </c>
      <c r="M163" s="85">
        <f t="shared" si="31"/>
        <v>2391</v>
      </c>
      <c r="N163" s="85">
        <f t="shared" si="31"/>
        <v>16686</v>
      </c>
      <c r="O163" s="85">
        <f t="shared" si="31"/>
        <v>14736</v>
      </c>
      <c r="P163" s="85">
        <f t="shared" si="31"/>
        <v>16292</v>
      </c>
      <c r="Q163" s="85">
        <f t="shared" si="31"/>
        <v>16052</v>
      </c>
      <c r="R163" s="85">
        <f t="shared" si="31"/>
        <v>15975</v>
      </c>
      <c r="S163" s="85">
        <f t="shared" si="31"/>
        <v>16507</v>
      </c>
      <c r="T163" s="85">
        <f t="shared" si="31"/>
        <v>0</v>
      </c>
      <c r="U163" s="85">
        <f t="shared" si="31"/>
        <v>11372</v>
      </c>
      <c r="V163" s="85">
        <f t="shared" si="31"/>
        <v>0</v>
      </c>
      <c r="W163" s="85">
        <f t="shared" si="31"/>
        <v>16297</v>
      </c>
      <c r="X163" s="85">
        <f t="shared" si="31"/>
        <v>0</v>
      </c>
      <c r="Y163" s="85">
        <f t="shared" si="31"/>
        <v>11420</v>
      </c>
      <c r="Z163" s="85">
        <f t="shared" si="31"/>
        <v>3086</v>
      </c>
      <c r="AA163" s="85">
        <f t="shared" si="31"/>
        <v>0</v>
      </c>
      <c r="AB163" s="86">
        <f t="shared" si="31"/>
        <v>18072</v>
      </c>
    </row>
    <row r="164" spans="1:28" x14ac:dyDescent="0.25">
      <c r="B164" s="61"/>
      <c r="C164" s="61"/>
      <c r="D164" s="61"/>
      <c r="E164" s="61"/>
      <c r="F164" s="61"/>
      <c r="G164" s="151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 spans="1:28" s="3" customFormat="1" x14ac:dyDescent="0.25">
      <c r="B165" s="152"/>
      <c r="C165" s="153"/>
      <c r="D165" s="61"/>
      <c r="E165" s="61"/>
      <c r="F165" s="61"/>
      <c r="G165" s="19"/>
      <c r="H165" s="19"/>
    </row>
    <row r="166" spans="1:28" s="3" customFormat="1" x14ac:dyDescent="0.25">
      <c r="B166" s="152"/>
      <c r="C166" s="153"/>
      <c r="D166" s="61"/>
      <c r="E166" s="61"/>
      <c r="F166" s="61"/>
      <c r="G166" s="19"/>
      <c r="H166" s="19"/>
    </row>
    <row r="167" spans="1:28" s="3" customFormat="1" x14ac:dyDescent="0.25">
      <c r="B167" s="152"/>
      <c r="C167" s="153"/>
      <c r="D167" s="61"/>
      <c r="E167" s="61"/>
      <c r="F167" s="61"/>
      <c r="G167" s="19"/>
      <c r="H167" s="19"/>
    </row>
    <row r="168" spans="1:28" s="3" customFormat="1" x14ac:dyDescent="0.25">
      <c r="B168" s="22"/>
      <c r="C168" s="154"/>
      <c r="D168" s="90"/>
      <c r="E168" s="90"/>
      <c r="F168" s="90"/>
      <c r="G168" s="19"/>
      <c r="H168" s="19"/>
    </row>
    <row r="169" spans="1:28" s="3" customFormat="1" x14ac:dyDescent="0.25">
      <c r="B169" s="22"/>
      <c r="C169" s="153"/>
      <c r="D169" s="61"/>
      <c r="E169" s="61"/>
      <c r="F169" s="61"/>
      <c r="G169" s="19"/>
      <c r="H169" s="19"/>
    </row>
    <row r="170" spans="1:28" s="3" customFormat="1" x14ac:dyDescent="0.25">
      <c r="B170" s="22"/>
      <c r="C170" s="153"/>
      <c r="D170" s="61"/>
      <c r="E170" s="61"/>
      <c r="F170" s="61"/>
      <c r="G170" s="19"/>
      <c r="H170" s="19"/>
    </row>
    <row r="171" spans="1:28" s="3" customFormat="1" x14ac:dyDescent="0.25">
      <c r="B171" s="22"/>
      <c r="C171" s="153"/>
      <c r="D171" s="61"/>
      <c r="E171" s="61"/>
      <c r="F171" s="61"/>
      <c r="G171" s="19"/>
      <c r="H171" s="19"/>
    </row>
    <row r="172" spans="1:28" s="3" customFormat="1" x14ac:dyDescent="0.25">
      <c r="B172" s="22"/>
      <c r="C172" s="153"/>
      <c r="D172" s="61"/>
      <c r="E172" s="61"/>
      <c r="F172" s="61"/>
      <c r="G172" s="19"/>
      <c r="H172" s="19"/>
    </row>
    <row r="173" spans="1:28" s="3" customFormat="1" x14ac:dyDescent="0.25">
      <c r="B173" s="22"/>
      <c r="C173" s="153"/>
      <c r="D173" s="61"/>
      <c r="E173" s="61"/>
      <c r="F173" s="61"/>
      <c r="G173" s="19"/>
      <c r="H173" s="19"/>
    </row>
    <row r="174" spans="1:28" s="3" customFormat="1" x14ac:dyDescent="0.25">
      <c r="B174" s="22"/>
      <c r="C174" s="155"/>
      <c r="G174" s="19"/>
      <c r="H174" s="19"/>
    </row>
    <row r="175" spans="1:28" s="3" customFormat="1" x14ac:dyDescent="0.25">
      <c r="B175" s="22"/>
      <c r="C175" s="156"/>
      <c r="D175" s="157"/>
      <c r="E175" s="157"/>
      <c r="F175" s="157"/>
      <c r="G175" s="19"/>
      <c r="H175" s="19"/>
    </row>
    <row r="176" spans="1:28" s="3" customFormat="1" x14ac:dyDescent="0.25">
      <c r="B176" s="22"/>
      <c r="C176" s="18"/>
      <c r="D176" s="18"/>
      <c r="E176" s="18"/>
      <c r="G176" s="19"/>
      <c r="H176" s="19"/>
      <c r="I176" s="19"/>
      <c r="J176" s="23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s="3" customFormat="1" x14ac:dyDescent="0.25">
      <c r="B177" s="22"/>
      <c r="C177" s="18"/>
      <c r="D177" s="18"/>
      <c r="E177" s="18"/>
      <c r="G177" s="19"/>
      <c r="H177" s="19"/>
      <c r="I177" s="19"/>
      <c r="J177" s="23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s="3" customFormat="1" x14ac:dyDescent="0.25">
      <c r="B178" s="22"/>
      <c r="C178" s="18"/>
      <c r="D178" s="18"/>
      <c r="E178" s="18"/>
      <c r="G178" s="19"/>
      <c r="H178" s="19"/>
      <c r="I178" s="19"/>
      <c r="J178" s="23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s="3" customFormat="1" x14ac:dyDescent="0.25">
      <c r="B179" s="22"/>
      <c r="C179" s="18"/>
      <c r="D179" s="18"/>
      <c r="E179" s="18"/>
      <c r="G179" s="19"/>
      <c r="H179" s="19"/>
      <c r="I179" s="19"/>
      <c r="J179" s="23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s="3" customFormat="1" x14ac:dyDescent="0.25">
      <c r="A180" s="3" t="s">
        <v>44</v>
      </c>
      <c r="B180" s="22"/>
      <c r="C180" s="18"/>
      <c r="D180" s="18"/>
      <c r="E180" s="18"/>
      <c r="G180" s="19"/>
      <c r="H180" s="19"/>
      <c r="I180" s="19"/>
      <c r="J180" s="23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s="3" customFormat="1" x14ac:dyDescent="0.25">
      <c r="B181" s="22"/>
      <c r="C181" s="18"/>
      <c r="D181" s="18"/>
      <c r="E181" s="18"/>
      <c r="G181" s="19"/>
      <c r="H181" s="19"/>
      <c r="I181" s="19"/>
      <c r="J181" s="23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s="3" customFormat="1" x14ac:dyDescent="0.25">
      <c r="B182" s="22"/>
      <c r="C182" s="18"/>
      <c r="D182" s="18"/>
      <c r="E182" s="18"/>
      <c r="G182" s="19"/>
      <c r="H182" s="19"/>
      <c r="I182" s="19"/>
      <c r="J182" s="23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s="3" customFormat="1" x14ac:dyDescent="0.25">
      <c r="B183" s="22"/>
      <c r="C183" s="18"/>
      <c r="D183" s="18"/>
      <c r="E183" s="18"/>
      <c r="G183" s="19"/>
      <c r="H183" s="19"/>
      <c r="I183" s="19"/>
      <c r="J183" s="23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s="3" customFormat="1" x14ac:dyDescent="0.25">
      <c r="B184" s="22"/>
      <c r="C184" s="18"/>
      <c r="D184" s="18"/>
      <c r="E184" s="18"/>
      <c r="G184" s="19"/>
      <c r="H184" s="19"/>
      <c r="I184" s="19"/>
      <c r="J184" s="23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s="3" customFormat="1" x14ac:dyDescent="0.25">
      <c r="B185" s="22"/>
      <c r="C185" s="18"/>
      <c r="D185" s="18"/>
      <c r="E185" s="18"/>
      <c r="G185" s="19"/>
      <c r="H185" s="19"/>
      <c r="I185" s="19"/>
      <c r="J185" s="23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s="3" customFormat="1" x14ac:dyDescent="0.25">
      <c r="B186" s="22"/>
      <c r="C186" s="18"/>
      <c r="D186" s="18"/>
      <c r="E186" s="18"/>
      <c r="G186" s="19"/>
      <c r="H186" s="19"/>
      <c r="I186" s="19"/>
      <c r="J186" s="23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s="3" customFormat="1" x14ac:dyDescent="0.25">
      <c r="B187" s="22"/>
      <c r="C187" s="18"/>
      <c r="D187" s="18"/>
      <c r="E187" s="18"/>
      <c r="G187" s="19"/>
      <c r="H187" s="19"/>
      <c r="I187" s="19"/>
      <c r="J187" s="23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s="3" customFormat="1" x14ac:dyDescent="0.25">
      <c r="B188" s="22"/>
      <c r="C188" s="18"/>
      <c r="D188" s="18"/>
      <c r="E188" s="18"/>
      <c r="G188" s="19"/>
      <c r="H188" s="19"/>
      <c r="I188" s="19"/>
      <c r="J188" s="23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s="3" customFormat="1" x14ac:dyDescent="0.25">
      <c r="B189" s="22"/>
      <c r="C189" s="18"/>
      <c r="D189" s="18"/>
      <c r="E189" s="18"/>
      <c r="G189" s="19"/>
      <c r="H189" s="19"/>
      <c r="I189" s="19"/>
      <c r="J189" s="23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s="3" customFormat="1" x14ac:dyDescent="0.25">
      <c r="B190" s="22"/>
      <c r="C190" s="18"/>
      <c r="D190" s="18"/>
      <c r="E190" s="18"/>
      <c r="G190" s="19"/>
      <c r="H190" s="19"/>
      <c r="I190" s="19"/>
      <c r="J190" s="23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s="3" customFormat="1" x14ac:dyDescent="0.25">
      <c r="B191" s="22"/>
      <c r="C191" s="18"/>
      <c r="D191" s="18"/>
      <c r="E191" s="18"/>
      <c r="G191" s="19"/>
      <c r="H191" s="19"/>
      <c r="I191" s="19"/>
      <c r="J191" s="23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s="3" customFormat="1" x14ac:dyDescent="0.25">
      <c r="B192" s="22"/>
      <c r="C192" s="18"/>
      <c r="D192" s="18"/>
      <c r="E192" s="18"/>
      <c r="G192" s="19"/>
      <c r="H192" s="19"/>
      <c r="I192" s="19"/>
      <c r="J192" s="23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2:28" s="3" customFormat="1" x14ac:dyDescent="0.25">
      <c r="B193" s="22"/>
      <c r="C193" s="18"/>
      <c r="D193" s="18"/>
      <c r="E193" s="18"/>
      <c r="G193" s="19"/>
      <c r="H193" s="19"/>
      <c r="I193" s="19"/>
      <c r="J193" s="23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2:28" s="3" customFormat="1" x14ac:dyDescent="0.25">
      <c r="B194" s="22"/>
      <c r="C194" s="18"/>
      <c r="D194" s="18"/>
      <c r="E194" s="18"/>
      <c r="G194" s="19"/>
      <c r="H194" s="19"/>
      <c r="I194" s="19"/>
      <c r="J194" s="23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2:28" s="3" customFormat="1" x14ac:dyDescent="0.25">
      <c r="B195" s="22"/>
      <c r="C195" s="18"/>
      <c r="D195" s="18"/>
      <c r="E195" s="18"/>
      <c r="G195" s="19"/>
      <c r="H195" s="19"/>
      <c r="I195" s="19"/>
      <c r="J195" s="23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2:28" s="3" customFormat="1" x14ac:dyDescent="0.25">
      <c r="B196" s="22"/>
      <c r="C196" s="18"/>
      <c r="D196" s="18"/>
      <c r="E196" s="18"/>
      <c r="G196" s="19"/>
      <c r="H196" s="19"/>
      <c r="I196" s="19"/>
      <c r="J196" s="23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2:28" s="3" customFormat="1" x14ac:dyDescent="0.25">
      <c r="B197" s="22"/>
      <c r="C197" s="18"/>
      <c r="D197" s="18"/>
      <c r="E197" s="18"/>
      <c r="G197" s="19"/>
      <c r="H197" s="19"/>
      <c r="I197" s="19"/>
      <c r="J197" s="23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2:28" s="3" customFormat="1" x14ac:dyDescent="0.25">
      <c r="B198" s="22"/>
      <c r="C198" s="18"/>
      <c r="D198" s="18"/>
      <c r="E198" s="18"/>
      <c r="G198" s="19"/>
      <c r="H198" s="19"/>
      <c r="I198" s="19"/>
      <c r="J198" s="23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2:28" s="3" customFormat="1" x14ac:dyDescent="0.25">
      <c r="B199" s="22"/>
      <c r="C199" s="18"/>
      <c r="D199" s="18"/>
      <c r="E199" s="18"/>
      <c r="G199" s="19"/>
      <c r="H199" s="19"/>
      <c r="I199" s="19"/>
      <c r="J199" s="23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2:28" s="3" customFormat="1" x14ac:dyDescent="0.25">
      <c r="B200" s="22"/>
      <c r="C200" s="18"/>
      <c r="D200" s="18"/>
      <c r="E200" s="18"/>
      <c r="G200" s="19"/>
      <c r="H200" s="19"/>
      <c r="I200" s="19"/>
      <c r="J200" s="23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2:28" s="3" customFormat="1" x14ac:dyDescent="0.25">
      <c r="B201" s="22"/>
      <c r="C201" s="18"/>
      <c r="D201" s="18"/>
      <c r="E201" s="18"/>
      <c r="G201" s="19"/>
      <c r="H201" s="19"/>
      <c r="I201" s="19"/>
      <c r="J201" s="23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2:28" s="3" customFormat="1" x14ac:dyDescent="0.25">
      <c r="B202" s="22"/>
      <c r="C202" s="18"/>
      <c r="D202" s="18"/>
      <c r="E202" s="18"/>
      <c r="G202" s="19"/>
      <c r="H202" s="19"/>
      <c r="I202" s="19"/>
      <c r="J202" s="23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2:28" s="3" customFormat="1" x14ac:dyDescent="0.25">
      <c r="B203" s="22"/>
      <c r="C203" s="18"/>
      <c r="D203" s="18"/>
      <c r="E203" s="18"/>
      <c r="G203" s="19"/>
      <c r="H203" s="19"/>
      <c r="I203" s="19"/>
      <c r="J203" s="23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2:28" s="3" customFormat="1" x14ac:dyDescent="0.25">
      <c r="B204" s="22"/>
      <c r="C204" s="18"/>
      <c r="D204" s="18"/>
      <c r="E204" s="18"/>
      <c r="G204" s="19"/>
      <c r="H204" s="19"/>
      <c r="I204" s="19"/>
      <c r="J204" s="23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2:28" s="3" customFormat="1" x14ac:dyDescent="0.25">
      <c r="B205" s="22"/>
      <c r="C205" s="18"/>
      <c r="D205" s="18"/>
      <c r="E205" s="18"/>
      <c r="G205" s="19"/>
      <c r="H205" s="19"/>
      <c r="I205" s="19"/>
      <c r="J205" s="23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2:28" s="3" customFormat="1" x14ac:dyDescent="0.25">
      <c r="B206" s="22"/>
      <c r="C206" s="18"/>
      <c r="D206" s="18"/>
      <c r="E206" s="18"/>
      <c r="G206" s="19"/>
      <c r="H206" s="19"/>
      <c r="I206" s="19"/>
      <c r="J206" s="23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2:28" s="3" customFormat="1" x14ac:dyDescent="0.25">
      <c r="B207" s="22"/>
      <c r="C207" s="18"/>
      <c r="D207" s="18"/>
      <c r="E207" s="18"/>
      <c r="G207" s="19"/>
      <c r="H207" s="19"/>
      <c r="I207" s="19"/>
      <c r="J207" s="23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2:28" s="3" customFormat="1" x14ac:dyDescent="0.25">
      <c r="B208" s="22"/>
      <c r="C208" s="18"/>
      <c r="D208" s="18"/>
      <c r="E208" s="18"/>
      <c r="G208" s="19"/>
      <c r="H208" s="19"/>
      <c r="I208" s="19"/>
      <c r="J208" s="23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2:28" s="3" customFormat="1" x14ac:dyDescent="0.25">
      <c r="B209" s="22"/>
      <c r="C209" s="18"/>
      <c r="D209" s="18"/>
      <c r="E209" s="18"/>
      <c r="G209" s="19"/>
      <c r="H209" s="19"/>
      <c r="I209" s="19"/>
      <c r="J209" s="23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2:28" s="3" customFormat="1" x14ac:dyDescent="0.25">
      <c r="B210" s="22"/>
      <c r="C210" s="18"/>
      <c r="D210" s="18"/>
      <c r="E210" s="18"/>
      <c r="G210" s="19"/>
      <c r="H210" s="19"/>
      <c r="I210" s="19"/>
      <c r="J210" s="23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2:28" s="3" customFormat="1" x14ac:dyDescent="0.25">
      <c r="B211" s="22"/>
      <c r="C211" s="18"/>
      <c r="D211" s="18"/>
      <c r="E211" s="18"/>
      <c r="G211" s="19"/>
      <c r="H211" s="19"/>
      <c r="I211" s="19"/>
      <c r="J211" s="23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2:28" s="3" customFormat="1" x14ac:dyDescent="0.25">
      <c r="B212" s="22"/>
      <c r="C212" s="18"/>
      <c r="D212" s="18"/>
      <c r="E212" s="18"/>
      <c r="G212" s="19"/>
      <c r="H212" s="19"/>
      <c r="I212" s="19"/>
      <c r="J212" s="23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2:28" s="3" customFormat="1" x14ac:dyDescent="0.25">
      <c r="B213" s="22"/>
      <c r="C213" s="18"/>
      <c r="D213" s="18"/>
      <c r="E213" s="18"/>
      <c r="G213" s="19"/>
      <c r="H213" s="19"/>
      <c r="I213" s="19"/>
      <c r="J213" s="23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2:28" s="3" customFormat="1" x14ac:dyDescent="0.25">
      <c r="B214" s="22"/>
      <c r="C214" s="18"/>
      <c r="D214" s="18"/>
      <c r="E214" s="18"/>
      <c r="G214" s="19"/>
      <c r="H214" s="19"/>
      <c r="I214" s="19"/>
      <c r="J214" s="23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2:28" s="3" customFormat="1" x14ac:dyDescent="0.25">
      <c r="B215" s="22"/>
      <c r="C215" s="18"/>
      <c r="D215" s="18"/>
      <c r="E215" s="18"/>
      <c r="G215" s="19"/>
      <c r="H215" s="19"/>
      <c r="I215" s="19"/>
      <c r="J215" s="23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2:28" s="3" customFormat="1" x14ac:dyDescent="0.25">
      <c r="B216" s="22"/>
      <c r="C216" s="18"/>
      <c r="D216" s="18"/>
      <c r="E216" s="18"/>
      <c r="G216" s="19"/>
      <c r="H216" s="19"/>
      <c r="I216" s="19"/>
      <c r="J216" s="23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2:28" s="3" customFormat="1" x14ac:dyDescent="0.25">
      <c r="B217" s="22"/>
      <c r="C217" s="18"/>
      <c r="D217" s="18"/>
      <c r="E217" s="18"/>
      <c r="G217" s="19"/>
      <c r="H217" s="19"/>
      <c r="I217" s="19"/>
      <c r="J217" s="23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2:28" s="3" customFormat="1" x14ac:dyDescent="0.25">
      <c r="B218" s="22"/>
      <c r="C218" s="18"/>
      <c r="D218" s="18"/>
      <c r="E218" s="18"/>
      <c r="G218" s="19"/>
      <c r="H218" s="19"/>
      <c r="I218" s="19"/>
      <c r="J218" s="23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2:28" s="3" customFormat="1" x14ac:dyDescent="0.25">
      <c r="B219" s="22"/>
      <c r="C219" s="18"/>
      <c r="D219" s="18"/>
      <c r="E219" s="18"/>
      <c r="G219" s="19"/>
      <c r="H219" s="19"/>
      <c r="I219" s="19"/>
      <c r="J219" s="23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2:28" s="3" customFormat="1" x14ac:dyDescent="0.25">
      <c r="B220" s="22"/>
      <c r="C220" s="18"/>
      <c r="D220" s="18"/>
      <c r="E220" s="18"/>
      <c r="G220" s="19"/>
      <c r="H220" s="19"/>
      <c r="I220" s="19"/>
      <c r="J220" s="23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2:28" s="3" customFormat="1" x14ac:dyDescent="0.25">
      <c r="B221" s="22"/>
      <c r="C221" s="18"/>
      <c r="D221" s="18"/>
      <c r="E221" s="18"/>
      <c r="G221" s="19"/>
      <c r="H221" s="19"/>
      <c r="I221" s="19"/>
      <c r="J221" s="23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2:28" s="3" customFormat="1" x14ac:dyDescent="0.25">
      <c r="B222" s="22"/>
      <c r="C222" s="18"/>
      <c r="D222" s="18"/>
      <c r="E222" s="18"/>
      <c r="G222" s="19"/>
      <c r="H222" s="19"/>
      <c r="I222" s="19"/>
      <c r="J222" s="23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2:28" s="3" customFormat="1" x14ac:dyDescent="0.25">
      <c r="B223" s="22"/>
      <c r="C223" s="18"/>
      <c r="D223" s="18"/>
      <c r="E223" s="18"/>
      <c r="G223" s="19"/>
      <c r="H223" s="19"/>
      <c r="I223" s="19"/>
      <c r="J223" s="23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2:28" s="3" customFormat="1" x14ac:dyDescent="0.25">
      <c r="B224" s="22"/>
      <c r="C224" s="18"/>
      <c r="D224" s="18"/>
      <c r="E224" s="18"/>
      <c r="G224" s="19"/>
      <c r="H224" s="19"/>
      <c r="I224" s="19"/>
      <c r="J224" s="23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2:28" s="3" customFormat="1" x14ac:dyDescent="0.25">
      <c r="B225" s="22"/>
      <c r="C225" s="18"/>
      <c r="D225" s="18"/>
      <c r="E225" s="18"/>
      <c r="G225" s="19"/>
      <c r="H225" s="19"/>
      <c r="I225" s="19"/>
      <c r="J225" s="23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2:28" s="3" customFormat="1" x14ac:dyDescent="0.25">
      <c r="B226" s="22"/>
      <c r="C226" s="18"/>
      <c r="D226" s="18"/>
      <c r="E226" s="18"/>
      <c r="G226" s="19"/>
      <c r="H226" s="19"/>
      <c r="I226" s="19"/>
      <c r="J226" s="23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2:28" s="3" customFormat="1" x14ac:dyDescent="0.25">
      <c r="B227" s="22"/>
      <c r="C227" s="18"/>
      <c r="D227" s="18"/>
      <c r="E227" s="18"/>
      <c r="G227" s="19"/>
      <c r="H227" s="19"/>
      <c r="I227" s="19"/>
      <c r="J227" s="23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2:28" s="3" customFormat="1" x14ac:dyDescent="0.25">
      <c r="B228" s="22"/>
      <c r="C228" s="18"/>
      <c r="D228" s="18"/>
      <c r="E228" s="18"/>
      <c r="G228" s="19"/>
      <c r="H228" s="19"/>
      <c r="I228" s="19"/>
      <c r="J228" s="23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2:28" s="3" customFormat="1" x14ac:dyDescent="0.25">
      <c r="B229" s="22"/>
      <c r="C229" s="18"/>
      <c r="D229" s="18"/>
      <c r="E229" s="18"/>
      <c r="G229" s="19"/>
      <c r="H229" s="19"/>
      <c r="I229" s="19"/>
      <c r="J229" s="23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2:28" s="3" customFormat="1" x14ac:dyDescent="0.25">
      <c r="B230" s="22"/>
      <c r="C230" s="18"/>
      <c r="D230" s="18"/>
      <c r="E230" s="18"/>
      <c r="G230" s="19"/>
      <c r="H230" s="19"/>
      <c r="I230" s="19"/>
      <c r="J230" s="23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2:28" s="3" customFormat="1" x14ac:dyDescent="0.25">
      <c r="B231" s="22"/>
      <c r="C231" s="18"/>
      <c r="D231" s="18"/>
      <c r="E231" s="18"/>
      <c r="G231" s="19"/>
      <c r="H231" s="19"/>
      <c r="I231" s="19"/>
      <c r="J231" s="23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2:28" s="3" customFormat="1" x14ac:dyDescent="0.25">
      <c r="B232" s="22"/>
      <c r="C232" s="18"/>
      <c r="D232" s="18"/>
      <c r="E232" s="18"/>
      <c r="G232" s="19"/>
      <c r="H232" s="19"/>
      <c r="I232" s="19"/>
      <c r="J232" s="23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2:28" s="3" customFormat="1" x14ac:dyDescent="0.25">
      <c r="B233" s="22"/>
      <c r="C233" s="18"/>
      <c r="D233" s="18"/>
      <c r="E233" s="18"/>
      <c r="G233" s="19"/>
      <c r="H233" s="19"/>
      <c r="I233" s="19"/>
      <c r="J233" s="23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2:28" s="3" customFormat="1" x14ac:dyDescent="0.25">
      <c r="B234" s="22"/>
      <c r="C234" s="18"/>
      <c r="D234" s="18"/>
      <c r="E234" s="18"/>
      <c r="G234" s="19"/>
      <c r="H234" s="19"/>
      <c r="I234" s="19"/>
      <c r="J234" s="23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2:28" s="3" customFormat="1" x14ac:dyDescent="0.25">
      <c r="B235" s="22"/>
      <c r="C235" s="18"/>
      <c r="D235" s="18"/>
      <c r="E235" s="18"/>
      <c r="G235" s="19"/>
      <c r="H235" s="19"/>
      <c r="I235" s="19"/>
      <c r="J235" s="23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2:28" s="3" customFormat="1" x14ac:dyDescent="0.25">
      <c r="B236" s="22"/>
      <c r="C236" s="18"/>
      <c r="D236" s="18"/>
      <c r="E236" s="18"/>
      <c r="G236" s="19"/>
      <c r="H236" s="19"/>
      <c r="I236" s="19"/>
      <c r="J236" s="23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2:28" s="3" customFormat="1" x14ac:dyDescent="0.25">
      <c r="B237" s="22"/>
      <c r="C237" s="18"/>
      <c r="D237" s="18"/>
      <c r="E237" s="18"/>
      <c r="G237" s="19"/>
      <c r="H237" s="19"/>
      <c r="I237" s="19"/>
      <c r="J237" s="23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2:28" s="3" customFormat="1" x14ac:dyDescent="0.25">
      <c r="B238" s="22"/>
      <c r="C238" s="18"/>
      <c r="D238" s="18"/>
      <c r="E238" s="18"/>
      <c r="G238" s="19"/>
      <c r="H238" s="19"/>
      <c r="I238" s="19"/>
      <c r="J238" s="23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2:28" s="3" customFormat="1" x14ac:dyDescent="0.25">
      <c r="B239" s="22"/>
      <c r="C239" s="18"/>
      <c r="D239" s="18"/>
      <c r="E239" s="18"/>
      <c r="G239" s="19"/>
      <c r="H239" s="19"/>
      <c r="I239" s="19"/>
      <c r="J239" s="23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2:28" s="3" customFormat="1" x14ac:dyDescent="0.25">
      <c r="B240" s="22"/>
      <c r="C240" s="18"/>
      <c r="D240" s="18"/>
      <c r="E240" s="18"/>
      <c r="G240" s="19"/>
      <c r="H240" s="19"/>
      <c r="I240" s="19"/>
      <c r="J240" s="23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2:28" s="3" customFormat="1" x14ac:dyDescent="0.25">
      <c r="B241" s="22"/>
      <c r="C241" s="18"/>
      <c r="D241" s="18"/>
      <c r="E241" s="18"/>
      <c r="G241" s="19"/>
      <c r="H241" s="19"/>
      <c r="I241" s="19"/>
      <c r="J241" s="23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2:28" s="3" customFormat="1" x14ac:dyDescent="0.25">
      <c r="B242" s="22"/>
      <c r="C242" s="18"/>
      <c r="D242" s="18"/>
      <c r="E242" s="18"/>
      <c r="G242" s="19"/>
      <c r="H242" s="19"/>
      <c r="I242" s="19"/>
      <c r="J242" s="23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2:28" s="3" customFormat="1" x14ac:dyDescent="0.25">
      <c r="B243" s="22"/>
      <c r="C243" s="18"/>
      <c r="D243" s="18"/>
      <c r="E243" s="18"/>
      <c r="G243" s="19"/>
      <c r="H243" s="19"/>
      <c r="I243" s="19"/>
      <c r="J243" s="23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2:28" s="3" customFormat="1" x14ac:dyDescent="0.25">
      <c r="B244" s="22"/>
      <c r="C244" s="18"/>
      <c r="D244" s="18"/>
      <c r="E244" s="18"/>
      <c r="G244" s="19"/>
      <c r="H244" s="19"/>
      <c r="I244" s="19"/>
      <c r="J244" s="23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2:28" s="3" customFormat="1" x14ac:dyDescent="0.25">
      <c r="B245" s="22"/>
      <c r="C245" s="18"/>
      <c r="D245" s="18"/>
      <c r="E245" s="18"/>
      <c r="G245" s="19"/>
      <c r="H245" s="19"/>
      <c r="I245" s="19"/>
      <c r="J245" s="23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2:28" s="3" customFormat="1" x14ac:dyDescent="0.25">
      <c r="B246" s="22"/>
      <c r="C246" s="18"/>
      <c r="D246" s="18"/>
      <c r="E246" s="18"/>
      <c r="G246" s="19"/>
      <c r="H246" s="19"/>
      <c r="I246" s="19"/>
      <c r="J246" s="23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2:28" s="3" customFormat="1" x14ac:dyDescent="0.25">
      <c r="B247" s="22"/>
      <c r="C247" s="18"/>
      <c r="D247" s="18"/>
      <c r="E247" s="18"/>
      <c r="G247" s="19"/>
      <c r="H247" s="19"/>
      <c r="I247" s="19"/>
      <c r="J247" s="23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2:28" s="3" customFormat="1" x14ac:dyDescent="0.25">
      <c r="B248" s="22"/>
      <c r="C248" s="18"/>
      <c r="D248" s="18"/>
      <c r="E248" s="18"/>
      <c r="G248" s="19"/>
      <c r="H248" s="19"/>
      <c r="I248" s="19"/>
      <c r="J248" s="23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2:28" s="3" customFormat="1" x14ac:dyDescent="0.25">
      <c r="B249" s="22"/>
      <c r="C249" s="18"/>
      <c r="D249" s="18"/>
      <c r="E249" s="18"/>
      <c r="G249" s="19"/>
      <c r="H249" s="19"/>
      <c r="I249" s="19"/>
      <c r="J249" s="23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2:28" s="3" customFormat="1" x14ac:dyDescent="0.25">
      <c r="B250" s="22"/>
      <c r="C250" s="18"/>
      <c r="D250" s="18"/>
      <c r="E250" s="18"/>
      <c r="G250" s="19"/>
      <c r="H250" s="19"/>
      <c r="I250" s="19"/>
      <c r="J250" s="23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2:28" s="3" customFormat="1" x14ac:dyDescent="0.25">
      <c r="B251" s="22"/>
      <c r="C251" s="18"/>
      <c r="D251" s="18"/>
      <c r="E251" s="18"/>
      <c r="G251" s="19"/>
      <c r="H251" s="19"/>
      <c r="I251" s="19"/>
      <c r="J251" s="23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2:28" s="3" customFormat="1" x14ac:dyDescent="0.25">
      <c r="B252" s="22"/>
      <c r="C252" s="18"/>
      <c r="D252" s="18"/>
      <c r="E252" s="18"/>
      <c r="G252" s="19"/>
      <c r="H252" s="19"/>
      <c r="I252" s="19"/>
      <c r="J252" s="23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2:28" s="3" customFormat="1" x14ac:dyDescent="0.25">
      <c r="B253" s="22"/>
      <c r="C253" s="18"/>
      <c r="D253" s="18"/>
      <c r="E253" s="18"/>
      <c r="G253" s="19"/>
      <c r="H253" s="19"/>
      <c r="I253" s="19"/>
      <c r="J253" s="23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2:28" s="3" customFormat="1" x14ac:dyDescent="0.25">
      <c r="B254" s="22"/>
      <c r="C254" s="18"/>
      <c r="D254" s="18"/>
      <c r="E254" s="18"/>
      <c r="G254" s="19"/>
      <c r="H254" s="19"/>
      <c r="I254" s="19"/>
      <c r="J254" s="23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2:28" s="3" customFormat="1" x14ac:dyDescent="0.25">
      <c r="B255" s="22"/>
      <c r="C255" s="18"/>
      <c r="D255" s="18"/>
      <c r="E255" s="18"/>
      <c r="G255" s="19"/>
      <c r="H255" s="19"/>
      <c r="I255" s="19"/>
      <c r="J255" s="23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2:28" s="3" customFormat="1" x14ac:dyDescent="0.25">
      <c r="B256" s="22"/>
      <c r="C256" s="18"/>
      <c r="D256" s="18"/>
      <c r="E256" s="18"/>
      <c r="G256" s="19"/>
      <c r="H256" s="19"/>
      <c r="I256" s="19"/>
      <c r="J256" s="23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2:28" s="3" customFormat="1" x14ac:dyDescent="0.25">
      <c r="B257" s="22"/>
      <c r="C257" s="18"/>
      <c r="D257" s="18"/>
      <c r="E257" s="18"/>
      <c r="G257" s="19"/>
      <c r="H257" s="19"/>
      <c r="I257" s="19"/>
      <c r="J257" s="23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2:28" s="3" customFormat="1" x14ac:dyDescent="0.25">
      <c r="B258" s="22"/>
      <c r="C258" s="18"/>
      <c r="D258" s="18"/>
      <c r="E258" s="18"/>
      <c r="G258" s="19"/>
      <c r="H258" s="19"/>
      <c r="I258" s="19"/>
      <c r="J258" s="23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2:28" s="3" customFormat="1" x14ac:dyDescent="0.25">
      <c r="B259" s="22"/>
      <c r="C259" s="18"/>
      <c r="D259" s="18"/>
      <c r="E259" s="18"/>
      <c r="G259" s="19"/>
      <c r="H259" s="19"/>
      <c r="I259" s="19"/>
      <c r="J259" s="23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2:28" s="3" customFormat="1" x14ac:dyDescent="0.25">
      <c r="B260" s="22"/>
      <c r="C260" s="18"/>
      <c r="D260" s="18"/>
      <c r="E260" s="18"/>
      <c r="G260" s="19"/>
      <c r="H260" s="19"/>
      <c r="I260" s="19"/>
      <c r="J260" s="23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2:28" s="3" customFormat="1" x14ac:dyDescent="0.25">
      <c r="B261" s="22"/>
      <c r="C261" s="18"/>
      <c r="D261" s="18"/>
      <c r="E261" s="18"/>
      <c r="G261" s="19"/>
      <c r="H261" s="19"/>
      <c r="I261" s="19"/>
      <c r="J261" s="23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2:28" s="3" customFormat="1" x14ac:dyDescent="0.25">
      <c r="B262" s="22"/>
      <c r="C262" s="18"/>
      <c r="D262" s="18"/>
      <c r="E262" s="18"/>
      <c r="G262" s="19"/>
      <c r="H262" s="19"/>
      <c r="I262" s="19"/>
      <c r="J262" s="23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2:28" s="3" customFormat="1" x14ac:dyDescent="0.25">
      <c r="B263" s="22"/>
      <c r="C263" s="18"/>
      <c r="D263" s="18"/>
      <c r="E263" s="18"/>
      <c r="G263" s="19"/>
      <c r="H263" s="19"/>
      <c r="I263" s="19"/>
      <c r="J263" s="23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2:28" s="3" customFormat="1" x14ac:dyDescent="0.25">
      <c r="B264" s="22"/>
      <c r="C264" s="18"/>
      <c r="D264" s="18"/>
      <c r="E264" s="18"/>
      <c r="G264" s="19"/>
      <c r="H264" s="19"/>
      <c r="I264" s="19"/>
      <c r="J264" s="23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2:28" s="3" customFormat="1" x14ac:dyDescent="0.25">
      <c r="B265" s="22"/>
      <c r="C265" s="18"/>
      <c r="D265" s="18"/>
      <c r="E265" s="18"/>
      <c r="G265" s="19"/>
      <c r="H265" s="19"/>
      <c r="I265" s="19"/>
      <c r="J265" s="23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2:28" s="3" customFormat="1" x14ac:dyDescent="0.25">
      <c r="B266" s="22"/>
      <c r="C266" s="18"/>
      <c r="D266" s="18"/>
      <c r="E266" s="18"/>
      <c r="G266" s="19"/>
      <c r="H266" s="19"/>
      <c r="I266" s="19"/>
      <c r="J266" s="23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2:28" s="3" customFormat="1" x14ac:dyDescent="0.25">
      <c r="B267" s="22"/>
      <c r="C267" s="18"/>
      <c r="D267" s="18"/>
      <c r="E267" s="18"/>
      <c r="G267" s="19"/>
      <c r="H267" s="19"/>
      <c r="I267" s="19"/>
      <c r="J267" s="23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2:28" s="3" customFormat="1" x14ac:dyDescent="0.25">
      <c r="B268" s="22"/>
      <c r="C268" s="18"/>
      <c r="D268" s="18"/>
      <c r="E268" s="18"/>
      <c r="G268" s="19"/>
      <c r="H268" s="19"/>
      <c r="I268" s="19"/>
      <c r="J268" s="23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2:28" s="3" customFormat="1" x14ac:dyDescent="0.25">
      <c r="B269" s="22"/>
      <c r="C269" s="18"/>
      <c r="D269" s="18"/>
      <c r="E269" s="18"/>
      <c r="G269" s="19"/>
      <c r="H269" s="19"/>
      <c r="I269" s="19"/>
      <c r="J269" s="23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2:28" s="3" customFormat="1" x14ac:dyDescent="0.25">
      <c r="B270" s="22"/>
      <c r="C270" s="18"/>
      <c r="D270" s="18"/>
      <c r="E270" s="18"/>
      <c r="G270" s="19"/>
      <c r="H270" s="19"/>
      <c r="I270" s="19"/>
      <c r="J270" s="23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2:28" s="3" customFormat="1" x14ac:dyDescent="0.25">
      <c r="B271" s="22"/>
      <c r="C271" s="18"/>
      <c r="D271" s="18"/>
      <c r="E271" s="18"/>
      <c r="G271" s="19"/>
      <c r="H271" s="19"/>
      <c r="I271" s="19"/>
      <c r="J271" s="23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2:28" s="3" customFormat="1" x14ac:dyDescent="0.25">
      <c r="B272" s="22"/>
      <c r="C272" s="18"/>
      <c r="D272" s="18"/>
      <c r="E272" s="18"/>
      <c r="G272" s="19"/>
      <c r="H272" s="19"/>
      <c r="I272" s="19"/>
      <c r="J272" s="23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2:28" s="3" customFormat="1" x14ac:dyDescent="0.25">
      <c r="B273" s="22"/>
      <c r="C273" s="18"/>
      <c r="D273" s="18"/>
      <c r="E273" s="18"/>
      <c r="G273" s="19"/>
      <c r="H273" s="19"/>
      <c r="I273" s="19"/>
      <c r="J273" s="23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2:28" s="3" customFormat="1" x14ac:dyDescent="0.25">
      <c r="B274" s="22"/>
      <c r="C274" s="18"/>
      <c r="D274" s="18"/>
      <c r="E274" s="18"/>
      <c r="G274" s="19"/>
      <c r="H274" s="19"/>
      <c r="I274" s="19"/>
      <c r="J274" s="23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2:28" s="3" customFormat="1" x14ac:dyDescent="0.25">
      <c r="B275" s="22"/>
      <c r="C275" s="18"/>
      <c r="D275" s="18"/>
      <c r="E275" s="18"/>
      <c r="G275" s="19"/>
      <c r="H275" s="19"/>
      <c r="I275" s="19"/>
      <c r="J275" s="23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2:28" s="3" customFormat="1" x14ac:dyDescent="0.25">
      <c r="B276" s="22"/>
      <c r="C276" s="18"/>
      <c r="D276" s="18"/>
      <c r="E276" s="18"/>
      <c r="G276" s="19"/>
      <c r="H276" s="19"/>
      <c r="I276" s="19"/>
      <c r="J276" s="23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2:28" s="3" customFormat="1" x14ac:dyDescent="0.25">
      <c r="B277" s="22"/>
      <c r="C277" s="18"/>
      <c r="D277" s="18"/>
      <c r="E277" s="18"/>
      <c r="G277" s="19"/>
      <c r="H277" s="19"/>
      <c r="I277" s="19"/>
      <c r="J277" s="23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2:28" s="3" customFormat="1" x14ac:dyDescent="0.25">
      <c r="B278" s="22"/>
      <c r="C278" s="18"/>
      <c r="D278" s="18"/>
      <c r="E278" s="18"/>
      <c r="G278" s="19"/>
      <c r="H278" s="19"/>
      <c r="I278" s="19"/>
      <c r="J278" s="23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2:28" s="3" customFormat="1" x14ac:dyDescent="0.25">
      <c r="B279" s="22"/>
      <c r="C279" s="18"/>
      <c r="D279" s="18"/>
      <c r="E279" s="18"/>
      <c r="G279" s="19"/>
      <c r="H279" s="19"/>
      <c r="I279" s="19"/>
      <c r="J279" s="23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2:28" s="3" customFormat="1" x14ac:dyDescent="0.25">
      <c r="B280" s="22"/>
      <c r="C280" s="18"/>
      <c r="D280" s="18"/>
      <c r="E280" s="18"/>
      <c r="G280" s="19"/>
      <c r="H280" s="19"/>
      <c r="I280" s="19"/>
      <c r="J280" s="23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2:28" s="3" customFormat="1" x14ac:dyDescent="0.25">
      <c r="B281" s="22"/>
      <c r="C281" s="18"/>
      <c r="D281" s="18"/>
      <c r="E281" s="18"/>
      <c r="G281" s="19"/>
      <c r="H281" s="19"/>
      <c r="I281" s="19"/>
      <c r="J281" s="23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2:28" s="3" customFormat="1" x14ac:dyDescent="0.25">
      <c r="B282" s="22"/>
      <c r="C282" s="18"/>
      <c r="D282" s="18"/>
      <c r="E282" s="18"/>
      <c r="G282" s="19"/>
      <c r="H282" s="19"/>
      <c r="I282" s="19"/>
      <c r="J282" s="23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2:28" s="3" customFormat="1" x14ac:dyDescent="0.25">
      <c r="B283" s="22"/>
      <c r="C283" s="18"/>
      <c r="D283" s="18"/>
      <c r="E283" s="18"/>
      <c r="G283" s="19"/>
      <c r="H283" s="19"/>
      <c r="I283" s="19"/>
      <c r="J283" s="23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2:28" s="3" customFormat="1" x14ac:dyDescent="0.25">
      <c r="B284" s="22"/>
      <c r="C284" s="18"/>
      <c r="D284" s="18"/>
      <c r="E284" s="18"/>
      <c r="G284" s="19"/>
      <c r="H284" s="19"/>
      <c r="I284" s="19"/>
      <c r="J284" s="23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2:28" s="3" customFormat="1" x14ac:dyDescent="0.25">
      <c r="B285" s="22"/>
      <c r="C285" s="18"/>
      <c r="D285" s="18"/>
      <c r="E285" s="18"/>
      <c r="G285" s="19"/>
      <c r="H285" s="19"/>
      <c r="I285" s="19"/>
      <c r="J285" s="23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2:28" s="3" customFormat="1" x14ac:dyDescent="0.25">
      <c r="B286" s="22"/>
      <c r="C286" s="18"/>
      <c r="D286" s="18"/>
      <c r="E286" s="18"/>
      <c r="G286" s="19"/>
      <c r="H286" s="19"/>
      <c r="I286" s="19"/>
      <c r="J286" s="23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2:28" s="3" customFormat="1" x14ac:dyDescent="0.25">
      <c r="B287" s="22"/>
      <c r="C287" s="18"/>
      <c r="D287" s="18"/>
      <c r="E287" s="18"/>
      <c r="G287" s="19"/>
      <c r="H287" s="19"/>
      <c r="I287" s="19"/>
      <c r="J287" s="23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2:28" s="3" customFormat="1" x14ac:dyDescent="0.25">
      <c r="B288" s="22"/>
      <c r="C288" s="18"/>
      <c r="D288" s="18"/>
      <c r="E288" s="18"/>
      <c r="G288" s="19"/>
      <c r="H288" s="19"/>
      <c r="I288" s="19"/>
      <c r="J288" s="23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2:28" s="3" customFormat="1" x14ac:dyDescent="0.25">
      <c r="B289" s="22"/>
      <c r="C289" s="18"/>
      <c r="D289" s="18"/>
      <c r="E289" s="18"/>
      <c r="G289" s="19"/>
      <c r="H289" s="19"/>
      <c r="I289" s="19"/>
      <c r="J289" s="23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2:28" s="3" customFormat="1" x14ac:dyDescent="0.25">
      <c r="B290" s="22"/>
      <c r="C290" s="18"/>
      <c r="D290" s="18"/>
      <c r="E290" s="18"/>
      <c r="G290" s="19"/>
      <c r="H290" s="19"/>
      <c r="I290" s="19"/>
      <c r="J290" s="23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2:28" s="3" customFormat="1" x14ac:dyDescent="0.25">
      <c r="B291" s="22"/>
      <c r="C291" s="18"/>
      <c r="D291" s="18"/>
      <c r="E291" s="18"/>
      <c r="G291" s="19"/>
      <c r="H291" s="19"/>
      <c r="I291" s="19"/>
      <c r="J291" s="23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2:28" s="3" customFormat="1" x14ac:dyDescent="0.25">
      <c r="B292" s="22"/>
      <c r="C292" s="18"/>
      <c r="D292" s="18"/>
      <c r="E292" s="18"/>
      <c r="G292" s="19"/>
      <c r="H292" s="19"/>
      <c r="I292" s="19"/>
      <c r="J292" s="23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2:28" s="3" customFormat="1" x14ac:dyDescent="0.25">
      <c r="B293" s="22"/>
      <c r="C293" s="18"/>
      <c r="D293" s="18"/>
      <c r="E293" s="18"/>
      <c r="G293" s="19"/>
      <c r="H293" s="19"/>
      <c r="I293" s="19"/>
      <c r="J293" s="23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2:28" s="3" customFormat="1" x14ac:dyDescent="0.25">
      <c r="B294" s="22"/>
      <c r="C294" s="18"/>
      <c r="D294" s="18"/>
      <c r="E294" s="18"/>
      <c r="G294" s="19"/>
      <c r="H294" s="19"/>
      <c r="I294" s="19"/>
      <c r="J294" s="23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2:28" s="3" customFormat="1" x14ac:dyDescent="0.25">
      <c r="B295" s="22"/>
      <c r="C295" s="18"/>
      <c r="D295" s="18"/>
      <c r="E295" s="18"/>
      <c r="G295" s="19"/>
      <c r="H295" s="19"/>
      <c r="I295" s="19"/>
      <c r="J295" s="23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2:28" s="3" customFormat="1" x14ac:dyDescent="0.25">
      <c r="B296" s="22"/>
      <c r="C296" s="18"/>
      <c r="D296" s="18"/>
      <c r="E296" s="18"/>
      <c r="G296" s="19"/>
      <c r="H296" s="19"/>
      <c r="I296" s="19"/>
      <c r="J296" s="23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2:28" s="3" customFormat="1" x14ac:dyDescent="0.25">
      <c r="B297" s="22"/>
      <c r="C297" s="18"/>
      <c r="D297" s="18"/>
      <c r="E297" s="18"/>
      <c r="G297" s="19"/>
      <c r="H297" s="19"/>
      <c r="I297" s="19"/>
      <c r="J297" s="23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2:28" s="3" customFormat="1" x14ac:dyDescent="0.25">
      <c r="B298" s="22"/>
      <c r="C298" s="18"/>
      <c r="D298" s="18"/>
      <c r="E298" s="18"/>
      <c r="G298" s="19"/>
      <c r="H298" s="19"/>
      <c r="I298" s="19"/>
      <c r="J298" s="23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2:28" s="3" customFormat="1" x14ac:dyDescent="0.25">
      <c r="B299" s="22"/>
      <c r="C299" s="18"/>
      <c r="D299" s="18"/>
      <c r="E299" s="18"/>
      <c r="G299" s="19"/>
      <c r="H299" s="19"/>
      <c r="I299" s="19"/>
      <c r="J299" s="23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2:28" s="3" customFormat="1" x14ac:dyDescent="0.25">
      <c r="B300" s="22"/>
      <c r="C300" s="18"/>
      <c r="D300" s="18"/>
      <c r="E300" s="18"/>
      <c r="G300" s="19"/>
      <c r="H300" s="19"/>
      <c r="I300" s="19"/>
      <c r="J300" s="23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2:28" s="3" customFormat="1" x14ac:dyDescent="0.25">
      <c r="B301" s="22"/>
      <c r="C301" s="18"/>
      <c r="D301" s="18"/>
      <c r="E301" s="18"/>
      <c r="G301" s="19"/>
      <c r="H301" s="19"/>
      <c r="I301" s="19"/>
      <c r="J301" s="23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2:28" s="3" customFormat="1" x14ac:dyDescent="0.25">
      <c r="B302" s="22"/>
      <c r="C302" s="18"/>
      <c r="D302" s="18"/>
      <c r="E302" s="18"/>
      <c r="G302" s="19"/>
      <c r="H302" s="19"/>
      <c r="I302" s="19"/>
      <c r="J302" s="23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2:28" s="3" customFormat="1" x14ac:dyDescent="0.25">
      <c r="B303" s="22"/>
      <c r="C303" s="18"/>
      <c r="D303" s="18"/>
      <c r="E303" s="18"/>
      <c r="G303" s="19"/>
      <c r="H303" s="19"/>
      <c r="I303" s="19"/>
      <c r="J303" s="23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2:28" s="3" customFormat="1" x14ac:dyDescent="0.25">
      <c r="B304" s="22"/>
      <c r="C304" s="18"/>
      <c r="D304" s="18"/>
      <c r="E304" s="18"/>
      <c r="G304" s="19"/>
      <c r="H304" s="19"/>
      <c r="I304" s="19"/>
      <c r="J304" s="23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2:28" s="3" customFormat="1" x14ac:dyDescent="0.25">
      <c r="B305" s="22"/>
      <c r="C305" s="18"/>
      <c r="D305" s="18"/>
      <c r="E305" s="18"/>
      <c r="G305" s="19"/>
      <c r="H305" s="19"/>
      <c r="I305" s="19"/>
      <c r="J305" s="23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2:28" s="3" customFormat="1" x14ac:dyDescent="0.25">
      <c r="B306" s="22"/>
      <c r="C306" s="18"/>
      <c r="D306" s="18"/>
      <c r="E306" s="18"/>
      <c r="G306" s="19"/>
      <c r="H306" s="19"/>
      <c r="I306" s="19"/>
      <c r="J306" s="23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2:28" s="3" customFormat="1" x14ac:dyDescent="0.25">
      <c r="B307" s="22"/>
      <c r="C307" s="18"/>
      <c r="D307" s="18"/>
      <c r="E307" s="18"/>
      <c r="G307" s="19"/>
      <c r="H307" s="19"/>
      <c r="I307" s="19"/>
      <c r="J307" s="23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2:28" s="3" customFormat="1" x14ac:dyDescent="0.25">
      <c r="B308" s="22"/>
      <c r="C308" s="18"/>
      <c r="D308" s="18"/>
      <c r="E308" s="18"/>
      <c r="G308" s="19"/>
      <c r="H308" s="19"/>
      <c r="I308" s="19"/>
      <c r="J308" s="23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2:28" s="3" customFormat="1" x14ac:dyDescent="0.25">
      <c r="B309" s="22"/>
      <c r="C309" s="18"/>
      <c r="D309" s="18"/>
      <c r="E309" s="18"/>
      <c r="G309" s="19"/>
      <c r="H309" s="19"/>
      <c r="I309" s="19"/>
      <c r="J309" s="23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2:28" s="3" customFormat="1" x14ac:dyDescent="0.25">
      <c r="B310" s="22"/>
      <c r="C310" s="18"/>
      <c r="D310" s="18"/>
      <c r="E310" s="18"/>
      <c r="G310" s="19"/>
      <c r="H310" s="19"/>
      <c r="I310" s="19"/>
      <c r="J310" s="23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2:28" s="3" customFormat="1" x14ac:dyDescent="0.25">
      <c r="B311" s="22"/>
      <c r="C311" s="18"/>
      <c r="D311" s="18"/>
      <c r="E311" s="18"/>
      <c r="G311" s="19"/>
      <c r="H311" s="19"/>
      <c r="I311" s="19"/>
      <c r="J311" s="23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2:28" s="3" customFormat="1" x14ac:dyDescent="0.25">
      <c r="B312" s="22"/>
      <c r="C312" s="18"/>
      <c r="D312" s="18"/>
      <c r="E312" s="18"/>
      <c r="G312" s="19"/>
      <c r="H312" s="19"/>
      <c r="I312" s="19"/>
      <c r="J312" s="23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2:28" s="3" customFormat="1" x14ac:dyDescent="0.25">
      <c r="B313" s="22"/>
      <c r="C313" s="18"/>
      <c r="D313" s="18"/>
      <c r="E313" s="18"/>
      <c r="G313" s="19"/>
      <c r="H313" s="19"/>
      <c r="I313" s="19"/>
      <c r="J313" s="23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2:28" s="3" customFormat="1" x14ac:dyDescent="0.25">
      <c r="B314" s="22"/>
      <c r="C314" s="18"/>
      <c r="D314" s="18"/>
      <c r="E314" s="18"/>
      <c r="G314" s="19"/>
      <c r="H314" s="19"/>
      <c r="I314" s="19"/>
      <c r="J314" s="23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2:28" s="3" customFormat="1" x14ac:dyDescent="0.25">
      <c r="B315" s="22"/>
      <c r="C315" s="18"/>
      <c r="D315" s="18"/>
      <c r="E315" s="18"/>
      <c r="G315" s="19"/>
      <c r="H315" s="19"/>
      <c r="I315" s="19"/>
      <c r="J315" s="23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2:28" s="3" customFormat="1" x14ac:dyDescent="0.25">
      <c r="B316" s="22"/>
      <c r="C316" s="18"/>
      <c r="D316" s="18"/>
      <c r="E316" s="18"/>
      <c r="G316" s="19"/>
      <c r="H316" s="19"/>
      <c r="I316" s="19"/>
      <c r="J316" s="23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2:28" s="3" customFormat="1" x14ac:dyDescent="0.25">
      <c r="B317" s="22"/>
      <c r="C317" s="18"/>
      <c r="D317" s="18"/>
      <c r="E317" s="18"/>
      <c r="G317" s="19"/>
      <c r="H317" s="19"/>
      <c r="I317" s="19"/>
      <c r="J317" s="23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2:28" s="3" customFormat="1" x14ac:dyDescent="0.25">
      <c r="B318" s="22"/>
      <c r="C318" s="18"/>
      <c r="D318" s="18"/>
      <c r="E318" s="18"/>
      <c r="G318" s="19"/>
      <c r="H318" s="19"/>
      <c r="I318" s="19"/>
      <c r="J318" s="23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2:28" s="3" customFormat="1" x14ac:dyDescent="0.25">
      <c r="B319" s="22"/>
      <c r="C319" s="18"/>
      <c r="D319" s="18"/>
      <c r="E319" s="18"/>
      <c r="G319" s="19"/>
      <c r="H319" s="19"/>
      <c r="I319" s="19"/>
      <c r="J319" s="23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2:28" s="3" customFormat="1" x14ac:dyDescent="0.25">
      <c r="B320" s="22"/>
      <c r="C320" s="18"/>
      <c r="D320" s="18"/>
      <c r="E320" s="18"/>
      <c r="G320" s="19"/>
      <c r="H320" s="19"/>
      <c r="I320" s="19"/>
      <c r="J320" s="23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2:28" s="3" customFormat="1" x14ac:dyDescent="0.25">
      <c r="B321" s="22"/>
      <c r="C321" s="18"/>
      <c r="D321" s="18"/>
      <c r="E321" s="18"/>
      <c r="G321" s="19"/>
      <c r="H321" s="19"/>
      <c r="I321" s="19"/>
      <c r="J321" s="23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2:28" s="3" customFormat="1" x14ac:dyDescent="0.25">
      <c r="B322" s="22"/>
      <c r="C322" s="18"/>
      <c r="D322" s="18"/>
      <c r="E322" s="18"/>
      <c r="G322" s="19"/>
      <c r="H322" s="19"/>
      <c r="I322" s="19"/>
      <c r="J322" s="23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2:28" s="3" customFormat="1" x14ac:dyDescent="0.25">
      <c r="B323" s="22"/>
      <c r="C323" s="18"/>
      <c r="D323" s="18"/>
      <c r="E323" s="18"/>
      <c r="G323" s="19"/>
      <c r="H323" s="19"/>
      <c r="I323" s="19"/>
      <c r="J323" s="23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2:28" s="3" customFormat="1" x14ac:dyDescent="0.25">
      <c r="B324" s="22"/>
      <c r="C324" s="18"/>
      <c r="D324" s="18"/>
      <c r="E324" s="18"/>
      <c r="G324" s="19"/>
      <c r="H324" s="19"/>
      <c r="I324" s="19"/>
      <c r="J324" s="23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2:28" s="3" customFormat="1" x14ac:dyDescent="0.25">
      <c r="B325" s="22"/>
      <c r="C325" s="18"/>
      <c r="D325" s="18"/>
      <c r="E325" s="18"/>
      <c r="G325" s="19"/>
      <c r="H325" s="19"/>
      <c r="I325" s="19"/>
      <c r="J325" s="23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2:28" s="3" customFormat="1" x14ac:dyDescent="0.25">
      <c r="B326" s="22"/>
      <c r="C326" s="18"/>
      <c r="D326" s="18"/>
      <c r="E326" s="18"/>
      <c r="G326" s="19"/>
      <c r="H326" s="19"/>
      <c r="I326" s="19"/>
      <c r="J326" s="23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2:28" s="3" customFormat="1" x14ac:dyDescent="0.25">
      <c r="B327" s="22"/>
      <c r="C327" s="18"/>
      <c r="D327" s="18"/>
      <c r="E327" s="18"/>
      <c r="G327" s="19"/>
      <c r="H327" s="19"/>
      <c r="I327" s="19"/>
      <c r="J327" s="23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2:28" s="3" customFormat="1" x14ac:dyDescent="0.25">
      <c r="B328" s="22"/>
      <c r="C328" s="18"/>
      <c r="D328" s="18"/>
      <c r="E328" s="18"/>
      <c r="G328" s="19"/>
      <c r="H328" s="19"/>
      <c r="I328" s="19"/>
      <c r="J328" s="23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2:28" s="3" customFormat="1" x14ac:dyDescent="0.25">
      <c r="B329" s="22"/>
      <c r="C329" s="18"/>
      <c r="D329" s="18"/>
      <c r="E329" s="18"/>
      <c r="G329" s="19"/>
      <c r="H329" s="19"/>
      <c r="I329" s="19"/>
      <c r="J329" s="23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2:28" s="3" customFormat="1" x14ac:dyDescent="0.25">
      <c r="B330" s="22"/>
      <c r="C330" s="18"/>
      <c r="D330" s="18"/>
      <c r="E330" s="18"/>
      <c r="G330" s="19"/>
      <c r="H330" s="19"/>
      <c r="I330" s="19"/>
      <c r="J330" s="23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2:28" s="3" customFormat="1" x14ac:dyDescent="0.25">
      <c r="B331" s="22"/>
      <c r="C331" s="18"/>
      <c r="D331" s="18"/>
      <c r="E331" s="18"/>
      <c r="G331" s="19"/>
      <c r="H331" s="19"/>
      <c r="I331" s="19"/>
      <c r="J331" s="23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2:28" s="3" customFormat="1" x14ac:dyDescent="0.25">
      <c r="B332" s="22"/>
      <c r="C332" s="18"/>
      <c r="D332" s="18"/>
      <c r="E332" s="18"/>
      <c r="G332" s="19"/>
      <c r="H332" s="19"/>
      <c r="I332" s="19"/>
      <c r="J332" s="23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2:28" s="3" customFormat="1" x14ac:dyDescent="0.25">
      <c r="B333" s="22"/>
      <c r="C333" s="18"/>
      <c r="D333" s="18"/>
      <c r="E333" s="18"/>
      <c r="G333" s="19"/>
      <c r="H333" s="19"/>
      <c r="I333" s="19"/>
      <c r="J333" s="23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2:28" s="3" customFormat="1" x14ac:dyDescent="0.25">
      <c r="B334" s="22"/>
      <c r="C334" s="18"/>
      <c r="D334" s="18"/>
      <c r="E334" s="18"/>
      <c r="G334" s="19"/>
      <c r="H334" s="19"/>
      <c r="I334" s="19"/>
      <c r="J334" s="23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2:28" s="3" customFormat="1" x14ac:dyDescent="0.25">
      <c r="B335" s="22"/>
      <c r="C335" s="18"/>
      <c r="D335" s="18"/>
      <c r="E335" s="18"/>
      <c r="G335" s="19"/>
      <c r="H335" s="19"/>
      <c r="I335" s="19"/>
      <c r="J335" s="23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2:28" s="3" customFormat="1" x14ac:dyDescent="0.25">
      <c r="B336" s="22"/>
      <c r="C336" s="18"/>
      <c r="D336" s="18"/>
      <c r="E336" s="18"/>
      <c r="G336" s="19"/>
      <c r="H336" s="19"/>
      <c r="I336" s="19"/>
      <c r="J336" s="23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2:28" s="3" customFormat="1" x14ac:dyDescent="0.25">
      <c r="B337" s="22"/>
      <c r="C337" s="18"/>
      <c r="D337" s="18"/>
      <c r="E337" s="18"/>
      <c r="G337" s="19"/>
      <c r="H337" s="19"/>
      <c r="I337" s="19"/>
      <c r="J337" s="23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2:28" s="3" customFormat="1" x14ac:dyDescent="0.25">
      <c r="B338" s="22"/>
      <c r="C338" s="18"/>
      <c r="D338" s="18"/>
      <c r="E338" s="18"/>
      <c r="G338" s="19"/>
      <c r="H338" s="19"/>
      <c r="I338" s="19"/>
      <c r="J338" s="23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2:28" s="3" customFormat="1" x14ac:dyDescent="0.25">
      <c r="B339" s="22"/>
      <c r="C339" s="18"/>
      <c r="D339" s="18"/>
      <c r="E339" s="18"/>
      <c r="G339" s="19"/>
      <c r="H339" s="19"/>
      <c r="I339" s="19"/>
      <c r="J339" s="23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2:28" s="3" customFormat="1" x14ac:dyDescent="0.25">
      <c r="B340" s="22"/>
      <c r="C340" s="18"/>
      <c r="D340" s="18"/>
      <c r="E340" s="18"/>
      <c r="G340" s="19"/>
      <c r="H340" s="19"/>
      <c r="I340" s="19"/>
      <c r="J340" s="23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2:28" s="3" customFormat="1" x14ac:dyDescent="0.25">
      <c r="B341" s="22"/>
      <c r="C341" s="18"/>
      <c r="D341" s="18"/>
      <c r="E341" s="18"/>
      <c r="G341" s="19"/>
      <c r="H341" s="19"/>
      <c r="I341" s="19"/>
      <c r="J341" s="23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2:28" s="3" customFormat="1" x14ac:dyDescent="0.25">
      <c r="B342" s="22"/>
      <c r="C342" s="18"/>
      <c r="D342" s="18"/>
      <c r="E342" s="18"/>
      <c r="G342" s="19"/>
      <c r="H342" s="19"/>
      <c r="I342" s="19"/>
      <c r="J342" s="23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2:28" s="3" customFormat="1" x14ac:dyDescent="0.25">
      <c r="B343" s="22"/>
      <c r="C343" s="18"/>
      <c r="D343" s="18"/>
      <c r="E343" s="18"/>
      <c r="G343" s="19"/>
      <c r="H343" s="19"/>
      <c r="I343" s="19"/>
      <c r="J343" s="23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2:28" s="3" customFormat="1" x14ac:dyDescent="0.25">
      <c r="B344" s="22"/>
      <c r="C344" s="18"/>
      <c r="D344" s="18"/>
      <c r="E344" s="18"/>
      <c r="G344" s="19"/>
      <c r="H344" s="19"/>
      <c r="I344" s="19"/>
      <c r="J344" s="23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2:28" s="3" customFormat="1" x14ac:dyDescent="0.25">
      <c r="B345" s="22"/>
      <c r="C345" s="18"/>
      <c r="D345" s="18"/>
      <c r="E345" s="18"/>
      <c r="G345" s="19"/>
      <c r="H345" s="19"/>
      <c r="I345" s="19"/>
      <c r="J345" s="23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2:28" s="3" customFormat="1" x14ac:dyDescent="0.25">
      <c r="B346" s="22"/>
      <c r="C346" s="18"/>
      <c r="D346" s="18"/>
      <c r="E346" s="18"/>
      <c r="G346" s="19"/>
      <c r="H346" s="19"/>
      <c r="I346" s="19"/>
      <c r="J346" s="23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2:28" s="3" customFormat="1" x14ac:dyDescent="0.25">
      <c r="B347" s="22"/>
      <c r="C347" s="18"/>
      <c r="D347" s="18"/>
      <c r="E347" s="18"/>
      <c r="G347" s="19"/>
      <c r="H347" s="19"/>
      <c r="I347" s="19"/>
      <c r="J347" s="23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2:28" s="3" customFormat="1" x14ac:dyDescent="0.25">
      <c r="B348" s="22"/>
      <c r="C348" s="18"/>
      <c r="D348" s="18"/>
      <c r="E348" s="18"/>
      <c r="G348" s="19"/>
      <c r="H348" s="19"/>
      <c r="I348" s="19"/>
      <c r="J348" s="23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2:28" s="3" customFormat="1" x14ac:dyDescent="0.25">
      <c r="B349" s="22"/>
      <c r="C349" s="18"/>
      <c r="D349" s="18"/>
      <c r="E349" s="18"/>
      <c r="G349" s="19"/>
      <c r="H349" s="19"/>
      <c r="I349" s="19"/>
      <c r="J349" s="23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2:28" s="3" customFormat="1" x14ac:dyDescent="0.25">
      <c r="B350" s="22"/>
      <c r="C350" s="18"/>
      <c r="D350" s="18"/>
      <c r="E350" s="18"/>
      <c r="G350" s="19"/>
      <c r="H350" s="19"/>
      <c r="I350" s="19"/>
      <c r="J350" s="23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2:28" s="3" customFormat="1" x14ac:dyDescent="0.25">
      <c r="B351" s="22"/>
      <c r="C351" s="18"/>
      <c r="D351" s="18"/>
      <c r="E351" s="18"/>
      <c r="G351" s="19"/>
      <c r="H351" s="19"/>
      <c r="I351" s="19"/>
      <c r="J351" s="23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2:28" s="3" customFormat="1" x14ac:dyDescent="0.25">
      <c r="B352" s="22"/>
      <c r="C352" s="18"/>
      <c r="D352" s="18"/>
      <c r="E352" s="18"/>
      <c r="G352" s="19"/>
      <c r="H352" s="19"/>
      <c r="I352" s="19"/>
      <c r="J352" s="23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2:28" s="3" customFormat="1" x14ac:dyDescent="0.25">
      <c r="B353" s="22"/>
      <c r="C353" s="18"/>
      <c r="D353" s="18"/>
      <c r="E353" s="18"/>
      <c r="G353" s="19"/>
      <c r="H353" s="19"/>
      <c r="I353" s="19"/>
      <c r="J353" s="23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2:28" s="3" customFormat="1" x14ac:dyDescent="0.25">
      <c r="B354" s="22"/>
      <c r="C354" s="18"/>
      <c r="D354" s="18"/>
      <c r="E354" s="18"/>
      <c r="G354" s="19"/>
      <c r="H354" s="19"/>
      <c r="I354" s="19"/>
      <c r="J354" s="23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2:28" s="3" customFormat="1" x14ac:dyDescent="0.25">
      <c r="B355" s="22"/>
      <c r="C355" s="18"/>
      <c r="D355" s="18"/>
      <c r="E355" s="18"/>
      <c r="G355" s="19"/>
      <c r="H355" s="19"/>
      <c r="I355" s="19"/>
      <c r="J355" s="23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2:28" s="3" customFormat="1" x14ac:dyDescent="0.25">
      <c r="B356" s="22"/>
      <c r="C356" s="18"/>
      <c r="D356" s="18"/>
      <c r="E356" s="18"/>
      <c r="G356" s="19"/>
      <c r="H356" s="19"/>
      <c r="I356" s="19"/>
      <c r="J356" s="23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2:28" s="3" customFormat="1" x14ac:dyDescent="0.25">
      <c r="B357" s="22"/>
      <c r="C357" s="18"/>
      <c r="D357" s="18"/>
      <c r="E357" s="18"/>
      <c r="G357" s="19"/>
      <c r="H357" s="19"/>
      <c r="I357" s="19"/>
      <c r="J357" s="23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2:28" s="3" customFormat="1" x14ac:dyDescent="0.25">
      <c r="B358" s="22"/>
      <c r="C358" s="18"/>
      <c r="D358" s="18"/>
      <c r="E358" s="18"/>
      <c r="G358" s="19"/>
      <c r="H358" s="19"/>
      <c r="I358" s="19"/>
      <c r="J358" s="23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2:28" s="3" customFormat="1" x14ac:dyDescent="0.25">
      <c r="B359" s="22"/>
      <c r="C359" s="18"/>
      <c r="D359" s="18"/>
      <c r="E359" s="18"/>
      <c r="G359" s="19"/>
      <c r="H359" s="19"/>
      <c r="I359" s="19"/>
      <c r="J359" s="23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2:28" s="3" customFormat="1" x14ac:dyDescent="0.25">
      <c r="B360" s="22"/>
      <c r="C360" s="18"/>
      <c r="D360" s="18"/>
      <c r="E360" s="18"/>
      <c r="G360" s="19"/>
      <c r="H360" s="19"/>
      <c r="I360" s="19"/>
      <c r="J360" s="23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2:28" s="3" customFormat="1" x14ac:dyDescent="0.25">
      <c r="B361" s="22"/>
      <c r="C361" s="18"/>
      <c r="D361" s="18"/>
      <c r="E361" s="18"/>
      <c r="G361" s="19"/>
      <c r="H361" s="19"/>
      <c r="I361" s="19"/>
      <c r="J361" s="23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2:28" s="3" customFormat="1" x14ac:dyDescent="0.25">
      <c r="B362" s="22"/>
      <c r="C362" s="18"/>
      <c r="D362" s="18"/>
      <c r="E362" s="18"/>
      <c r="G362" s="19"/>
      <c r="H362" s="19"/>
      <c r="I362" s="19"/>
      <c r="J362" s="23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2:28" s="3" customFormat="1" x14ac:dyDescent="0.25">
      <c r="B363" s="22"/>
      <c r="C363" s="18"/>
      <c r="D363" s="18"/>
      <c r="E363" s="18"/>
      <c r="G363" s="19"/>
      <c r="H363" s="19"/>
      <c r="I363" s="19"/>
      <c r="J363" s="23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2:28" s="3" customFormat="1" x14ac:dyDescent="0.25">
      <c r="B364" s="22"/>
      <c r="C364" s="18"/>
      <c r="D364" s="18"/>
      <c r="E364" s="18"/>
      <c r="G364" s="19"/>
      <c r="H364" s="19"/>
      <c r="I364" s="19"/>
      <c r="J364" s="23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2:28" s="3" customFormat="1" x14ac:dyDescent="0.25">
      <c r="B365" s="22"/>
      <c r="C365" s="18"/>
      <c r="D365" s="18"/>
      <c r="E365" s="18"/>
      <c r="G365" s="19"/>
      <c r="H365" s="19"/>
      <c r="I365" s="19"/>
      <c r="J365" s="23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2:28" s="3" customFormat="1" x14ac:dyDescent="0.25">
      <c r="B366" s="22"/>
      <c r="C366" s="18"/>
      <c r="D366" s="18"/>
      <c r="E366" s="18"/>
      <c r="G366" s="19"/>
      <c r="H366" s="19"/>
      <c r="I366" s="19"/>
      <c r="J366" s="23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2:28" s="3" customFormat="1" x14ac:dyDescent="0.25">
      <c r="B367" s="22"/>
      <c r="C367" s="18"/>
      <c r="D367" s="18"/>
      <c r="E367" s="18"/>
      <c r="G367" s="19"/>
      <c r="H367" s="19"/>
      <c r="I367" s="19"/>
      <c r="J367" s="23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2:28" s="3" customFormat="1" x14ac:dyDescent="0.25">
      <c r="B368" s="22"/>
      <c r="C368" s="18"/>
      <c r="D368" s="18"/>
      <c r="E368" s="18"/>
      <c r="G368" s="19"/>
      <c r="H368" s="19"/>
      <c r="I368" s="19"/>
      <c r="J368" s="23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2:28" s="3" customFormat="1" x14ac:dyDescent="0.25">
      <c r="B369" s="22"/>
      <c r="C369" s="18"/>
      <c r="D369" s="18"/>
      <c r="E369" s="18"/>
      <c r="G369" s="19"/>
      <c r="H369" s="19"/>
      <c r="I369" s="19"/>
      <c r="J369" s="23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2:28" s="3" customFormat="1" x14ac:dyDescent="0.25">
      <c r="B370" s="22"/>
      <c r="C370" s="18"/>
      <c r="D370" s="18"/>
      <c r="E370" s="18"/>
      <c r="G370" s="19"/>
      <c r="H370" s="19"/>
      <c r="I370" s="19"/>
      <c r="J370" s="23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2:28" s="3" customFormat="1" x14ac:dyDescent="0.25">
      <c r="B371" s="22"/>
      <c r="C371" s="18"/>
      <c r="D371" s="18"/>
      <c r="E371" s="18"/>
      <c r="G371" s="19"/>
      <c r="H371" s="19"/>
      <c r="I371" s="19"/>
      <c r="J371" s="23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2:28" s="3" customFormat="1" x14ac:dyDescent="0.25">
      <c r="B372" s="22"/>
      <c r="C372" s="18"/>
      <c r="D372" s="18"/>
      <c r="E372" s="18"/>
      <c r="G372" s="19"/>
      <c r="H372" s="19"/>
      <c r="I372" s="19"/>
      <c r="J372" s="23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2:28" s="3" customFormat="1" x14ac:dyDescent="0.25">
      <c r="B373" s="22"/>
      <c r="C373" s="18"/>
      <c r="D373" s="18"/>
      <c r="E373" s="18"/>
      <c r="G373" s="19"/>
      <c r="H373" s="19"/>
      <c r="I373" s="19"/>
      <c r="J373" s="23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2:28" s="3" customFormat="1" x14ac:dyDescent="0.25">
      <c r="B374" s="22"/>
      <c r="C374" s="18"/>
      <c r="D374" s="18"/>
      <c r="E374" s="18"/>
      <c r="G374" s="19"/>
      <c r="H374" s="19"/>
      <c r="I374" s="19"/>
      <c r="J374" s="23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2:28" s="3" customFormat="1" x14ac:dyDescent="0.25">
      <c r="B375" s="22"/>
      <c r="C375" s="18"/>
      <c r="D375" s="18"/>
      <c r="E375" s="18"/>
      <c r="G375" s="19"/>
      <c r="H375" s="19"/>
      <c r="I375" s="19"/>
      <c r="J375" s="23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2:28" s="3" customFormat="1" x14ac:dyDescent="0.25">
      <c r="B376" s="22"/>
      <c r="C376" s="18"/>
      <c r="D376" s="18"/>
      <c r="E376" s="18"/>
      <c r="G376" s="19"/>
      <c r="H376" s="19"/>
      <c r="I376" s="19"/>
      <c r="J376" s="23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2:28" s="3" customFormat="1" x14ac:dyDescent="0.25">
      <c r="B377" s="22"/>
      <c r="C377" s="18"/>
      <c r="D377" s="18"/>
      <c r="E377" s="18"/>
      <c r="G377" s="19"/>
      <c r="H377" s="19"/>
      <c r="I377" s="19"/>
      <c r="J377" s="23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2:28" s="3" customFormat="1" x14ac:dyDescent="0.25">
      <c r="B378" s="22"/>
      <c r="C378" s="18"/>
      <c r="D378" s="18"/>
      <c r="E378" s="18"/>
      <c r="G378" s="19"/>
      <c r="H378" s="19"/>
      <c r="I378" s="19"/>
      <c r="J378" s="23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2:28" s="3" customFormat="1" x14ac:dyDescent="0.25">
      <c r="B379" s="22"/>
      <c r="C379" s="18"/>
      <c r="D379" s="18"/>
      <c r="E379" s="18"/>
      <c r="G379" s="19"/>
      <c r="H379" s="19"/>
      <c r="I379" s="19"/>
      <c r="J379" s="23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2:28" s="3" customFormat="1" x14ac:dyDescent="0.25">
      <c r="B380" s="22"/>
      <c r="C380" s="18"/>
      <c r="D380" s="18"/>
      <c r="E380" s="18"/>
      <c r="G380" s="19"/>
      <c r="H380" s="19"/>
      <c r="I380" s="19"/>
      <c r="J380" s="23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2:28" s="3" customFormat="1" x14ac:dyDescent="0.25">
      <c r="B381" s="22"/>
      <c r="C381" s="18"/>
      <c r="D381" s="18"/>
      <c r="E381" s="18"/>
      <c r="G381" s="19"/>
      <c r="H381" s="19"/>
      <c r="I381" s="19"/>
      <c r="J381" s="23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2:28" s="3" customFormat="1" x14ac:dyDescent="0.25">
      <c r="B382" s="22"/>
      <c r="C382" s="18"/>
      <c r="D382" s="18"/>
      <c r="E382" s="18"/>
      <c r="G382" s="19"/>
      <c r="H382" s="19"/>
      <c r="I382" s="19"/>
      <c r="J382" s="23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2:28" s="3" customFormat="1" x14ac:dyDescent="0.25">
      <c r="B383" s="22"/>
      <c r="C383" s="18"/>
      <c r="D383" s="18"/>
      <c r="E383" s="18"/>
      <c r="G383" s="19"/>
      <c r="H383" s="19"/>
      <c r="I383" s="19"/>
      <c r="J383" s="23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2:28" s="3" customFormat="1" x14ac:dyDescent="0.25">
      <c r="B384" s="22"/>
      <c r="C384" s="18"/>
      <c r="D384" s="18"/>
      <c r="E384" s="18"/>
      <c r="G384" s="19"/>
      <c r="H384" s="19"/>
      <c r="I384" s="19"/>
      <c r="J384" s="23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2:28" s="3" customFormat="1" x14ac:dyDescent="0.25">
      <c r="B385" s="22"/>
      <c r="C385" s="18"/>
      <c r="D385" s="18"/>
      <c r="E385" s="18"/>
      <c r="G385" s="19"/>
      <c r="H385" s="19"/>
      <c r="I385" s="19"/>
      <c r="J385" s="23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2:28" s="3" customFormat="1" x14ac:dyDescent="0.25">
      <c r="B386" s="22"/>
      <c r="C386" s="18"/>
      <c r="D386" s="18"/>
      <c r="E386" s="18"/>
      <c r="G386" s="19"/>
      <c r="H386" s="19"/>
      <c r="I386" s="19"/>
      <c r="J386" s="23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2:28" s="3" customFormat="1" x14ac:dyDescent="0.25">
      <c r="B387" s="22"/>
      <c r="C387" s="18"/>
      <c r="D387" s="18"/>
      <c r="E387" s="18"/>
      <c r="G387" s="19"/>
      <c r="H387" s="19"/>
      <c r="I387" s="19"/>
      <c r="J387" s="23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2:28" s="3" customFormat="1" x14ac:dyDescent="0.25">
      <c r="B388" s="22"/>
      <c r="C388" s="18"/>
      <c r="D388" s="18"/>
      <c r="E388" s="18"/>
      <c r="G388" s="19"/>
      <c r="H388" s="19"/>
      <c r="I388" s="19"/>
      <c r="J388" s="23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2:28" s="3" customFormat="1" x14ac:dyDescent="0.25">
      <c r="B389" s="22"/>
      <c r="C389" s="18"/>
      <c r="D389" s="18"/>
      <c r="E389" s="18"/>
      <c r="G389" s="19"/>
      <c r="H389" s="19"/>
      <c r="I389" s="19"/>
      <c r="J389" s="23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2:28" s="3" customFormat="1" x14ac:dyDescent="0.25">
      <c r="B390" s="22"/>
      <c r="C390" s="18"/>
      <c r="D390" s="18"/>
      <c r="E390" s="18"/>
      <c r="G390" s="19"/>
      <c r="H390" s="19"/>
      <c r="I390" s="19"/>
      <c r="J390" s="23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2:28" s="3" customFormat="1" x14ac:dyDescent="0.25">
      <c r="B391" s="22"/>
      <c r="C391" s="18"/>
      <c r="D391" s="18"/>
      <c r="E391" s="18"/>
      <c r="G391" s="19"/>
      <c r="H391" s="19"/>
      <c r="I391" s="19"/>
      <c r="J391" s="23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2:28" s="3" customFormat="1" x14ac:dyDescent="0.25">
      <c r="B392" s="22"/>
      <c r="C392" s="18"/>
      <c r="D392" s="18"/>
      <c r="E392" s="18"/>
      <c r="G392" s="19"/>
      <c r="H392" s="19"/>
      <c r="I392" s="19"/>
      <c r="J392" s="23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2:28" s="3" customFormat="1" x14ac:dyDescent="0.25">
      <c r="B393" s="22"/>
      <c r="C393" s="18"/>
      <c r="D393" s="18"/>
      <c r="E393" s="18"/>
      <c r="G393" s="19"/>
      <c r="H393" s="19"/>
      <c r="I393" s="19"/>
      <c r="J393" s="23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2:28" s="3" customFormat="1" x14ac:dyDescent="0.25">
      <c r="B394" s="22"/>
      <c r="C394" s="18"/>
      <c r="D394" s="18"/>
      <c r="E394" s="18"/>
      <c r="G394" s="19"/>
      <c r="H394" s="19"/>
      <c r="I394" s="19"/>
      <c r="J394" s="23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2:28" s="3" customFormat="1" x14ac:dyDescent="0.25">
      <c r="B395" s="22"/>
      <c r="C395" s="18"/>
      <c r="D395" s="18"/>
      <c r="E395" s="18"/>
      <c r="G395" s="19"/>
      <c r="H395" s="19"/>
      <c r="I395" s="19"/>
      <c r="J395" s="23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2:28" s="3" customFormat="1" x14ac:dyDescent="0.25">
      <c r="B396" s="22"/>
      <c r="C396" s="18"/>
      <c r="D396" s="18"/>
      <c r="E396" s="18"/>
      <c r="G396" s="19"/>
      <c r="H396" s="19"/>
      <c r="I396" s="19"/>
      <c r="J396" s="23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2:28" s="3" customFormat="1" x14ac:dyDescent="0.25">
      <c r="B397" s="22"/>
      <c r="C397" s="18"/>
      <c r="D397" s="18"/>
      <c r="E397" s="18"/>
      <c r="G397" s="19"/>
      <c r="H397" s="19"/>
      <c r="I397" s="19"/>
      <c r="J397" s="23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2:28" s="3" customFormat="1" x14ac:dyDescent="0.25">
      <c r="B398" s="22"/>
      <c r="C398" s="18"/>
      <c r="D398" s="18"/>
      <c r="E398" s="18"/>
      <c r="G398" s="19"/>
      <c r="H398" s="19"/>
      <c r="I398" s="19"/>
      <c r="J398" s="23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2:28" s="3" customFormat="1" x14ac:dyDescent="0.25">
      <c r="B399" s="22"/>
      <c r="C399" s="18"/>
      <c r="D399" s="18"/>
      <c r="E399" s="18"/>
      <c r="G399" s="19"/>
      <c r="H399" s="19"/>
      <c r="I399" s="19"/>
      <c r="J399" s="23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2:28" s="3" customFormat="1" x14ac:dyDescent="0.25">
      <c r="B400" s="22"/>
      <c r="C400" s="18"/>
      <c r="D400" s="18"/>
      <c r="E400" s="18"/>
      <c r="G400" s="19"/>
      <c r="H400" s="19"/>
      <c r="I400" s="19"/>
      <c r="J400" s="23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2:28" s="3" customFormat="1" x14ac:dyDescent="0.25">
      <c r="B401" s="22"/>
      <c r="C401" s="18"/>
      <c r="D401" s="18"/>
      <c r="E401" s="18"/>
      <c r="G401" s="19"/>
      <c r="H401" s="19"/>
      <c r="I401" s="19"/>
      <c r="J401" s="23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2:28" s="3" customFormat="1" x14ac:dyDescent="0.25">
      <c r="B402" s="22"/>
      <c r="C402" s="18"/>
      <c r="D402" s="18"/>
      <c r="E402" s="18"/>
      <c r="G402" s="19"/>
      <c r="H402" s="19"/>
      <c r="I402" s="19"/>
      <c r="J402" s="23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2:28" s="3" customFormat="1" x14ac:dyDescent="0.25">
      <c r="B403" s="22"/>
      <c r="C403" s="18"/>
      <c r="D403" s="18"/>
      <c r="E403" s="18"/>
      <c r="G403" s="19"/>
      <c r="H403" s="19"/>
      <c r="I403" s="19"/>
      <c r="J403" s="23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2:28" s="3" customFormat="1" x14ac:dyDescent="0.25">
      <c r="B404" s="22"/>
      <c r="C404" s="18"/>
      <c r="D404" s="18"/>
      <c r="E404" s="18"/>
      <c r="G404" s="19"/>
      <c r="H404" s="19"/>
      <c r="I404" s="19"/>
      <c r="J404" s="23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2:28" s="3" customFormat="1" x14ac:dyDescent="0.25">
      <c r="B405" s="22"/>
      <c r="C405" s="18"/>
      <c r="D405" s="18"/>
      <c r="E405" s="18"/>
      <c r="G405" s="19"/>
      <c r="H405" s="19"/>
      <c r="I405" s="19"/>
      <c r="J405" s="23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2:28" s="3" customFormat="1" x14ac:dyDescent="0.25">
      <c r="B406" s="22"/>
      <c r="C406" s="18"/>
      <c r="D406" s="18"/>
      <c r="E406" s="18"/>
      <c r="G406" s="19"/>
      <c r="H406" s="19"/>
      <c r="I406" s="19"/>
      <c r="J406" s="23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2:28" s="3" customFormat="1" x14ac:dyDescent="0.25">
      <c r="B407" s="22"/>
      <c r="C407" s="18"/>
      <c r="D407" s="18"/>
      <c r="E407" s="18"/>
      <c r="G407" s="19"/>
      <c r="H407" s="19"/>
      <c r="I407" s="19"/>
      <c r="J407" s="23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2:28" s="3" customFormat="1" x14ac:dyDescent="0.25">
      <c r="B408" s="22"/>
      <c r="C408" s="18"/>
      <c r="D408" s="18"/>
      <c r="E408" s="18"/>
      <c r="G408" s="19"/>
      <c r="H408" s="19"/>
      <c r="I408" s="19"/>
      <c r="J408" s="23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2:28" s="3" customFormat="1" x14ac:dyDescent="0.25">
      <c r="B409" s="22"/>
      <c r="C409" s="18"/>
      <c r="D409" s="18"/>
      <c r="E409" s="18"/>
      <c r="G409" s="19"/>
      <c r="H409" s="19"/>
      <c r="I409" s="19"/>
      <c r="J409" s="23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2:28" s="3" customFormat="1" x14ac:dyDescent="0.25">
      <c r="B410" s="22"/>
      <c r="C410" s="18"/>
      <c r="D410" s="18"/>
      <c r="E410" s="18"/>
      <c r="G410" s="19"/>
      <c r="H410" s="19"/>
      <c r="I410" s="19"/>
      <c r="J410" s="23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2:28" s="3" customFormat="1" x14ac:dyDescent="0.25">
      <c r="B411" s="22"/>
      <c r="C411" s="18"/>
      <c r="D411" s="18"/>
      <c r="E411" s="18"/>
      <c r="G411" s="19"/>
      <c r="H411" s="19"/>
      <c r="I411" s="19"/>
      <c r="J411" s="23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2:28" s="3" customFormat="1" x14ac:dyDescent="0.25">
      <c r="B412" s="22"/>
      <c r="C412" s="18"/>
      <c r="D412" s="18"/>
      <c r="E412" s="18"/>
      <c r="G412" s="19"/>
      <c r="H412" s="19"/>
      <c r="I412" s="19"/>
      <c r="J412" s="23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2:28" s="3" customFormat="1" x14ac:dyDescent="0.25">
      <c r="B413" s="22"/>
      <c r="C413" s="18"/>
      <c r="D413" s="18"/>
      <c r="E413" s="18"/>
      <c r="G413" s="19"/>
      <c r="H413" s="19"/>
      <c r="I413" s="19"/>
      <c r="J413" s="23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2:28" s="3" customFormat="1" x14ac:dyDescent="0.25">
      <c r="B414" s="22"/>
      <c r="C414" s="18"/>
      <c r="D414" s="18"/>
      <c r="E414" s="18"/>
      <c r="G414" s="19"/>
      <c r="H414" s="19"/>
      <c r="I414" s="19"/>
      <c r="J414" s="23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2:28" s="3" customFormat="1" x14ac:dyDescent="0.25">
      <c r="B415" s="22"/>
      <c r="C415" s="18"/>
      <c r="D415" s="18"/>
      <c r="E415" s="18"/>
      <c r="G415" s="19"/>
      <c r="H415" s="19"/>
      <c r="I415" s="19"/>
      <c r="J415" s="23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2:28" s="3" customFormat="1" x14ac:dyDescent="0.25">
      <c r="B416" s="22"/>
      <c r="C416" s="18"/>
      <c r="D416" s="18"/>
      <c r="E416" s="18"/>
      <c r="G416" s="19"/>
      <c r="H416" s="19"/>
      <c r="I416" s="19"/>
      <c r="J416" s="23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2:28" s="3" customFormat="1" x14ac:dyDescent="0.25">
      <c r="B417" s="22"/>
      <c r="C417" s="18"/>
      <c r="D417" s="18"/>
      <c r="E417" s="18"/>
      <c r="G417" s="19"/>
      <c r="H417" s="19"/>
      <c r="I417" s="19"/>
      <c r="J417" s="23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2:28" s="3" customFormat="1" x14ac:dyDescent="0.25">
      <c r="B418" s="22"/>
      <c r="C418" s="18"/>
      <c r="D418" s="18"/>
      <c r="E418" s="18"/>
      <c r="G418" s="19"/>
      <c r="H418" s="19"/>
      <c r="I418" s="19"/>
      <c r="J418" s="23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2:28" s="3" customFormat="1" x14ac:dyDescent="0.25">
      <c r="B419" s="22"/>
      <c r="C419" s="18"/>
      <c r="D419" s="18"/>
      <c r="E419" s="18"/>
      <c r="G419" s="19"/>
      <c r="H419" s="19"/>
      <c r="I419" s="19"/>
      <c r="J419" s="23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2:28" s="3" customFormat="1" x14ac:dyDescent="0.25">
      <c r="B420" s="22"/>
      <c r="C420" s="18"/>
      <c r="D420" s="18"/>
      <c r="E420" s="18"/>
      <c r="G420" s="19"/>
      <c r="H420" s="19"/>
      <c r="I420" s="19"/>
      <c r="J420" s="23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2:28" s="3" customFormat="1" x14ac:dyDescent="0.25">
      <c r="B421" s="22"/>
      <c r="C421" s="18"/>
      <c r="D421" s="18"/>
      <c r="E421" s="18"/>
      <c r="G421" s="19"/>
      <c r="H421" s="19"/>
      <c r="I421" s="19"/>
      <c r="J421" s="23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2:28" s="3" customFormat="1" x14ac:dyDescent="0.25">
      <c r="B422" s="22"/>
      <c r="C422" s="18"/>
      <c r="D422" s="18"/>
      <c r="E422" s="18"/>
      <c r="G422" s="19"/>
      <c r="H422" s="19"/>
      <c r="I422" s="19"/>
      <c r="J422" s="23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2:28" s="3" customFormat="1" x14ac:dyDescent="0.25">
      <c r="B423" s="22"/>
      <c r="C423" s="18"/>
      <c r="D423" s="18"/>
      <c r="E423" s="18"/>
      <c r="G423" s="19"/>
      <c r="H423" s="19"/>
      <c r="I423" s="19"/>
      <c r="J423" s="23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2:28" s="3" customFormat="1" x14ac:dyDescent="0.25">
      <c r="B424" s="22"/>
      <c r="C424" s="18"/>
      <c r="D424" s="18"/>
      <c r="E424" s="18"/>
      <c r="G424" s="19"/>
      <c r="H424" s="19"/>
      <c r="I424" s="19"/>
      <c r="J424" s="23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2:28" s="3" customFormat="1" x14ac:dyDescent="0.25">
      <c r="B425" s="22"/>
      <c r="C425" s="18"/>
      <c r="D425" s="18"/>
      <c r="E425" s="18"/>
      <c r="G425" s="19"/>
      <c r="H425" s="19"/>
      <c r="I425" s="19"/>
      <c r="J425" s="23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2:28" s="3" customFormat="1" x14ac:dyDescent="0.25">
      <c r="B426" s="22"/>
      <c r="C426" s="18"/>
      <c r="D426" s="18"/>
      <c r="E426" s="18"/>
      <c r="G426" s="19"/>
      <c r="H426" s="19"/>
      <c r="I426" s="19"/>
      <c r="J426" s="23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2:28" s="3" customFormat="1" x14ac:dyDescent="0.25">
      <c r="B427" s="22"/>
      <c r="C427" s="18"/>
      <c r="D427" s="18"/>
      <c r="E427" s="18"/>
      <c r="G427" s="19"/>
      <c r="H427" s="19"/>
      <c r="I427" s="19"/>
      <c r="J427" s="23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2:28" s="3" customFormat="1" x14ac:dyDescent="0.25">
      <c r="B428" s="22"/>
      <c r="C428" s="18"/>
      <c r="D428" s="18"/>
      <c r="E428" s="18"/>
      <c r="G428" s="19"/>
      <c r="H428" s="19"/>
      <c r="I428" s="19"/>
      <c r="J428" s="23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2:28" s="3" customFormat="1" x14ac:dyDescent="0.25">
      <c r="B429" s="22"/>
      <c r="C429" s="18"/>
      <c r="D429" s="18"/>
      <c r="E429" s="18"/>
      <c r="G429" s="19"/>
      <c r="H429" s="19"/>
      <c r="I429" s="19"/>
      <c r="J429" s="23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2:28" s="3" customFormat="1" x14ac:dyDescent="0.25">
      <c r="B430" s="22"/>
      <c r="C430" s="18"/>
      <c r="D430" s="18"/>
      <c r="E430" s="18"/>
      <c r="G430" s="19"/>
      <c r="H430" s="19"/>
      <c r="I430" s="19"/>
      <c r="J430" s="23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2:28" s="3" customFormat="1" x14ac:dyDescent="0.25">
      <c r="B431" s="22"/>
      <c r="C431" s="18"/>
      <c r="D431" s="18"/>
      <c r="E431" s="18"/>
      <c r="G431" s="19"/>
      <c r="H431" s="19"/>
      <c r="I431" s="19"/>
      <c r="J431" s="23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2:28" s="3" customFormat="1" x14ac:dyDescent="0.25">
      <c r="B432" s="22"/>
      <c r="C432" s="18"/>
      <c r="D432" s="18"/>
      <c r="E432" s="18"/>
      <c r="G432" s="19"/>
      <c r="H432" s="19"/>
      <c r="I432" s="19"/>
      <c r="J432" s="23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2:28" s="3" customFormat="1" x14ac:dyDescent="0.25">
      <c r="B433" s="22"/>
      <c r="C433" s="18"/>
      <c r="D433" s="18"/>
      <c r="E433" s="18"/>
      <c r="G433" s="19"/>
      <c r="H433" s="19"/>
      <c r="I433" s="19"/>
      <c r="J433" s="23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2:28" s="3" customFormat="1" x14ac:dyDescent="0.25">
      <c r="B434" s="22"/>
      <c r="C434" s="18"/>
      <c r="D434" s="18"/>
      <c r="E434" s="18"/>
      <c r="G434" s="19"/>
      <c r="H434" s="19"/>
      <c r="I434" s="19"/>
      <c r="J434" s="23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2:28" s="3" customFormat="1" x14ac:dyDescent="0.25">
      <c r="B435" s="22"/>
      <c r="C435" s="18"/>
      <c r="D435" s="18"/>
      <c r="E435" s="18"/>
      <c r="G435" s="19"/>
      <c r="H435" s="19"/>
      <c r="I435" s="19"/>
      <c r="J435" s="23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2:28" s="3" customFormat="1" x14ac:dyDescent="0.25">
      <c r="B436" s="22"/>
      <c r="C436" s="18"/>
      <c r="D436" s="18"/>
      <c r="E436" s="18"/>
      <c r="G436" s="19"/>
      <c r="H436" s="19"/>
      <c r="I436" s="19"/>
      <c r="J436" s="23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2:28" s="3" customFormat="1" x14ac:dyDescent="0.25">
      <c r="B437" s="22"/>
      <c r="C437" s="18"/>
      <c r="D437" s="18"/>
      <c r="E437" s="18"/>
      <c r="G437" s="19"/>
      <c r="H437" s="19"/>
      <c r="I437" s="19"/>
      <c r="J437" s="23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2:28" s="3" customFormat="1" x14ac:dyDescent="0.25">
      <c r="B438" s="22"/>
      <c r="C438" s="18"/>
      <c r="D438" s="18"/>
      <c r="E438" s="18"/>
      <c r="G438" s="19"/>
      <c r="H438" s="19"/>
      <c r="I438" s="19"/>
      <c r="J438" s="23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2:28" s="3" customFormat="1" x14ac:dyDescent="0.25">
      <c r="B439" s="22"/>
      <c r="C439" s="18"/>
      <c r="D439" s="18"/>
      <c r="E439" s="18"/>
      <c r="G439" s="19"/>
      <c r="H439" s="19"/>
      <c r="I439" s="19"/>
      <c r="J439" s="23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2:28" s="3" customFormat="1" x14ac:dyDescent="0.25">
      <c r="B440" s="22"/>
      <c r="C440" s="18"/>
      <c r="D440" s="18"/>
      <c r="E440" s="18"/>
      <c r="G440" s="19"/>
      <c r="H440" s="19"/>
      <c r="I440" s="19"/>
      <c r="J440" s="23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2:28" s="3" customFormat="1" x14ac:dyDescent="0.25">
      <c r="B441" s="22"/>
      <c r="C441" s="18"/>
      <c r="D441" s="18"/>
      <c r="E441" s="18"/>
      <c r="G441" s="19"/>
      <c r="H441" s="19"/>
      <c r="I441" s="19"/>
      <c r="J441" s="23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2:28" s="3" customFormat="1" x14ac:dyDescent="0.25">
      <c r="B442" s="22"/>
      <c r="C442" s="18"/>
      <c r="D442" s="18"/>
      <c r="E442" s="18"/>
      <c r="G442" s="19"/>
      <c r="H442" s="19"/>
      <c r="I442" s="19"/>
      <c r="J442" s="23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2:28" s="3" customFormat="1" x14ac:dyDescent="0.25">
      <c r="B443" s="22"/>
      <c r="C443" s="18"/>
      <c r="D443" s="18"/>
      <c r="E443" s="18"/>
      <c r="G443" s="19"/>
      <c r="H443" s="19"/>
      <c r="I443" s="19"/>
      <c r="J443" s="23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2:28" s="3" customFormat="1" x14ac:dyDescent="0.25">
      <c r="B444" s="22"/>
      <c r="C444" s="18"/>
      <c r="D444" s="18"/>
      <c r="E444" s="18"/>
      <c r="G444" s="19"/>
      <c r="H444" s="19"/>
      <c r="I444" s="19"/>
      <c r="J444" s="23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2:28" s="3" customFormat="1" x14ac:dyDescent="0.25">
      <c r="B445" s="22"/>
      <c r="C445" s="18"/>
      <c r="D445" s="18"/>
      <c r="E445" s="18"/>
      <c r="G445" s="19"/>
      <c r="H445" s="19"/>
      <c r="I445" s="19"/>
      <c r="J445" s="23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2:28" s="3" customFormat="1" x14ac:dyDescent="0.25">
      <c r="B446" s="22"/>
      <c r="C446" s="18"/>
      <c r="D446" s="18"/>
      <c r="E446" s="18"/>
      <c r="G446" s="19"/>
      <c r="H446" s="19"/>
      <c r="I446" s="19"/>
      <c r="J446" s="23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2:28" s="3" customFormat="1" x14ac:dyDescent="0.25">
      <c r="B447" s="22"/>
      <c r="C447" s="18"/>
      <c r="D447" s="18"/>
      <c r="E447" s="18"/>
      <c r="G447" s="19"/>
      <c r="H447" s="19"/>
      <c r="I447" s="19"/>
      <c r="J447" s="23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2:28" s="3" customFormat="1" x14ac:dyDescent="0.25">
      <c r="B448" s="22"/>
      <c r="C448" s="18"/>
      <c r="D448" s="18"/>
      <c r="E448" s="18"/>
      <c r="G448" s="19"/>
      <c r="H448" s="19"/>
      <c r="I448" s="19"/>
      <c r="J448" s="23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2:28" s="3" customFormat="1" x14ac:dyDescent="0.25">
      <c r="B449" s="22"/>
      <c r="C449" s="18"/>
      <c r="D449" s="18"/>
      <c r="E449" s="18"/>
      <c r="G449" s="19"/>
      <c r="H449" s="19"/>
      <c r="I449" s="19"/>
      <c r="J449" s="23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2:28" s="3" customFormat="1" x14ac:dyDescent="0.25">
      <c r="B450" s="22"/>
      <c r="C450" s="18"/>
      <c r="D450" s="18"/>
      <c r="E450" s="18"/>
      <c r="G450" s="19"/>
      <c r="H450" s="19"/>
      <c r="I450" s="19"/>
      <c r="J450" s="23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2:28" s="3" customFormat="1" x14ac:dyDescent="0.25">
      <c r="B451" s="22"/>
      <c r="C451" s="18"/>
      <c r="D451" s="18"/>
      <c r="E451" s="18"/>
      <c r="G451" s="19"/>
      <c r="H451" s="19"/>
      <c r="I451" s="19"/>
      <c r="J451" s="23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2:28" s="3" customFormat="1" x14ac:dyDescent="0.25">
      <c r="B452" s="22"/>
      <c r="C452" s="18"/>
      <c r="D452" s="18"/>
      <c r="E452" s="18"/>
      <c r="G452" s="19"/>
      <c r="H452" s="19"/>
      <c r="I452" s="19"/>
      <c r="J452" s="23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2:28" s="3" customFormat="1" x14ac:dyDescent="0.25">
      <c r="B453" s="22"/>
      <c r="C453" s="18"/>
      <c r="D453" s="18"/>
      <c r="E453" s="18"/>
      <c r="G453" s="19"/>
      <c r="H453" s="19"/>
      <c r="I453" s="19"/>
      <c r="J453" s="23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2:28" s="3" customFormat="1" x14ac:dyDescent="0.25">
      <c r="B454" s="22"/>
      <c r="C454" s="18"/>
      <c r="D454" s="18"/>
      <c r="E454" s="18"/>
      <c r="G454" s="19"/>
      <c r="H454" s="19"/>
      <c r="I454" s="19"/>
      <c r="J454" s="23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2:28" s="3" customFormat="1" x14ac:dyDescent="0.25">
      <c r="B455" s="22"/>
      <c r="C455" s="18"/>
      <c r="D455" s="18"/>
      <c r="E455" s="18"/>
      <c r="G455" s="19"/>
      <c r="H455" s="19"/>
      <c r="I455" s="19"/>
      <c r="J455" s="23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2:28" s="3" customFormat="1" x14ac:dyDescent="0.25">
      <c r="B456" s="22"/>
      <c r="C456" s="18"/>
      <c r="D456" s="18"/>
      <c r="E456" s="18"/>
      <c r="G456" s="19"/>
      <c r="H456" s="19"/>
      <c r="I456" s="19"/>
      <c r="J456" s="23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2:28" s="3" customFormat="1" x14ac:dyDescent="0.25">
      <c r="B457" s="22"/>
      <c r="C457" s="18"/>
      <c r="D457" s="18"/>
      <c r="E457" s="18"/>
      <c r="G457" s="19"/>
      <c r="H457" s="19"/>
      <c r="I457" s="19"/>
      <c r="J457" s="23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2:28" s="3" customFormat="1" x14ac:dyDescent="0.25">
      <c r="B458" s="22"/>
      <c r="C458" s="18"/>
      <c r="D458" s="18"/>
      <c r="E458" s="18"/>
      <c r="G458" s="19"/>
      <c r="H458" s="19"/>
      <c r="I458" s="19"/>
      <c r="J458" s="23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2:28" s="3" customFormat="1" x14ac:dyDescent="0.25">
      <c r="B459" s="22"/>
      <c r="C459" s="18"/>
      <c r="D459" s="18"/>
      <c r="E459" s="18"/>
      <c r="G459" s="19"/>
      <c r="H459" s="19"/>
      <c r="I459" s="19"/>
      <c r="J459" s="23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2:28" s="3" customFormat="1" x14ac:dyDescent="0.25">
      <c r="B460" s="22"/>
      <c r="C460" s="18"/>
      <c r="D460" s="18"/>
      <c r="E460" s="18"/>
      <c r="G460" s="19"/>
      <c r="H460" s="19"/>
      <c r="I460" s="19"/>
      <c r="J460" s="23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2:28" s="3" customFormat="1" x14ac:dyDescent="0.25">
      <c r="B461" s="22"/>
      <c r="C461" s="18"/>
      <c r="D461" s="18"/>
      <c r="E461" s="18"/>
      <c r="G461" s="19"/>
      <c r="H461" s="19"/>
      <c r="I461" s="19"/>
      <c r="J461" s="23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2:28" s="3" customFormat="1" x14ac:dyDescent="0.25">
      <c r="B462" s="22"/>
      <c r="C462" s="18"/>
      <c r="D462" s="18"/>
      <c r="E462" s="18"/>
      <c r="G462" s="19"/>
      <c r="H462" s="19"/>
      <c r="I462" s="19"/>
      <c r="J462" s="23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2:28" s="3" customFormat="1" x14ac:dyDescent="0.25">
      <c r="B463" s="22"/>
      <c r="C463" s="18"/>
      <c r="D463" s="18"/>
      <c r="E463" s="18"/>
      <c r="G463" s="19"/>
      <c r="H463" s="19"/>
      <c r="I463" s="19"/>
      <c r="J463" s="23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2:28" s="3" customFormat="1" x14ac:dyDescent="0.25">
      <c r="B464" s="22"/>
      <c r="C464" s="18"/>
      <c r="D464" s="18"/>
      <c r="E464" s="18"/>
      <c r="G464" s="19"/>
      <c r="H464" s="19"/>
      <c r="I464" s="19"/>
      <c r="J464" s="23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2:28" s="3" customFormat="1" x14ac:dyDescent="0.25">
      <c r="B465" s="22"/>
      <c r="C465" s="18"/>
      <c r="D465" s="18"/>
      <c r="E465" s="18"/>
      <c r="G465" s="19"/>
      <c r="H465" s="19"/>
      <c r="I465" s="19"/>
      <c r="J465" s="23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2:28" s="3" customFormat="1" x14ac:dyDescent="0.25">
      <c r="B466" s="22"/>
      <c r="C466" s="18"/>
      <c r="D466" s="18"/>
      <c r="E466" s="18"/>
      <c r="G466" s="19"/>
      <c r="H466" s="19"/>
      <c r="I466" s="19"/>
      <c r="J466" s="23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2:28" s="3" customFormat="1" x14ac:dyDescent="0.25">
      <c r="B467" s="22"/>
      <c r="C467" s="18"/>
      <c r="D467" s="18"/>
      <c r="E467" s="18"/>
      <c r="G467" s="19"/>
      <c r="H467" s="19"/>
      <c r="I467" s="19"/>
      <c r="J467" s="23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2:28" s="3" customFormat="1" x14ac:dyDescent="0.25">
      <c r="B468" s="22"/>
      <c r="C468" s="18"/>
      <c r="D468" s="18"/>
      <c r="E468" s="18"/>
      <c r="G468" s="19"/>
      <c r="H468" s="19"/>
      <c r="I468" s="19"/>
      <c r="J468" s="23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2:28" s="3" customFormat="1" x14ac:dyDescent="0.25">
      <c r="B469" s="22"/>
      <c r="C469" s="18"/>
      <c r="D469" s="18"/>
      <c r="E469" s="18"/>
      <c r="G469" s="19"/>
      <c r="H469" s="19"/>
      <c r="I469" s="19"/>
      <c r="J469" s="23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2:28" s="3" customFormat="1" x14ac:dyDescent="0.25">
      <c r="B470" s="22"/>
      <c r="C470" s="18"/>
      <c r="D470" s="18"/>
      <c r="E470" s="18"/>
      <c r="G470" s="19"/>
      <c r="H470" s="19"/>
      <c r="I470" s="19"/>
      <c r="J470" s="23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2:28" s="3" customFormat="1" x14ac:dyDescent="0.25">
      <c r="B471" s="22"/>
      <c r="C471" s="18"/>
      <c r="D471" s="18"/>
      <c r="E471" s="18"/>
      <c r="G471" s="19"/>
      <c r="H471" s="19"/>
      <c r="I471" s="19"/>
      <c r="J471" s="23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2:28" s="3" customFormat="1" x14ac:dyDescent="0.25">
      <c r="B472" s="22"/>
      <c r="C472" s="18"/>
      <c r="D472" s="18"/>
      <c r="E472" s="18"/>
      <c r="G472" s="19"/>
      <c r="H472" s="19"/>
      <c r="I472" s="19"/>
      <c r="J472" s="23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2:28" s="3" customFormat="1" x14ac:dyDescent="0.25">
      <c r="B473" s="22"/>
      <c r="C473" s="18"/>
      <c r="D473" s="18"/>
      <c r="E473" s="18"/>
      <c r="G473" s="19"/>
      <c r="H473" s="19"/>
      <c r="I473" s="19"/>
      <c r="J473" s="23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2:28" s="3" customFormat="1" x14ac:dyDescent="0.25">
      <c r="B474" s="22"/>
      <c r="C474" s="18"/>
      <c r="D474" s="18"/>
      <c r="E474" s="18"/>
      <c r="G474" s="19"/>
      <c r="H474" s="19"/>
      <c r="I474" s="19"/>
      <c r="J474" s="23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2:28" s="3" customFormat="1" x14ac:dyDescent="0.25">
      <c r="B475" s="22"/>
      <c r="C475" s="18"/>
      <c r="D475" s="18"/>
      <c r="E475" s="18"/>
      <c r="G475" s="19"/>
      <c r="H475" s="19"/>
      <c r="I475" s="19"/>
      <c r="J475" s="23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2:28" s="3" customFormat="1" x14ac:dyDescent="0.25">
      <c r="B476" s="22"/>
      <c r="C476" s="18"/>
      <c r="D476" s="18"/>
      <c r="E476" s="18"/>
      <c r="G476" s="19"/>
      <c r="H476" s="19"/>
      <c r="I476" s="19"/>
      <c r="J476" s="23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2:28" s="3" customFormat="1" x14ac:dyDescent="0.25">
      <c r="B477" s="22"/>
      <c r="C477" s="18"/>
      <c r="D477" s="18"/>
      <c r="E477" s="18"/>
      <c r="G477" s="19"/>
      <c r="H477" s="19"/>
      <c r="I477" s="19"/>
      <c r="J477" s="23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2:28" s="3" customFormat="1" x14ac:dyDescent="0.25">
      <c r="B478" s="22"/>
      <c r="C478" s="18"/>
      <c r="D478" s="18"/>
      <c r="E478" s="18"/>
      <c r="G478" s="19"/>
      <c r="H478" s="19"/>
      <c r="I478" s="19"/>
      <c r="J478" s="23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2:28" s="3" customFormat="1" x14ac:dyDescent="0.25">
      <c r="B479" s="22"/>
      <c r="C479" s="18"/>
      <c r="D479" s="18"/>
      <c r="E479" s="18"/>
      <c r="G479" s="19"/>
      <c r="H479" s="19"/>
      <c r="I479" s="19"/>
      <c r="J479" s="23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2:28" s="3" customFormat="1" x14ac:dyDescent="0.25">
      <c r="B480" s="22"/>
      <c r="C480" s="18"/>
      <c r="D480" s="18"/>
      <c r="E480" s="18"/>
      <c r="G480" s="19"/>
      <c r="H480" s="19"/>
      <c r="I480" s="19"/>
      <c r="J480" s="23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2:28" s="3" customFormat="1" x14ac:dyDescent="0.25">
      <c r="B481" s="22"/>
      <c r="C481" s="18"/>
      <c r="D481" s="18"/>
      <c r="E481" s="18"/>
      <c r="G481" s="19"/>
      <c r="H481" s="19"/>
      <c r="I481" s="19"/>
      <c r="J481" s="23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2:28" s="3" customFormat="1" x14ac:dyDescent="0.25">
      <c r="B482" s="22"/>
      <c r="C482" s="18"/>
      <c r="D482" s="18"/>
      <c r="E482" s="18"/>
      <c r="G482" s="19"/>
      <c r="H482" s="19"/>
      <c r="I482" s="19"/>
      <c r="J482" s="23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2:28" s="3" customFormat="1" x14ac:dyDescent="0.25">
      <c r="B483" s="22"/>
      <c r="C483" s="18"/>
      <c r="D483" s="18"/>
      <c r="E483" s="18"/>
      <c r="G483" s="19"/>
      <c r="H483" s="19"/>
      <c r="I483" s="19"/>
      <c r="J483" s="23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2:28" s="3" customFormat="1" x14ac:dyDescent="0.25">
      <c r="B484" s="22"/>
      <c r="C484" s="18"/>
      <c r="D484" s="18"/>
      <c r="E484" s="18"/>
      <c r="G484" s="19"/>
      <c r="H484" s="19"/>
      <c r="I484" s="19"/>
      <c r="J484" s="23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2:28" s="3" customFormat="1" x14ac:dyDescent="0.25">
      <c r="B485" s="22"/>
      <c r="C485" s="18"/>
      <c r="D485" s="18"/>
      <c r="E485" s="18"/>
      <c r="G485" s="19"/>
      <c r="H485" s="19"/>
      <c r="I485" s="19"/>
      <c r="J485" s="23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2:28" s="3" customFormat="1" x14ac:dyDescent="0.25">
      <c r="B486" s="22"/>
      <c r="C486" s="18"/>
      <c r="D486" s="18"/>
      <c r="E486" s="18"/>
      <c r="G486" s="19"/>
      <c r="H486" s="19"/>
      <c r="I486" s="19"/>
      <c r="J486" s="23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2:28" s="3" customFormat="1" x14ac:dyDescent="0.25">
      <c r="B487" s="22"/>
      <c r="C487" s="18"/>
      <c r="D487" s="18"/>
      <c r="E487" s="18"/>
      <c r="G487" s="19"/>
      <c r="H487" s="19"/>
      <c r="I487" s="19"/>
      <c r="J487" s="23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2:28" s="3" customFormat="1" x14ac:dyDescent="0.25">
      <c r="B488" s="22"/>
      <c r="C488" s="18"/>
      <c r="D488" s="18"/>
      <c r="E488" s="18"/>
      <c r="G488" s="19"/>
      <c r="H488" s="19"/>
      <c r="I488" s="19"/>
      <c r="J488" s="23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2:28" s="3" customFormat="1" x14ac:dyDescent="0.25">
      <c r="B489" s="22"/>
      <c r="C489" s="18"/>
      <c r="D489" s="18"/>
      <c r="E489" s="18"/>
      <c r="G489" s="19"/>
      <c r="H489" s="19"/>
      <c r="I489" s="19"/>
      <c r="J489" s="23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2:28" s="3" customFormat="1" x14ac:dyDescent="0.25">
      <c r="B490" s="22"/>
      <c r="C490" s="18"/>
      <c r="D490" s="18"/>
      <c r="E490" s="18"/>
      <c r="G490" s="19"/>
      <c r="H490" s="19"/>
      <c r="I490" s="19"/>
      <c r="J490" s="23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2:28" s="3" customFormat="1" x14ac:dyDescent="0.25">
      <c r="B491" s="22"/>
      <c r="C491" s="18"/>
      <c r="D491" s="18"/>
      <c r="E491" s="18"/>
      <c r="G491" s="19"/>
      <c r="H491" s="19"/>
      <c r="I491" s="19"/>
      <c r="J491" s="23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2:28" s="3" customFormat="1" x14ac:dyDescent="0.25">
      <c r="B492" s="22"/>
      <c r="C492" s="18"/>
      <c r="D492" s="18"/>
      <c r="E492" s="18"/>
      <c r="G492" s="19"/>
      <c r="H492" s="19"/>
      <c r="I492" s="19"/>
      <c r="J492" s="23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2:28" s="3" customFormat="1" x14ac:dyDescent="0.25">
      <c r="B493" s="22"/>
      <c r="C493" s="18"/>
      <c r="D493" s="18"/>
      <c r="E493" s="18"/>
      <c r="G493" s="19"/>
      <c r="H493" s="19"/>
      <c r="I493" s="19"/>
      <c r="J493" s="23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2:28" s="3" customFormat="1" x14ac:dyDescent="0.25">
      <c r="B494" s="22"/>
      <c r="C494" s="18"/>
      <c r="D494" s="18"/>
      <c r="E494" s="18"/>
      <c r="G494" s="19"/>
      <c r="H494" s="19"/>
      <c r="I494" s="19"/>
      <c r="J494" s="23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2:28" s="3" customFormat="1" x14ac:dyDescent="0.25">
      <c r="B495" s="22"/>
      <c r="C495" s="18"/>
      <c r="D495" s="18"/>
      <c r="E495" s="18"/>
      <c r="G495" s="19"/>
      <c r="H495" s="19"/>
      <c r="I495" s="19"/>
      <c r="J495" s="23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2:28" s="3" customFormat="1" x14ac:dyDescent="0.25">
      <c r="B496" s="22"/>
      <c r="C496" s="18"/>
      <c r="D496" s="18"/>
      <c r="E496" s="18"/>
      <c r="G496" s="19"/>
      <c r="H496" s="19"/>
      <c r="I496" s="19"/>
      <c r="J496" s="23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2:28" s="3" customFormat="1" x14ac:dyDescent="0.25">
      <c r="B497" s="22"/>
      <c r="C497" s="18"/>
      <c r="D497" s="18"/>
      <c r="E497" s="18"/>
      <c r="G497" s="19"/>
      <c r="H497" s="19"/>
      <c r="I497" s="19"/>
      <c r="J497" s="23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2:28" s="3" customFormat="1" x14ac:dyDescent="0.25">
      <c r="B498" s="22"/>
      <c r="C498" s="18"/>
      <c r="D498" s="18"/>
      <c r="E498" s="18"/>
      <c r="G498" s="19"/>
      <c r="H498" s="19"/>
      <c r="I498" s="19"/>
      <c r="J498" s="23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2:28" s="3" customFormat="1" x14ac:dyDescent="0.25">
      <c r="B499" s="22"/>
      <c r="C499" s="18"/>
      <c r="D499" s="18"/>
      <c r="E499" s="18"/>
      <c r="G499" s="19"/>
      <c r="H499" s="19"/>
      <c r="I499" s="19"/>
      <c r="J499" s="23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2:28" s="3" customFormat="1" x14ac:dyDescent="0.25">
      <c r="B500" s="22"/>
      <c r="C500" s="18"/>
      <c r="D500" s="18"/>
      <c r="E500" s="18"/>
      <c r="G500" s="19"/>
      <c r="H500" s="19"/>
      <c r="I500" s="19"/>
      <c r="J500" s="23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2:28" s="3" customFormat="1" x14ac:dyDescent="0.25">
      <c r="B501" s="22"/>
      <c r="C501" s="18"/>
      <c r="D501" s="18"/>
      <c r="E501" s="18"/>
      <c r="G501" s="19"/>
      <c r="H501" s="19"/>
      <c r="I501" s="19"/>
      <c r="J501" s="23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2:28" s="3" customFormat="1" x14ac:dyDescent="0.25">
      <c r="B502" s="22"/>
      <c r="C502" s="18"/>
      <c r="D502" s="18"/>
      <c r="E502" s="18"/>
      <c r="G502" s="19"/>
      <c r="H502" s="19"/>
      <c r="I502" s="19"/>
      <c r="J502" s="23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2:28" s="3" customFormat="1" x14ac:dyDescent="0.25">
      <c r="B503" s="22"/>
      <c r="C503" s="18"/>
      <c r="D503" s="18"/>
      <c r="E503" s="18"/>
      <c r="G503" s="19"/>
      <c r="H503" s="19"/>
      <c r="I503" s="19"/>
      <c r="J503" s="23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2:28" s="3" customFormat="1" x14ac:dyDescent="0.25">
      <c r="B504" s="22"/>
      <c r="C504" s="18"/>
      <c r="D504" s="18"/>
      <c r="E504" s="18"/>
      <c r="G504" s="19"/>
      <c r="H504" s="19"/>
      <c r="I504" s="19"/>
      <c r="J504" s="23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2:28" s="3" customFormat="1" x14ac:dyDescent="0.25">
      <c r="B505" s="22"/>
      <c r="C505" s="18"/>
      <c r="D505" s="18"/>
      <c r="E505" s="18"/>
      <c r="G505" s="19"/>
      <c r="H505" s="19"/>
      <c r="I505" s="19"/>
      <c r="J505" s="23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2:28" s="3" customFormat="1" x14ac:dyDescent="0.25">
      <c r="B506" s="22"/>
      <c r="C506" s="18"/>
      <c r="D506" s="18"/>
      <c r="E506" s="18"/>
      <c r="G506" s="19"/>
      <c r="H506" s="19"/>
      <c r="I506" s="19"/>
      <c r="J506" s="23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2:28" s="3" customFormat="1" x14ac:dyDescent="0.25">
      <c r="B507" s="22"/>
      <c r="C507" s="18"/>
      <c r="D507" s="18"/>
      <c r="E507" s="18"/>
      <c r="G507" s="19"/>
      <c r="H507" s="19"/>
      <c r="I507" s="19"/>
      <c r="J507" s="23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2:28" s="3" customFormat="1" x14ac:dyDescent="0.25">
      <c r="B508" s="22"/>
      <c r="C508" s="18"/>
      <c r="D508" s="18"/>
      <c r="E508" s="18"/>
      <c r="G508" s="19"/>
      <c r="H508" s="19"/>
      <c r="I508" s="19"/>
      <c r="J508" s="23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2:28" s="3" customFormat="1" x14ac:dyDescent="0.25">
      <c r="B509" s="22"/>
      <c r="C509" s="18"/>
      <c r="D509" s="18"/>
      <c r="E509" s="18"/>
      <c r="G509" s="19"/>
      <c r="H509" s="19"/>
      <c r="I509" s="19"/>
      <c r="J509" s="23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2:28" s="3" customFormat="1" x14ac:dyDescent="0.25">
      <c r="B510" s="22"/>
      <c r="C510" s="18"/>
      <c r="D510" s="18"/>
      <c r="E510" s="18"/>
      <c r="G510" s="19"/>
      <c r="H510" s="19"/>
      <c r="I510" s="19"/>
      <c r="J510" s="23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2:28" s="3" customFormat="1" x14ac:dyDescent="0.25">
      <c r="B511" s="22"/>
      <c r="C511" s="18"/>
      <c r="D511" s="18"/>
      <c r="E511" s="18"/>
      <c r="G511" s="19"/>
      <c r="H511" s="19"/>
      <c r="I511" s="19"/>
      <c r="J511" s="23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2:28" s="3" customFormat="1" x14ac:dyDescent="0.25">
      <c r="B512" s="22"/>
      <c r="C512" s="18"/>
      <c r="D512" s="18"/>
      <c r="E512" s="18"/>
      <c r="G512" s="19"/>
      <c r="H512" s="19"/>
      <c r="I512" s="19"/>
      <c r="J512" s="23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2:28" s="3" customFormat="1" x14ac:dyDescent="0.25">
      <c r="B513" s="22"/>
      <c r="C513" s="18"/>
      <c r="D513" s="18"/>
      <c r="E513" s="18"/>
      <c r="G513" s="19"/>
      <c r="H513" s="19"/>
      <c r="I513" s="19"/>
      <c r="J513" s="23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2:28" s="3" customFormat="1" x14ac:dyDescent="0.25">
      <c r="B514" s="22"/>
      <c r="C514" s="18"/>
      <c r="D514" s="18"/>
      <c r="E514" s="18"/>
      <c r="G514" s="19"/>
      <c r="H514" s="19"/>
      <c r="I514" s="19"/>
      <c r="J514" s="23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2:28" s="3" customFormat="1" x14ac:dyDescent="0.25">
      <c r="B515" s="22"/>
      <c r="C515" s="18"/>
      <c r="D515" s="18"/>
      <c r="E515" s="18"/>
      <c r="G515" s="19"/>
      <c r="H515" s="19"/>
      <c r="I515" s="19"/>
      <c r="J515" s="23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2:28" s="3" customFormat="1" x14ac:dyDescent="0.25">
      <c r="B516" s="22"/>
      <c r="C516" s="18"/>
      <c r="D516" s="18"/>
      <c r="E516" s="18"/>
      <c r="G516" s="19"/>
      <c r="H516" s="19"/>
      <c r="I516" s="19"/>
      <c r="J516" s="23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2:28" s="3" customFormat="1" x14ac:dyDescent="0.25">
      <c r="B517" s="22"/>
      <c r="C517" s="18"/>
      <c r="D517" s="18"/>
      <c r="E517" s="18"/>
      <c r="G517" s="19"/>
      <c r="H517" s="19"/>
      <c r="I517" s="19"/>
      <c r="J517" s="23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2:28" s="3" customFormat="1" x14ac:dyDescent="0.25">
      <c r="B518" s="22"/>
      <c r="C518" s="18"/>
      <c r="D518" s="18"/>
      <c r="E518" s="18"/>
      <c r="G518" s="19"/>
      <c r="H518" s="19"/>
      <c r="I518" s="19"/>
      <c r="J518" s="23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2:28" s="3" customFormat="1" x14ac:dyDescent="0.25">
      <c r="B519" s="22"/>
      <c r="C519" s="18"/>
      <c r="D519" s="18"/>
      <c r="E519" s="18"/>
      <c r="G519" s="19"/>
      <c r="H519" s="19"/>
      <c r="I519" s="19"/>
      <c r="J519" s="23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2:28" s="3" customFormat="1" x14ac:dyDescent="0.25">
      <c r="B520" s="22"/>
      <c r="C520" s="18"/>
      <c r="D520" s="18"/>
      <c r="E520" s="18"/>
      <c r="G520" s="19"/>
      <c r="H520" s="19"/>
      <c r="I520" s="19"/>
      <c r="J520" s="23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2:28" s="3" customFormat="1" x14ac:dyDescent="0.25">
      <c r="B521" s="22"/>
      <c r="C521" s="18"/>
      <c r="D521" s="18"/>
      <c r="E521" s="18"/>
      <c r="G521" s="19"/>
      <c r="H521" s="19"/>
      <c r="I521" s="19"/>
      <c r="J521" s="23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2:28" s="3" customFormat="1" x14ac:dyDescent="0.25">
      <c r="B522" s="22"/>
      <c r="C522" s="18"/>
      <c r="D522" s="18"/>
      <c r="E522" s="18"/>
      <c r="G522" s="19"/>
      <c r="H522" s="19"/>
      <c r="I522" s="19"/>
      <c r="J522" s="23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2:28" s="3" customFormat="1" x14ac:dyDescent="0.25">
      <c r="B523" s="22"/>
      <c r="C523" s="18"/>
      <c r="D523" s="18"/>
      <c r="E523" s="18"/>
      <c r="G523" s="19"/>
      <c r="H523" s="19"/>
      <c r="I523" s="19"/>
      <c r="J523" s="23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2:28" s="3" customFormat="1" x14ac:dyDescent="0.25">
      <c r="B524" s="22"/>
      <c r="C524" s="18"/>
      <c r="D524" s="18"/>
      <c r="E524" s="18"/>
      <c r="G524" s="19"/>
      <c r="H524" s="19"/>
      <c r="I524" s="19"/>
      <c r="J524" s="23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2:28" s="3" customFormat="1" x14ac:dyDescent="0.25">
      <c r="B525" s="22"/>
      <c r="C525" s="18"/>
      <c r="D525" s="18"/>
      <c r="E525" s="18"/>
      <c r="G525" s="19"/>
      <c r="H525" s="19"/>
      <c r="I525" s="19"/>
      <c r="J525" s="23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2:28" s="3" customFormat="1" x14ac:dyDescent="0.25">
      <c r="B526" s="22"/>
      <c r="C526" s="18"/>
      <c r="D526" s="18"/>
      <c r="E526" s="18"/>
      <c r="G526" s="19"/>
      <c r="H526" s="19"/>
      <c r="I526" s="19"/>
      <c r="J526" s="23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2:28" s="3" customFormat="1" x14ac:dyDescent="0.25">
      <c r="B527" s="22"/>
      <c r="C527" s="18"/>
      <c r="D527" s="18"/>
      <c r="E527" s="18"/>
      <c r="G527" s="19"/>
      <c r="H527" s="19"/>
      <c r="I527" s="19"/>
      <c r="J527" s="23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2:28" s="3" customFormat="1" x14ac:dyDescent="0.25">
      <c r="B528" s="22"/>
      <c r="C528" s="18"/>
      <c r="D528" s="18"/>
      <c r="E528" s="18"/>
      <c r="G528" s="19"/>
      <c r="H528" s="19"/>
      <c r="I528" s="19"/>
      <c r="J528" s="23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2:28" s="3" customFormat="1" x14ac:dyDescent="0.25">
      <c r="B529" s="22"/>
      <c r="C529" s="18"/>
      <c r="D529" s="18"/>
      <c r="E529" s="18"/>
      <c r="G529" s="19"/>
      <c r="H529" s="19"/>
      <c r="I529" s="19"/>
      <c r="J529" s="23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2:28" s="3" customFormat="1" x14ac:dyDescent="0.25">
      <c r="B530" s="22"/>
      <c r="C530" s="18"/>
      <c r="D530" s="18"/>
      <c r="E530" s="18"/>
      <c r="G530" s="19"/>
      <c r="H530" s="19"/>
      <c r="I530" s="19"/>
      <c r="J530" s="23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2:28" s="3" customFormat="1" x14ac:dyDescent="0.25">
      <c r="B531" s="22"/>
      <c r="C531" s="18"/>
      <c r="D531" s="18"/>
      <c r="E531" s="18"/>
      <c r="G531" s="19"/>
      <c r="H531" s="19"/>
      <c r="I531" s="19"/>
      <c r="J531" s="23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2:28" s="3" customFormat="1" x14ac:dyDescent="0.25">
      <c r="B532" s="22"/>
      <c r="C532" s="18"/>
      <c r="D532" s="18"/>
      <c r="E532" s="18"/>
      <c r="G532" s="19"/>
      <c r="H532" s="19"/>
      <c r="I532" s="19"/>
      <c r="J532" s="23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2:28" s="3" customFormat="1" x14ac:dyDescent="0.25">
      <c r="B533" s="22"/>
      <c r="C533" s="18"/>
      <c r="D533" s="18"/>
      <c r="E533" s="18"/>
      <c r="G533" s="19"/>
      <c r="H533" s="19"/>
      <c r="I533" s="19"/>
      <c r="J533" s="23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2:28" s="3" customFormat="1" x14ac:dyDescent="0.25">
      <c r="B534" s="22"/>
      <c r="C534" s="18"/>
      <c r="D534" s="18"/>
      <c r="E534" s="18"/>
      <c r="G534" s="19"/>
      <c r="H534" s="19"/>
      <c r="I534" s="19"/>
      <c r="J534" s="23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2:28" s="3" customFormat="1" x14ac:dyDescent="0.25">
      <c r="B535" s="22"/>
      <c r="C535" s="18"/>
      <c r="D535" s="18"/>
      <c r="E535" s="18"/>
      <c r="G535" s="19"/>
      <c r="H535" s="19"/>
      <c r="I535" s="19"/>
      <c r="J535" s="23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2:28" s="3" customFormat="1" x14ac:dyDescent="0.25">
      <c r="B536" s="22"/>
      <c r="C536" s="18"/>
      <c r="D536" s="18"/>
      <c r="E536" s="18"/>
      <c r="G536" s="19"/>
      <c r="H536" s="19"/>
      <c r="I536" s="19"/>
      <c r="J536" s="23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2:28" s="3" customFormat="1" x14ac:dyDescent="0.25">
      <c r="B537" s="22"/>
      <c r="C537" s="18"/>
      <c r="D537" s="18"/>
      <c r="E537" s="18"/>
      <c r="G537" s="19"/>
      <c r="H537" s="19"/>
      <c r="I537" s="19"/>
      <c r="J537" s="23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2:28" s="3" customFormat="1" x14ac:dyDescent="0.25">
      <c r="B538" s="22"/>
      <c r="C538" s="18"/>
      <c r="D538" s="18"/>
      <c r="E538" s="18"/>
      <c r="G538" s="19"/>
      <c r="H538" s="19"/>
      <c r="I538" s="19"/>
      <c r="J538" s="23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2:28" s="3" customFormat="1" x14ac:dyDescent="0.25">
      <c r="B539" s="22"/>
      <c r="C539" s="18"/>
      <c r="D539" s="18"/>
      <c r="E539" s="18"/>
      <c r="G539" s="19"/>
      <c r="H539" s="19"/>
      <c r="I539" s="19"/>
      <c r="J539" s="23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2:28" s="3" customFormat="1" x14ac:dyDescent="0.25">
      <c r="B540" s="22"/>
      <c r="C540" s="18"/>
      <c r="D540" s="18"/>
      <c r="E540" s="18"/>
      <c r="G540" s="19"/>
      <c r="H540" s="19"/>
      <c r="I540" s="19"/>
      <c r="J540" s="23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2:28" s="3" customFormat="1" x14ac:dyDescent="0.25">
      <c r="B541" s="22"/>
      <c r="C541" s="18"/>
      <c r="D541" s="18"/>
      <c r="E541" s="18"/>
      <c r="G541" s="19"/>
      <c r="H541" s="19"/>
      <c r="I541" s="19"/>
      <c r="J541" s="23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2:28" s="3" customFormat="1" x14ac:dyDescent="0.25">
      <c r="B542" s="22"/>
      <c r="C542" s="18"/>
      <c r="D542" s="18"/>
      <c r="E542" s="18"/>
      <c r="G542" s="19"/>
      <c r="H542" s="19"/>
      <c r="I542" s="19"/>
      <c r="J542" s="23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2:28" s="3" customFormat="1" x14ac:dyDescent="0.25">
      <c r="B543" s="22"/>
      <c r="C543" s="18"/>
      <c r="D543" s="18"/>
      <c r="E543" s="18"/>
      <c r="G543" s="19"/>
      <c r="H543" s="19"/>
      <c r="I543" s="19"/>
      <c r="J543" s="23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2:28" s="3" customFormat="1" x14ac:dyDescent="0.25">
      <c r="B544" s="22"/>
      <c r="C544" s="18"/>
      <c r="D544" s="18"/>
      <c r="E544" s="18"/>
      <c r="G544" s="19"/>
      <c r="H544" s="19"/>
      <c r="I544" s="19"/>
      <c r="J544" s="23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2:28" s="3" customFormat="1" x14ac:dyDescent="0.25">
      <c r="B545" s="22"/>
      <c r="C545" s="18"/>
      <c r="D545" s="18"/>
      <c r="E545" s="18"/>
      <c r="G545" s="19"/>
      <c r="H545" s="19"/>
      <c r="I545" s="19"/>
      <c r="J545" s="23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2:28" s="3" customFormat="1" x14ac:dyDescent="0.25">
      <c r="B546" s="22"/>
      <c r="C546" s="18"/>
      <c r="D546" s="18"/>
      <c r="E546" s="18"/>
      <c r="G546" s="19"/>
      <c r="H546" s="19"/>
      <c r="I546" s="19"/>
      <c r="J546" s="23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2:28" s="3" customFormat="1" x14ac:dyDescent="0.25">
      <c r="B547" s="22"/>
      <c r="C547" s="18"/>
      <c r="D547" s="18"/>
      <c r="E547" s="18"/>
      <c r="G547" s="19"/>
      <c r="H547" s="19"/>
      <c r="I547" s="19"/>
      <c r="J547" s="23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2:28" s="3" customFormat="1" x14ac:dyDescent="0.25">
      <c r="B548" s="22"/>
      <c r="C548" s="18"/>
      <c r="D548" s="18"/>
      <c r="E548" s="18"/>
      <c r="G548" s="19"/>
      <c r="H548" s="19"/>
      <c r="I548" s="19"/>
      <c r="J548" s="23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2:28" s="3" customFormat="1" x14ac:dyDescent="0.25">
      <c r="B549" s="22"/>
      <c r="C549" s="18"/>
      <c r="D549" s="18"/>
      <c r="E549" s="18"/>
      <c r="G549" s="19"/>
      <c r="H549" s="19"/>
      <c r="I549" s="19"/>
      <c r="J549" s="23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2:28" s="3" customFormat="1" x14ac:dyDescent="0.25">
      <c r="B550" s="22"/>
      <c r="C550" s="18"/>
      <c r="D550" s="18"/>
      <c r="E550" s="18"/>
      <c r="G550" s="19"/>
      <c r="H550" s="19"/>
      <c r="I550" s="19"/>
      <c r="J550" s="23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2:28" s="3" customFormat="1" x14ac:dyDescent="0.25">
      <c r="B551" s="22"/>
      <c r="C551" s="18"/>
      <c r="D551" s="18"/>
      <c r="E551" s="18"/>
      <c r="G551" s="19"/>
      <c r="H551" s="19"/>
      <c r="I551" s="19"/>
      <c r="J551" s="23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2:28" s="3" customFormat="1" x14ac:dyDescent="0.25">
      <c r="B552" s="22"/>
      <c r="C552" s="18"/>
      <c r="D552" s="18"/>
      <c r="E552" s="18"/>
      <c r="G552" s="19"/>
      <c r="H552" s="19"/>
      <c r="I552" s="19"/>
      <c r="J552" s="23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2:28" s="3" customFormat="1" x14ac:dyDescent="0.25">
      <c r="B553" s="22"/>
      <c r="C553" s="18"/>
      <c r="D553" s="18"/>
      <c r="E553" s="18"/>
      <c r="G553" s="19"/>
      <c r="H553" s="19"/>
      <c r="I553" s="19"/>
      <c r="J553" s="23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2:28" s="3" customFormat="1" x14ac:dyDescent="0.25">
      <c r="B554" s="22"/>
      <c r="C554" s="18"/>
      <c r="D554" s="18"/>
      <c r="E554" s="18"/>
      <c r="G554" s="19"/>
      <c r="H554" s="19"/>
      <c r="I554" s="19"/>
      <c r="J554" s="23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2:28" s="3" customFormat="1" x14ac:dyDescent="0.25">
      <c r="B555" s="22"/>
      <c r="C555" s="18"/>
      <c r="D555" s="18"/>
      <c r="E555" s="18"/>
      <c r="G555" s="19"/>
      <c r="H555" s="19"/>
      <c r="I555" s="19"/>
      <c r="J555" s="23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2:28" s="3" customFormat="1" x14ac:dyDescent="0.25">
      <c r="B556" s="22"/>
      <c r="C556" s="18"/>
      <c r="D556" s="18"/>
      <c r="E556" s="18"/>
      <c r="G556" s="19"/>
      <c r="H556" s="19"/>
      <c r="I556" s="19"/>
      <c r="J556" s="23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2:28" s="3" customFormat="1" x14ac:dyDescent="0.25">
      <c r="B557" s="22"/>
      <c r="C557" s="18"/>
      <c r="D557" s="18"/>
      <c r="E557" s="18"/>
      <c r="G557" s="19"/>
      <c r="H557" s="19"/>
      <c r="I557" s="19"/>
      <c r="J557" s="23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2:28" s="3" customFormat="1" x14ac:dyDescent="0.25">
      <c r="B558" s="22"/>
      <c r="C558" s="18"/>
      <c r="D558" s="18"/>
      <c r="E558" s="18"/>
      <c r="G558" s="19"/>
      <c r="H558" s="19"/>
      <c r="I558" s="19"/>
      <c r="J558" s="23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2:28" s="3" customFormat="1" x14ac:dyDescent="0.25">
      <c r="B559" s="22"/>
      <c r="C559" s="18"/>
      <c r="D559" s="18"/>
      <c r="E559" s="18"/>
      <c r="G559" s="19"/>
      <c r="H559" s="19"/>
      <c r="I559" s="19"/>
      <c r="J559" s="23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2:28" s="3" customFormat="1" x14ac:dyDescent="0.25">
      <c r="B560" s="22"/>
      <c r="C560" s="18"/>
      <c r="D560" s="18"/>
      <c r="E560" s="18"/>
      <c r="G560" s="19"/>
      <c r="H560" s="19"/>
      <c r="I560" s="19"/>
      <c r="J560" s="23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2:28" s="3" customFormat="1" x14ac:dyDescent="0.25">
      <c r="B561" s="22"/>
      <c r="C561" s="18"/>
      <c r="D561" s="18"/>
      <c r="E561" s="18"/>
      <c r="G561" s="19"/>
      <c r="H561" s="19"/>
      <c r="I561" s="19"/>
      <c r="J561" s="23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2:28" s="3" customFormat="1" x14ac:dyDescent="0.25">
      <c r="B562" s="22"/>
      <c r="C562" s="18"/>
      <c r="D562" s="18"/>
      <c r="E562" s="18"/>
      <c r="G562" s="19"/>
      <c r="H562" s="19"/>
      <c r="I562" s="19"/>
      <c r="J562" s="23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2:28" s="3" customFormat="1" x14ac:dyDescent="0.25">
      <c r="B563" s="22"/>
      <c r="C563" s="18"/>
      <c r="D563" s="18"/>
      <c r="E563" s="18"/>
      <c r="G563" s="19"/>
      <c r="H563" s="19"/>
      <c r="I563" s="19"/>
      <c r="J563" s="23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2:28" s="3" customFormat="1" x14ac:dyDescent="0.25">
      <c r="B564" s="22"/>
      <c r="C564" s="18"/>
      <c r="D564" s="18"/>
      <c r="E564" s="18"/>
      <c r="G564" s="19"/>
      <c r="H564" s="19"/>
      <c r="I564" s="19"/>
      <c r="J564" s="23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2:28" s="3" customFormat="1" x14ac:dyDescent="0.25">
      <c r="B565" s="22"/>
      <c r="C565" s="18"/>
      <c r="D565" s="18"/>
      <c r="E565" s="18"/>
      <c r="G565" s="19"/>
      <c r="H565" s="19"/>
      <c r="I565" s="19"/>
      <c r="J565" s="23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2:28" s="3" customFormat="1" x14ac:dyDescent="0.25">
      <c r="B566" s="22"/>
      <c r="C566" s="18"/>
      <c r="D566" s="18"/>
      <c r="E566" s="18"/>
      <c r="G566" s="19"/>
      <c r="H566" s="19"/>
      <c r="I566" s="19"/>
      <c r="J566" s="23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2:28" s="3" customFormat="1" x14ac:dyDescent="0.25">
      <c r="B567" s="22"/>
      <c r="C567" s="18"/>
      <c r="D567" s="18"/>
      <c r="E567" s="18"/>
      <c r="G567" s="19"/>
      <c r="H567" s="19"/>
      <c r="I567" s="19"/>
      <c r="J567" s="23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2:28" s="3" customFormat="1" x14ac:dyDescent="0.25">
      <c r="B568" s="22"/>
      <c r="C568" s="18"/>
      <c r="D568" s="18"/>
      <c r="E568" s="18"/>
      <c r="G568" s="19"/>
      <c r="H568" s="19"/>
      <c r="I568" s="19"/>
      <c r="J568" s="23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2:28" s="3" customFormat="1" x14ac:dyDescent="0.25">
      <c r="B569" s="22"/>
      <c r="C569" s="18"/>
      <c r="D569" s="18"/>
      <c r="E569" s="18"/>
      <c r="G569" s="19"/>
      <c r="H569" s="19"/>
      <c r="I569" s="19"/>
      <c r="J569" s="23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2:28" s="3" customFormat="1" x14ac:dyDescent="0.25">
      <c r="B570" s="22"/>
      <c r="C570" s="18"/>
      <c r="D570" s="18"/>
      <c r="E570" s="18"/>
      <c r="G570" s="19"/>
      <c r="H570" s="19"/>
      <c r="I570" s="19"/>
      <c r="J570" s="23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2:28" s="3" customFormat="1" x14ac:dyDescent="0.25">
      <c r="B571" s="22"/>
      <c r="C571" s="18"/>
      <c r="D571" s="18"/>
      <c r="E571" s="18"/>
      <c r="G571" s="19"/>
      <c r="H571" s="19"/>
      <c r="I571" s="19"/>
      <c r="J571" s="23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2:28" s="3" customFormat="1" x14ac:dyDescent="0.25">
      <c r="B572" s="22"/>
      <c r="C572" s="18"/>
      <c r="D572" s="18"/>
      <c r="E572" s="18"/>
      <c r="G572" s="19"/>
      <c r="H572" s="19"/>
      <c r="I572" s="19"/>
      <c r="J572" s="23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2:28" s="3" customFormat="1" x14ac:dyDescent="0.25">
      <c r="B573" s="22"/>
      <c r="C573" s="18"/>
      <c r="D573" s="18"/>
      <c r="E573" s="18"/>
      <c r="G573" s="19"/>
      <c r="H573" s="19"/>
      <c r="I573" s="19"/>
      <c r="J573" s="23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2:28" s="3" customFormat="1" x14ac:dyDescent="0.25">
      <c r="B574" s="22"/>
      <c r="C574" s="18"/>
      <c r="D574" s="18"/>
      <c r="E574" s="18"/>
      <c r="G574" s="19"/>
      <c r="H574" s="19"/>
      <c r="I574" s="19"/>
      <c r="J574" s="23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2:28" s="3" customFormat="1" x14ac:dyDescent="0.25">
      <c r="B575" s="22"/>
      <c r="C575" s="18"/>
      <c r="D575" s="18"/>
      <c r="E575" s="18"/>
      <c r="G575" s="19"/>
      <c r="H575" s="19"/>
      <c r="I575" s="19"/>
      <c r="J575" s="23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2:28" s="3" customFormat="1" x14ac:dyDescent="0.25">
      <c r="B576" s="22"/>
      <c r="C576" s="18"/>
      <c r="D576" s="18"/>
      <c r="E576" s="18"/>
      <c r="G576" s="19"/>
      <c r="H576" s="19"/>
      <c r="I576" s="19"/>
      <c r="J576" s="23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2:28" s="3" customFormat="1" x14ac:dyDescent="0.25">
      <c r="B577" s="22"/>
      <c r="C577" s="18"/>
      <c r="D577" s="18"/>
      <c r="E577" s="18"/>
      <c r="G577" s="19"/>
      <c r="H577" s="19"/>
      <c r="I577" s="19"/>
      <c r="J577" s="23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2:28" s="3" customFormat="1" x14ac:dyDescent="0.25">
      <c r="B578" s="22"/>
      <c r="C578" s="18"/>
      <c r="D578" s="18"/>
      <c r="E578" s="18"/>
      <c r="G578" s="19"/>
      <c r="H578" s="19"/>
      <c r="I578" s="19"/>
      <c r="J578" s="23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2:28" s="3" customFormat="1" x14ac:dyDescent="0.25">
      <c r="B579" s="22"/>
      <c r="C579" s="18"/>
      <c r="D579" s="18"/>
      <c r="E579" s="18"/>
      <c r="G579" s="19"/>
      <c r="H579" s="19"/>
      <c r="I579" s="19"/>
      <c r="J579" s="23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2:28" s="3" customFormat="1" x14ac:dyDescent="0.25">
      <c r="B580" s="22"/>
      <c r="C580" s="18"/>
      <c r="D580" s="18"/>
      <c r="E580" s="18"/>
      <c r="G580" s="19"/>
      <c r="H580" s="19"/>
      <c r="I580" s="19"/>
      <c r="J580" s="23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2:28" s="3" customFormat="1" x14ac:dyDescent="0.25">
      <c r="B581" s="22"/>
      <c r="C581" s="18"/>
      <c r="D581" s="18"/>
      <c r="E581" s="18"/>
      <c r="G581" s="19"/>
      <c r="H581" s="19"/>
      <c r="I581" s="19"/>
      <c r="J581" s="23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2:28" s="3" customFormat="1" x14ac:dyDescent="0.25">
      <c r="B582" s="22"/>
      <c r="C582" s="18"/>
      <c r="D582" s="18"/>
      <c r="E582" s="18"/>
      <c r="G582" s="19"/>
      <c r="H582" s="19"/>
      <c r="I582" s="19"/>
      <c r="J582" s="23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2:28" s="3" customFormat="1" x14ac:dyDescent="0.25">
      <c r="B583" s="22"/>
      <c r="C583" s="18"/>
      <c r="D583" s="18"/>
      <c r="E583" s="18"/>
      <c r="G583" s="19"/>
      <c r="H583" s="19"/>
      <c r="I583" s="19"/>
      <c r="J583" s="23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2:28" s="3" customFormat="1" x14ac:dyDescent="0.25">
      <c r="B584" s="22"/>
      <c r="C584" s="18"/>
      <c r="D584" s="18"/>
      <c r="E584" s="18"/>
      <c r="G584" s="19"/>
      <c r="H584" s="19"/>
      <c r="I584" s="19"/>
      <c r="J584" s="23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2:28" s="3" customFormat="1" x14ac:dyDescent="0.25">
      <c r="B585" s="22"/>
      <c r="C585" s="18"/>
      <c r="D585" s="18"/>
      <c r="E585" s="18"/>
      <c r="G585" s="19"/>
      <c r="H585" s="19"/>
      <c r="I585" s="19"/>
      <c r="J585" s="23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2:28" s="3" customFormat="1" x14ac:dyDescent="0.25">
      <c r="B586" s="22"/>
      <c r="C586" s="18"/>
      <c r="D586" s="18"/>
      <c r="E586" s="18"/>
      <c r="G586" s="19"/>
      <c r="H586" s="19"/>
      <c r="I586" s="19"/>
      <c r="J586" s="23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2:28" s="3" customFormat="1" x14ac:dyDescent="0.25">
      <c r="B587" s="22"/>
      <c r="C587" s="18"/>
      <c r="D587" s="18"/>
      <c r="E587" s="18"/>
      <c r="G587" s="19"/>
      <c r="H587" s="19"/>
      <c r="I587" s="19"/>
      <c r="J587" s="23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2:28" s="3" customFormat="1" x14ac:dyDescent="0.25">
      <c r="B588" s="22"/>
      <c r="C588" s="18"/>
      <c r="D588" s="18"/>
      <c r="E588" s="18"/>
      <c r="G588" s="19"/>
      <c r="H588" s="19"/>
      <c r="I588" s="19"/>
      <c r="J588" s="23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2:28" s="3" customFormat="1" x14ac:dyDescent="0.25">
      <c r="B589" s="22"/>
      <c r="C589" s="18"/>
      <c r="D589" s="18"/>
      <c r="E589" s="18"/>
      <c r="G589" s="19"/>
      <c r="H589" s="19"/>
      <c r="I589" s="19"/>
      <c r="J589" s="23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2:28" s="3" customFormat="1" x14ac:dyDescent="0.25">
      <c r="B590" s="22"/>
      <c r="C590" s="18"/>
      <c r="D590" s="18"/>
      <c r="E590" s="18"/>
      <c r="G590" s="19"/>
      <c r="H590" s="19"/>
      <c r="I590" s="19"/>
      <c r="J590" s="23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2:28" s="3" customFormat="1" x14ac:dyDescent="0.25">
      <c r="B591" s="22"/>
      <c r="C591" s="18"/>
      <c r="D591" s="18"/>
      <c r="E591" s="18"/>
      <c r="G591" s="19"/>
      <c r="H591" s="19"/>
      <c r="I591" s="19"/>
      <c r="J591" s="23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2:28" s="3" customFormat="1" x14ac:dyDescent="0.25">
      <c r="B592" s="22"/>
      <c r="C592" s="18"/>
      <c r="D592" s="18"/>
      <c r="E592" s="18"/>
      <c r="G592" s="19"/>
      <c r="H592" s="19"/>
      <c r="I592" s="19"/>
      <c r="J592" s="23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2:28" s="3" customFormat="1" x14ac:dyDescent="0.25">
      <c r="B593" s="22"/>
      <c r="C593" s="18"/>
      <c r="D593" s="18"/>
      <c r="E593" s="18"/>
      <c r="G593" s="19"/>
      <c r="H593" s="19"/>
      <c r="I593" s="19"/>
      <c r="J593" s="23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2:28" s="3" customFormat="1" x14ac:dyDescent="0.25">
      <c r="B594" s="22"/>
      <c r="C594" s="18"/>
      <c r="D594" s="18"/>
      <c r="E594" s="18"/>
      <c r="G594" s="19"/>
      <c r="H594" s="19"/>
      <c r="I594" s="19"/>
      <c r="J594" s="23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2:28" s="3" customFormat="1" x14ac:dyDescent="0.25">
      <c r="B595" s="22"/>
      <c r="C595" s="18"/>
      <c r="D595" s="18"/>
      <c r="E595" s="18"/>
      <c r="G595" s="19"/>
      <c r="H595" s="19"/>
      <c r="I595" s="19"/>
      <c r="J595" s="23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2:28" s="3" customFormat="1" x14ac:dyDescent="0.25">
      <c r="B596" s="22"/>
      <c r="C596" s="18"/>
      <c r="D596" s="18"/>
      <c r="E596" s="18"/>
      <c r="G596" s="19"/>
      <c r="H596" s="19"/>
      <c r="I596" s="19"/>
      <c r="J596" s="23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2:28" s="3" customFormat="1" x14ac:dyDescent="0.25">
      <c r="B597" s="22"/>
      <c r="C597" s="18"/>
      <c r="D597" s="18"/>
      <c r="E597" s="18"/>
      <c r="G597" s="19"/>
      <c r="H597" s="19"/>
      <c r="I597" s="19"/>
      <c r="J597" s="23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2:28" s="3" customFormat="1" x14ac:dyDescent="0.25">
      <c r="B598" s="22"/>
      <c r="C598" s="18"/>
      <c r="D598" s="18"/>
      <c r="E598" s="18"/>
      <c r="G598" s="19"/>
      <c r="H598" s="19"/>
      <c r="I598" s="19"/>
      <c r="J598" s="23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2:28" s="3" customFormat="1" x14ac:dyDescent="0.25">
      <c r="B599" s="22"/>
      <c r="C599" s="18"/>
      <c r="D599" s="18"/>
      <c r="E599" s="18"/>
      <c r="G599" s="19"/>
      <c r="H599" s="19"/>
      <c r="I599" s="19"/>
      <c r="J599" s="23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2:28" s="3" customFormat="1" x14ac:dyDescent="0.25">
      <c r="B600" s="22"/>
      <c r="C600" s="18"/>
      <c r="D600" s="18"/>
      <c r="E600" s="18"/>
      <c r="G600" s="19"/>
      <c r="H600" s="19"/>
      <c r="I600" s="19"/>
      <c r="J600" s="23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2:28" s="3" customFormat="1" x14ac:dyDescent="0.25">
      <c r="B601" s="22"/>
      <c r="C601" s="18"/>
      <c r="D601" s="18"/>
      <c r="E601" s="18"/>
      <c r="G601" s="19"/>
      <c r="H601" s="19"/>
      <c r="I601" s="19"/>
      <c r="J601" s="23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2:28" s="3" customFormat="1" x14ac:dyDescent="0.25">
      <c r="B602" s="22"/>
      <c r="C602" s="18"/>
      <c r="D602" s="18"/>
      <c r="E602" s="18"/>
      <c r="G602" s="19"/>
      <c r="H602" s="19"/>
      <c r="I602" s="19"/>
      <c r="J602" s="23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2:28" s="3" customFormat="1" x14ac:dyDescent="0.25">
      <c r="B603" s="22"/>
      <c r="C603" s="18"/>
      <c r="D603" s="18"/>
      <c r="E603" s="18"/>
      <c r="G603" s="19"/>
      <c r="H603" s="19"/>
      <c r="I603" s="19"/>
      <c r="J603" s="23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2:28" s="3" customFormat="1" x14ac:dyDescent="0.25">
      <c r="B604" s="22"/>
      <c r="C604" s="18"/>
      <c r="D604" s="18"/>
      <c r="E604" s="18"/>
      <c r="G604" s="19"/>
      <c r="H604" s="19"/>
      <c r="I604" s="19"/>
      <c r="J604" s="23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2:28" s="3" customFormat="1" x14ac:dyDescent="0.25">
      <c r="B605" s="22"/>
      <c r="C605" s="18"/>
      <c r="D605" s="18"/>
      <c r="E605" s="18"/>
      <c r="G605" s="19"/>
      <c r="H605" s="19"/>
      <c r="I605" s="19"/>
      <c r="J605" s="23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2:28" s="3" customFormat="1" x14ac:dyDescent="0.25">
      <c r="B606" s="22"/>
      <c r="C606" s="18"/>
      <c r="D606" s="18"/>
      <c r="E606" s="18"/>
      <c r="G606" s="19"/>
      <c r="H606" s="19"/>
      <c r="I606" s="19"/>
      <c r="J606" s="23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2:28" s="3" customFormat="1" x14ac:dyDescent="0.25">
      <c r="B607" s="22"/>
      <c r="C607" s="18"/>
      <c r="D607" s="18"/>
      <c r="E607" s="18"/>
      <c r="G607" s="19"/>
      <c r="H607" s="19"/>
      <c r="I607" s="19"/>
      <c r="J607" s="23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2:28" s="3" customFormat="1" x14ac:dyDescent="0.25">
      <c r="B608" s="22"/>
      <c r="C608" s="18"/>
      <c r="D608" s="18"/>
      <c r="E608" s="18"/>
      <c r="G608" s="19"/>
      <c r="H608" s="19"/>
      <c r="I608" s="19"/>
      <c r="J608" s="23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2:28" s="3" customFormat="1" x14ac:dyDescent="0.25">
      <c r="B609" s="22"/>
      <c r="C609" s="18"/>
      <c r="D609" s="18"/>
      <c r="E609" s="18"/>
      <c r="G609" s="19"/>
      <c r="H609" s="19"/>
      <c r="I609" s="19"/>
      <c r="J609" s="23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2:28" s="3" customFormat="1" x14ac:dyDescent="0.25">
      <c r="B610" s="22"/>
      <c r="C610" s="18"/>
      <c r="D610" s="18"/>
      <c r="E610" s="18"/>
      <c r="G610" s="19"/>
      <c r="H610" s="19"/>
      <c r="I610" s="19"/>
      <c r="J610" s="23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2:28" s="3" customFormat="1" x14ac:dyDescent="0.25">
      <c r="B611" s="22"/>
      <c r="C611" s="18"/>
      <c r="D611" s="18"/>
      <c r="E611" s="18"/>
      <c r="G611" s="19"/>
      <c r="H611" s="19"/>
      <c r="I611" s="19"/>
      <c r="J611" s="23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2:28" s="3" customFormat="1" x14ac:dyDescent="0.25">
      <c r="B612" s="22"/>
      <c r="C612" s="18"/>
      <c r="D612" s="18"/>
      <c r="E612" s="18"/>
      <c r="G612" s="19"/>
      <c r="H612" s="19"/>
      <c r="I612" s="19"/>
      <c r="J612" s="23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2:28" s="3" customFormat="1" x14ac:dyDescent="0.25">
      <c r="B613" s="22"/>
      <c r="C613" s="18"/>
      <c r="D613" s="18"/>
      <c r="E613" s="18"/>
      <c r="G613" s="19"/>
      <c r="H613" s="19"/>
      <c r="I613" s="19"/>
      <c r="J613" s="23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2:28" s="3" customFormat="1" x14ac:dyDescent="0.25">
      <c r="B614" s="22"/>
      <c r="C614" s="18"/>
      <c r="D614" s="18"/>
      <c r="E614" s="18"/>
      <c r="G614" s="19"/>
      <c r="H614" s="19"/>
      <c r="I614" s="19"/>
      <c r="J614" s="23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2:28" s="3" customFormat="1" x14ac:dyDescent="0.25">
      <c r="B615" s="22"/>
      <c r="C615" s="18"/>
      <c r="D615" s="18"/>
      <c r="E615" s="18"/>
      <c r="G615" s="19"/>
      <c r="H615" s="19"/>
      <c r="I615" s="19"/>
      <c r="J615" s="23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2:28" s="3" customFormat="1" x14ac:dyDescent="0.25">
      <c r="B616" s="22"/>
      <c r="C616" s="18"/>
      <c r="D616" s="18"/>
      <c r="E616" s="18"/>
      <c r="G616" s="19"/>
      <c r="H616" s="19"/>
      <c r="I616" s="19"/>
      <c r="J616" s="23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2:28" s="3" customFormat="1" x14ac:dyDescent="0.25">
      <c r="B617" s="22"/>
      <c r="C617" s="18"/>
      <c r="D617" s="18"/>
      <c r="E617" s="18"/>
      <c r="G617" s="19"/>
      <c r="H617" s="19"/>
      <c r="I617" s="19"/>
      <c r="J617" s="23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2:28" s="3" customFormat="1" x14ac:dyDescent="0.25">
      <c r="B618" s="22"/>
      <c r="C618" s="18"/>
      <c r="D618" s="18"/>
      <c r="E618" s="18"/>
      <c r="G618" s="19"/>
      <c r="H618" s="19"/>
      <c r="I618" s="19"/>
      <c r="J618" s="23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2:28" s="3" customFormat="1" x14ac:dyDescent="0.25">
      <c r="B619" s="22"/>
      <c r="C619" s="18"/>
      <c r="D619" s="18"/>
      <c r="E619" s="18"/>
      <c r="G619" s="19"/>
      <c r="H619" s="19"/>
      <c r="I619" s="19"/>
      <c r="J619" s="23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2:28" s="3" customFormat="1" x14ac:dyDescent="0.25">
      <c r="B620" s="22"/>
      <c r="C620" s="18"/>
      <c r="D620" s="18"/>
      <c r="E620" s="18"/>
      <c r="G620" s="19"/>
      <c r="H620" s="19"/>
      <c r="I620" s="19"/>
      <c r="J620" s="23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2:28" s="3" customFormat="1" x14ac:dyDescent="0.25">
      <c r="B621" s="22"/>
      <c r="C621" s="18"/>
      <c r="D621" s="18"/>
      <c r="E621" s="18"/>
      <c r="G621" s="19"/>
      <c r="H621" s="19"/>
      <c r="I621" s="19"/>
      <c r="J621" s="23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2:28" s="3" customFormat="1" x14ac:dyDescent="0.25">
      <c r="B622" s="22"/>
      <c r="C622" s="18"/>
      <c r="D622" s="18"/>
      <c r="E622" s="18"/>
      <c r="G622" s="19"/>
      <c r="H622" s="19"/>
      <c r="I622" s="19"/>
      <c r="J622" s="23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2:28" s="3" customFormat="1" x14ac:dyDescent="0.25">
      <c r="B623" s="22"/>
      <c r="C623" s="18"/>
      <c r="D623" s="18"/>
      <c r="E623" s="18"/>
      <c r="G623" s="19"/>
      <c r="H623" s="19"/>
      <c r="I623" s="19"/>
      <c r="J623" s="23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2:28" s="3" customFormat="1" x14ac:dyDescent="0.25">
      <c r="B624" s="22"/>
      <c r="C624" s="18"/>
      <c r="D624" s="18"/>
      <c r="E624" s="18"/>
      <c r="G624" s="19"/>
      <c r="H624" s="19"/>
      <c r="I624" s="19"/>
      <c r="J624" s="23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2:28" s="3" customFormat="1" x14ac:dyDescent="0.25">
      <c r="B625" s="22"/>
      <c r="C625" s="18"/>
      <c r="D625" s="18"/>
      <c r="E625" s="18"/>
      <c r="G625" s="19"/>
      <c r="H625" s="19"/>
      <c r="I625" s="19"/>
      <c r="J625" s="23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2:28" s="3" customFormat="1" x14ac:dyDescent="0.25">
      <c r="B626" s="22"/>
      <c r="C626" s="18"/>
      <c r="D626" s="18"/>
      <c r="E626" s="18"/>
      <c r="G626" s="19"/>
      <c r="H626" s="19"/>
      <c r="I626" s="19"/>
      <c r="J626" s="23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2:28" s="3" customFormat="1" x14ac:dyDescent="0.25">
      <c r="B627" s="22"/>
      <c r="C627" s="18"/>
      <c r="D627" s="18"/>
      <c r="E627" s="18"/>
      <c r="G627" s="19"/>
      <c r="H627" s="19"/>
      <c r="I627" s="19"/>
      <c r="J627" s="23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2:28" s="3" customFormat="1" x14ac:dyDescent="0.25">
      <c r="B628" s="22"/>
      <c r="C628" s="18"/>
      <c r="D628" s="18"/>
      <c r="E628" s="18"/>
      <c r="G628" s="19"/>
      <c r="H628" s="19"/>
      <c r="I628" s="19"/>
      <c r="J628" s="23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2:28" s="3" customFormat="1" x14ac:dyDescent="0.25">
      <c r="B629" s="22"/>
      <c r="C629" s="18"/>
      <c r="D629" s="18"/>
      <c r="E629" s="18"/>
      <c r="G629" s="19"/>
      <c r="H629" s="19"/>
      <c r="I629" s="19"/>
      <c r="J629" s="23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2:28" s="3" customFormat="1" x14ac:dyDescent="0.25">
      <c r="B630" s="22"/>
      <c r="C630" s="18"/>
      <c r="D630" s="18"/>
      <c r="E630" s="18"/>
      <c r="G630" s="19"/>
      <c r="H630" s="19"/>
      <c r="I630" s="19"/>
      <c r="J630" s="23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2:28" s="3" customFormat="1" x14ac:dyDescent="0.25">
      <c r="B631" s="22"/>
      <c r="C631" s="18"/>
      <c r="D631" s="18"/>
      <c r="E631" s="18"/>
      <c r="G631" s="19"/>
      <c r="H631" s="19"/>
      <c r="I631" s="19"/>
      <c r="J631" s="23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2:28" s="3" customFormat="1" x14ac:dyDescent="0.25">
      <c r="B632" s="22"/>
      <c r="C632" s="18"/>
      <c r="D632" s="18"/>
      <c r="E632" s="18"/>
      <c r="G632" s="19"/>
      <c r="H632" s="19"/>
      <c r="I632" s="19"/>
      <c r="J632" s="23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2:28" s="3" customFormat="1" x14ac:dyDescent="0.25">
      <c r="B633" s="22"/>
      <c r="C633" s="18"/>
      <c r="D633" s="18"/>
      <c r="E633" s="18"/>
      <c r="G633" s="19"/>
      <c r="H633" s="19"/>
      <c r="I633" s="19"/>
      <c r="J633" s="23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2:28" s="3" customFormat="1" x14ac:dyDescent="0.25">
      <c r="B634" s="22"/>
      <c r="C634" s="18"/>
      <c r="D634" s="18"/>
      <c r="E634" s="18"/>
      <c r="G634" s="19"/>
      <c r="H634" s="19"/>
      <c r="I634" s="19"/>
      <c r="J634" s="23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2:28" s="3" customFormat="1" x14ac:dyDescent="0.25">
      <c r="B635" s="22"/>
      <c r="C635" s="18"/>
      <c r="D635" s="18"/>
      <c r="E635" s="18"/>
      <c r="G635" s="19"/>
      <c r="H635" s="19"/>
      <c r="I635" s="19"/>
      <c r="J635" s="23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2:28" s="3" customFormat="1" x14ac:dyDescent="0.25">
      <c r="B636" s="22"/>
      <c r="C636" s="18"/>
      <c r="D636" s="18"/>
      <c r="E636" s="18"/>
      <c r="G636" s="19"/>
      <c r="H636" s="19"/>
      <c r="I636" s="19"/>
      <c r="J636" s="23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2:28" s="3" customFormat="1" x14ac:dyDescent="0.25">
      <c r="B637" s="22"/>
      <c r="C637" s="18"/>
      <c r="D637" s="18"/>
      <c r="E637" s="18"/>
      <c r="G637" s="19"/>
      <c r="H637" s="19"/>
      <c r="I637" s="19"/>
      <c r="J637" s="23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2:28" s="3" customFormat="1" x14ac:dyDescent="0.25">
      <c r="B638" s="22"/>
      <c r="C638" s="18"/>
      <c r="D638" s="18"/>
      <c r="E638" s="18"/>
      <c r="G638" s="19"/>
      <c r="H638" s="19"/>
      <c r="I638" s="19"/>
      <c r="J638" s="23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2:28" s="3" customFormat="1" x14ac:dyDescent="0.25">
      <c r="B639" s="22"/>
      <c r="C639" s="18"/>
      <c r="D639" s="18"/>
      <c r="E639" s="18"/>
      <c r="G639" s="19"/>
      <c r="H639" s="19"/>
      <c r="I639" s="19"/>
      <c r="J639" s="23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2:28" s="3" customFormat="1" x14ac:dyDescent="0.25">
      <c r="B640" s="22"/>
      <c r="C640" s="18"/>
      <c r="D640" s="18"/>
      <c r="E640" s="18"/>
      <c r="G640" s="19"/>
      <c r="H640" s="19"/>
      <c r="I640" s="19"/>
      <c r="J640" s="23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2:28" s="3" customFormat="1" x14ac:dyDescent="0.25">
      <c r="B641" s="22"/>
      <c r="C641" s="18"/>
      <c r="D641" s="18"/>
      <c r="E641" s="18"/>
      <c r="G641" s="19"/>
      <c r="H641" s="19"/>
      <c r="I641" s="19"/>
      <c r="J641" s="23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2:28" s="3" customFormat="1" x14ac:dyDescent="0.25">
      <c r="B642" s="22"/>
      <c r="C642" s="18"/>
      <c r="D642" s="18"/>
      <c r="E642" s="18"/>
      <c r="G642" s="19"/>
      <c r="H642" s="19"/>
      <c r="I642" s="19"/>
      <c r="J642" s="23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2:28" s="3" customFormat="1" x14ac:dyDescent="0.25">
      <c r="B643" s="22"/>
      <c r="C643" s="18"/>
      <c r="D643" s="18"/>
      <c r="E643" s="18"/>
      <c r="G643" s="19"/>
      <c r="H643" s="19"/>
      <c r="I643" s="19"/>
      <c r="J643" s="23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2:28" s="3" customFormat="1" x14ac:dyDescent="0.25">
      <c r="B644" s="22"/>
      <c r="C644" s="18"/>
      <c r="D644" s="18"/>
      <c r="E644" s="18"/>
      <c r="G644" s="19"/>
      <c r="H644" s="19"/>
      <c r="I644" s="19"/>
      <c r="J644" s="23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2:28" s="3" customFormat="1" x14ac:dyDescent="0.25">
      <c r="B645" s="22"/>
      <c r="C645" s="18"/>
      <c r="D645" s="18"/>
      <c r="E645" s="18"/>
      <c r="G645" s="19"/>
      <c r="H645" s="19"/>
      <c r="I645" s="19"/>
      <c r="J645" s="23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2:28" s="3" customFormat="1" x14ac:dyDescent="0.25">
      <c r="B646" s="22"/>
      <c r="C646" s="18"/>
      <c r="D646" s="18"/>
      <c r="E646" s="18"/>
      <c r="G646" s="19"/>
      <c r="H646" s="19"/>
      <c r="I646" s="19"/>
      <c r="J646" s="23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2:28" s="3" customFormat="1" x14ac:dyDescent="0.25">
      <c r="B647" s="22"/>
      <c r="C647" s="18"/>
      <c r="D647" s="18"/>
      <c r="E647" s="18"/>
      <c r="G647" s="19"/>
      <c r="H647" s="19"/>
      <c r="I647" s="19"/>
      <c r="J647" s="23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2:28" s="3" customFormat="1" x14ac:dyDescent="0.25">
      <c r="B648" s="22"/>
      <c r="C648" s="18"/>
      <c r="D648" s="18"/>
      <c r="E648" s="18"/>
      <c r="G648" s="19"/>
      <c r="H648" s="19"/>
      <c r="I648" s="19"/>
      <c r="J648" s="23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2:28" s="3" customFormat="1" x14ac:dyDescent="0.25">
      <c r="B649" s="22"/>
      <c r="C649" s="18"/>
      <c r="D649" s="18"/>
      <c r="E649" s="18"/>
      <c r="G649" s="19"/>
      <c r="H649" s="19"/>
      <c r="I649" s="19"/>
      <c r="J649" s="23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2:28" s="3" customFormat="1" x14ac:dyDescent="0.25">
      <c r="B650" s="22"/>
      <c r="C650" s="18"/>
      <c r="D650" s="18"/>
      <c r="E650" s="18"/>
      <c r="G650" s="19"/>
      <c r="H650" s="19"/>
      <c r="I650" s="19"/>
      <c r="J650" s="23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2:28" s="3" customFormat="1" x14ac:dyDescent="0.25">
      <c r="B651" s="22"/>
      <c r="C651" s="18"/>
      <c r="D651" s="18"/>
      <c r="E651" s="18"/>
      <c r="G651" s="19"/>
      <c r="H651" s="19"/>
      <c r="I651" s="19"/>
      <c r="J651" s="23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2:28" s="3" customFormat="1" x14ac:dyDescent="0.25">
      <c r="B652" s="22"/>
      <c r="C652" s="18"/>
      <c r="D652" s="18"/>
      <c r="E652" s="18"/>
      <c r="G652" s="19"/>
      <c r="H652" s="19"/>
      <c r="I652" s="19"/>
      <c r="J652" s="23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2:28" s="3" customFormat="1" x14ac:dyDescent="0.25">
      <c r="B653" s="22"/>
      <c r="C653" s="18"/>
      <c r="D653" s="18"/>
      <c r="E653" s="18"/>
      <c r="G653" s="19"/>
      <c r="H653" s="19"/>
      <c r="I653" s="19"/>
      <c r="J653" s="23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2:28" s="3" customFormat="1" x14ac:dyDescent="0.25">
      <c r="B654" s="22"/>
      <c r="C654" s="18"/>
      <c r="D654" s="18"/>
      <c r="E654" s="18"/>
      <c r="G654" s="19"/>
      <c r="H654" s="19"/>
      <c r="I654" s="19"/>
      <c r="J654" s="23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2:28" s="3" customFormat="1" x14ac:dyDescent="0.25">
      <c r="B655" s="22"/>
      <c r="C655" s="18"/>
      <c r="D655" s="18"/>
      <c r="E655" s="18"/>
      <c r="G655" s="19"/>
      <c r="H655" s="19"/>
      <c r="I655" s="19"/>
      <c r="J655" s="23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2:28" s="3" customFormat="1" x14ac:dyDescent="0.25">
      <c r="B656" s="22"/>
      <c r="C656" s="18"/>
      <c r="D656" s="18"/>
      <c r="E656" s="18"/>
      <c r="G656" s="19"/>
      <c r="H656" s="19"/>
      <c r="I656" s="19"/>
      <c r="J656" s="23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2:28" s="3" customFormat="1" x14ac:dyDescent="0.25">
      <c r="B657" s="22"/>
      <c r="C657" s="18"/>
      <c r="D657" s="18"/>
      <c r="E657" s="18"/>
      <c r="G657" s="19"/>
      <c r="H657" s="19"/>
      <c r="I657" s="19"/>
      <c r="J657" s="23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2:28" s="3" customFormat="1" x14ac:dyDescent="0.25">
      <c r="B658" s="22"/>
      <c r="C658" s="18"/>
      <c r="D658" s="18"/>
      <c r="E658" s="18"/>
      <c r="G658" s="19"/>
      <c r="H658" s="19"/>
      <c r="I658" s="19"/>
      <c r="J658" s="23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2:28" s="3" customFormat="1" x14ac:dyDescent="0.25">
      <c r="B659" s="22"/>
      <c r="C659" s="18"/>
      <c r="D659" s="18"/>
      <c r="E659" s="18"/>
      <c r="G659" s="19"/>
      <c r="H659" s="19"/>
      <c r="I659" s="19"/>
      <c r="J659" s="23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2:28" s="3" customFormat="1" x14ac:dyDescent="0.25">
      <c r="B660" s="22"/>
      <c r="C660" s="18"/>
      <c r="D660" s="18"/>
      <c r="E660" s="18"/>
      <c r="G660" s="19"/>
      <c r="H660" s="19"/>
      <c r="I660" s="19"/>
      <c r="J660" s="23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2:28" s="3" customFormat="1" x14ac:dyDescent="0.25">
      <c r="B661" s="22"/>
      <c r="C661" s="18"/>
      <c r="D661" s="18"/>
      <c r="E661" s="18"/>
      <c r="G661" s="19"/>
      <c r="H661" s="19"/>
      <c r="I661" s="19"/>
      <c r="J661" s="23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2:28" s="3" customFormat="1" x14ac:dyDescent="0.25">
      <c r="B662" s="22"/>
      <c r="C662" s="18"/>
      <c r="D662" s="18"/>
      <c r="E662" s="18"/>
      <c r="G662" s="19"/>
      <c r="H662" s="19"/>
      <c r="I662" s="19"/>
      <c r="J662" s="23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</sheetData>
  <sheetProtection algorithmName="SHA-512" hashValue="Uxeq23OfmGruZ68E/ubQgHrV3m+ewQ8tuuaPFJ4HR5DYQOzsV2/ecAFU273wHrZgwB/OQpmXdbsEmDVhx0/G3Q==" saltValue="oM6QL2XJSYZJlrNK6cbE1Q==" spinCount="100000" sheet="1" selectLockedCells="1"/>
  <phoneticPr fontId="0" type="noConversion"/>
  <conditionalFormatting sqref="I27">
    <cfRule type="cellIs" dxfId="27" priority="89" operator="equal">
      <formula>ROUND($I$122,0)</formula>
    </cfRule>
    <cfRule type="cellIs" dxfId="26" priority="90" operator="notEqual">
      <formula>ROUND($I$122,0)</formula>
    </cfRule>
  </conditionalFormatting>
  <conditionalFormatting sqref="J27 AB27 S27">
    <cfRule type="cellIs" dxfId="25" priority="87" operator="equal">
      <formula>ROUND(J$122,0)</formula>
    </cfRule>
    <cfRule type="cellIs" dxfId="24" priority="88" operator="notEqual">
      <formula>ROUND(J$122,0)</formula>
    </cfRule>
  </conditionalFormatting>
  <conditionalFormatting sqref="T27:U27">
    <cfRule type="cellIs" dxfId="23" priority="63" operator="equal">
      <formula>ROUND(T$122,0)</formula>
    </cfRule>
    <cfRule type="cellIs" dxfId="22" priority="64" operator="notEqual">
      <formula>ROUND(T$122,0)</formula>
    </cfRule>
  </conditionalFormatting>
  <conditionalFormatting sqref="P27">
    <cfRule type="cellIs" dxfId="21" priority="59" operator="equal">
      <formula>ROUND(P$122,0)</formula>
    </cfRule>
    <cfRule type="cellIs" dxfId="20" priority="60" operator="notEqual">
      <formula>ROUND(P$122,0)</formula>
    </cfRule>
  </conditionalFormatting>
  <conditionalFormatting sqref="Q27:R27">
    <cfRule type="cellIs" dxfId="19" priority="55" operator="equal">
      <formula>ROUND(Q$122,0)</formula>
    </cfRule>
    <cfRule type="cellIs" dxfId="18" priority="56" operator="notEqual">
      <formula>ROUND(Q$122,0)</formula>
    </cfRule>
  </conditionalFormatting>
  <conditionalFormatting sqref="N27">
    <cfRule type="cellIs" dxfId="17" priority="51" operator="equal">
      <formula>ROUND(N$122,0)</formula>
    </cfRule>
    <cfRule type="cellIs" dxfId="16" priority="52" operator="notEqual">
      <formula>ROUND(N$122,0)</formula>
    </cfRule>
  </conditionalFormatting>
  <conditionalFormatting sqref="O27">
    <cfRule type="cellIs" dxfId="15" priority="47" operator="equal">
      <formula>ROUND(O$122,0)</formula>
    </cfRule>
    <cfRule type="cellIs" dxfId="14" priority="48" operator="notEqual">
      <formula>ROUND(O$122,0)</formula>
    </cfRule>
  </conditionalFormatting>
  <conditionalFormatting sqref="K27">
    <cfRule type="cellIs" dxfId="13" priority="43" operator="equal">
      <formula>ROUND(K$122,0)</formula>
    </cfRule>
    <cfRule type="cellIs" dxfId="12" priority="44" operator="notEqual">
      <formula>ROUND(K$122,0)</formula>
    </cfRule>
  </conditionalFormatting>
  <conditionalFormatting sqref="L27:M27">
    <cfRule type="cellIs" dxfId="11" priority="39" operator="equal">
      <formula>ROUND(L$122,0)</formula>
    </cfRule>
    <cfRule type="cellIs" dxfId="10" priority="40" operator="notEqual">
      <formula>ROUND(L$122,0)</formula>
    </cfRule>
  </conditionalFormatting>
  <conditionalFormatting sqref="J33:U33 AB33">
    <cfRule type="cellIs" dxfId="9" priority="37" stopIfTrue="1" operator="equal">
      <formula>0</formula>
    </cfRule>
    <cfRule type="cellIs" dxfId="8" priority="38" stopIfTrue="1" operator="notEqual">
      <formula>0</formula>
    </cfRule>
  </conditionalFormatting>
  <conditionalFormatting sqref="V27:Z27">
    <cfRule type="cellIs" dxfId="7" priority="15" operator="equal">
      <formula>ROUND(V$122,0)</formula>
    </cfRule>
    <cfRule type="cellIs" dxfId="6" priority="16" operator="notEqual">
      <formula>ROUND(V$122,0)</formula>
    </cfRule>
  </conditionalFormatting>
  <conditionalFormatting sqref="V33:Z33">
    <cfRule type="cellIs" dxfId="5" priority="13" stopIfTrue="1" operator="equal">
      <formula>0</formula>
    </cfRule>
    <cfRule type="cellIs" dxfId="4" priority="14" stopIfTrue="1" operator="notEqual">
      <formula>0</formula>
    </cfRule>
  </conditionalFormatting>
  <conditionalFormatting sqref="AA27">
    <cfRule type="cellIs" dxfId="3" priority="3" operator="equal">
      <formula>ROUND(AA$122,0)</formula>
    </cfRule>
    <cfRule type="cellIs" dxfId="2" priority="4" operator="notEqual">
      <formula>ROUND(AA$122,0)</formula>
    </cfRule>
  </conditionalFormatting>
  <conditionalFormatting sqref="AA33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dataValidations xWindow="1076" yWindow="203" count="49">
    <dataValidation allowBlank="1" showInputMessage="1" showErrorMessage="1" prompt="Total operational Independent Living (IL) units" sqref="J37:AB37 J44:AB44 T40 T47 T81 T96 T100 T132:T134 T137:T138 T141:T142" xr:uid="{00000000-0002-0000-0100-000000000000}"/>
    <dataValidation allowBlank="1" showInputMessage="1" showErrorMessage="1" prompt="Total Assisted Living (ALF)  Beds/Units per license" sqref="J38:AB38" xr:uid="{00000000-0002-0000-0100-000001000000}"/>
    <dataValidation allowBlank="1" showInputMessage="1" showErrorMessage="1" prompt="Total Alzheimer beds/units dedicated for ALZ" sqref="J39:AB39" xr:uid="{00000000-0002-0000-0100-000002000000}"/>
    <dataValidation allowBlank="1" showInputMessage="1" showErrorMessage="1" prompt="Total Skilled beds as per license" sqref="J40:S40 U40:AB40" xr:uid="{00000000-0002-0000-0100-000003000000}"/>
    <dataValidation allowBlank="1" showInputMessage="1" showErrorMessage="1" prompt="Total Assisted Living (ALF)  Beds/Units available/operating" sqref="J45:AB45" xr:uid="{00000000-0002-0000-0100-000004000000}"/>
    <dataValidation allowBlank="1" showInputMessage="1" showErrorMessage="1" prompt="Total  Alzheimer Beds available/operating" sqref="J46:AB46" xr:uid="{00000000-0002-0000-0100-000005000000}"/>
    <dataValidation allowBlank="1" showInputMessage="1" showErrorMessage="1" prompt="Total Skilled Beds available/operating" sqref="J47:S47 U47:AB47" xr:uid="{00000000-0002-0000-0100-000006000000}"/>
    <dataValidation allowBlank="1" showInputMessage="1" showErrorMessage="1" prompt="Total Medicare Managed Care Days" sqref="J52:AB52" xr:uid="{00000000-0002-0000-0100-000007000000}"/>
    <dataValidation allowBlank="1" showInputMessage="1" showErrorMessage="1" prompt="Total Medicare Part A Patient Days (traditional Part A)" sqref="J53:AB53" xr:uid="{00000000-0002-0000-0100-000008000000}"/>
    <dataValidation allowBlank="1" showInputMessage="1" showErrorMessage="1" prompt="Total Commercial Patient Days" sqref="J54:AB54" xr:uid="{00000000-0002-0000-0100-000009000000}"/>
    <dataValidation allowBlank="1" showInputMessage="1" showErrorMessage="1" prompt="Total Private Pay Patient Days (to include ALF/IL and any paid Private bedhold days)" sqref="J58:AB58" xr:uid="{00000000-0002-0000-0100-00000A000000}"/>
    <dataValidation allowBlank="1" showInputMessage="1" showErrorMessage="1" prompt="Total Medicaid Patient Days (to include any Medicaid paid bedhold days)" sqref="J59:AB59" xr:uid="{00000000-0002-0000-0100-00000B000000}"/>
    <dataValidation allowBlank="1" showInputMessage="1" showErrorMessage="1" prompt="Total Veterans Administration Patient Days (VA)" sqref="J60:AB60" xr:uid="{00000000-0002-0000-0100-00000C000000}"/>
    <dataValidation allowBlank="1" showInputMessage="1" showErrorMessage="1" prompt="Total Medicaid Managed Care Days (to include any Medicaid Managed paid bedhold days)" sqref="J61:AB61" xr:uid="{00000000-0002-0000-0100-00000D000000}"/>
    <dataValidation allowBlank="1" showInputMessage="1" showErrorMessage="1" prompt="Total &quot;Other&quot; Patient Days (to include, Hospice, Respite, Workers Comp, etc.)" sqref="J62:AB62" xr:uid="{00000000-0002-0000-0100-00000E000000}"/>
    <dataValidation allowBlank="1" showInputMessage="1" showErrorMessage="1" prompt="Gross Managed Care less Contractual Allowance" sqref="J70:AB70" xr:uid="{00000000-0002-0000-0100-00000F000000}"/>
    <dataValidation allowBlank="1" showInputMessage="1" showErrorMessage="1" prompt="Gross Medicare Revenue less Contractual Allowance" sqref="J71:AB71" xr:uid="{00000000-0002-0000-0100-000010000000}"/>
    <dataValidation allowBlank="1" showInputMessage="1" showErrorMessage="1" prompt="Gross Commercial Revenue" sqref="J72:AB72" xr:uid="{00000000-0002-0000-0100-000011000000}"/>
    <dataValidation allowBlank="1" showInputMessage="1" showErrorMessage="1" prompt="Gross Private Revenue less Contractual Allowance (to include ALF/IL and any paid Private bedhold revenue)" sqref="J76:AB76" xr:uid="{00000000-0002-0000-0100-000012000000}"/>
    <dataValidation allowBlank="1" showInputMessage="1" showErrorMessage="1" prompt="Gross Medicaid Revenue less Contractual Allowance (to include any Medicaid paid bedhold revenue)" sqref="J77:AB77" xr:uid="{00000000-0002-0000-0100-000013000000}"/>
    <dataValidation allowBlank="1" showInputMessage="1" showErrorMessage="1" prompt="Gross VA Revenue less Contractual Allowance" sqref="J78:AB78" xr:uid="{00000000-0002-0000-0100-000014000000}"/>
    <dataValidation allowBlank="1" showInputMessage="1" showErrorMessage="1" prompt="Gross Medicaid Managed Care Revenue less Contractual Allowance (to include any Medicaid Managed paid bedhold revenue)" sqref="J79:AB79" xr:uid="{00000000-0002-0000-0100-000015000000}"/>
    <dataValidation allowBlank="1" showInputMessage="1" showErrorMessage="1" prompt="Gross Part B Revenue less Contractual Allowance (PT-OT-ST)" sqref="J80:AB80" xr:uid="{00000000-0002-0000-0100-000016000000}"/>
    <dataValidation allowBlank="1" showInputMessage="1" showErrorMessage="1" prompt="Total &quot;Other&quot; Revenue less Contractual Allowance (to include, Hospice, Respite, Workers Comp, etc.)   Any miscellaneous Revenue" sqref="J81:S81 U81:AB81" xr:uid="{00000000-0002-0000-0100-000017000000}"/>
    <dataValidation allowBlank="1" showInputMessage="1" showErrorMessage="1" prompt="Total Productive and Non-Productive Labor and any other  Non-Labor nursing related expenses" sqref="J87:AB87" xr:uid="{00000000-0002-0000-0100-000018000000}"/>
    <dataValidation allowBlank="1" showInputMessage="1" showErrorMessage="1" prompt="Total Raw Food Expense " sqref="J89:AB89" xr:uid="{00000000-0002-0000-0100-000019000000}"/>
    <dataValidation allowBlank="1" showInputMessage="1" showErrorMessage="1" prompt="Total Dietary less Raw Food (to include dietary labor, supplements, supplies, kitchen replacements, etc.)" sqref="J90:AB90" xr:uid="{00000000-0002-0000-0100-00001A000000}"/>
    <dataValidation allowBlank="1" showInputMessage="1" showErrorMessage="1" prompt="Total Housekeeping and Laundry (to include labor, contract labor, supplies, chemicals, etc.)" sqref="J92:AB92" xr:uid="{00000000-0002-0000-0100-00001B000000}"/>
    <dataValidation allowBlank="1" showInputMessage="1" showErrorMessage="1" prompt="Total Maintenance (to include labor, contract labor, supplies, repairs, etc.)" sqref="J93:AB93" xr:uid="{00000000-0002-0000-0100-00001C000000}"/>
    <dataValidation allowBlank="1" showInputMessage="1" showErrorMessage="1" prompt="Total Marketing (to include labor, marketing collateral materials, etc.)" sqref="J94:AB94" xr:uid="{00000000-0002-0000-0100-00001D000000}"/>
    <dataValidation allowBlank="1" showInputMessage="1" showErrorMessage="1" prompt="Total Bad Debt Expense" sqref="J96:S96 U96:AB96" xr:uid="{00000000-0002-0000-0100-00001E000000}"/>
    <dataValidation allowBlank="1" showInputMessage="1" showErrorMessage="1" prompt="Total, fines, late fees, penalties, civil monetary penalties" sqref="J97:AB97" xr:uid="{00000000-0002-0000-0100-00001F000000}"/>
    <dataValidation allowBlank="1" showInputMessage="1" showErrorMessage="1" prompt="Total Property Tax Expense" sqref="J98:AB98" xr:uid="{00000000-0002-0000-0100-000020000000}"/>
    <dataValidation allowBlank="1" showInputMessage="1" showErrorMessage="1" prompt="Total Insurance Expense (property, GLPL, etc.)" sqref="J99:AB99" xr:uid="{00000000-0002-0000-0100-000021000000}"/>
    <dataValidation allowBlank="1" showInputMessage="1" showErrorMessage="1" prompt="G&amp;A - Total of Other Expenses (to include Benefits, Provider Tax, Non-Nursing Productive Labor, etc.)" sqref="J100:S100 U100:AB100" xr:uid="{00000000-0002-0000-0100-000022000000}"/>
    <dataValidation allowBlank="1" showInputMessage="1" showErrorMessage="1" prompt="Total therapy expense, labor, and/contract  (to include, PT, OT, ST &amp; RT, and related supplies)   " sqref="J103:AB103" xr:uid="{00000000-0002-0000-0100-000023000000}"/>
    <dataValidation allowBlank="1" showInputMessage="1" showErrorMessage="1" prompt="Total Pharmacy expense (to include Rx and IV drugs)" sqref="J104:AB104" xr:uid="{00000000-0002-0000-0100-000024000000}"/>
    <dataValidation allowBlank="1" showInputMessage="1" showErrorMessage="1" prompt="All non related therapy or pharmacy expense" sqref="J105:AB105" xr:uid="{00000000-0002-0000-0100-000025000000}"/>
    <dataValidation allowBlank="1" showInputMessage="1" showErrorMessage="1" prompt="All other operating expenses not captured in above expense categories" sqref="J107:AB107" xr:uid="{00000000-0002-0000-0100-000026000000}"/>
    <dataValidation allowBlank="1" showInputMessage="1" showErrorMessage="1" prompt="Any non-operating income or expense amounts not otherwise captured (cost report settlement, gain/loss of sale of assets, etc.)" sqref="J115:AB115" xr:uid="{00000000-0002-0000-0100-000027000000}"/>
    <dataValidation allowBlank="1" showInputMessage="1" showErrorMessage="1" prompt="The difference between GAAP rent expense and cash rent expense" sqref="J119:AB119" xr:uid="{00000000-0002-0000-0100-000028000000}"/>
    <dataValidation allowBlank="1" showInputMessage="1" showErrorMessage="1" prompt="Total Labor dollars expense (to include, regular, overtime, shift differential, etc.). All productive nursing labor expense" sqref="J125:AB125" xr:uid="{00000000-0002-0000-0100-000029000000}"/>
    <dataValidation allowBlank="1" showInputMessage="1" showErrorMessage="1" prompt="Contract/Agency Expense Nursing" sqref="J126:AB126" xr:uid="{00000000-0002-0000-0100-00002A000000}"/>
    <dataValidation allowBlank="1" showInputMessage="1" showErrorMessage="1" prompt="All Non Nursing labor dollars expense (to include, regular, overtime, shift differentials, etc.)  All productive Non Nursing labor expense" sqref="J127:AB127" xr:uid="{00000000-0002-0000-0100-00002B000000}"/>
    <dataValidation allowBlank="1" showInputMessage="1" showErrorMessage="1" prompt="Gross Ancillary revenue" sqref="J155:AB155" xr:uid="{00000000-0002-0000-0100-00002C000000}"/>
    <dataValidation allowBlank="1" showInputMessage="1" showErrorMessage="1" prompt="Total Ancillary Contractual Allowance" sqref="J156:AB156" xr:uid="{00000000-0002-0000-0100-00002D000000}"/>
    <dataValidation allowBlank="1" showInputMessage="1" showErrorMessage="1" prompt="Total Nursing Labor hours (to include, regular, overtime, shift differential, etc.)   All productive nursing labor hours" sqref="J160:AB160" xr:uid="{00000000-0002-0000-0100-00002E000000}"/>
    <dataValidation allowBlank="1" showInputMessage="1" showErrorMessage="1" prompt="Total Nursing Contract/Agency hours" sqref="J161:AB161" xr:uid="{00000000-0002-0000-0100-00002F000000}"/>
    <dataValidation allowBlank="1" showInputMessage="1" showErrorMessage="1" prompt="Total Non Nursing Labor hours" sqref="J162:AB162" xr:uid="{00000000-0002-0000-0100-000030000000}"/>
  </dataValidations>
  <pageMargins left="0.7" right="0.7" top="0.75" bottom="0.75" header="0.3" footer="0.3"/>
  <pageSetup orientation="portrait" r:id="rId1"/>
  <customProperties>
    <customPr name="EpmWorksheetKeyString_GUID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4336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4336" r:id="rId6" name="FPMExcelClientSheetOptionstb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3"/>
  <sheetViews>
    <sheetView zoomScale="115" zoomScaleNormal="115" workbookViewId="0"/>
  </sheetViews>
  <sheetFormatPr defaultColWidth="9.140625" defaultRowHeight="11.25" x14ac:dyDescent="0.2"/>
  <cols>
    <col min="1" max="1" width="4.7109375" style="169" customWidth="1"/>
    <col min="2" max="2" width="5.140625" style="169" customWidth="1"/>
    <col min="3" max="3" width="15.140625" style="169" customWidth="1"/>
    <col min="4" max="4" width="8.7109375" style="169" customWidth="1"/>
    <col min="5" max="8" width="9.140625" style="169"/>
    <col min="9" max="16384" width="9.140625" style="164"/>
  </cols>
  <sheetData>
    <row r="1" spans="1:15" ht="16.5" thickBot="1" x14ac:dyDescent="0.25">
      <c r="A1" s="171" t="s">
        <v>705</v>
      </c>
      <c r="B1" s="172"/>
      <c r="C1" s="173"/>
      <c r="D1" s="173"/>
    </row>
    <row r="2" spans="1:15" x14ac:dyDescent="0.2">
      <c r="A2" s="174" t="s">
        <v>179</v>
      </c>
      <c r="B2" s="175"/>
      <c r="C2" s="175"/>
      <c r="E2" s="169" t="s">
        <v>704</v>
      </c>
      <c r="O2" s="165"/>
    </row>
    <row r="3" spans="1:15" x14ac:dyDescent="0.2">
      <c r="A3" s="174" t="s">
        <v>61</v>
      </c>
      <c r="B3" s="176"/>
      <c r="C3" s="175"/>
      <c r="D3" s="177"/>
    </row>
    <row r="4" spans="1:15" x14ac:dyDescent="0.2">
      <c r="A4" s="178"/>
      <c r="B4" s="176" t="s">
        <v>608</v>
      </c>
      <c r="C4" s="175"/>
      <c r="E4" s="170" t="s">
        <v>706</v>
      </c>
      <c r="J4" s="165"/>
    </row>
    <row r="5" spans="1:15" x14ac:dyDescent="0.2">
      <c r="A5" s="178"/>
      <c r="B5" s="176" t="s">
        <v>627</v>
      </c>
      <c r="C5" s="175"/>
      <c r="E5" s="170" t="s">
        <v>673</v>
      </c>
    </row>
    <row r="6" spans="1:15" x14ac:dyDescent="0.2">
      <c r="A6" s="179"/>
      <c r="B6" s="175" t="s">
        <v>628</v>
      </c>
      <c r="C6" s="175"/>
      <c r="E6" s="170" t="s">
        <v>674</v>
      </c>
    </row>
    <row r="7" spans="1:15" x14ac:dyDescent="0.2">
      <c r="A7" s="179"/>
      <c r="B7" s="169" t="s">
        <v>609</v>
      </c>
      <c r="E7" s="169" t="s">
        <v>675</v>
      </c>
    </row>
    <row r="8" spans="1:15" x14ac:dyDescent="0.2">
      <c r="A8" s="179"/>
      <c r="B8" s="176"/>
      <c r="C8" s="175"/>
      <c r="D8" s="180"/>
    </row>
    <row r="9" spans="1:15" x14ac:dyDescent="0.2">
      <c r="A9" s="174" t="s">
        <v>611</v>
      </c>
      <c r="B9" s="176"/>
      <c r="C9" s="175"/>
      <c r="D9" s="180"/>
    </row>
    <row r="10" spans="1:15" x14ac:dyDescent="0.2">
      <c r="A10" s="179"/>
      <c r="B10" s="176" t="s">
        <v>608</v>
      </c>
      <c r="C10" s="175"/>
      <c r="E10" s="170" t="s">
        <v>706</v>
      </c>
    </row>
    <row r="11" spans="1:15" x14ac:dyDescent="0.2">
      <c r="A11" s="179"/>
      <c r="B11" s="175" t="s">
        <v>627</v>
      </c>
      <c r="C11" s="175"/>
      <c r="E11" s="170" t="s">
        <v>676</v>
      </c>
    </row>
    <row r="12" spans="1:15" x14ac:dyDescent="0.2">
      <c r="A12" s="179"/>
      <c r="B12" s="175" t="s">
        <v>628</v>
      </c>
      <c r="C12" s="175"/>
      <c r="E12" s="170" t="s">
        <v>707</v>
      </c>
    </row>
    <row r="13" spans="1:15" x14ac:dyDescent="0.2">
      <c r="A13" s="179"/>
      <c r="B13" s="169" t="s">
        <v>609</v>
      </c>
      <c r="E13" s="170" t="s">
        <v>677</v>
      </c>
    </row>
    <row r="14" spans="1:15" ht="12" thickBot="1" x14ac:dyDescent="0.25">
      <c r="A14" s="181"/>
      <c r="B14" s="182"/>
      <c r="C14" s="183"/>
      <c r="D14" s="184"/>
    </row>
    <row r="15" spans="1:15" ht="12" thickBot="1" x14ac:dyDescent="0.25">
      <c r="A15" s="185" t="s">
        <v>603</v>
      </c>
      <c r="B15" s="173"/>
      <c r="C15" s="173"/>
      <c r="D15" s="186"/>
    </row>
    <row r="16" spans="1:15" x14ac:dyDescent="0.2">
      <c r="A16" s="174" t="s">
        <v>121</v>
      </c>
      <c r="B16" s="175"/>
      <c r="C16" s="175"/>
      <c r="D16" s="180"/>
    </row>
    <row r="17" spans="1:13" x14ac:dyDescent="0.2">
      <c r="A17" s="178"/>
      <c r="B17" s="187" t="s">
        <v>132</v>
      </c>
      <c r="C17" s="175"/>
      <c r="E17" s="169" t="s">
        <v>715</v>
      </c>
    </row>
    <row r="18" spans="1:13" x14ac:dyDescent="0.2">
      <c r="A18" s="178"/>
      <c r="B18" s="187" t="s">
        <v>125</v>
      </c>
      <c r="C18" s="175"/>
      <c r="E18" s="169" t="s">
        <v>678</v>
      </c>
    </row>
    <row r="19" spans="1:13" x14ac:dyDescent="0.2">
      <c r="A19" s="178"/>
      <c r="B19" s="187" t="s">
        <v>131</v>
      </c>
      <c r="C19" s="175"/>
      <c r="E19" s="169" t="s">
        <v>714</v>
      </c>
    </row>
    <row r="20" spans="1:13" x14ac:dyDescent="0.2">
      <c r="A20" s="178"/>
      <c r="B20" s="175"/>
      <c r="C20" s="175"/>
      <c r="D20" s="180"/>
    </row>
    <row r="21" spans="1:13" x14ac:dyDescent="0.2">
      <c r="A21" s="188" t="s">
        <v>135</v>
      </c>
      <c r="B21" s="175"/>
      <c r="C21" s="175"/>
      <c r="D21" s="180"/>
    </row>
    <row r="22" spans="1:13" x14ac:dyDescent="0.2">
      <c r="A22" s="178"/>
      <c r="B22" s="187" t="s">
        <v>123</v>
      </c>
      <c r="C22" s="175"/>
      <c r="E22" s="169" t="s">
        <v>753</v>
      </c>
    </row>
    <row r="23" spans="1:13" x14ac:dyDescent="0.2">
      <c r="A23" s="178"/>
      <c r="B23" s="187" t="s">
        <v>127</v>
      </c>
      <c r="C23" s="175"/>
      <c r="E23" s="169" t="s">
        <v>754</v>
      </c>
    </row>
    <row r="24" spans="1:13" x14ac:dyDescent="0.2">
      <c r="A24" s="178"/>
      <c r="B24" s="187" t="s">
        <v>129</v>
      </c>
      <c r="C24" s="175"/>
      <c r="E24" s="169" t="s">
        <v>679</v>
      </c>
    </row>
    <row r="25" spans="1:13" x14ac:dyDescent="0.2">
      <c r="A25" s="178"/>
      <c r="B25" s="187" t="s">
        <v>133</v>
      </c>
      <c r="C25" s="175"/>
      <c r="E25" s="169" t="s">
        <v>755</v>
      </c>
    </row>
    <row r="26" spans="1:13" x14ac:dyDescent="0.2">
      <c r="A26" s="178"/>
      <c r="B26" s="189" t="s">
        <v>135</v>
      </c>
      <c r="C26" s="190"/>
      <c r="E26" s="169" t="s">
        <v>680</v>
      </c>
      <c r="M26" s="166"/>
    </row>
    <row r="27" spans="1:13" ht="12" thickBot="1" x14ac:dyDescent="0.25">
      <c r="A27" s="191"/>
      <c r="B27" s="192"/>
      <c r="C27" s="192"/>
      <c r="D27" s="193"/>
    </row>
    <row r="28" spans="1:13" ht="12" thickBot="1" x14ac:dyDescent="0.25">
      <c r="A28" s="185" t="s">
        <v>623</v>
      </c>
      <c r="B28" s="173"/>
      <c r="C28" s="173"/>
      <c r="D28" s="186"/>
    </row>
    <row r="29" spans="1:13" x14ac:dyDescent="0.2">
      <c r="A29" s="174" t="s">
        <v>86</v>
      </c>
      <c r="B29" s="175"/>
      <c r="C29" s="175"/>
      <c r="D29" s="180"/>
    </row>
    <row r="30" spans="1:13" x14ac:dyDescent="0.2">
      <c r="A30" s="178"/>
      <c r="B30" s="187" t="s">
        <v>97</v>
      </c>
      <c r="C30" s="175"/>
      <c r="E30" s="169" t="s">
        <v>717</v>
      </c>
    </row>
    <row r="31" spans="1:13" x14ac:dyDescent="0.2">
      <c r="A31" s="178"/>
      <c r="B31" s="187" t="s">
        <v>90</v>
      </c>
      <c r="C31" s="175"/>
      <c r="E31" s="169" t="s">
        <v>681</v>
      </c>
    </row>
    <row r="32" spans="1:13" x14ac:dyDescent="0.2">
      <c r="A32" s="178"/>
      <c r="B32" s="187" t="s">
        <v>96</v>
      </c>
      <c r="C32" s="175"/>
      <c r="E32" s="169" t="s">
        <v>716</v>
      </c>
    </row>
    <row r="33" spans="1:5" x14ac:dyDescent="0.2">
      <c r="A33" s="174"/>
      <c r="B33" s="175"/>
      <c r="C33" s="175"/>
    </row>
    <row r="34" spans="1:5" x14ac:dyDescent="0.2">
      <c r="A34" s="194" t="s">
        <v>100</v>
      </c>
      <c r="B34" s="175"/>
      <c r="C34" s="175"/>
    </row>
    <row r="35" spans="1:5" x14ac:dyDescent="0.2">
      <c r="A35" s="178"/>
      <c r="B35" s="187" t="s">
        <v>88</v>
      </c>
      <c r="C35" s="175"/>
      <c r="E35" s="169" t="s">
        <v>756</v>
      </c>
    </row>
    <row r="36" spans="1:5" x14ac:dyDescent="0.2">
      <c r="A36" s="178"/>
      <c r="B36" s="187" t="s">
        <v>92</v>
      </c>
      <c r="C36" s="175"/>
      <c r="E36" s="169" t="s">
        <v>757</v>
      </c>
    </row>
    <row r="37" spans="1:5" x14ac:dyDescent="0.2">
      <c r="A37" s="178"/>
      <c r="B37" s="187" t="s">
        <v>94</v>
      </c>
      <c r="C37" s="175"/>
      <c r="E37" s="169" t="s">
        <v>682</v>
      </c>
    </row>
    <row r="38" spans="1:5" x14ac:dyDescent="0.2">
      <c r="A38" s="178"/>
      <c r="B38" s="187" t="s">
        <v>98</v>
      </c>
      <c r="C38" s="175"/>
      <c r="E38" s="169" t="s">
        <v>758</v>
      </c>
    </row>
    <row r="39" spans="1:5" x14ac:dyDescent="0.2">
      <c r="A39" s="178"/>
      <c r="B39" s="187" t="s">
        <v>607</v>
      </c>
      <c r="C39" s="175"/>
      <c r="E39" s="169" t="s">
        <v>683</v>
      </c>
    </row>
    <row r="40" spans="1:5" x14ac:dyDescent="0.2">
      <c r="A40" s="178"/>
      <c r="B40" s="169" t="s">
        <v>100</v>
      </c>
      <c r="E40" s="169" t="s">
        <v>684</v>
      </c>
    </row>
    <row r="41" spans="1:5" ht="12" thickBot="1" x14ac:dyDescent="0.25">
      <c r="A41" s="188"/>
      <c r="B41" s="175"/>
      <c r="C41" s="175"/>
      <c r="D41" s="175"/>
    </row>
    <row r="42" spans="1:5" ht="12" thickBot="1" x14ac:dyDescent="0.25">
      <c r="A42" s="185" t="s">
        <v>622</v>
      </c>
      <c r="B42" s="173"/>
      <c r="C42" s="173"/>
      <c r="D42" s="186"/>
    </row>
    <row r="43" spans="1:5" x14ac:dyDescent="0.2">
      <c r="A43" s="178"/>
      <c r="B43" s="167" t="s">
        <v>658</v>
      </c>
      <c r="C43" s="175"/>
      <c r="D43" s="170"/>
      <c r="E43" s="169" t="s">
        <v>759</v>
      </c>
    </row>
    <row r="44" spans="1:5" x14ac:dyDescent="0.2">
      <c r="A44" s="178"/>
      <c r="B44" s="168" t="s">
        <v>664</v>
      </c>
      <c r="C44" s="190"/>
      <c r="D44" s="190"/>
    </row>
    <row r="45" spans="1:5" x14ac:dyDescent="0.2">
      <c r="A45" s="178"/>
      <c r="B45" s="167"/>
      <c r="C45" s="187" t="s">
        <v>618</v>
      </c>
      <c r="D45" s="170"/>
      <c r="E45" s="169" t="s">
        <v>685</v>
      </c>
    </row>
    <row r="46" spans="1:5" x14ac:dyDescent="0.2">
      <c r="A46" s="178"/>
      <c r="B46" s="168"/>
      <c r="C46" s="189" t="s">
        <v>660</v>
      </c>
      <c r="D46" s="195"/>
      <c r="E46" s="169" t="s">
        <v>686</v>
      </c>
    </row>
    <row r="47" spans="1:5" x14ac:dyDescent="0.2">
      <c r="A47" s="178"/>
      <c r="B47" s="187" t="s">
        <v>687</v>
      </c>
      <c r="C47" s="175"/>
      <c r="D47" s="196"/>
    </row>
    <row r="48" spans="1:5" x14ac:dyDescent="0.2">
      <c r="A48" s="178"/>
      <c r="B48" s="187" t="s">
        <v>626</v>
      </c>
      <c r="C48" s="175"/>
      <c r="D48" s="170"/>
      <c r="E48" s="169" t="s">
        <v>688</v>
      </c>
    </row>
    <row r="49" spans="1:5" x14ac:dyDescent="0.2">
      <c r="A49" s="178"/>
      <c r="B49" s="187" t="s">
        <v>614</v>
      </c>
      <c r="C49" s="175"/>
      <c r="D49" s="170"/>
      <c r="E49" s="169" t="s">
        <v>689</v>
      </c>
    </row>
    <row r="50" spans="1:5" x14ac:dyDescent="0.2">
      <c r="A50" s="178"/>
      <c r="B50" s="187" t="s">
        <v>615</v>
      </c>
      <c r="C50" s="175"/>
      <c r="D50" s="170"/>
      <c r="E50" s="169" t="s">
        <v>690</v>
      </c>
    </row>
    <row r="51" spans="1:5" x14ac:dyDescent="0.2">
      <c r="A51" s="178"/>
      <c r="B51" s="189" t="s">
        <v>665</v>
      </c>
      <c r="C51" s="190"/>
      <c r="D51" s="190"/>
    </row>
    <row r="52" spans="1:5" x14ac:dyDescent="0.2">
      <c r="A52" s="178"/>
      <c r="B52" s="187"/>
      <c r="C52" s="187" t="s">
        <v>108</v>
      </c>
      <c r="D52" s="170"/>
      <c r="E52" s="169" t="s">
        <v>691</v>
      </c>
    </row>
    <row r="53" spans="1:5" x14ac:dyDescent="0.2">
      <c r="A53" s="178"/>
      <c r="B53" s="187"/>
      <c r="C53" s="187" t="s">
        <v>632</v>
      </c>
      <c r="D53" s="170"/>
      <c r="E53" s="169" t="s">
        <v>692</v>
      </c>
    </row>
    <row r="54" spans="1:5" x14ac:dyDescent="0.2">
      <c r="A54" s="178"/>
      <c r="B54" s="175"/>
      <c r="C54" s="187" t="s">
        <v>630</v>
      </c>
      <c r="D54" s="170"/>
      <c r="E54" s="169" t="s">
        <v>693</v>
      </c>
    </row>
    <row r="55" spans="1:5" x14ac:dyDescent="0.2">
      <c r="A55" s="178"/>
      <c r="B55" s="175"/>
      <c r="C55" s="187" t="s">
        <v>631</v>
      </c>
      <c r="D55" s="170"/>
      <c r="E55" s="169" t="s">
        <v>694</v>
      </c>
    </row>
    <row r="56" spans="1:5" x14ac:dyDescent="0.2">
      <c r="A56" s="178"/>
      <c r="B56" s="190"/>
      <c r="C56" s="189" t="s">
        <v>667</v>
      </c>
      <c r="D56" s="195"/>
      <c r="E56" s="169" t="s">
        <v>760</v>
      </c>
    </row>
    <row r="57" spans="1:5" x14ac:dyDescent="0.2">
      <c r="A57" s="178"/>
      <c r="B57" s="187" t="s">
        <v>616</v>
      </c>
      <c r="C57" s="175"/>
      <c r="D57" s="196"/>
    </row>
    <row r="58" spans="1:5" x14ac:dyDescent="0.2">
      <c r="A58" s="178"/>
      <c r="B58" s="189" t="s">
        <v>666</v>
      </c>
      <c r="C58" s="190"/>
      <c r="D58" s="190"/>
    </row>
    <row r="59" spans="1:5" x14ac:dyDescent="0.2">
      <c r="A59" s="178"/>
      <c r="B59" s="187"/>
      <c r="C59" s="187" t="s">
        <v>634</v>
      </c>
      <c r="D59" s="170"/>
      <c r="E59" s="169" t="s">
        <v>695</v>
      </c>
    </row>
    <row r="60" spans="1:5" x14ac:dyDescent="0.2">
      <c r="A60" s="178"/>
      <c r="B60" s="187"/>
      <c r="C60" s="187" t="s">
        <v>635</v>
      </c>
      <c r="D60" s="170"/>
      <c r="E60" s="169" t="s">
        <v>696</v>
      </c>
    </row>
    <row r="61" spans="1:5" x14ac:dyDescent="0.2">
      <c r="A61" s="178"/>
      <c r="B61" s="189"/>
      <c r="C61" s="189" t="s">
        <v>636</v>
      </c>
      <c r="D61" s="195"/>
      <c r="E61" s="169" t="s">
        <v>697</v>
      </c>
    </row>
    <row r="62" spans="1:5" x14ac:dyDescent="0.2">
      <c r="A62" s="178"/>
      <c r="B62" s="189" t="s">
        <v>617</v>
      </c>
      <c r="C62" s="190"/>
      <c r="D62" s="195"/>
      <c r="E62" s="169" t="s">
        <v>751</v>
      </c>
    </row>
    <row r="63" spans="1:5" ht="12" thickBot="1" x14ac:dyDescent="0.25">
      <c r="A63" s="178"/>
      <c r="B63" s="190"/>
      <c r="C63" s="190"/>
      <c r="D63" s="197"/>
    </row>
    <row r="64" spans="1:5" ht="12" thickBot="1" x14ac:dyDescent="0.25">
      <c r="A64" s="185" t="s">
        <v>119</v>
      </c>
      <c r="B64" s="173"/>
      <c r="C64" s="173"/>
      <c r="D64" s="186"/>
    </row>
    <row r="65" spans="1:10" x14ac:dyDescent="0.2">
      <c r="A65" s="200"/>
      <c r="B65" s="201" t="s">
        <v>112</v>
      </c>
      <c r="C65" s="202"/>
      <c r="D65" s="203"/>
      <c r="E65" s="169" t="s">
        <v>761</v>
      </c>
      <c r="J65" s="166"/>
    </row>
    <row r="66" spans="1:10" x14ac:dyDescent="0.2">
      <c r="A66" s="178"/>
      <c r="B66" s="187" t="s">
        <v>558</v>
      </c>
      <c r="C66" s="175"/>
      <c r="D66" s="175"/>
      <c r="E66" s="169" t="s">
        <v>708</v>
      </c>
      <c r="J66" s="166"/>
    </row>
    <row r="67" spans="1:10" x14ac:dyDescent="0.2">
      <c r="A67" s="178"/>
      <c r="B67" s="187"/>
      <c r="C67" s="175"/>
      <c r="D67" s="175"/>
    </row>
    <row r="68" spans="1:10" ht="12" thickBot="1" x14ac:dyDescent="0.25">
      <c r="A68" s="204" t="s">
        <v>120</v>
      </c>
      <c r="B68" s="198"/>
      <c r="C68" s="199"/>
      <c r="D68" s="205"/>
      <c r="E68" s="169" t="s">
        <v>710</v>
      </c>
    </row>
    <row r="69" spans="1:10" ht="12" thickBot="1" x14ac:dyDescent="0.25">
      <c r="A69" s="206"/>
      <c r="B69" s="167"/>
      <c r="C69" s="175"/>
      <c r="D69" s="180"/>
    </row>
    <row r="70" spans="1:10" ht="12" thickBot="1" x14ac:dyDescent="0.25">
      <c r="A70" s="185" t="s">
        <v>662</v>
      </c>
      <c r="B70" s="173"/>
      <c r="C70" s="173"/>
      <c r="D70" s="186"/>
    </row>
    <row r="71" spans="1:10" x14ac:dyDescent="0.2">
      <c r="A71" s="174"/>
      <c r="B71" s="167" t="s">
        <v>656</v>
      </c>
      <c r="C71" s="175"/>
      <c r="D71" s="170"/>
      <c r="E71" s="169" t="s">
        <v>709</v>
      </c>
    </row>
    <row r="72" spans="1:10" x14ac:dyDescent="0.2">
      <c r="A72" s="174"/>
      <c r="B72" s="167" t="s">
        <v>629</v>
      </c>
      <c r="C72" s="167"/>
      <c r="D72" s="170"/>
      <c r="E72" s="169" t="s">
        <v>698</v>
      </c>
    </row>
    <row r="73" spans="1:10" x14ac:dyDescent="0.2">
      <c r="A73" s="174"/>
      <c r="B73" s="167" t="s">
        <v>657</v>
      </c>
      <c r="C73" s="175"/>
      <c r="D73" s="170"/>
      <c r="E73" s="169" t="s">
        <v>699</v>
      </c>
    </row>
    <row r="74" spans="1:10" x14ac:dyDescent="0.2">
      <c r="A74" s="179"/>
      <c r="B74" s="175"/>
      <c r="C74" s="175"/>
      <c r="D74" s="170"/>
    </row>
    <row r="75" spans="1:10" x14ac:dyDescent="0.2">
      <c r="A75" s="207" t="s">
        <v>103</v>
      </c>
      <c r="B75" s="190"/>
      <c r="C75" s="190"/>
      <c r="D75" s="197"/>
    </row>
    <row r="76" spans="1:10" x14ac:dyDescent="0.2">
      <c r="A76" s="178"/>
      <c r="B76" s="187" t="s">
        <v>103</v>
      </c>
      <c r="C76" s="175"/>
      <c r="D76" s="170"/>
      <c r="E76" s="169" t="s">
        <v>700</v>
      </c>
    </row>
    <row r="77" spans="1:10" x14ac:dyDescent="0.2">
      <c r="B77" s="189" t="s">
        <v>105</v>
      </c>
      <c r="C77" s="190"/>
      <c r="D77" s="195"/>
      <c r="E77" s="169" t="s">
        <v>701</v>
      </c>
    </row>
    <row r="78" spans="1:10" x14ac:dyDescent="0.2">
      <c r="B78" s="175"/>
      <c r="C78" s="175"/>
      <c r="D78" s="180"/>
    </row>
    <row r="79" spans="1:10" x14ac:dyDescent="0.2">
      <c r="A79" s="207" t="s">
        <v>137</v>
      </c>
      <c r="B79" s="190"/>
      <c r="C79" s="190"/>
      <c r="D79" s="197"/>
    </row>
    <row r="80" spans="1:10" x14ac:dyDescent="0.2">
      <c r="A80" s="178"/>
      <c r="B80" s="187" t="s">
        <v>139</v>
      </c>
      <c r="C80" s="175"/>
      <c r="D80" s="170"/>
      <c r="E80" s="169" t="s">
        <v>718</v>
      </c>
    </row>
    <row r="81" spans="1:5" x14ac:dyDescent="0.2">
      <c r="A81" s="178"/>
      <c r="B81" s="187" t="s">
        <v>668</v>
      </c>
      <c r="C81" s="175"/>
      <c r="D81" s="170"/>
      <c r="E81" s="169" t="s">
        <v>702</v>
      </c>
    </row>
    <row r="82" spans="1:5" x14ac:dyDescent="0.2">
      <c r="B82" s="189" t="s">
        <v>141</v>
      </c>
      <c r="C82" s="190"/>
      <c r="D82" s="195"/>
      <c r="E82" s="169" t="s">
        <v>703</v>
      </c>
    </row>
    <row r="83" spans="1:5" x14ac:dyDescent="0.2">
      <c r="B83" s="208"/>
      <c r="C83" s="183"/>
      <c r="D83" s="180"/>
    </row>
  </sheetData>
  <pageMargins left="0.7" right="0.7" top="0.75" bottom="0.75" header="0.3" footer="0.3"/>
  <pageSetup scale="65" orientation="landscape" r:id="rId1"/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5"/>
  <sheetViews>
    <sheetView workbookViewId="0"/>
  </sheetViews>
  <sheetFormatPr defaultColWidth="9.140625" defaultRowHeight="11.25" x14ac:dyDescent="0.2"/>
  <cols>
    <col min="1" max="1" width="35.42578125" style="164" bestFit="1" customWidth="1"/>
    <col min="2" max="2" width="27.7109375" style="164" bestFit="1" customWidth="1"/>
    <col min="3" max="3" width="17.85546875" style="164" bestFit="1" customWidth="1"/>
    <col min="4" max="16384" width="9.140625" style="164"/>
  </cols>
  <sheetData>
    <row r="1" spans="1:3" x14ac:dyDescent="0.2">
      <c r="A1" s="214" t="s">
        <v>936</v>
      </c>
      <c r="B1" s="214" t="s">
        <v>937</v>
      </c>
      <c r="C1" s="214" t="s">
        <v>938</v>
      </c>
    </row>
    <row r="2" spans="1:3" x14ac:dyDescent="0.2">
      <c r="A2" s="164" t="s">
        <v>766</v>
      </c>
      <c r="B2" s="164" t="s">
        <v>127</v>
      </c>
      <c r="C2" s="164" t="s">
        <v>772</v>
      </c>
    </row>
    <row r="3" spans="1:3" x14ac:dyDescent="0.2">
      <c r="A3" s="164" t="s">
        <v>767</v>
      </c>
      <c r="B3" s="164" t="s">
        <v>135</v>
      </c>
      <c r="C3" s="164" t="s">
        <v>772</v>
      </c>
    </row>
    <row r="4" spans="1:3" x14ac:dyDescent="0.2">
      <c r="A4" s="164" t="s">
        <v>768</v>
      </c>
      <c r="B4" s="164" t="s">
        <v>125</v>
      </c>
      <c r="C4" s="164" t="s">
        <v>772</v>
      </c>
    </row>
    <row r="5" spans="1:3" x14ac:dyDescent="0.2">
      <c r="A5" s="164" t="s">
        <v>769</v>
      </c>
      <c r="B5" s="164" t="s">
        <v>131</v>
      </c>
      <c r="C5" s="164" t="s">
        <v>772</v>
      </c>
    </row>
    <row r="6" spans="1:3" x14ac:dyDescent="0.2">
      <c r="A6" s="164" t="s">
        <v>770</v>
      </c>
      <c r="B6" s="164" t="s">
        <v>123</v>
      </c>
      <c r="C6" s="164" t="s">
        <v>772</v>
      </c>
    </row>
    <row r="7" spans="1:3" x14ac:dyDescent="0.2">
      <c r="A7" s="164" t="s">
        <v>771</v>
      </c>
      <c r="B7" s="164" t="s">
        <v>772</v>
      </c>
      <c r="C7" s="164" t="s">
        <v>772</v>
      </c>
    </row>
    <row r="8" spans="1:3" x14ac:dyDescent="0.2">
      <c r="A8" s="164" t="s">
        <v>772</v>
      </c>
      <c r="B8" s="164" t="s">
        <v>772</v>
      </c>
      <c r="C8" s="164" t="s">
        <v>772</v>
      </c>
    </row>
    <row r="9" spans="1:3" x14ac:dyDescent="0.2">
      <c r="A9" s="164" t="s">
        <v>773</v>
      </c>
      <c r="B9" s="164" t="s">
        <v>772</v>
      </c>
      <c r="C9" s="164" t="s">
        <v>772</v>
      </c>
    </row>
    <row r="10" spans="1:3" x14ac:dyDescent="0.2">
      <c r="A10" s="164" t="s">
        <v>772</v>
      </c>
      <c r="B10" s="164" t="s">
        <v>772</v>
      </c>
      <c r="C10" s="164" t="s">
        <v>772</v>
      </c>
    </row>
    <row r="11" spans="1:3" x14ac:dyDescent="0.2">
      <c r="A11" s="164" t="s">
        <v>774</v>
      </c>
      <c r="B11" s="164" t="s">
        <v>772</v>
      </c>
      <c r="C11" s="164" t="s">
        <v>772</v>
      </c>
    </row>
    <row r="12" spans="1:3" x14ac:dyDescent="0.2">
      <c r="A12" s="164" t="s">
        <v>766</v>
      </c>
      <c r="B12" s="164" t="s">
        <v>92</v>
      </c>
      <c r="C12" s="164" t="s">
        <v>772</v>
      </c>
    </row>
    <row r="13" spans="1:3" x14ac:dyDescent="0.2">
      <c r="A13" s="164" t="s">
        <v>767</v>
      </c>
      <c r="B13" s="164" t="s">
        <v>100</v>
      </c>
      <c r="C13" s="164" t="s">
        <v>772</v>
      </c>
    </row>
    <row r="14" spans="1:3" x14ac:dyDescent="0.2">
      <c r="A14" s="164" t="s">
        <v>768</v>
      </c>
      <c r="B14" s="164" t="s">
        <v>90</v>
      </c>
      <c r="C14" s="164" t="s">
        <v>772</v>
      </c>
    </row>
    <row r="15" spans="1:3" x14ac:dyDescent="0.2">
      <c r="A15" s="164" t="s">
        <v>769</v>
      </c>
      <c r="B15" s="164" t="s">
        <v>96</v>
      </c>
      <c r="C15" s="164" t="s">
        <v>772</v>
      </c>
    </row>
    <row r="16" spans="1:3" x14ac:dyDescent="0.2">
      <c r="A16" s="164" t="s">
        <v>770</v>
      </c>
      <c r="B16" s="164" t="s">
        <v>88</v>
      </c>
      <c r="C16" s="164" t="s">
        <v>772</v>
      </c>
    </row>
    <row r="17" spans="1:3" x14ac:dyDescent="0.2">
      <c r="B17" s="164" t="s">
        <v>772</v>
      </c>
      <c r="C17" s="164" t="s">
        <v>772</v>
      </c>
    </row>
    <row r="18" spans="1:3" x14ac:dyDescent="0.2">
      <c r="A18" s="164" t="s">
        <v>772</v>
      </c>
      <c r="B18" s="164" t="s">
        <v>772</v>
      </c>
      <c r="C18" s="164" t="s">
        <v>772</v>
      </c>
    </row>
    <row r="19" spans="1:3" x14ac:dyDescent="0.2">
      <c r="A19" s="164" t="s">
        <v>775</v>
      </c>
      <c r="B19" s="164" t="s">
        <v>772</v>
      </c>
      <c r="C19" s="164" t="s">
        <v>772</v>
      </c>
    </row>
    <row r="20" spans="1:3" x14ac:dyDescent="0.2">
      <c r="A20" s="164" t="s">
        <v>766</v>
      </c>
      <c r="B20" s="164" t="s">
        <v>92</v>
      </c>
      <c r="C20" s="164" t="s">
        <v>772</v>
      </c>
    </row>
    <row r="21" spans="1:3" x14ac:dyDescent="0.2">
      <c r="A21" s="164" t="s">
        <v>767</v>
      </c>
      <c r="B21" s="164" t="s">
        <v>100</v>
      </c>
      <c r="C21" s="164" t="s">
        <v>772</v>
      </c>
    </row>
    <row r="22" spans="1:3" x14ac:dyDescent="0.2">
      <c r="A22" s="164" t="s">
        <v>768</v>
      </c>
      <c r="B22" s="164" t="s">
        <v>90</v>
      </c>
      <c r="C22" s="164" t="s">
        <v>772</v>
      </c>
    </row>
    <row r="23" spans="1:3" x14ac:dyDescent="0.2">
      <c r="A23" s="164" t="s">
        <v>769</v>
      </c>
      <c r="B23" s="164" t="s">
        <v>96</v>
      </c>
      <c r="C23" s="164" t="s">
        <v>772</v>
      </c>
    </row>
    <row r="24" spans="1:3" x14ac:dyDescent="0.2">
      <c r="A24" s="164" t="s">
        <v>770</v>
      </c>
      <c r="B24" s="164" t="s">
        <v>88</v>
      </c>
      <c r="C24" s="164" t="s">
        <v>772</v>
      </c>
    </row>
    <row r="25" spans="1:3" x14ac:dyDescent="0.2">
      <c r="B25" s="164" t="s">
        <v>772</v>
      </c>
      <c r="C25" s="164" t="s">
        <v>772</v>
      </c>
    </row>
    <row r="26" spans="1:3" x14ac:dyDescent="0.2">
      <c r="A26" s="164" t="s">
        <v>772</v>
      </c>
      <c r="B26" s="164" t="s">
        <v>772</v>
      </c>
      <c r="C26" s="164" t="s">
        <v>772</v>
      </c>
    </row>
    <row r="27" spans="1:3" x14ac:dyDescent="0.2">
      <c r="A27" s="164" t="s">
        <v>776</v>
      </c>
      <c r="B27" s="164" t="s">
        <v>772</v>
      </c>
      <c r="C27" s="164" t="s">
        <v>772</v>
      </c>
    </row>
    <row r="28" spans="1:3" x14ac:dyDescent="0.2">
      <c r="A28" s="164" t="s">
        <v>768</v>
      </c>
      <c r="B28" s="164" t="s">
        <v>90</v>
      </c>
      <c r="C28" s="164" t="s">
        <v>103</v>
      </c>
    </row>
    <row r="29" spans="1:3" x14ac:dyDescent="0.2">
      <c r="A29" s="164" t="s">
        <v>777</v>
      </c>
      <c r="B29" s="164" t="s">
        <v>607</v>
      </c>
      <c r="C29" s="164" t="s">
        <v>103</v>
      </c>
    </row>
    <row r="30" spans="1:3" x14ac:dyDescent="0.2">
      <c r="A30" s="164" t="s">
        <v>769</v>
      </c>
      <c r="B30" s="164" t="s">
        <v>96</v>
      </c>
      <c r="C30" s="164" t="s">
        <v>103</v>
      </c>
    </row>
    <row r="31" spans="1:3" x14ac:dyDescent="0.2">
      <c r="A31" s="164" t="s">
        <v>770</v>
      </c>
      <c r="B31" s="164" t="s">
        <v>88</v>
      </c>
      <c r="C31" s="164" t="s">
        <v>103</v>
      </c>
    </row>
    <row r="32" spans="1:3" x14ac:dyDescent="0.2">
      <c r="B32" s="164" t="s">
        <v>772</v>
      </c>
      <c r="C32" s="164" t="s">
        <v>772</v>
      </c>
    </row>
    <row r="33" spans="1:3" x14ac:dyDescent="0.2">
      <c r="A33" s="164" t="s">
        <v>772</v>
      </c>
      <c r="B33" s="164" t="s">
        <v>772</v>
      </c>
      <c r="C33" s="164" t="s">
        <v>772</v>
      </c>
    </row>
    <row r="34" spans="1:3" x14ac:dyDescent="0.2">
      <c r="A34" s="164" t="s">
        <v>778</v>
      </c>
      <c r="B34" s="164" t="s">
        <v>100</v>
      </c>
      <c r="C34" s="164" t="s">
        <v>772</v>
      </c>
    </row>
    <row r="35" spans="1:3" x14ac:dyDescent="0.2">
      <c r="B35" s="164" t="s">
        <v>772</v>
      </c>
      <c r="C35" s="164" t="s">
        <v>772</v>
      </c>
    </row>
    <row r="36" spans="1:3" x14ac:dyDescent="0.2">
      <c r="B36" s="164" t="s">
        <v>772</v>
      </c>
      <c r="C36" s="164" t="s">
        <v>772</v>
      </c>
    </row>
    <row r="37" spans="1:3" x14ac:dyDescent="0.2">
      <c r="A37" s="164" t="s">
        <v>779</v>
      </c>
      <c r="B37" s="164" t="s">
        <v>112</v>
      </c>
      <c r="C37" s="164" t="s">
        <v>772</v>
      </c>
    </row>
    <row r="38" spans="1:3" x14ac:dyDescent="0.2">
      <c r="B38" s="164" t="s">
        <v>772</v>
      </c>
      <c r="C38" s="164" t="s">
        <v>772</v>
      </c>
    </row>
    <row r="39" spans="1:3" x14ac:dyDescent="0.2">
      <c r="A39" s="164" t="s">
        <v>772</v>
      </c>
      <c r="B39" s="164" t="s">
        <v>772</v>
      </c>
      <c r="C39" s="164" t="s">
        <v>772</v>
      </c>
    </row>
    <row r="40" spans="1:3" x14ac:dyDescent="0.2">
      <c r="A40" s="164" t="s">
        <v>780</v>
      </c>
      <c r="B40" s="164" t="s">
        <v>772</v>
      </c>
      <c r="C40" s="164" t="s">
        <v>772</v>
      </c>
    </row>
    <row r="41" spans="1:3" x14ac:dyDescent="0.2">
      <c r="A41" s="164" t="s">
        <v>781</v>
      </c>
      <c r="B41" s="164" t="s">
        <v>658</v>
      </c>
      <c r="C41" s="164" t="s">
        <v>656</v>
      </c>
    </row>
    <row r="42" spans="1:3" x14ac:dyDescent="0.2">
      <c r="A42" s="164" t="s">
        <v>782</v>
      </c>
      <c r="B42" s="164" t="s">
        <v>658</v>
      </c>
      <c r="C42" s="164" t="s">
        <v>656</v>
      </c>
    </row>
    <row r="43" spans="1:3" x14ac:dyDescent="0.2">
      <c r="A43" s="164" t="s">
        <v>783</v>
      </c>
      <c r="B43" s="164" t="s">
        <v>658</v>
      </c>
      <c r="C43" s="164" t="s">
        <v>656</v>
      </c>
    </row>
    <row r="44" spans="1:3" x14ac:dyDescent="0.2">
      <c r="A44" s="164" t="s">
        <v>784</v>
      </c>
      <c r="B44" s="164" t="s">
        <v>658</v>
      </c>
      <c r="C44" s="164" t="s">
        <v>656</v>
      </c>
    </row>
    <row r="45" spans="1:3" x14ac:dyDescent="0.2">
      <c r="A45" s="164" t="s">
        <v>785</v>
      </c>
      <c r="B45" s="164" t="s">
        <v>658</v>
      </c>
      <c r="C45" s="164" t="s">
        <v>656</v>
      </c>
    </row>
    <row r="46" spans="1:3" x14ac:dyDescent="0.2">
      <c r="A46" s="164" t="s">
        <v>786</v>
      </c>
      <c r="B46" s="164" t="s">
        <v>634</v>
      </c>
      <c r="C46" s="164" t="s">
        <v>657</v>
      </c>
    </row>
    <row r="47" spans="1:3" x14ac:dyDescent="0.2">
      <c r="A47" s="164" t="s">
        <v>787</v>
      </c>
      <c r="B47" s="164" t="s">
        <v>658</v>
      </c>
      <c r="C47" s="164" t="s">
        <v>656</v>
      </c>
    </row>
    <row r="48" spans="1:3" x14ac:dyDescent="0.2">
      <c r="A48" s="164" t="s">
        <v>788</v>
      </c>
      <c r="B48" s="164" t="s">
        <v>634</v>
      </c>
      <c r="C48" s="164" t="s">
        <v>657</v>
      </c>
    </row>
    <row r="49" spans="1:3" x14ac:dyDescent="0.2">
      <c r="A49" s="164" t="s">
        <v>789</v>
      </c>
      <c r="B49" s="164" t="s">
        <v>634</v>
      </c>
      <c r="C49" s="164" t="s">
        <v>657</v>
      </c>
    </row>
    <row r="50" spans="1:3" x14ac:dyDescent="0.2">
      <c r="A50" s="164" t="s">
        <v>790</v>
      </c>
      <c r="B50" s="164" t="s">
        <v>634</v>
      </c>
      <c r="C50" s="164" t="s">
        <v>657</v>
      </c>
    </row>
    <row r="51" spans="1:3" x14ac:dyDescent="0.2">
      <c r="A51" s="164" t="s">
        <v>791</v>
      </c>
      <c r="B51" s="164" t="s">
        <v>658</v>
      </c>
      <c r="C51" s="164" t="s">
        <v>657</v>
      </c>
    </row>
    <row r="52" spans="1:3" x14ac:dyDescent="0.2">
      <c r="A52" s="164" t="s">
        <v>792</v>
      </c>
      <c r="B52" s="164" t="s">
        <v>658</v>
      </c>
      <c r="C52" s="164" t="s">
        <v>656</v>
      </c>
    </row>
    <row r="53" spans="1:3" x14ac:dyDescent="0.2">
      <c r="A53" s="164" t="s">
        <v>793</v>
      </c>
      <c r="B53" s="164" t="s">
        <v>617</v>
      </c>
      <c r="C53" s="164" t="s">
        <v>657</v>
      </c>
    </row>
    <row r="54" spans="1:3" x14ac:dyDescent="0.2">
      <c r="A54" s="164" t="s">
        <v>794</v>
      </c>
      <c r="B54" s="164" t="s">
        <v>617</v>
      </c>
      <c r="C54" s="164" t="s">
        <v>657</v>
      </c>
    </row>
    <row r="55" spans="1:3" x14ac:dyDescent="0.2">
      <c r="A55" s="164" t="s">
        <v>795</v>
      </c>
      <c r="B55" s="164" t="s">
        <v>617</v>
      </c>
      <c r="C55" s="164" t="s">
        <v>657</v>
      </c>
    </row>
    <row r="56" spans="1:3" x14ac:dyDescent="0.2">
      <c r="A56" s="164" t="s">
        <v>796</v>
      </c>
      <c r="B56" s="164" t="s">
        <v>667</v>
      </c>
      <c r="C56" s="164" t="s">
        <v>657</v>
      </c>
    </row>
    <row r="57" spans="1:3" x14ac:dyDescent="0.2">
      <c r="A57" s="164" t="s">
        <v>797</v>
      </c>
      <c r="B57" s="164" t="s">
        <v>667</v>
      </c>
      <c r="C57" s="164" t="s">
        <v>657</v>
      </c>
    </row>
    <row r="58" spans="1:3" x14ac:dyDescent="0.2">
      <c r="A58" s="164" t="s">
        <v>798</v>
      </c>
      <c r="B58" s="164" t="s">
        <v>626</v>
      </c>
      <c r="C58" s="164" t="s">
        <v>657</v>
      </c>
    </row>
    <row r="59" spans="1:3" x14ac:dyDescent="0.2">
      <c r="A59" s="164" t="s">
        <v>799</v>
      </c>
      <c r="B59" s="164" t="s">
        <v>626</v>
      </c>
      <c r="C59" s="164" t="s">
        <v>657</v>
      </c>
    </row>
    <row r="60" spans="1:3" x14ac:dyDescent="0.2">
      <c r="A60" s="164" t="s">
        <v>800</v>
      </c>
      <c r="B60" s="164" t="s">
        <v>660</v>
      </c>
      <c r="C60" s="164" t="s">
        <v>657</v>
      </c>
    </row>
    <row r="61" spans="1:3" x14ac:dyDescent="0.2">
      <c r="A61" s="164" t="s">
        <v>801</v>
      </c>
      <c r="B61" s="164" t="s">
        <v>660</v>
      </c>
      <c r="C61" s="164" t="s">
        <v>657</v>
      </c>
    </row>
    <row r="62" spans="1:3" x14ac:dyDescent="0.2">
      <c r="A62" s="164" t="s">
        <v>802</v>
      </c>
      <c r="B62" s="164" t="s">
        <v>614</v>
      </c>
      <c r="C62" s="164" t="s">
        <v>657</v>
      </c>
    </row>
    <row r="63" spans="1:3" x14ac:dyDescent="0.2">
      <c r="A63" s="164" t="s">
        <v>803</v>
      </c>
      <c r="B63" s="164" t="s">
        <v>667</v>
      </c>
      <c r="C63" s="164" t="s">
        <v>657</v>
      </c>
    </row>
    <row r="64" spans="1:3" x14ac:dyDescent="0.2">
      <c r="A64" s="164" t="s">
        <v>804</v>
      </c>
      <c r="B64" s="164" t="s">
        <v>667</v>
      </c>
      <c r="C64" s="164" t="s">
        <v>657</v>
      </c>
    </row>
    <row r="65" spans="1:3" x14ac:dyDescent="0.2">
      <c r="A65" s="164" t="s">
        <v>804</v>
      </c>
      <c r="B65" s="164" t="s">
        <v>667</v>
      </c>
      <c r="C65" s="164" t="s">
        <v>657</v>
      </c>
    </row>
    <row r="66" spans="1:3" x14ac:dyDescent="0.2">
      <c r="A66" s="164" t="s">
        <v>805</v>
      </c>
      <c r="B66" s="164" t="s">
        <v>772</v>
      </c>
      <c r="C66" s="164" t="s">
        <v>772</v>
      </c>
    </row>
    <row r="67" spans="1:3" x14ac:dyDescent="0.2">
      <c r="A67" s="164" t="s">
        <v>772</v>
      </c>
      <c r="B67" s="164" t="s">
        <v>772</v>
      </c>
      <c r="C67" s="164" t="s">
        <v>772</v>
      </c>
    </row>
    <row r="68" spans="1:3" x14ac:dyDescent="0.2">
      <c r="A68" s="164" t="s">
        <v>772</v>
      </c>
      <c r="B68" s="164" t="s">
        <v>772</v>
      </c>
      <c r="C68" s="164" t="s">
        <v>772</v>
      </c>
    </row>
    <row r="69" spans="1:3" x14ac:dyDescent="0.2">
      <c r="A69" s="164" t="s">
        <v>806</v>
      </c>
      <c r="B69" s="164" t="s">
        <v>772</v>
      </c>
      <c r="C69" s="164" t="s">
        <v>772</v>
      </c>
    </row>
    <row r="70" spans="1:3" x14ac:dyDescent="0.2">
      <c r="A70" s="164" t="s">
        <v>807</v>
      </c>
      <c r="B70" s="164" t="s">
        <v>658</v>
      </c>
      <c r="C70" s="164" t="s">
        <v>629</v>
      </c>
    </row>
    <row r="71" spans="1:3" x14ac:dyDescent="0.2">
      <c r="A71" s="164" t="s">
        <v>808</v>
      </c>
      <c r="B71" s="164" t="s">
        <v>658</v>
      </c>
      <c r="C71" s="164" t="s">
        <v>629</v>
      </c>
    </row>
    <row r="72" spans="1:3" x14ac:dyDescent="0.2">
      <c r="A72" s="164" t="s">
        <v>809</v>
      </c>
      <c r="B72" s="164" t="s">
        <v>658</v>
      </c>
      <c r="C72" s="164" t="s">
        <v>629</v>
      </c>
    </row>
    <row r="73" spans="1:3" x14ac:dyDescent="0.2">
      <c r="A73" s="164" t="s">
        <v>810</v>
      </c>
      <c r="B73" s="164" t="s">
        <v>658</v>
      </c>
      <c r="C73" s="164" t="s">
        <v>629</v>
      </c>
    </row>
    <row r="74" spans="1:3" x14ac:dyDescent="0.2">
      <c r="A74" s="164" t="s">
        <v>811</v>
      </c>
      <c r="B74" s="164" t="s">
        <v>658</v>
      </c>
      <c r="C74" s="164" t="s">
        <v>629</v>
      </c>
    </row>
    <row r="75" spans="1:3" x14ac:dyDescent="0.2">
      <c r="B75" s="164" t="s">
        <v>772</v>
      </c>
      <c r="C75" s="164" t="s">
        <v>772</v>
      </c>
    </row>
    <row r="76" spans="1:3" x14ac:dyDescent="0.2">
      <c r="A76" s="164" t="s">
        <v>812</v>
      </c>
      <c r="B76" s="164" t="s">
        <v>772</v>
      </c>
      <c r="C76" s="164" t="s">
        <v>772</v>
      </c>
    </row>
    <row r="77" spans="1:3" x14ac:dyDescent="0.2">
      <c r="A77" s="164" t="s">
        <v>772</v>
      </c>
      <c r="B77" s="164" t="s">
        <v>772</v>
      </c>
      <c r="C77" s="164" t="s">
        <v>772</v>
      </c>
    </row>
    <row r="78" spans="1:3" x14ac:dyDescent="0.2">
      <c r="A78" s="164" t="s">
        <v>813</v>
      </c>
      <c r="B78" s="164" t="s">
        <v>772</v>
      </c>
      <c r="C78" s="164" t="s">
        <v>772</v>
      </c>
    </row>
    <row r="79" spans="1:3" x14ac:dyDescent="0.2">
      <c r="A79" s="164" t="s">
        <v>814</v>
      </c>
      <c r="B79" s="164" t="s">
        <v>667</v>
      </c>
      <c r="C79" s="164" t="s">
        <v>772</v>
      </c>
    </row>
    <row r="80" spans="1:3" x14ac:dyDescent="0.2">
      <c r="A80" s="164" t="s">
        <v>815</v>
      </c>
      <c r="B80" s="164" t="s">
        <v>667</v>
      </c>
      <c r="C80" s="164" t="s">
        <v>772</v>
      </c>
    </row>
    <row r="81" spans="1:3" x14ac:dyDescent="0.2">
      <c r="A81" s="164" t="s">
        <v>816</v>
      </c>
      <c r="B81" s="164" t="s">
        <v>667</v>
      </c>
      <c r="C81" s="164" t="s">
        <v>772</v>
      </c>
    </row>
    <row r="82" spans="1:3" x14ac:dyDescent="0.2">
      <c r="A82" s="164" t="s">
        <v>817</v>
      </c>
      <c r="B82" s="164" t="s">
        <v>667</v>
      </c>
      <c r="C82" s="164" t="s">
        <v>772</v>
      </c>
    </row>
    <row r="83" spans="1:3" x14ac:dyDescent="0.2">
      <c r="A83" s="164" t="s">
        <v>818</v>
      </c>
      <c r="B83" s="164" t="s">
        <v>667</v>
      </c>
      <c r="C83" s="164" t="s">
        <v>772</v>
      </c>
    </row>
    <row r="84" spans="1:3" x14ac:dyDescent="0.2">
      <c r="A84" s="164" t="s">
        <v>819</v>
      </c>
      <c r="B84" s="164" t="s">
        <v>667</v>
      </c>
      <c r="C84" s="164" t="s">
        <v>772</v>
      </c>
    </row>
    <row r="85" spans="1:3" x14ac:dyDescent="0.2">
      <c r="A85" s="164" t="s">
        <v>820</v>
      </c>
      <c r="B85" s="164" t="s">
        <v>667</v>
      </c>
      <c r="C85" s="164" t="s">
        <v>772</v>
      </c>
    </row>
    <row r="86" spans="1:3" x14ac:dyDescent="0.2">
      <c r="A86" s="164" t="s">
        <v>821</v>
      </c>
      <c r="B86" s="164" t="s">
        <v>667</v>
      </c>
      <c r="C86" s="164" t="s">
        <v>772</v>
      </c>
    </row>
    <row r="87" spans="1:3" x14ac:dyDescent="0.2">
      <c r="A87" s="164" t="s">
        <v>822</v>
      </c>
      <c r="B87" s="164" t="s">
        <v>667</v>
      </c>
      <c r="C87" s="164" t="s">
        <v>772</v>
      </c>
    </row>
    <row r="88" spans="1:3" x14ac:dyDescent="0.2">
      <c r="B88" s="164" t="s">
        <v>772</v>
      </c>
      <c r="C88" s="164" t="s">
        <v>772</v>
      </c>
    </row>
    <row r="89" spans="1:3" x14ac:dyDescent="0.2">
      <c r="A89" s="164" t="s">
        <v>823</v>
      </c>
      <c r="B89" s="164" t="s">
        <v>772</v>
      </c>
      <c r="C89" s="164" t="s">
        <v>772</v>
      </c>
    </row>
    <row r="90" spans="1:3" x14ac:dyDescent="0.2">
      <c r="A90" s="164" t="s">
        <v>772</v>
      </c>
      <c r="B90" s="164" t="s">
        <v>772</v>
      </c>
      <c r="C90" s="164" t="s">
        <v>772</v>
      </c>
    </row>
    <row r="91" spans="1:3" x14ac:dyDescent="0.2">
      <c r="A91" s="164" t="s">
        <v>824</v>
      </c>
      <c r="B91" s="164" t="s">
        <v>772</v>
      </c>
      <c r="C91" s="164" t="s">
        <v>772</v>
      </c>
    </row>
    <row r="92" spans="1:3" x14ac:dyDescent="0.2">
      <c r="A92" s="164" t="s">
        <v>825</v>
      </c>
      <c r="B92" s="164" t="s">
        <v>635</v>
      </c>
      <c r="C92" s="164" t="s">
        <v>772</v>
      </c>
    </row>
    <row r="93" spans="1:3" x14ac:dyDescent="0.2">
      <c r="A93" s="164" t="s">
        <v>826</v>
      </c>
      <c r="B93" s="164" t="s">
        <v>634</v>
      </c>
      <c r="C93" s="164" t="s">
        <v>772</v>
      </c>
    </row>
    <row r="94" spans="1:3" x14ac:dyDescent="0.2">
      <c r="A94" s="164" t="s">
        <v>827</v>
      </c>
      <c r="B94" s="164" t="s">
        <v>634</v>
      </c>
      <c r="C94" s="164" t="s">
        <v>772</v>
      </c>
    </row>
    <row r="95" spans="1:3" x14ac:dyDescent="0.2">
      <c r="A95" s="164" t="s">
        <v>828</v>
      </c>
      <c r="B95" s="164" t="s">
        <v>634</v>
      </c>
      <c r="C95" s="164" t="s">
        <v>772</v>
      </c>
    </row>
    <row r="96" spans="1:3" x14ac:dyDescent="0.2">
      <c r="A96" s="164" t="s">
        <v>829</v>
      </c>
      <c r="B96" s="164" t="s">
        <v>634</v>
      </c>
      <c r="C96" s="164" t="s">
        <v>772</v>
      </c>
    </row>
    <row r="97" spans="1:3" x14ac:dyDescent="0.2">
      <c r="A97" s="164" t="s">
        <v>830</v>
      </c>
      <c r="B97" s="164" t="s">
        <v>634</v>
      </c>
      <c r="C97" s="164" t="s">
        <v>772</v>
      </c>
    </row>
    <row r="98" spans="1:3" x14ac:dyDescent="0.2">
      <c r="A98" s="164" t="s">
        <v>831</v>
      </c>
      <c r="B98" s="164" t="s">
        <v>636</v>
      </c>
      <c r="C98" s="164" t="s">
        <v>772</v>
      </c>
    </row>
    <row r="99" spans="1:3" x14ac:dyDescent="0.2">
      <c r="A99" s="164" t="s">
        <v>832</v>
      </c>
      <c r="B99" s="164" t="s">
        <v>636</v>
      </c>
      <c r="C99" s="164" t="s">
        <v>772</v>
      </c>
    </row>
    <row r="100" spans="1:3" x14ac:dyDescent="0.2">
      <c r="A100" s="164" t="s">
        <v>833</v>
      </c>
      <c r="B100" s="164" t="s">
        <v>636</v>
      </c>
      <c r="C100" s="164" t="s">
        <v>772</v>
      </c>
    </row>
    <row r="101" spans="1:3" x14ac:dyDescent="0.2">
      <c r="A101" s="164" t="s">
        <v>834</v>
      </c>
      <c r="B101" s="164" t="s">
        <v>636</v>
      </c>
      <c r="C101" s="164" t="s">
        <v>772</v>
      </c>
    </row>
    <row r="102" spans="1:3" x14ac:dyDescent="0.2">
      <c r="A102" s="164" t="s">
        <v>835</v>
      </c>
      <c r="B102" s="164" t="s">
        <v>636</v>
      </c>
      <c r="C102" s="164" t="s">
        <v>772</v>
      </c>
    </row>
    <row r="103" spans="1:3" x14ac:dyDescent="0.2">
      <c r="A103" s="164" t="s">
        <v>836</v>
      </c>
      <c r="B103" s="164" t="s">
        <v>636</v>
      </c>
      <c r="C103" s="164" t="s">
        <v>772</v>
      </c>
    </row>
    <row r="104" spans="1:3" x14ac:dyDescent="0.2">
      <c r="A104" s="164" t="s">
        <v>837</v>
      </c>
      <c r="B104" s="164" t="s">
        <v>636</v>
      </c>
      <c r="C104" s="164" t="s">
        <v>772</v>
      </c>
    </row>
    <row r="105" spans="1:3" x14ac:dyDescent="0.2">
      <c r="B105" s="164" t="s">
        <v>772</v>
      </c>
      <c r="C105" s="164" t="s">
        <v>772</v>
      </c>
    </row>
    <row r="106" spans="1:3" x14ac:dyDescent="0.2">
      <c r="A106" s="164" t="s">
        <v>838</v>
      </c>
      <c r="B106" s="164" t="s">
        <v>772</v>
      </c>
      <c r="C106" s="164" t="s">
        <v>772</v>
      </c>
    </row>
    <row r="107" spans="1:3" x14ac:dyDescent="0.2">
      <c r="A107" s="164" t="s">
        <v>772</v>
      </c>
      <c r="B107" s="164" t="s">
        <v>772</v>
      </c>
      <c r="C107" s="164" t="s">
        <v>772</v>
      </c>
    </row>
    <row r="108" spans="1:3" x14ac:dyDescent="0.2">
      <c r="A108" s="164" t="s">
        <v>839</v>
      </c>
      <c r="B108" s="164" t="s">
        <v>772</v>
      </c>
      <c r="C108" s="164" t="s">
        <v>772</v>
      </c>
    </row>
    <row r="109" spans="1:3" x14ac:dyDescent="0.2">
      <c r="A109" s="164" t="s">
        <v>840</v>
      </c>
      <c r="B109" s="164" t="s">
        <v>667</v>
      </c>
      <c r="C109" s="164" t="s">
        <v>772</v>
      </c>
    </row>
    <row r="110" spans="1:3" x14ac:dyDescent="0.2">
      <c r="A110" s="164" t="s">
        <v>841</v>
      </c>
      <c r="B110" s="164" t="s">
        <v>667</v>
      </c>
      <c r="C110" s="164" t="s">
        <v>772</v>
      </c>
    </row>
    <row r="111" spans="1:3" x14ac:dyDescent="0.2">
      <c r="A111" s="164" t="s">
        <v>842</v>
      </c>
      <c r="B111" s="164" t="s">
        <v>667</v>
      </c>
      <c r="C111" s="164" t="s">
        <v>772</v>
      </c>
    </row>
    <row r="112" spans="1:3" x14ac:dyDescent="0.2">
      <c r="A112" s="164" t="s">
        <v>843</v>
      </c>
      <c r="B112" s="164" t="s">
        <v>667</v>
      </c>
      <c r="C112" s="164" t="s">
        <v>772</v>
      </c>
    </row>
    <row r="113" spans="1:3" x14ac:dyDescent="0.2">
      <c r="A113" s="164" t="s">
        <v>844</v>
      </c>
      <c r="B113" s="164" t="s">
        <v>660</v>
      </c>
      <c r="C113" s="164" t="s">
        <v>772</v>
      </c>
    </row>
    <row r="114" spans="1:3" x14ac:dyDescent="0.2">
      <c r="A114" s="164" t="s">
        <v>845</v>
      </c>
      <c r="B114" s="164" t="s">
        <v>617</v>
      </c>
      <c r="C114" s="164" t="s">
        <v>772</v>
      </c>
    </row>
    <row r="115" spans="1:3" x14ac:dyDescent="0.2">
      <c r="A115" s="164" t="s">
        <v>846</v>
      </c>
      <c r="B115" s="164" t="s">
        <v>617</v>
      </c>
      <c r="C115" s="164" t="s">
        <v>772</v>
      </c>
    </row>
    <row r="116" spans="1:3" x14ac:dyDescent="0.2">
      <c r="A116" s="164" t="s">
        <v>847</v>
      </c>
      <c r="B116" s="164" t="s">
        <v>617</v>
      </c>
      <c r="C116" s="164" t="s">
        <v>772</v>
      </c>
    </row>
    <row r="117" spans="1:3" x14ac:dyDescent="0.2">
      <c r="A117" s="164" t="s">
        <v>848</v>
      </c>
      <c r="B117" s="164" t="s">
        <v>614</v>
      </c>
      <c r="C117" s="164" t="s">
        <v>772</v>
      </c>
    </row>
    <row r="118" spans="1:3" x14ac:dyDescent="0.2">
      <c r="A118" s="164" t="s">
        <v>849</v>
      </c>
      <c r="B118" s="164" t="s">
        <v>614</v>
      </c>
      <c r="C118" s="164" t="s">
        <v>772</v>
      </c>
    </row>
    <row r="119" spans="1:3" x14ac:dyDescent="0.2">
      <c r="A119" s="164" t="s">
        <v>850</v>
      </c>
      <c r="B119" s="164" t="s">
        <v>667</v>
      </c>
      <c r="C119" s="164" t="s">
        <v>772</v>
      </c>
    </row>
    <row r="120" spans="1:3" x14ac:dyDescent="0.2">
      <c r="A120" s="164" t="s">
        <v>851</v>
      </c>
      <c r="B120" s="164" t="s">
        <v>626</v>
      </c>
      <c r="C120" s="164" t="s">
        <v>772</v>
      </c>
    </row>
    <row r="121" spans="1:3" x14ac:dyDescent="0.2">
      <c r="A121" s="164" t="s">
        <v>852</v>
      </c>
      <c r="B121" s="164" t="s">
        <v>626</v>
      </c>
      <c r="C121" s="164" t="s">
        <v>772</v>
      </c>
    </row>
    <row r="122" spans="1:3" x14ac:dyDescent="0.2">
      <c r="A122" s="164" t="s">
        <v>853</v>
      </c>
      <c r="B122" s="164" t="s">
        <v>614</v>
      </c>
      <c r="C122" s="164" t="s">
        <v>772</v>
      </c>
    </row>
    <row r="123" spans="1:3" x14ac:dyDescent="0.2">
      <c r="A123" s="164" t="s">
        <v>854</v>
      </c>
      <c r="B123" s="164" t="s">
        <v>614</v>
      </c>
      <c r="C123" s="164" t="s">
        <v>772</v>
      </c>
    </row>
    <row r="124" spans="1:3" x14ac:dyDescent="0.2">
      <c r="A124" s="164" t="s">
        <v>855</v>
      </c>
      <c r="B124" s="164" t="s">
        <v>614</v>
      </c>
      <c r="C124" s="164" t="s">
        <v>772</v>
      </c>
    </row>
    <row r="125" spans="1:3" x14ac:dyDescent="0.2">
      <c r="A125" s="164" t="s">
        <v>856</v>
      </c>
      <c r="B125" s="164" t="s">
        <v>614</v>
      </c>
      <c r="C125" s="164" t="s">
        <v>772</v>
      </c>
    </row>
    <row r="126" spans="1:3" x14ac:dyDescent="0.2">
      <c r="A126" s="164" t="s">
        <v>857</v>
      </c>
      <c r="B126" s="164" t="s">
        <v>667</v>
      </c>
      <c r="C126" s="164" t="s">
        <v>772</v>
      </c>
    </row>
    <row r="127" spans="1:3" x14ac:dyDescent="0.2">
      <c r="A127" s="164" t="s">
        <v>858</v>
      </c>
      <c r="B127" s="164" t="s">
        <v>667</v>
      </c>
      <c r="C127" s="164" t="s">
        <v>772</v>
      </c>
    </row>
    <row r="128" spans="1:3" x14ac:dyDescent="0.2">
      <c r="A128" s="164" t="s">
        <v>859</v>
      </c>
      <c r="B128" s="164" t="s">
        <v>670</v>
      </c>
      <c r="C128" s="164" t="s">
        <v>772</v>
      </c>
    </row>
    <row r="129" spans="1:3" x14ac:dyDescent="0.2">
      <c r="A129" s="164" t="s">
        <v>860</v>
      </c>
      <c r="B129" s="164" t="s">
        <v>667</v>
      </c>
      <c r="C129" s="164" t="s">
        <v>772</v>
      </c>
    </row>
    <row r="130" spans="1:3" x14ac:dyDescent="0.2">
      <c r="A130" s="164" t="s">
        <v>861</v>
      </c>
      <c r="B130" s="164" t="s">
        <v>615</v>
      </c>
      <c r="C130" s="164" t="s">
        <v>772</v>
      </c>
    </row>
    <row r="131" spans="1:3" x14ac:dyDescent="0.2">
      <c r="A131" s="164" t="s">
        <v>862</v>
      </c>
      <c r="B131" s="164" t="s">
        <v>660</v>
      </c>
      <c r="C131" s="164" t="s">
        <v>772</v>
      </c>
    </row>
    <row r="132" spans="1:3" x14ac:dyDescent="0.2">
      <c r="A132" s="164" t="s">
        <v>863</v>
      </c>
      <c r="B132" s="164" t="s">
        <v>772</v>
      </c>
      <c r="C132" s="164" t="s">
        <v>772</v>
      </c>
    </row>
    <row r="133" spans="1:3" x14ac:dyDescent="0.2">
      <c r="A133" s="164" t="s">
        <v>772</v>
      </c>
      <c r="B133" s="164" t="s">
        <v>772</v>
      </c>
      <c r="C133" s="164" t="s">
        <v>772</v>
      </c>
    </row>
    <row r="134" spans="1:3" x14ac:dyDescent="0.2">
      <c r="A134" s="164" t="s">
        <v>864</v>
      </c>
      <c r="B134" s="164" t="s">
        <v>772</v>
      </c>
      <c r="C134" s="164" t="s">
        <v>772</v>
      </c>
    </row>
    <row r="135" spans="1:3" x14ac:dyDescent="0.2">
      <c r="A135" s="164" t="s">
        <v>865</v>
      </c>
      <c r="B135" s="164" t="s">
        <v>658</v>
      </c>
      <c r="C135" s="164" t="s">
        <v>772</v>
      </c>
    </row>
    <row r="136" spans="1:3" x14ac:dyDescent="0.2">
      <c r="A136" s="164" t="s">
        <v>866</v>
      </c>
      <c r="B136" s="164" t="s">
        <v>635</v>
      </c>
      <c r="C136" s="164" t="s">
        <v>772</v>
      </c>
    </row>
    <row r="137" spans="1:3" x14ac:dyDescent="0.2">
      <c r="A137" s="164" t="s">
        <v>867</v>
      </c>
      <c r="B137" s="164" t="s">
        <v>617</v>
      </c>
      <c r="C137" s="164" t="s">
        <v>772</v>
      </c>
    </row>
    <row r="138" spans="1:3" x14ac:dyDescent="0.2">
      <c r="A138" s="164" t="s">
        <v>868</v>
      </c>
      <c r="B138" s="164" t="s">
        <v>617</v>
      </c>
      <c r="C138" s="164" t="s">
        <v>772</v>
      </c>
    </row>
    <row r="139" spans="1:3" x14ac:dyDescent="0.2">
      <c r="A139" s="164" t="s">
        <v>851</v>
      </c>
      <c r="B139" s="164" t="s">
        <v>626</v>
      </c>
      <c r="C139" s="164" t="s">
        <v>772</v>
      </c>
    </row>
    <row r="140" spans="1:3" x14ac:dyDescent="0.2">
      <c r="A140" s="164" t="s">
        <v>852</v>
      </c>
      <c r="B140" s="164" t="s">
        <v>626</v>
      </c>
      <c r="C140" s="164" t="s">
        <v>772</v>
      </c>
    </row>
    <row r="141" spans="1:3" x14ac:dyDescent="0.2">
      <c r="A141" s="164" t="s">
        <v>869</v>
      </c>
      <c r="B141" s="164" t="s">
        <v>626</v>
      </c>
      <c r="C141" s="164" t="s">
        <v>772</v>
      </c>
    </row>
    <row r="142" spans="1:3" x14ac:dyDescent="0.2">
      <c r="A142" s="164" t="s">
        <v>870</v>
      </c>
      <c r="B142" s="164" t="s">
        <v>618</v>
      </c>
      <c r="C142" s="164" t="s">
        <v>772</v>
      </c>
    </row>
    <row r="143" spans="1:3" x14ac:dyDescent="0.2">
      <c r="A143" s="164" t="s">
        <v>871</v>
      </c>
      <c r="B143" s="164" t="s">
        <v>618</v>
      </c>
      <c r="C143" s="164" t="s">
        <v>772</v>
      </c>
    </row>
    <row r="144" spans="1:3" x14ac:dyDescent="0.2">
      <c r="A144" s="164" t="s">
        <v>872</v>
      </c>
      <c r="B144" s="164" t="s">
        <v>660</v>
      </c>
      <c r="C144" s="164" t="s">
        <v>772</v>
      </c>
    </row>
    <row r="145" spans="1:3" x14ac:dyDescent="0.2">
      <c r="A145" s="164" t="s">
        <v>873</v>
      </c>
      <c r="B145" s="164" t="s">
        <v>614</v>
      </c>
      <c r="C145" s="164" t="s">
        <v>772</v>
      </c>
    </row>
    <row r="146" spans="1:3" x14ac:dyDescent="0.2">
      <c r="A146" s="164" t="s">
        <v>874</v>
      </c>
      <c r="B146" s="164" t="s">
        <v>614</v>
      </c>
      <c r="C146" s="164" t="s">
        <v>772</v>
      </c>
    </row>
    <row r="147" spans="1:3" x14ac:dyDescent="0.2">
      <c r="A147" s="164" t="s">
        <v>875</v>
      </c>
      <c r="B147" s="164" t="s">
        <v>614</v>
      </c>
      <c r="C147" s="164" t="s">
        <v>772</v>
      </c>
    </row>
    <row r="148" spans="1:3" x14ac:dyDescent="0.2">
      <c r="A148" s="164" t="s">
        <v>876</v>
      </c>
      <c r="B148" s="164" t="s">
        <v>667</v>
      </c>
      <c r="C148" s="164" t="s">
        <v>772</v>
      </c>
    </row>
    <row r="149" spans="1:3" x14ac:dyDescent="0.2">
      <c r="A149" s="164" t="s">
        <v>877</v>
      </c>
      <c r="B149" s="164" t="s">
        <v>667</v>
      </c>
      <c r="C149" s="164" t="s">
        <v>772</v>
      </c>
    </row>
    <row r="150" spans="1:3" x14ac:dyDescent="0.2">
      <c r="B150" s="164" t="s">
        <v>772</v>
      </c>
      <c r="C150" s="164" t="s">
        <v>772</v>
      </c>
    </row>
    <row r="151" spans="1:3" x14ac:dyDescent="0.2">
      <c r="A151" s="164" t="s">
        <v>878</v>
      </c>
      <c r="B151" s="164" t="s">
        <v>772</v>
      </c>
      <c r="C151" s="164" t="s">
        <v>772</v>
      </c>
    </row>
    <row r="152" spans="1:3" x14ac:dyDescent="0.2">
      <c r="A152" s="164" t="s">
        <v>772</v>
      </c>
      <c r="B152" s="164" t="s">
        <v>772</v>
      </c>
      <c r="C152" s="164" t="s">
        <v>772</v>
      </c>
    </row>
    <row r="153" spans="1:3" x14ac:dyDescent="0.2">
      <c r="A153" s="164" t="s">
        <v>879</v>
      </c>
      <c r="B153" s="164" t="s">
        <v>772</v>
      </c>
      <c r="C153" s="164" t="s">
        <v>772</v>
      </c>
    </row>
    <row r="154" spans="1:3" x14ac:dyDescent="0.2">
      <c r="A154" s="164" t="s">
        <v>880</v>
      </c>
      <c r="B154" s="164" t="s">
        <v>667</v>
      </c>
      <c r="C154" s="164" t="s">
        <v>772</v>
      </c>
    </row>
    <row r="155" spans="1:3" x14ac:dyDescent="0.2">
      <c r="A155" s="164" t="s">
        <v>881</v>
      </c>
      <c r="B155" s="164" t="s">
        <v>667</v>
      </c>
      <c r="C155" s="164" t="s">
        <v>772</v>
      </c>
    </row>
    <row r="156" spans="1:3" x14ac:dyDescent="0.2">
      <c r="B156" s="164" t="s">
        <v>772</v>
      </c>
      <c r="C156" s="164" t="s">
        <v>772</v>
      </c>
    </row>
    <row r="157" spans="1:3" x14ac:dyDescent="0.2">
      <c r="A157" s="164" t="s">
        <v>882</v>
      </c>
      <c r="B157" s="164" t="s">
        <v>667</v>
      </c>
      <c r="C157" s="164" t="s">
        <v>772</v>
      </c>
    </row>
    <row r="158" spans="1:3" x14ac:dyDescent="0.2">
      <c r="A158" s="164" t="s">
        <v>883</v>
      </c>
      <c r="B158" s="164" t="s">
        <v>667</v>
      </c>
      <c r="C158" s="164" t="s">
        <v>772</v>
      </c>
    </row>
    <row r="159" spans="1:3" x14ac:dyDescent="0.2">
      <c r="A159" s="164" t="s">
        <v>884</v>
      </c>
      <c r="B159" s="164" t="s">
        <v>667</v>
      </c>
      <c r="C159" s="164" t="s">
        <v>772</v>
      </c>
    </row>
    <row r="160" spans="1:3" x14ac:dyDescent="0.2">
      <c r="A160" s="164" t="s">
        <v>885</v>
      </c>
      <c r="B160" s="164" t="s">
        <v>667</v>
      </c>
      <c r="C160" s="164" t="s">
        <v>772</v>
      </c>
    </row>
    <row r="161" spans="1:3" x14ac:dyDescent="0.2">
      <c r="A161" s="164" t="s">
        <v>886</v>
      </c>
      <c r="B161" s="164" t="s">
        <v>667</v>
      </c>
      <c r="C161" s="164" t="s">
        <v>772</v>
      </c>
    </row>
    <row r="162" spans="1:3" x14ac:dyDescent="0.2">
      <c r="A162" s="164" t="s">
        <v>887</v>
      </c>
      <c r="B162" s="164" t="s">
        <v>667</v>
      </c>
      <c r="C162" s="164" t="s">
        <v>772</v>
      </c>
    </row>
    <row r="163" spans="1:3" x14ac:dyDescent="0.2">
      <c r="A163" s="164" t="s">
        <v>888</v>
      </c>
      <c r="B163" s="164" t="s">
        <v>667</v>
      </c>
      <c r="C163" s="164" t="s">
        <v>772</v>
      </c>
    </row>
    <row r="164" spans="1:3" x14ac:dyDescent="0.2">
      <c r="A164" s="164" t="s">
        <v>889</v>
      </c>
      <c r="B164" s="164" t="s">
        <v>772</v>
      </c>
      <c r="C164" s="164" t="s">
        <v>772</v>
      </c>
    </row>
    <row r="165" spans="1:3" x14ac:dyDescent="0.2">
      <c r="A165" s="164" t="s">
        <v>772</v>
      </c>
      <c r="B165" s="164" t="s">
        <v>772</v>
      </c>
      <c r="C165" s="164" t="s">
        <v>772</v>
      </c>
    </row>
    <row r="166" spans="1:3" x14ac:dyDescent="0.2">
      <c r="A166" s="164" t="s">
        <v>890</v>
      </c>
      <c r="B166" s="164" t="s">
        <v>772</v>
      </c>
      <c r="C166" s="164" t="s">
        <v>772</v>
      </c>
    </row>
    <row r="167" spans="1:3" x14ac:dyDescent="0.2">
      <c r="A167" s="164" t="s">
        <v>891</v>
      </c>
      <c r="B167" s="164" t="s">
        <v>630</v>
      </c>
      <c r="C167" s="164" t="s">
        <v>772</v>
      </c>
    </row>
    <row r="168" spans="1:3" x14ac:dyDescent="0.2">
      <c r="A168" s="164" t="s">
        <v>892</v>
      </c>
      <c r="B168" s="164" t="s">
        <v>667</v>
      </c>
      <c r="C168" s="164" t="s">
        <v>772</v>
      </c>
    </row>
    <row r="169" spans="1:3" x14ac:dyDescent="0.2">
      <c r="A169" s="164" t="s">
        <v>893</v>
      </c>
      <c r="B169" s="164" t="s">
        <v>667</v>
      </c>
      <c r="C169" s="164" t="s">
        <v>772</v>
      </c>
    </row>
    <row r="170" spans="1:3" x14ac:dyDescent="0.2">
      <c r="A170" s="164" t="s">
        <v>894</v>
      </c>
      <c r="B170" s="164" t="s">
        <v>667</v>
      </c>
      <c r="C170" s="164" t="s">
        <v>772</v>
      </c>
    </row>
    <row r="171" spans="1:3" x14ac:dyDescent="0.2">
      <c r="A171" s="164" t="s">
        <v>895</v>
      </c>
      <c r="B171" s="164" t="s">
        <v>667</v>
      </c>
      <c r="C171" s="164" t="s">
        <v>772</v>
      </c>
    </row>
    <row r="172" spans="1:3" x14ac:dyDescent="0.2">
      <c r="A172" s="164" t="s">
        <v>896</v>
      </c>
      <c r="B172" s="164" t="s">
        <v>667</v>
      </c>
      <c r="C172" s="164" t="s">
        <v>772</v>
      </c>
    </row>
    <row r="173" spans="1:3" x14ac:dyDescent="0.2">
      <c r="A173" s="164" t="s">
        <v>897</v>
      </c>
      <c r="B173" s="164" t="s">
        <v>667</v>
      </c>
      <c r="C173" s="164" t="s">
        <v>772</v>
      </c>
    </row>
    <row r="174" spans="1:3" x14ac:dyDescent="0.2">
      <c r="B174" s="164" t="s">
        <v>772</v>
      </c>
      <c r="C174" s="164" t="s">
        <v>772</v>
      </c>
    </row>
    <row r="175" spans="1:3" x14ac:dyDescent="0.2">
      <c r="A175" s="164" t="s">
        <v>898</v>
      </c>
      <c r="B175" s="164" t="s">
        <v>772</v>
      </c>
      <c r="C175" s="164" t="s">
        <v>772</v>
      </c>
    </row>
    <row r="176" spans="1:3" x14ac:dyDescent="0.2">
      <c r="A176" s="164" t="s">
        <v>772</v>
      </c>
      <c r="B176" s="164" t="s">
        <v>772</v>
      </c>
      <c r="C176" s="164" t="s">
        <v>772</v>
      </c>
    </row>
    <row r="177" spans="1:3" x14ac:dyDescent="0.2">
      <c r="A177" s="164" t="s">
        <v>899</v>
      </c>
      <c r="B177" s="164" t="s">
        <v>108</v>
      </c>
      <c r="C177" s="164" t="s">
        <v>772</v>
      </c>
    </row>
    <row r="178" spans="1:3" x14ac:dyDescent="0.2">
      <c r="A178" s="164" t="s">
        <v>900</v>
      </c>
      <c r="B178" s="164" t="s">
        <v>772</v>
      </c>
      <c r="C178" s="164" t="s">
        <v>772</v>
      </c>
    </row>
    <row r="179" spans="1:3" x14ac:dyDescent="0.2">
      <c r="A179" s="164" t="s">
        <v>901</v>
      </c>
      <c r="B179" s="164" t="s">
        <v>772</v>
      </c>
      <c r="C179" s="164" t="s">
        <v>772</v>
      </c>
    </row>
    <row r="180" spans="1:3" x14ac:dyDescent="0.2">
      <c r="B180" s="164" t="s">
        <v>772</v>
      </c>
      <c r="C180" s="164" t="s">
        <v>772</v>
      </c>
    </row>
    <row r="181" spans="1:3" x14ac:dyDescent="0.2">
      <c r="A181" s="164" t="s">
        <v>691</v>
      </c>
      <c r="B181" s="164" t="s">
        <v>108</v>
      </c>
      <c r="C181" s="164" t="s">
        <v>772</v>
      </c>
    </row>
    <row r="182" spans="1:3" x14ac:dyDescent="0.2">
      <c r="B182" s="164" t="s">
        <v>772</v>
      </c>
      <c r="C182" s="164" t="s">
        <v>772</v>
      </c>
    </row>
    <row r="183" spans="1:3" x14ac:dyDescent="0.2">
      <c r="A183" s="164" t="s">
        <v>631</v>
      </c>
      <c r="B183" s="164" t="s">
        <v>772</v>
      </c>
      <c r="C183" s="164" t="s">
        <v>772</v>
      </c>
    </row>
    <row r="184" spans="1:3" x14ac:dyDescent="0.2">
      <c r="A184" s="164" t="s">
        <v>902</v>
      </c>
      <c r="B184" s="164" t="s">
        <v>631</v>
      </c>
      <c r="C184" s="164" t="s">
        <v>772</v>
      </c>
    </row>
    <row r="185" spans="1:3" x14ac:dyDescent="0.2">
      <c r="A185" s="164" t="s">
        <v>903</v>
      </c>
      <c r="B185" s="164" t="s">
        <v>631</v>
      </c>
      <c r="C185" s="164" t="s">
        <v>772</v>
      </c>
    </row>
    <row r="186" spans="1:3" x14ac:dyDescent="0.2">
      <c r="A186" s="164" t="s">
        <v>904</v>
      </c>
      <c r="B186" s="164" t="s">
        <v>631</v>
      </c>
      <c r="C186" s="164" t="s">
        <v>772</v>
      </c>
    </row>
    <row r="187" spans="1:3" x14ac:dyDescent="0.2">
      <c r="A187" s="164" t="s">
        <v>905</v>
      </c>
      <c r="B187" s="164" t="s">
        <v>631</v>
      </c>
      <c r="C187" s="164" t="s">
        <v>772</v>
      </c>
    </row>
    <row r="188" spans="1:3" x14ac:dyDescent="0.2">
      <c r="A188" s="164" t="s">
        <v>906</v>
      </c>
      <c r="B188" s="164" t="s">
        <v>631</v>
      </c>
      <c r="C188" s="164" t="s">
        <v>772</v>
      </c>
    </row>
    <row r="189" spans="1:3" x14ac:dyDescent="0.2">
      <c r="A189" s="164" t="s">
        <v>907</v>
      </c>
      <c r="B189" s="164" t="s">
        <v>667</v>
      </c>
      <c r="C189" s="164" t="s">
        <v>772</v>
      </c>
    </row>
    <row r="190" spans="1:3" x14ac:dyDescent="0.2">
      <c r="A190" s="164" t="s">
        <v>908</v>
      </c>
      <c r="B190" s="164" t="s">
        <v>667</v>
      </c>
      <c r="C190" s="164" t="s">
        <v>772</v>
      </c>
    </row>
    <row r="191" spans="1:3" x14ac:dyDescent="0.2">
      <c r="A191" s="164" t="s">
        <v>909</v>
      </c>
      <c r="B191" s="164" t="s">
        <v>631</v>
      </c>
      <c r="C191" s="164" t="s">
        <v>772</v>
      </c>
    </row>
    <row r="192" spans="1:3" x14ac:dyDescent="0.2">
      <c r="A192" s="164" t="s">
        <v>910</v>
      </c>
      <c r="B192" s="164" t="s">
        <v>631</v>
      </c>
      <c r="C192" s="164" t="s">
        <v>772</v>
      </c>
    </row>
    <row r="193" spans="1:3" x14ac:dyDescent="0.2">
      <c r="A193" s="164" t="s">
        <v>911</v>
      </c>
      <c r="B193" s="164" t="s">
        <v>631</v>
      </c>
      <c r="C193" s="164" t="s">
        <v>772</v>
      </c>
    </row>
    <row r="194" spans="1:3" x14ac:dyDescent="0.2">
      <c r="B194" s="164" t="s">
        <v>772</v>
      </c>
      <c r="C194" s="164" t="s">
        <v>772</v>
      </c>
    </row>
    <row r="195" spans="1:3" x14ac:dyDescent="0.2">
      <c r="A195" s="164" t="s">
        <v>912</v>
      </c>
      <c r="B195" s="164" t="s">
        <v>772</v>
      </c>
      <c r="C195" s="164" t="s">
        <v>772</v>
      </c>
    </row>
    <row r="196" spans="1:3" x14ac:dyDescent="0.2">
      <c r="A196" s="164" t="s">
        <v>772</v>
      </c>
      <c r="B196" s="164" t="s">
        <v>772</v>
      </c>
      <c r="C196" s="164" t="s">
        <v>772</v>
      </c>
    </row>
    <row r="197" spans="1:3" x14ac:dyDescent="0.2">
      <c r="A197" s="164" t="s">
        <v>913</v>
      </c>
      <c r="B197" s="164" t="s">
        <v>772</v>
      </c>
      <c r="C197" s="164" t="s">
        <v>772</v>
      </c>
    </row>
    <row r="198" spans="1:3" x14ac:dyDescent="0.2">
      <c r="A198" s="164" t="s">
        <v>914</v>
      </c>
      <c r="B198" s="164" t="s">
        <v>114</v>
      </c>
      <c r="C198" s="164" t="s">
        <v>772</v>
      </c>
    </row>
    <row r="199" spans="1:3" x14ac:dyDescent="0.2">
      <c r="A199" s="164" t="s">
        <v>915</v>
      </c>
      <c r="B199" s="164" t="s">
        <v>114</v>
      </c>
      <c r="C199" s="164" t="s">
        <v>772</v>
      </c>
    </row>
    <row r="200" spans="1:3" x14ac:dyDescent="0.2">
      <c r="A200" s="164" t="s">
        <v>916</v>
      </c>
      <c r="B200" s="164" t="s">
        <v>114</v>
      </c>
      <c r="C200" s="164" t="s">
        <v>772</v>
      </c>
    </row>
    <row r="201" spans="1:3" x14ac:dyDescent="0.2">
      <c r="A201" s="164" t="s">
        <v>917</v>
      </c>
      <c r="B201" s="164" t="s">
        <v>114</v>
      </c>
      <c r="C201" s="164" t="s">
        <v>772</v>
      </c>
    </row>
    <row r="202" spans="1:3" x14ac:dyDescent="0.2">
      <c r="A202" s="164" t="s">
        <v>918</v>
      </c>
      <c r="B202" s="164" t="s">
        <v>114</v>
      </c>
      <c r="C202" s="164" t="s">
        <v>772</v>
      </c>
    </row>
    <row r="203" spans="1:3" x14ac:dyDescent="0.2">
      <c r="A203" s="164" t="s">
        <v>919</v>
      </c>
      <c r="B203" s="164" t="s">
        <v>114</v>
      </c>
      <c r="C203" s="164" t="s">
        <v>772</v>
      </c>
    </row>
    <row r="204" spans="1:3" x14ac:dyDescent="0.2">
      <c r="A204" s="164" t="s">
        <v>920</v>
      </c>
      <c r="B204" s="164" t="s">
        <v>772</v>
      </c>
      <c r="C204" s="164" t="s">
        <v>772</v>
      </c>
    </row>
    <row r="205" spans="1:3" x14ac:dyDescent="0.2">
      <c r="A205" s="164" t="s">
        <v>772</v>
      </c>
      <c r="B205" s="164" t="s">
        <v>772</v>
      </c>
      <c r="C205" s="164" t="s">
        <v>772</v>
      </c>
    </row>
    <row r="206" spans="1:3" x14ac:dyDescent="0.2">
      <c r="A206" s="164" t="s">
        <v>921</v>
      </c>
      <c r="B206" s="164" t="s">
        <v>772</v>
      </c>
      <c r="C206" s="164" t="s">
        <v>772</v>
      </c>
    </row>
    <row r="207" spans="1:3" x14ac:dyDescent="0.2">
      <c r="A207" s="164" t="s">
        <v>922</v>
      </c>
      <c r="B207" s="164" t="s">
        <v>116</v>
      </c>
      <c r="C207" s="164" t="s">
        <v>772</v>
      </c>
    </row>
    <row r="208" spans="1:3" x14ac:dyDescent="0.2">
      <c r="A208" s="164" t="s">
        <v>923</v>
      </c>
      <c r="B208" s="164" t="s">
        <v>118</v>
      </c>
      <c r="C208" s="164" t="s">
        <v>772</v>
      </c>
    </row>
    <row r="209" spans="1:3" x14ac:dyDescent="0.2">
      <c r="A209" s="164" t="s">
        <v>924</v>
      </c>
      <c r="B209" s="164" t="s">
        <v>116</v>
      </c>
      <c r="C209" s="164" t="s">
        <v>772</v>
      </c>
    </row>
    <row r="210" spans="1:3" x14ac:dyDescent="0.2">
      <c r="A210" s="164" t="s">
        <v>925</v>
      </c>
      <c r="B210" s="164" t="s">
        <v>116</v>
      </c>
      <c r="C210" s="164" t="s">
        <v>772</v>
      </c>
    </row>
    <row r="211" spans="1:3" x14ac:dyDescent="0.2">
      <c r="A211" s="164" t="s">
        <v>926</v>
      </c>
      <c r="B211" s="164" t="s">
        <v>112</v>
      </c>
      <c r="C211" s="164" t="s">
        <v>772</v>
      </c>
    </row>
    <row r="212" spans="1:3" x14ac:dyDescent="0.2">
      <c r="B212" s="164" t="s">
        <v>772</v>
      </c>
      <c r="C212" s="164" t="s">
        <v>772</v>
      </c>
    </row>
    <row r="213" spans="1:3" x14ac:dyDescent="0.2">
      <c r="B213" s="164" t="s">
        <v>772</v>
      </c>
      <c r="C213" s="164" t="s">
        <v>772</v>
      </c>
    </row>
    <row r="214" spans="1:3" x14ac:dyDescent="0.2">
      <c r="A214" s="164" t="s">
        <v>927</v>
      </c>
      <c r="B214" s="164" t="s">
        <v>772</v>
      </c>
      <c r="C214" s="164" t="s">
        <v>772</v>
      </c>
    </row>
    <row r="215" spans="1:3" x14ac:dyDescent="0.2">
      <c r="A215" s="164" t="s">
        <v>772</v>
      </c>
      <c r="B215" s="164" t="s">
        <v>772</v>
      </c>
      <c r="C215" s="164" t="s">
        <v>772</v>
      </c>
    </row>
    <row r="216" spans="1:3" x14ac:dyDescent="0.2">
      <c r="A216" s="164" t="s">
        <v>928</v>
      </c>
      <c r="B216" s="164" t="s">
        <v>772</v>
      </c>
      <c r="C216" s="164" t="s">
        <v>772</v>
      </c>
    </row>
    <row r="217" spans="1:3" x14ac:dyDescent="0.2">
      <c r="A217" s="164" t="s">
        <v>929</v>
      </c>
      <c r="B217" s="164" t="s">
        <v>112</v>
      </c>
      <c r="C217" s="164" t="s">
        <v>772</v>
      </c>
    </row>
    <row r="218" spans="1:3" x14ac:dyDescent="0.2">
      <c r="A218" s="164" t="s">
        <v>930</v>
      </c>
      <c r="B218" s="164" t="s">
        <v>112</v>
      </c>
      <c r="C218" s="164" t="s">
        <v>772</v>
      </c>
    </row>
    <row r="219" spans="1:3" x14ac:dyDescent="0.2">
      <c r="A219" s="164" t="s">
        <v>931</v>
      </c>
      <c r="B219" s="164" t="s">
        <v>112</v>
      </c>
      <c r="C219" s="164" t="s">
        <v>772</v>
      </c>
    </row>
    <row r="220" spans="1:3" x14ac:dyDescent="0.2">
      <c r="A220" s="164" t="s">
        <v>932</v>
      </c>
      <c r="B220" s="164" t="s">
        <v>667</v>
      </c>
      <c r="C220" s="164" t="s">
        <v>772</v>
      </c>
    </row>
    <row r="221" spans="1:3" x14ac:dyDescent="0.2">
      <c r="A221" s="164" t="s">
        <v>933</v>
      </c>
      <c r="B221" s="164" t="s">
        <v>667</v>
      </c>
      <c r="C221" s="164" t="s">
        <v>772</v>
      </c>
    </row>
    <row r="222" spans="1:3" x14ac:dyDescent="0.2">
      <c r="A222" s="164" t="s">
        <v>934</v>
      </c>
      <c r="B222" s="164" t="s">
        <v>772</v>
      </c>
      <c r="C222" s="164" t="s">
        <v>772</v>
      </c>
    </row>
    <row r="223" spans="1:3" x14ac:dyDescent="0.2">
      <c r="A223" s="164" t="s">
        <v>935</v>
      </c>
      <c r="B223" s="164" t="s">
        <v>772</v>
      </c>
      <c r="C223" s="164" t="s">
        <v>772</v>
      </c>
    </row>
    <row r="224" spans="1:3" x14ac:dyDescent="0.2">
      <c r="B224" s="164" t="s">
        <v>772</v>
      </c>
      <c r="C224" s="164" t="s">
        <v>772</v>
      </c>
    </row>
    <row r="225" spans="2:3" x14ac:dyDescent="0.2">
      <c r="B225" s="164" t="s">
        <v>772</v>
      </c>
      <c r="C225" s="164" t="s">
        <v>772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ReportingTemplate</vt:lpstr>
      <vt:lpstr>Definitions</vt:lpstr>
      <vt:lpstr>Mapping</vt:lpstr>
      <vt:lpstr>Hardcode_Rows</vt:lpstr>
      <vt:lpstr>Definitions!Print_Area</vt:lpstr>
      <vt:lpstr>ReportingTemplate!Print_Area</vt:lpstr>
    </vt:vector>
  </TitlesOfParts>
  <Company>External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JSpindler.Sabra</dc:creator>
  <cp:lastModifiedBy>Venkatesh Bhaskar</cp:lastModifiedBy>
  <cp:lastPrinted>2017-06-13T22:44:59Z</cp:lastPrinted>
  <dcterms:created xsi:type="dcterms:W3CDTF">2012-06-07T04:37:10Z</dcterms:created>
  <dcterms:modified xsi:type="dcterms:W3CDTF">2022-08-24T15:20:10Z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{97989396-FBBA-47F8-BC99-5C0408C57CC4}</vt:lpwstr>
  </property>
</Properties>
</file>