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8_{3A15C965-70D9-413E-BB96-426390EEDB78}" xr6:coauthVersionLast="47" xr6:coauthVersionMax="47" xr10:uidLastSave="{00000000-0000-0000-0000-000000000000}"/>
  <bookViews>
    <workbookView xWindow="28680" yWindow="-120" windowWidth="29040" windowHeight="16440" activeTab="7" xr2:uid="{00000000-000D-0000-FFFF-FFFF00000000}"/>
  </bookViews>
  <sheets>
    <sheet name="RLS_BRL" sheetId="2" r:id="rId1"/>
    <sheet name="COMP" sheetId="3" r:id="rId2"/>
    <sheet name="RLS_BRP" sheetId="4" r:id="rId3"/>
    <sheet name="RLM_SPP_SPT" sheetId="5" r:id="rId4"/>
    <sheet name="RLM_BRL_BRP" sheetId="6" r:id="rId5"/>
    <sheet name="RLM_BRL_BRP_BRT_SPL_SPP_SPT" sheetId="7" r:id="rId6"/>
    <sheet name="RLM_XTUDO" sheetId="8" r:id="rId7"/>
    <sheet name="PM-Itaú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1" i="1" l="1" a="1"/>
  <c r="B241" i="1" s="1"/>
  <c r="B240" i="1" a="1"/>
  <c r="B240" i="1" s="1"/>
  <c r="E10" i="2"/>
  <c r="E9" i="2"/>
  <c r="E7" i="2"/>
  <c r="D1" i="1" l="1"/>
  <c r="E1" i="1"/>
  <c r="F1" i="1"/>
  <c r="G1" i="1"/>
  <c r="H1" i="1"/>
  <c r="I1" i="1"/>
  <c r="J1" i="1"/>
  <c r="K1" i="1"/>
  <c r="L1" i="1"/>
  <c r="M1" i="1"/>
  <c r="C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<sst xmlns="http://schemas.openxmlformats.org/spreadsheetml/2006/main" count="219" uniqueCount="61">
  <si>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</si>
  <si>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</si>
  <si>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</si>
  <si>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</si>
  <si>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</si>
  <si>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</si>
  <si>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</si>
  <si>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</si>
  <si>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</si>
  <si>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</si>
  <si>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</si>
  <si>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</si>
  <si>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</si>
  <si>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CORREL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</si>
  <si>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</si>
  <si>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</si>
  <si>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</si>
  <si>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</si>
  <si>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</si>
  <si>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</si>
  <si>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</si>
  <si>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</si>
  <si>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</si>
  <si>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</si>
  <si>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</si>
  <si>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</si>
  <si>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</si>
  <si>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</si>
  <si>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</si>
  <si>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</si>
  <si>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</si>
  <si>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</si>
  <si>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</si>
  <si>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</si>
  <si>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</si>
  <si>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</si>
  <si>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</si>
  <si>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</si>
  <si>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Modelo</t>
  </si>
  <si>
    <t>Y = A*X + B</t>
  </si>
  <si>
    <t>pib = A*BRL + B</t>
  </si>
  <si>
    <t>pib = 0,67*BRL + 47,49</t>
  </si>
  <si>
    <t>Mod Pred.</t>
  </si>
  <si>
    <t>PrevPibJan15</t>
  </si>
  <si>
    <t>RealPibJan15</t>
  </si>
  <si>
    <t>ErroPrevisão</t>
  </si>
  <si>
    <t>ErroPrevisão%</t>
  </si>
  <si>
    <t>5,42 / 100000000000000000000000000000</t>
  </si>
  <si>
    <t>MODELO</t>
  </si>
  <si>
    <t>R2</t>
  </si>
  <si>
    <t>P-VALOR</t>
  </si>
  <si>
    <t>ERRO PADRAO</t>
  </si>
  <si>
    <t>OK</t>
  </si>
  <si>
    <t>SPP+SPT</t>
  </si>
  <si>
    <t>BRL+BRP</t>
  </si>
  <si>
    <t>NOK</t>
  </si>
  <si>
    <t>BRL_BRP_BRT_SPL_SPP_SPT</t>
  </si>
  <si>
    <t>XTUDO</t>
  </si>
  <si>
    <t>Y = A1*X1 + A2*X2 + B</t>
  </si>
  <si>
    <t>pib = A1*BRL + A2*BRP + B</t>
  </si>
  <si>
    <t>pib = (0,25)*BRL + (0,58)*BRP + (15,60)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</si>
</sst>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6">
    <xf numFmtId="0" fontId="0" fillId="0" borderId="0" xfId="0"/>
    <xf numFmtId="165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13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5" borderId="0" xfId="0" applyFill="1"/>
    <xf numFmtId="10" fontId="0" fillId="5" borderId="0" xfId="1" applyNumberFormat="1" applyFont="1" applyFill="1"/>
    <xf numFmtId="0" fontId="11" fillId="0" borderId="0" xfId="0" applyFont="1"/>
    <xf numFmtId="0" fontId="0" fillId="6" borderId="0" xfId="0" applyFill="1" applyBorder="1" applyAlignment="1"/>
    <xf numFmtId="0" fontId="0" fillId="6" borderId="4" xfId="0" applyFill="1" applyBorder="1" applyAlignment="1"/>
    <xf numFmtId="17" fontId="5" fillId="0" borderId="0" xfId="0" applyNumberFormat="1" applyFont="1" applyAlignment="1">
      <alignment horizontal="center"/>
    </xf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EC48-8E29-4B8F-ABF0-ADB016850DB8}">
  <dimension ref="A1:I18"/>
  <sheetViews>
    <sheetView zoomScale="202" zoomScaleNormal="202" workbookViewId="0">
      <selection activeCell="D3" sqref="D3:E4"/>
    </sheetView>
  </sheetViews>
  <sheetFormatPr defaultRowHeight="14.4" x14ac:dyDescent="0.3"/>
  <cols>
    <col min="1" max="1" width="18.88671875" customWidth="1"/>
    <col min="4" max="4" width="12.5546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  <c r="D3" t="s">
        <v>38</v>
      </c>
      <c r="E3" t="s">
        <v>39</v>
      </c>
    </row>
    <row r="4" spans="1:9" x14ac:dyDescent="0.3">
      <c r="A4" s="13" t="s">
        <v>16</v>
      </c>
      <c r="B4" s="13">
        <v>0.88580061439153246</v>
      </c>
      <c r="E4" t="s">
        <v>40</v>
      </c>
    </row>
    <row r="5" spans="1:9" x14ac:dyDescent="0.3">
      <c r="A5" s="18" t="s">
        <v>17</v>
      </c>
      <c r="B5" s="18">
        <v>0.78464272845641647</v>
      </c>
      <c r="D5" t="s">
        <v>42</v>
      </c>
      <c r="E5" t="s">
        <v>41</v>
      </c>
    </row>
    <row r="6" spans="1:9" x14ac:dyDescent="0.3">
      <c r="A6" s="13" t="s">
        <v>18</v>
      </c>
      <c r="B6" s="13">
        <v>0.7831261279525884</v>
      </c>
    </row>
    <row r="7" spans="1:9" x14ac:dyDescent="0.3">
      <c r="A7" s="18" t="s">
        <v>19</v>
      </c>
      <c r="B7" s="18">
        <v>7.9017142714667967</v>
      </c>
      <c r="D7" t="s">
        <v>43</v>
      </c>
      <c r="E7">
        <f xml:space="preserve"> 0.67*(177.84) + 47.49</f>
        <v>166.64280000000002</v>
      </c>
    </row>
    <row r="8" spans="1:9" ht="15" thickBot="1" x14ac:dyDescent="0.35">
      <c r="A8" s="14" t="s">
        <v>20</v>
      </c>
      <c r="B8" s="14">
        <v>144</v>
      </c>
      <c r="D8" t="s">
        <v>44</v>
      </c>
      <c r="E8">
        <v>148.4</v>
      </c>
    </row>
    <row r="9" spans="1:9" x14ac:dyDescent="0.3">
      <c r="D9" s="20" t="s">
        <v>45</v>
      </c>
      <c r="E9" s="20">
        <f>E7-E8</f>
        <v>18.242800000000017</v>
      </c>
    </row>
    <row r="10" spans="1:9" ht="15" thickBot="1" x14ac:dyDescent="0.35">
      <c r="A10" t="s">
        <v>21</v>
      </c>
      <c r="D10" s="20" t="s">
        <v>46</v>
      </c>
      <c r="E10" s="21">
        <f>E9/E7</f>
        <v>0.10947247645862897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</v>
      </c>
      <c r="C12" s="13">
        <v>32303.040449535561</v>
      </c>
      <c r="D12" s="13">
        <v>32303.040449535561</v>
      </c>
      <c r="E12" s="13">
        <v>517.36942357324745</v>
      </c>
      <c r="F12" s="13">
        <v>3.3978073588186301E-49</v>
      </c>
    </row>
    <row r="13" spans="1:9" x14ac:dyDescent="0.3">
      <c r="A13" s="13" t="s">
        <v>23</v>
      </c>
      <c r="B13" s="13">
        <v>142</v>
      </c>
      <c r="C13" s="13">
        <v>8866.0665567620908</v>
      </c>
      <c r="D13" s="13">
        <v>62.437088427902047</v>
      </c>
      <c r="E13" s="13"/>
      <c r="F13" s="13"/>
      <c r="H13" t="s">
        <v>47</v>
      </c>
    </row>
    <row r="14" spans="1:9" ht="15" thickBot="1" x14ac:dyDescent="0.35">
      <c r="A14" s="14" t="s">
        <v>24</v>
      </c>
      <c r="B14" s="14">
        <v>143</v>
      </c>
      <c r="C14" s="14">
        <v>41169.107006297651</v>
      </c>
      <c r="D14" s="14"/>
      <c r="E14" s="14"/>
      <c r="F14" s="14"/>
    </row>
    <row r="15" spans="1:9" ht="15" thickBot="1" x14ac:dyDescent="0.35"/>
    <row r="16" spans="1:9" x14ac:dyDescent="0.3">
      <c r="A16" s="17"/>
      <c r="B16" s="17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8" t="s">
        <v>25</v>
      </c>
      <c r="B17" s="18">
        <v>47.490321750547665</v>
      </c>
      <c r="C17" s="13">
        <v>3.6479956096417929</v>
      </c>
      <c r="D17" s="13">
        <v>13.018195971790348</v>
      </c>
      <c r="E17" s="18">
        <v>5.4235117085639631E-26</v>
      </c>
      <c r="F17" s="13">
        <v>40.278923924683369</v>
      </c>
      <c r="G17" s="13">
        <v>54.701719576411961</v>
      </c>
      <c r="H17" s="13">
        <v>40.278923924683369</v>
      </c>
      <c r="I17" s="13">
        <v>54.701719576411961</v>
      </c>
    </row>
    <row r="18" spans="1:9" ht="15" thickBot="1" x14ac:dyDescent="0.35">
      <c r="A18" s="19" t="s">
        <v>1</v>
      </c>
      <c r="B18" s="19">
        <v>0.67055160948776071</v>
      </c>
      <c r="C18" s="14">
        <v>2.9480295338940296E-2</v>
      </c>
      <c r="D18" s="14">
        <v>22.745756166222467</v>
      </c>
      <c r="E18" s="19">
        <v>3.397807358818727E-49</v>
      </c>
      <c r="F18" s="14">
        <v>0.61227463756620004</v>
      </c>
      <c r="G18" s="14">
        <v>0.72882858140932139</v>
      </c>
      <c r="H18" s="14">
        <v>0.61227463756620004</v>
      </c>
      <c r="I18" s="14">
        <v>0.72882858140932139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D326-F1EE-4DA1-A43D-B20ABB37404C}">
  <dimension ref="A1:D7"/>
  <sheetViews>
    <sheetView zoomScale="184" zoomScaleNormal="184" workbookViewId="0">
      <selection activeCell="A4" sqref="A4:B5"/>
    </sheetView>
  </sheetViews>
  <sheetFormatPr defaultRowHeight="14.4" x14ac:dyDescent="0.3"/>
  <cols>
    <col min="1" max="1" width="24.44140625" bestFit="1" customWidth="1"/>
    <col min="3" max="3" width="16.21875" customWidth="1"/>
  </cols>
  <sheetData>
    <row r="1" spans="1:4" x14ac:dyDescent="0.3">
      <c r="A1" s="22" t="s">
        <v>48</v>
      </c>
      <c r="B1" s="22" t="s">
        <v>49</v>
      </c>
      <c r="C1" s="22" t="s">
        <v>51</v>
      </c>
      <c r="D1" s="22" t="s">
        <v>50</v>
      </c>
    </row>
    <row r="2" spans="1:4" x14ac:dyDescent="0.3">
      <c r="A2" t="s">
        <v>1</v>
      </c>
      <c r="B2">
        <v>0.78400000000000003</v>
      </c>
      <c r="C2">
        <v>7.9</v>
      </c>
      <c r="D2" t="s">
        <v>52</v>
      </c>
    </row>
    <row r="3" spans="1:4" x14ac:dyDescent="0.3">
      <c r="A3" t="s">
        <v>2</v>
      </c>
      <c r="B3">
        <v>0.90100000000000002</v>
      </c>
      <c r="C3">
        <v>5.351</v>
      </c>
      <c r="D3" t="s">
        <v>52</v>
      </c>
    </row>
    <row r="4" spans="1:4" x14ac:dyDescent="0.3">
      <c r="A4" t="s">
        <v>53</v>
      </c>
      <c r="B4">
        <v>0.94899999999999995</v>
      </c>
      <c r="C4">
        <v>3.835</v>
      </c>
      <c r="D4" t="s">
        <v>52</v>
      </c>
    </row>
    <row r="5" spans="1:4" x14ac:dyDescent="0.3">
      <c r="A5" t="s">
        <v>54</v>
      </c>
      <c r="B5">
        <v>0.94199999999999995</v>
      </c>
      <c r="C5">
        <v>4.1050000000000004</v>
      </c>
      <c r="D5" t="s">
        <v>52</v>
      </c>
    </row>
    <row r="6" spans="1:4" x14ac:dyDescent="0.3">
      <c r="A6" t="s">
        <v>56</v>
      </c>
      <c r="B6">
        <v>0.94199999999999995</v>
      </c>
      <c r="C6">
        <v>3.79</v>
      </c>
      <c r="D6" t="s">
        <v>55</v>
      </c>
    </row>
    <row r="7" spans="1:4" x14ac:dyDescent="0.3">
      <c r="A7" t="s">
        <v>57</v>
      </c>
      <c r="B7">
        <v>0.96399999999999997</v>
      </c>
      <c r="C7">
        <v>3.33</v>
      </c>
      <c r="D7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C416-FB4B-4D42-A71D-F4F8167A2986}">
  <dimension ref="A1:I18"/>
  <sheetViews>
    <sheetView zoomScale="184" zoomScaleNormal="184" workbookViewId="0">
      <selection activeCell="D14" sqref="D14"/>
    </sheetView>
  </sheetViews>
  <sheetFormatPr defaultRowHeight="14.4" x14ac:dyDescent="0.3"/>
  <cols>
    <col min="1" max="1" width="19.554687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0.94932618433324023</v>
      </c>
    </row>
    <row r="5" spans="1:9" x14ac:dyDescent="0.3">
      <c r="A5" s="18" t="s">
        <v>17</v>
      </c>
      <c r="B5" s="18">
        <v>0.90122020426070915</v>
      </c>
    </row>
    <row r="6" spans="1:9" x14ac:dyDescent="0.3">
      <c r="A6" s="13" t="s">
        <v>18</v>
      </c>
      <c r="B6" s="13">
        <v>0.90052457189634805</v>
      </c>
    </row>
    <row r="7" spans="1:9" x14ac:dyDescent="0.3">
      <c r="A7" s="18" t="s">
        <v>19</v>
      </c>
      <c r="B7" s="18">
        <v>5.3515010273221675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</v>
      </c>
      <c r="C12" s="13">
        <v>37102.43102544656</v>
      </c>
      <c r="D12" s="13">
        <v>37102.43102544656</v>
      </c>
      <c r="E12" s="13">
        <v>1295.5409357474282</v>
      </c>
      <c r="F12" s="13">
        <v>2.9425420023888943E-73</v>
      </c>
    </row>
    <row r="13" spans="1:9" x14ac:dyDescent="0.3">
      <c r="A13" s="13" t="s">
        <v>23</v>
      </c>
      <c r="B13" s="13">
        <v>142</v>
      </c>
      <c r="C13" s="13">
        <v>4066.6759808510901</v>
      </c>
      <c r="D13" s="13">
        <v>28.638563245430213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41169.107006297651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13.492294642902408</v>
      </c>
      <c r="C17" s="13">
        <v>3.2428105115254175</v>
      </c>
      <c r="D17" s="13">
        <v>4.1606793227506946</v>
      </c>
      <c r="E17" s="18">
        <v>5.4701281905652668E-5</v>
      </c>
      <c r="F17" s="13">
        <v>7.0818711734507707</v>
      </c>
      <c r="G17" s="13">
        <v>19.902718112354044</v>
      </c>
      <c r="H17" s="13">
        <v>7.0818711734507707</v>
      </c>
      <c r="I17" s="13">
        <v>19.902718112354044</v>
      </c>
    </row>
    <row r="18" spans="1:9" ht="15" thickBot="1" x14ac:dyDescent="0.35">
      <c r="A18" s="14" t="s">
        <v>2</v>
      </c>
      <c r="B18" s="14">
        <v>0.83083887780015542</v>
      </c>
      <c r="C18" s="14">
        <v>2.3082946256024552E-2</v>
      </c>
      <c r="D18" s="14">
        <v>35.993623542891974</v>
      </c>
      <c r="E18" s="19">
        <v>2.9425420023889779E-73</v>
      </c>
      <c r="F18" s="14">
        <v>0.78520825587580967</v>
      </c>
      <c r="G18" s="14">
        <v>0.87646949972450117</v>
      </c>
      <c r="H18" s="14">
        <v>0.78520825587580967</v>
      </c>
      <c r="I18" s="14">
        <v>0.87646949972450117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98EC-7AC9-4E0D-AE1D-D16F497085D1}">
  <dimension ref="A1:I19"/>
  <sheetViews>
    <sheetView zoomScale="202" zoomScaleNormal="202" workbookViewId="0">
      <selection activeCell="E16" sqref="E16:E19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0.9744817203388858</v>
      </c>
    </row>
    <row r="5" spans="1:9" x14ac:dyDescent="0.3">
      <c r="A5" s="18" t="s">
        <v>17</v>
      </c>
      <c r="B5" s="18">
        <v>0.94961462327463442</v>
      </c>
    </row>
    <row r="6" spans="1:9" x14ac:dyDescent="0.3">
      <c r="A6" s="13" t="s">
        <v>18</v>
      </c>
      <c r="B6" s="13">
        <v>0.94889993707994835</v>
      </c>
    </row>
    <row r="7" spans="1:9" x14ac:dyDescent="0.3">
      <c r="A7" s="18" t="s">
        <v>19</v>
      </c>
      <c r="B7" s="18">
        <v>3.8355568321270583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2</v>
      </c>
      <c r="C12" s="13">
        <v>39094.786040338455</v>
      </c>
      <c r="D12" s="13">
        <v>19547.393020169227</v>
      </c>
      <c r="E12" s="13">
        <v>1328.7154982639654</v>
      </c>
      <c r="F12" s="13">
        <v>3.254377738066376E-92</v>
      </c>
    </row>
    <row r="13" spans="1:9" x14ac:dyDescent="0.3">
      <c r="A13" s="13" t="s">
        <v>23</v>
      </c>
      <c r="B13" s="13">
        <v>141</v>
      </c>
      <c r="C13" s="13">
        <v>2074.3209659591944</v>
      </c>
      <c r="D13" s="13">
        <v>14.711496212476556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41169.107006297651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27.702965282824856</v>
      </c>
      <c r="C17" s="13">
        <v>2.0756043212144615</v>
      </c>
      <c r="D17" s="13">
        <v>13.346939491152876</v>
      </c>
      <c r="E17" s="18">
        <v>8.7094718456780635E-27</v>
      </c>
      <c r="F17" s="13">
        <v>23.599637742270652</v>
      </c>
      <c r="G17" s="13">
        <v>31.80629282337906</v>
      </c>
      <c r="H17" s="13">
        <v>23.599637742270652</v>
      </c>
      <c r="I17" s="13">
        <v>31.80629282337906</v>
      </c>
    </row>
    <row r="18" spans="1:9" x14ac:dyDescent="0.3">
      <c r="A18" s="13" t="s">
        <v>5</v>
      </c>
      <c r="B18" s="13">
        <v>0.34961373850595512</v>
      </c>
      <c r="C18" s="13">
        <v>3.1080841046478527E-2</v>
      </c>
      <c r="D18" s="13">
        <v>11.248528892224636</v>
      </c>
      <c r="E18" s="18">
        <v>2.3773003154728503E-21</v>
      </c>
      <c r="F18" s="13">
        <v>0.28816904514793557</v>
      </c>
      <c r="G18" s="13">
        <v>0.41105843186397467</v>
      </c>
      <c r="H18" s="13">
        <v>0.28816904514793557</v>
      </c>
      <c r="I18" s="13">
        <v>0.41105843186397467</v>
      </c>
    </row>
    <row r="19" spans="1:9" ht="15" thickBot="1" x14ac:dyDescent="0.35">
      <c r="A19" s="14" t="s">
        <v>6</v>
      </c>
      <c r="B19" s="14">
        <v>0.36604766643488468</v>
      </c>
      <c r="C19" s="14">
        <v>3.2235483432150214E-2</v>
      </c>
      <c r="D19" s="14">
        <v>11.355426612581999</v>
      </c>
      <c r="E19" s="19">
        <v>1.2551432611428688E-21</v>
      </c>
      <c r="F19" s="14">
        <v>0.302320324186519</v>
      </c>
      <c r="G19" s="14">
        <v>0.42977500868325036</v>
      </c>
      <c r="H19" s="14">
        <v>0.302320324186519</v>
      </c>
      <c r="I19" s="14">
        <v>0.42977500868325036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E303-ABB4-446D-BF9A-A9EE8DBAFEE1}">
  <dimension ref="A1:I19"/>
  <sheetViews>
    <sheetView zoomScale="166" zoomScaleNormal="166" workbookViewId="0">
      <selection activeCell="I9" sqref="I9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  <c r="F3" t="s">
        <v>38</v>
      </c>
      <c r="G3" t="s">
        <v>58</v>
      </c>
    </row>
    <row r="4" spans="1:9" x14ac:dyDescent="0.3">
      <c r="A4" s="13" t="s">
        <v>16</v>
      </c>
      <c r="B4" s="13">
        <v>0.97070203866766358</v>
      </c>
      <c r="G4" t="s">
        <v>59</v>
      </c>
    </row>
    <row r="5" spans="1:9" x14ac:dyDescent="0.3">
      <c r="A5" s="18" t="s">
        <v>17</v>
      </c>
      <c r="B5" s="18">
        <v>0.94226244787355828</v>
      </c>
      <c r="G5" t="s">
        <v>60</v>
      </c>
    </row>
    <row r="6" spans="1:9" x14ac:dyDescent="0.3">
      <c r="A6" s="13" t="s">
        <v>18</v>
      </c>
      <c r="B6" s="13">
        <v>0.94144347550297058</v>
      </c>
    </row>
    <row r="7" spans="1:9" x14ac:dyDescent="0.3">
      <c r="A7" s="13" t="s">
        <v>19</v>
      </c>
      <c r="B7" s="13">
        <v>4.1058714763087396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2</v>
      </c>
      <c r="C12" s="13">
        <v>38792.103544522484</v>
      </c>
      <c r="D12" s="13">
        <v>19396.051772261242</v>
      </c>
      <c r="E12" s="13">
        <v>1150.5424135337323</v>
      </c>
      <c r="F12" s="13">
        <v>4.8174242858883734E-88</v>
      </c>
    </row>
    <row r="13" spans="1:9" x14ac:dyDescent="0.3">
      <c r="A13" s="13" t="s">
        <v>23</v>
      </c>
      <c r="B13" s="13">
        <v>141</v>
      </c>
      <c r="C13" s="13">
        <v>2377.0034617751649</v>
      </c>
      <c r="D13" s="13">
        <v>16.858180579965708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41169.107006297651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7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15.603613245023922</v>
      </c>
      <c r="C17" s="13">
        <v>2.4969272300965355</v>
      </c>
      <c r="D17" s="13">
        <v>6.2491261487106531</v>
      </c>
      <c r="E17" s="18">
        <v>4.5977796315633892E-9</v>
      </c>
      <c r="F17" s="13">
        <v>10.667359179017765</v>
      </c>
      <c r="G17" s="13">
        <v>20.539867311030079</v>
      </c>
      <c r="H17" s="13">
        <v>10.667359179017765</v>
      </c>
      <c r="I17" s="13">
        <v>20.539867311030079</v>
      </c>
    </row>
    <row r="18" spans="1:9" x14ac:dyDescent="0.3">
      <c r="A18" s="13" t="s">
        <v>1</v>
      </c>
      <c r="B18" s="13">
        <v>0.25973868046338594</v>
      </c>
      <c r="C18" s="13">
        <v>2.5944225490461666E-2</v>
      </c>
      <c r="D18" s="13">
        <v>10.011425492693094</v>
      </c>
      <c r="E18" s="18">
        <v>3.7309335301035813E-18</v>
      </c>
      <c r="F18" s="13">
        <v>0.2084487241430647</v>
      </c>
      <c r="G18" s="13">
        <v>0.31102863678370718</v>
      </c>
      <c r="H18" s="13">
        <v>0.2084487241430647</v>
      </c>
      <c r="I18" s="13">
        <v>0.31102863678370718</v>
      </c>
    </row>
    <row r="19" spans="1:9" ht="15" thickBot="1" x14ac:dyDescent="0.35">
      <c r="A19" s="14" t="s">
        <v>2</v>
      </c>
      <c r="B19" s="14">
        <v>0.58847968705112519</v>
      </c>
      <c r="C19" s="14">
        <v>2.9994790222182259E-2</v>
      </c>
      <c r="D19" s="14">
        <v>19.619396658287766</v>
      </c>
      <c r="E19" s="19">
        <v>3.8752231779597572E-42</v>
      </c>
      <c r="F19" s="14">
        <v>0.5291820417659141</v>
      </c>
      <c r="G19" s="14">
        <v>0.64777733233633628</v>
      </c>
      <c r="H19" s="14">
        <v>0.5291820417659141</v>
      </c>
      <c r="I19" s="14">
        <v>0.64777733233633628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06BF-EEDF-46CD-BB93-21C5FC32E3FC}">
  <dimension ref="A1:I23"/>
  <sheetViews>
    <sheetView topLeftCell="A7" zoomScale="208" zoomScaleNormal="208" workbookViewId="0">
      <selection activeCell="F23" sqref="F23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0.9757075862174881</v>
      </c>
    </row>
    <row r="5" spans="1:9" x14ac:dyDescent="0.3">
      <c r="A5" s="18" t="s">
        <v>17</v>
      </c>
      <c r="B5" s="18">
        <v>0.95200529380235699</v>
      </c>
    </row>
    <row r="6" spans="1:9" x14ac:dyDescent="0.3">
      <c r="A6" s="13" t="s">
        <v>18</v>
      </c>
      <c r="B6" s="13">
        <v>0.94990333586669384</v>
      </c>
    </row>
    <row r="7" spans="1:9" x14ac:dyDescent="0.3">
      <c r="A7" s="18" t="s">
        <v>19</v>
      </c>
      <c r="B7" s="18">
        <v>3.7977127146054328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6</v>
      </c>
      <c r="C12" s="13">
        <v>39193.207811111068</v>
      </c>
      <c r="D12" s="13">
        <v>6532.2013018518446</v>
      </c>
      <c r="E12" s="13">
        <v>452.91358007218486</v>
      </c>
      <c r="F12" s="13">
        <v>1.0204607950065112E-87</v>
      </c>
    </row>
    <row r="13" spans="1:9" x14ac:dyDescent="0.3">
      <c r="A13" s="13" t="s">
        <v>23</v>
      </c>
      <c r="B13" s="13">
        <v>137</v>
      </c>
      <c r="C13" s="13">
        <v>1975.8991951865801</v>
      </c>
      <c r="D13" s="13">
        <v>14.422621862675767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41169.107006297651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29.406501274685503</v>
      </c>
      <c r="C17" s="13">
        <v>4.4796497322306399</v>
      </c>
      <c r="D17" s="13">
        <v>6.5644644185255414</v>
      </c>
      <c r="E17" s="18">
        <v>9.9509958824290298E-10</v>
      </c>
      <c r="F17" s="13">
        <v>20.548302073964678</v>
      </c>
      <c r="G17" s="13">
        <v>38.264700475406329</v>
      </c>
      <c r="H17" s="13">
        <v>20.548302073964678</v>
      </c>
      <c r="I17" s="13">
        <v>38.264700475406329</v>
      </c>
    </row>
    <row r="18" spans="1:9" x14ac:dyDescent="0.3">
      <c r="A18" s="13" t="s">
        <v>1</v>
      </c>
      <c r="B18" s="13">
        <v>2.3239156625777793</v>
      </c>
      <c r="C18" s="13">
        <v>2.1406185323569851</v>
      </c>
      <c r="D18" s="13">
        <v>1.0856281151686424</v>
      </c>
      <c r="E18" s="23">
        <v>0.27955014069920592</v>
      </c>
      <c r="F18" s="13">
        <v>-1.9090102369502397</v>
      </c>
      <c r="G18" s="13">
        <v>6.5568415621057987</v>
      </c>
      <c r="H18" s="13">
        <v>-1.9090102369502397</v>
      </c>
      <c r="I18" s="13">
        <v>6.5568415621057987</v>
      </c>
    </row>
    <row r="19" spans="1:9" x14ac:dyDescent="0.3">
      <c r="A19" s="13" t="s">
        <v>2</v>
      </c>
      <c r="B19" s="13">
        <v>0.14677340813416298</v>
      </c>
      <c r="C19" s="13">
        <v>0.59897989953196773</v>
      </c>
      <c r="D19" s="13">
        <v>0.24503895414328447</v>
      </c>
      <c r="E19" s="23">
        <v>0.80679292845124118</v>
      </c>
      <c r="F19" s="13">
        <v>-1.0376681407455648</v>
      </c>
      <c r="G19" s="13">
        <v>1.3312149570138907</v>
      </c>
      <c r="H19" s="13">
        <v>-1.0376681407455648</v>
      </c>
      <c r="I19" s="13">
        <v>1.3312149570138907</v>
      </c>
    </row>
    <row r="20" spans="1:9" x14ac:dyDescent="0.3">
      <c r="A20" s="13" t="s">
        <v>3</v>
      </c>
      <c r="B20" s="13">
        <v>-2.5209126549453771</v>
      </c>
      <c r="C20" s="13">
        <v>2.7093072884719138</v>
      </c>
      <c r="D20" s="13">
        <v>-0.93046391070951795</v>
      </c>
      <c r="E20" s="23">
        <v>0.35376761885593855</v>
      </c>
      <c r="F20" s="13">
        <v>-7.8783814509037677</v>
      </c>
      <c r="G20" s="13">
        <v>2.8365561410130136</v>
      </c>
      <c r="H20" s="13">
        <v>-7.8783814509037677</v>
      </c>
      <c r="I20" s="13">
        <v>2.8365561410130136</v>
      </c>
    </row>
    <row r="21" spans="1:9" x14ac:dyDescent="0.3">
      <c r="A21" s="13" t="s">
        <v>4</v>
      </c>
      <c r="B21" s="13">
        <v>1.803565935519863E-2</v>
      </c>
      <c r="C21" s="13">
        <v>1.8728888163626523</v>
      </c>
      <c r="D21" s="13">
        <v>9.6298612056565022E-3</v>
      </c>
      <c r="E21" s="23">
        <v>0.99233060993063327</v>
      </c>
      <c r="F21" s="13">
        <v>-3.6854731433032231</v>
      </c>
      <c r="G21" s="13">
        <v>3.7215444620136204</v>
      </c>
      <c r="H21" s="13">
        <v>-3.6854731433032231</v>
      </c>
      <c r="I21" s="13">
        <v>3.7215444620136204</v>
      </c>
    </row>
    <row r="22" spans="1:9" x14ac:dyDescent="0.3">
      <c r="A22" s="13" t="s">
        <v>5</v>
      </c>
      <c r="B22" s="13">
        <v>0.85165198863416869</v>
      </c>
      <c r="C22" s="13">
        <v>0.59955073102071099</v>
      </c>
      <c r="D22" s="13">
        <v>1.4204836130952012</v>
      </c>
      <c r="E22" s="23">
        <v>0.15773880750355246</v>
      </c>
      <c r="F22" s="13">
        <v>-0.33391834024836831</v>
      </c>
      <c r="G22" s="13">
        <v>2.0372223175167057</v>
      </c>
      <c r="H22" s="13">
        <v>-0.33391834024836831</v>
      </c>
      <c r="I22" s="13">
        <v>2.0372223175167057</v>
      </c>
    </row>
    <row r="23" spans="1:9" ht="15" thickBot="1" x14ac:dyDescent="0.35">
      <c r="A23" s="14" t="s">
        <v>6</v>
      </c>
      <c r="B23" s="14">
        <v>-0.15595015976206564</v>
      </c>
      <c r="C23" s="14">
        <v>2.4641657713814715</v>
      </c>
      <c r="D23" s="14">
        <v>-6.3287203147309429E-2</v>
      </c>
      <c r="E23" s="24">
        <v>0.94963005026176406</v>
      </c>
      <c r="F23" s="14">
        <v>-5.0286684683932377</v>
      </c>
      <c r="G23" s="14">
        <v>4.7167681488691064</v>
      </c>
      <c r="H23" s="14">
        <v>-5.0286684683932377</v>
      </c>
      <c r="I23" s="14">
        <v>4.7167681488691064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6DB-6EB9-4E41-AD73-F43216F63C02}">
  <dimension ref="A1:I29"/>
  <sheetViews>
    <sheetView zoomScale="274" zoomScaleNormal="274" workbookViewId="0">
      <selection activeCell="D22" sqref="D22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0.98212828673777008</v>
      </c>
    </row>
    <row r="5" spans="1:9" x14ac:dyDescent="0.3">
      <c r="A5" s="18" t="s">
        <v>17</v>
      </c>
      <c r="B5" s="18">
        <v>0.96457597161046749</v>
      </c>
    </row>
    <row r="6" spans="1:9" x14ac:dyDescent="0.3">
      <c r="A6" s="13" t="s">
        <v>18</v>
      </c>
      <c r="B6" s="13">
        <v>0.96133102244501423</v>
      </c>
    </row>
    <row r="7" spans="1:9" x14ac:dyDescent="0.3">
      <c r="A7" s="18" t="s">
        <v>19</v>
      </c>
      <c r="B7" s="18">
        <v>3.3365608469218966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12</v>
      </c>
      <c r="C12" s="13">
        <v>39710.73139093486</v>
      </c>
      <c r="D12" s="13">
        <v>3309.2276159112384</v>
      </c>
      <c r="E12" s="13">
        <v>297.25457085109741</v>
      </c>
      <c r="F12" s="13">
        <v>1.0016282543269571E-88</v>
      </c>
    </row>
    <row r="13" spans="1:9" x14ac:dyDescent="0.3">
      <c r="A13" s="13" t="s">
        <v>23</v>
      </c>
      <c r="B13" s="13">
        <v>131</v>
      </c>
      <c r="C13" s="13">
        <v>1458.3756153627935</v>
      </c>
      <c r="D13" s="13">
        <v>11.132638285212163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41169.107006297651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37.013739238444103</v>
      </c>
      <c r="C17" s="13">
        <v>6.2978764255734667</v>
      </c>
      <c r="D17" s="13">
        <v>5.8771777560042766</v>
      </c>
      <c r="E17" s="18">
        <v>3.2663339635034879E-8</v>
      </c>
      <c r="F17" s="13">
        <v>24.555037378064178</v>
      </c>
      <c r="G17" s="13">
        <v>49.472441098824028</v>
      </c>
      <c r="H17" s="13">
        <v>24.555037378064178</v>
      </c>
      <c r="I17" s="13">
        <v>49.472441098824028</v>
      </c>
    </row>
    <row r="18" spans="1:9" x14ac:dyDescent="0.3">
      <c r="A18" s="13" t="s">
        <v>1</v>
      </c>
      <c r="B18" s="13">
        <v>-1.6839376044758942</v>
      </c>
      <c r="C18" s="13">
        <v>4.6947871056825701</v>
      </c>
      <c r="D18" s="13">
        <v>-0.35868242085730706</v>
      </c>
      <c r="E18" s="23">
        <v>0.72041008435085852</v>
      </c>
      <c r="F18" s="13">
        <v>-10.97134639041902</v>
      </c>
      <c r="G18" s="13">
        <v>7.6034711814672322</v>
      </c>
      <c r="H18" s="13">
        <v>-10.97134639041902</v>
      </c>
      <c r="I18" s="13">
        <v>7.6034711814672322</v>
      </c>
    </row>
    <row r="19" spans="1:9" x14ac:dyDescent="0.3">
      <c r="A19" s="13" t="s">
        <v>2</v>
      </c>
      <c r="B19" s="13">
        <v>-0.60472401411165511</v>
      </c>
      <c r="C19" s="13">
        <v>1.5868893404501598</v>
      </c>
      <c r="D19" s="13">
        <v>-0.3810751000067279</v>
      </c>
      <c r="E19" s="23">
        <v>0.70376483415681412</v>
      </c>
      <c r="F19" s="13">
        <v>-3.7439696648840459</v>
      </c>
      <c r="G19" s="13">
        <v>2.5345216366607359</v>
      </c>
      <c r="H19" s="13">
        <v>-3.7439696648840459</v>
      </c>
      <c r="I19" s="13">
        <v>2.5345216366607359</v>
      </c>
    </row>
    <row r="20" spans="1:9" x14ac:dyDescent="0.3">
      <c r="A20" s="13" t="s">
        <v>3</v>
      </c>
      <c r="B20" s="13">
        <v>4.4093102307703766</v>
      </c>
      <c r="C20" s="13">
        <v>6.246374570647907</v>
      </c>
      <c r="D20" s="13">
        <v>0.70589910689794255</v>
      </c>
      <c r="E20" s="23">
        <v>0.48150434173396706</v>
      </c>
      <c r="F20" s="13">
        <v>-7.9475086753539514</v>
      </c>
      <c r="G20" s="13">
        <v>16.766129136894705</v>
      </c>
      <c r="H20" s="13">
        <v>-7.9475086753539514</v>
      </c>
      <c r="I20" s="13">
        <v>16.766129136894705</v>
      </c>
    </row>
    <row r="21" spans="1:9" x14ac:dyDescent="0.3">
      <c r="A21" s="13" t="s">
        <v>4</v>
      </c>
      <c r="B21" s="13">
        <v>1.5483808841106741</v>
      </c>
      <c r="C21" s="13">
        <v>1.9837736380234432</v>
      </c>
      <c r="D21" s="13">
        <v>0.7805229661451808</v>
      </c>
      <c r="E21" s="23">
        <v>0.43649121260152424</v>
      </c>
      <c r="F21" s="13">
        <v>-2.3759965797365652</v>
      </c>
      <c r="G21" s="13">
        <v>5.4727583479579138</v>
      </c>
      <c r="H21" s="13">
        <v>-2.3759965797365652</v>
      </c>
      <c r="I21" s="13">
        <v>5.4727583479579138</v>
      </c>
    </row>
    <row r="22" spans="1:9" x14ac:dyDescent="0.3">
      <c r="A22" s="13" t="s">
        <v>5</v>
      </c>
      <c r="B22" s="13">
        <v>1.0923433710397081</v>
      </c>
      <c r="C22" s="13">
        <v>0.66406612593094794</v>
      </c>
      <c r="D22" s="13">
        <v>1.6449316241034919</v>
      </c>
      <c r="E22" s="23">
        <v>0.10238142017146175</v>
      </c>
      <c r="F22" s="13">
        <v>-0.22133783187431022</v>
      </c>
      <c r="G22" s="13">
        <v>2.4060245739537267</v>
      </c>
      <c r="H22" s="13">
        <v>-0.22133783187431022</v>
      </c>
      <c r="I22" s="13">
        <v>2.4060245739537267</v>
      </c>
    </row>
    <row r="23" spans="1:9" x14ac:dyDescent="0.3">
      <c r="A23" s="13" t="s">
        <v>6</v>
      </c>
      <c r="B23" s="13">
        <v>-2.9447193998795269</v>
      </c>
      <c r="C23" s="13">
        <v>2.5994982990206723</v>
      </c>
      <c r="D23" s="13">
        <v>-1.1328029724000637</v>
      </c>
      <c r="E23" s="23">
        <v>0.25936608418492041</v>
      </c>
      <c r="F23" s="13">
        <v>-8.0871471176660492</v>
      </c>
      <c r="G23" s="13">
        <v>2.1977083179069945</v>
      </c>
      <c r="H23" s="13">
        <v>-8.0871471176660492</v>
      </c>
      <c r="I23" s="13">
        <v>2.1977083179069945</v>
      </c>
    </row>
    <row r="24" spans="1:9" x14ac:dyDescent="0.3">
      <c r="A24" s="13" t="s">
        <v>7</v>
      </c>
      <c r="B24" s="13">
        <v>3.0163982613147993</v>
      </c>
      <c r="C24" s="13">
        <v>1.9850976972920253</v>
      </c>
      <c r="D24" s="13">
        <v>1.5195213139532753</v>
      </c>
      <c r="E24" s="23">
        <v>0.13104120532151731</v>
      </c>
      <c r="F24" s="13">
        <v>-0.91059850760577454</v>
      </c>
      <c r="G24" s="13">
        <v>6.9433950302353731</v>
      </c>
      <c r="H24" s="13">
        <v>-0.91059850760577454</v>
      </c>
      <c r="I24" s="13">
        <v>6.9433950302353731</v>
      </c>
    </row>
    <row r="25" spans="1:9" x14ac:dyDescent="0.3">
      <c r="A25" s="13" t="s">
        <v>8</v>
      </c>
      <c r="B25" s="13">
        <v>1.6568392953837998</v>
      </c>
      <c r="C25" s="13">
        <v>1.1502284832205663</v>
      </c>
      <c r="D25" s="13">
        <v>1.4404436332029926</v>
      </c>
      <c r="E25" s="23">
        <v>0.15212767377552824</v>
      </c>
      <c r="F25" s="13">
        <v>-0.61858701904363267</v>
      </c>
      <c r="G25" s="13">
        <v>3.9322656098112323</v>
      </c>
      <c r="H25" s="13">
        <v>-0.61858701904363267</v>
      </c>
      <c r="I25" s="13">
        <v>3.9322656098112323</v>
      </c>
    </row>
    <row r="26" spans="1:9" x14ac:dyDescent="0.3">
      <c r="A26" s="13" t="s">
        <v>9</v>
      </c>
      <c r="B26" s="13">
        <v>-4.9989504079577687</v>
      </c>
      <c r="C26" s="13">
        <v>3.1274496212106802</v>
      </c>
      <c r="D26" s="13">
        <v>-1.5984111699368011</v>
      </c>
      <c r="E26" s="23">
        <v>0.1123607445510779</v>
      </c>
      <c r="F26" s="13">
        <v>-11.185791778138199</v>
      </c>
      <c r="G26" s="13">
        <v>1.1878909622226628</v>
      </c>
      <c r="H26" s="13">
        <v>-11.185791778138199</v>
      </c>
      <c r="I26" s="13">
        <v>1.1878909622226628</v>
      </c>
    </row>
    <row r="27" spans="1:9" x14ac:dyDescent="0.3">
      <c r="A27" s="13" t="s">
        <v>10</v>
      </c>
      <c r="B27" s="13">
        <v>-1.0104636401625573</v>
      </c>
      <c r="C27" s="13">
        <v>6.3796358003187326</v>
      </c>
      <c r="D27" s="13">
        <v>-0.15838892246984906</v>
      </c>
      <c r="E27" s="23">
        <v>0.87439424730509052</v>
      </c>
      <c r="F27" s="13">
        <v>-13.630905046606944</v>
      </c>
      <c r="G27" s="13">
        <v>11.60997776628183</v>
      </c>
      <c r="H27" s="13">
        <v>-13.630905046606944</v>
      </c>
      <c r="I27" s="13">
        <v>11.60997776628183</v>
      </c>
    </row>
    <row r="28" spans="1:9" x14ac:dyDescent="0.3">
      <c r="A28" s="13" t="s">
        <v>11</v>
      </c>
      <c r="B28" s="13">
        <v>-0.19762127254236025</v>
      </c>
      <c r="C28" s="13">
        <v>1.2890433092415425</v>
      </c>
      <c r="D28" s="13">
        <v>-0.15330848166663866</v>
      </c>
      <c r="E28" s="23">
        <v>0.87839091629805877</v>
      </c>
      <c r="F28" s="13">
        <v>-2.7476564256210487</v>
      </c>
      <c r="G28" s="13">
        <v>2.3524138805363286</v>
      </c>
      <c r="H28" s="13">
        <v>-2.7476564256210487</v>
      </c>
      <c r="I28" s="13">
        <v>2.3524138805363286</v>
      </c>
    </row>
    <row r="29" spans="1:9" ht="15" thickBot="1" x14ac:dyDescent="0.35">
      <c r="A29" s="14" t="s">
        <v>12</v>
      </c>
      <c r="B29" s="14">
        <v>0.31971621401418243</v>
      </c>
      <c r="C29" s="14">
        <v>7.6550756250372993</v>
      </c>
      <c r="D29" s="14">
        <v>4.1765258721741839E-2</v>
      </c>
      <c r="E29" s="24">
        <v>0.96674941951109239</v>
      </c>
      <c r="F29" s="14">
        <v>-14.823849408157718</v>
      </c>
      <c r="G29" s="14">
        <v>15.463281836186082</v>
      </c>
      <c r="H29" s="14">
        <v>-14.823849408157718</v>
      </c>
      <c r="I29" s="14">
        <v>15.463281836186082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"/>
  <sheetViews>
    <sheetView tabSelected="1" zoomScale="232" zoomScaleNormal="232" workbookViewId="0">
      <pane xSplit="1" ySplit="2" topLeftCell="B230" activePane="bottomRight" state="frozen"/>
      <selection pane="topRight" activeCell="B1" sqref="B1"/>
      <selection pane="bottomLeft" activeCell="A3" sqref="A3"/>
      <selection pane="bottomRight" activeCell="B242" sqref="B242"/>
    </sheetView>
  </sheetViews>
  <sheetFormatPr defaultColWidth="9.109375" defaultRowHeight="13.2" x14ac:dyDescent="0.25"/>
  <cols>
    <col min="1" max="1" width="14.5546875" style="3" customWidth="1"/>
    <col min="2" max="2" width="9.44140625" style="4" bestFit="1" customWidth="1"/>
    <col min="3" max="3" width="7.6640625" style="4" customWidth="1"/>
    <col min="4" max="11" width="7.88671875" style="4" customWidth="1"/>
    <col min="12" max="12" width="6.33203125" style="4" customWidth="1"/>
    <col min="13" max="16384" width="9.109375" style="4"/>
  </cols>
  <sheetData>
    <row r="1" spans="1:14" x14ac:dyDescent="0.25">
      <c r="B1" s="2" t="s">
        <v>13</v>
      </c>
      <c r="C1" s="4">
        <f>CORREL($B$3:$B$146,C3:C146)</f>
        <v>0.8858006143915329</v>
      </c>
      <c r="D1" s="4">
        <f t="shared" ref="D1:M1" si="0">CORREL($B$3:$B$146,D3:D146)</f>
        <v>0.94932618433323968</v>
      </c>
      <c r="E1" s="4">
        <f t="shared" si="0"/>
        <v>0.92836482890294469</v>
      </c>
      <c r="F1" s="4">
        <f t="shared" si="0"/>
        <v>0.91670432827774639</v>
      </c>
      <c r="G1" s="4">
        <f t="shared" si="0"/>
        <v>0.95054550790808412</v>
      </c>
      <c r="H1" s="4">
        <f t="shared" si="0"/>
        <v>0.95099958715738331</v>
      </c>
      <c r="I1" s="4">
        <f t="shared" si="0"/>
        <v>0.77101146076047089</v>
      </c>
      <c r="J1" s="4">
        <f t="shared" si="0"/>
        <v>0.81477610492960573</v>
      </c>
      <c r="K1" s="4">
        <f t="shared" si="0"/>
        <v>0.8487644066826544</v>
      </c>
      <c r="L1" s="4">
        <f t="shared" si="0"/>
        <v>0.8951591875935434</v>
      </c>
      <c r="M1" s="4">
        <f t="shared" si="0"/>
        <v>0.95129838321408788</v>
      </c>
    </row>
    <row r="2" spans="1:14" x14ac:dyDescent="0.25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</row>
    <row r="3" spans="1:14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</row>
    <row r="4" spans="1:14" ht="14.4" x14ac:dyDescent="0.3">
      <c r="A4" s="1">
        <v>37653</v>
      </c>
      <c r="B4" s="6">
        <v>100.93224033550226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4" ht="14.4" x14ac:dyDescent="0.3">
      <c r="A5" s="1">
        <v>37681</v>
      </c>
      <c r="B5" s="6">
        <v>101.27486092895577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4" ht="14.4" x14ac:dyDescent="0.3">
      <c r="A6" s="1">
        <v>37712</v>
      </c>
      <c r="B6" s="6">
        <v>100.66930771406621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4" ht="14.4" x14ac:dyDescent="0.3">
      <c r="A7" s="1">
        <v>37742</v>
      </c>
      <c r="B7" s="6">
        <v>101.14233024409056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4" ht="14.4" x14ac:dyDescent="0.3">
      <c r="A8" s="1">
        <v>37773</v>
      </c>
      <c r="B8" s="6">
        <v>99.425133840611011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4" ht="14.4" x14ac:dyDescent="0.3">
      <c r="A9" s="1">
        <v>37803</v>
      </c>
      <c r="B9" s="6">
        <v>100.76561329873947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4" ht="14.4" x14ac:dyDescent="0.3">
      <c r="A10" s="1">
        <v>37834</v>
      </c>
      <c r="B10" s="6">
        <v>101.3873589626191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4" ht="14.4" x14ac:dyDescent="0.3">
      <c r="A11" s="1">
        <v>37865</v>
      </c>
      <c r="B11" s="6">
        <v>103.89417253304481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4" ht="14.4" x14ac:dyDescent="0.3">
      <c r="A12" s="1">
        <v>37895</v>
      </c>
      <c r="B12" s="6">
        <v>105.00937820115136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4" ht="14.4" x14ac:dyDescent="0.3">
      <c r="A13" s="1">
        <v>37926</v>
      </c>
      <c r="B13" s="6">
        <v>103.26908143633983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4" ht="14.4" x14ac:dyDescent="0.3">
      <c r="A14" s="1">
        <v>37956</v>
      </c>
      <c r="B14" s="6">
        <v>102.82391424295409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4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4" ht="14.4" x14ac:dyDescent="0.3">
      <c r="A16" s="1">
        <v>38018</v>
      </c>
      <c r="B16" s="6">
        <v>102.96791581261019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4.4" x14ac:dyDescent="0.3">
      <c r="A17" s="1">
        <v>38047</v>
      </c>
      <c r="B17" s="6">
        <v>109.96705814472213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4.4" x14ac:dyDescent="0.3">
      <c r="A18" s="1">
        <v>38078</v>
      </c>
      <c r="B18" s="6">
        <v>106.23808070196115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4.4" x14ac:dyDescent="0.3">
      <c r="A19" s="1">
        <v>38108</v>
      </c>
      <c r="B19" s="6">
        <v>107.24084687215147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4.4" x14ac:dyDescent="0.3">
      <c r="A20" s="1">
        <v>38139</v>
      </c>
      <c r="B20" s="6">
        <v>108.60799603779371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4.4" x14ac:dyDescent="0.3">
      <c r="A21" s="1">
        <v>38169</v>
      </c>
      <c r="B21" s="6">
        <v>110.34009111425438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4.4" x14ac:dyDescent="0.3">
      <c r="A22" s="1">
        <v>38200</v>
      </c>
      <c r="B22" s="6">
        <v>109.62049212063644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4.4" x14ac:dyDescent="0.3">
      <c r="A23" s="1">
        <v>38231</v>
      </c>
      <c r="B23" s="6">
        <v>109.51860403481712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4.4" x14ac:dyDescent="0.3">
      <c r="A24" s="1">
        <v>38261</v>
      </c>
      <c r="B24" s="6">
        <v>108.40907143595778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4.4" x14ac:dyDescent="0.3">
      <c r="A25" s="1">
        <v>38292</v>
      </c>
      <c r="B25" s="6">
        <v>108.37018221466971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4.4" x14ac:dyDescent="0.3">
      <c r="A26" s="1">
        <v>38322</v>
      </c>
      <c r="B26" s="6">
        <v>110.36548969184113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4.4" x14ac:dyDescent="0.3">
      <c r="A28" s="1">
        <v>38384</v>
      </c>
      <c r="B28" s="6">
        <v>106.47067578204771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4.4" x14ac:dyDescent="0.3">
      <c r="A29" s="1">
        <v>38412</v>
      </c>
      <c r="B29" s="6">
        <v>112.52761376496294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4.4" x14ac:dyDescent="0.3">
      <c r="A30" s="1">
        <v>38443</v>
      </c>
      <c r="B30" s="6">
        <v>110.83631982837639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4.4" x14ac:dyDescent="0.3">
      <c r="A31" s="1">
        <v>38473</v>
      </c>
      <c r="B31" s="6">
        <v>111.64742509430113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4.4" x14ac:dyDescent="0.3">
      <c r="A32" s="1">
        <v>38504</v>
      </c>
      <c r="B32" s="6">
        <v>112.82677709005426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4.4" x14ac:dyDescent="0.3">
      <c r="A33" s="1">
        <v>38534</v>
      </c>
      <c r="B33" s="6">
        <v>111.8001824276074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4.4" x14ac:dyDescent="0.3">
      <c r="A34" s="1">
        <v>38565</v>
      </c>
      <c r="B34" s="6">
        <v>113.62489686277779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4.4" x14ac:dyDescent="0.3">
      <c r="A35" s="1">
        <v>38596</v>
      </c>
      <c r="B35" s="6">
        <v>112.01777695079095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4.4" x14ac:dyDescent="0.3">
      <c r="A36" s="1">
        <v>38626</v>
      </c>
      <c r="B36" s="6">
        <v>111.06852354923409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4.4" x14ac:dyDescent="0.3">
      <c r="A37" s="1">
        <v>38657</v>
      </c>
      <c r="B37" s="6">
        <v>111.96186357719742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4.4" x14ac:dyDescent="0.3">
      <c r="A38" s="1">
        <v>38687</v>
      </c>
      <c r="B38" s="6">
        <v>115.15634804335167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4.4" x14ac:dyDescent="0.3">
      <c r="A40" s="1">
        <v>38749</v>
      </c>
      <c r="B40" s="6">
        <v>109.72847329603779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4.4" x14ac:dyDescent="0.3">
      <c r="A41" s="1">
        <v>38777</v>
      </c>
      <c r="B41" s="6">
        <v>114.577353580365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4.4" x14ac:dyDescent="0.3">
      <c r="A42" s="1">
        <v>38808</v>
      </c>
      <c r="B42" s="6">
        <v>110.88713825101767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4.4" x14ac:dyDescent="0.3">
      <c r="A43" s="1">
        <v>38838</v>
      </c>
      <c r="B43" s="6">
        <v>117.58499333463615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4.4" x14ac:dyDescent="0.3">
      <c r="A44" s="1">
        <v>38869</v>
      </c>
      <c r="B44" s="6">
        <v>116.29641550129898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4.4" x14ac:dyDescent="0.3">
      <c r="A45" s="1">
        <v>38899</v>
      </c>
      <c r="B45" s="6">
        <v>117.85838854699337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4.4" x14ac:dyDescent="0.3">
      <c r="A46" s="1">
        <v>38930</v>
      </c>
      <c r="B46" s="6">
        <v>119.44500387685684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4.4" x14ac:dyDescent="0.3">
      <c r="A47" s="1">
        <v>38961</v>
      </c>
      <c r="B47" s="6">
        <v>117.30277078376426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4.4" x14ac:dyDescent="0.3">
      <c r="A48" s="1">
        <v>38991</v>
      </c>
      <c r="B48" s="6">
        <v>117.70636229971105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4.4" x14ac:dyDescent="0.3">
      <c r="A49" s="1">
        <v>39022</v>
      </c>
      <c r="B49" s="6">
        <v>117.87834530894712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4.4" x14ac:dyDescent="0.3">
      <c r="A50" s="1">
        <v>39052</v>
      </c>
      <c r="B50" s="6">
        <v>118.81085921851147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4.4" x14ac:dyDescent="0.3">
      <c r="A52" s="1">
        <v>39114</v>
      </c>
      <c r="B52" s="6">
        <v>113.93059826661619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4.4" x14ac:dyDescent="0.3">
      <c r="A53" s="1">
        <v>39142</v>
      </c>
      <c r="B53" s="6">
        <v>119.47819086379101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4.4" x14ac:dyDescent="0.3">
      <c r="A54" s="1">
        <v>39173</v>
      </c>
      <c r="B54" s="6">
        <v>117.02589076695264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4.4" x14ac:dyDescent="0.3">
      <c r="A55" s="1">
        <v>39203</v>
      </c>
      <c r="B55" s="6">
        <v>124.303212686131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4.4" x14ac:dyDescent="0.3">
      <c r="A56" s="1">
        <v>39234</v>
      </c>
      <c r="B56" s="6">
        <v>123.87016074140674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4.4" x14ac:dyDescent="0.3">
      <c r="A57" s="1">
        <v>39264</v>
      </c>
      <c r="B57" s="6">
        <v>125.83157386492211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4.4" x14ac:dyDescent="0.3">
      <c r="A58" s="1">
        <v>39295</v>
      </c>
      <c r="B58" s="6">
        <v>127.35772412750902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4.4" x14ac:dyDescent="0.3">
      <c r="A59" s="1">
        <v>39326</v>
      </c>
      <c r="B59" s="6">
        <v>124.34822514260401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4.4" x14ac:dyDescent="0.3">
      <c r="A60" s="1">
        <v>39356</v>
      </c>
      <c r="B60" s="6">
        <v>127.76940603542712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4.4" x14ac:dyDescent="0.3">
      <c r="A61" s="1">
        <v>39387</v>
      </c>
      <c r="B61" s="6">
        <v>125.88985789500182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4.4" x14ac:dyDescent="0.3">
      <c r="A62" s="1">
        <v>39417</v>
      </c>
      <c r="B62" s="6">
        <v>126.10360222660678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4.4" x14ac:dyDescent="0.3">
      <c r="A64" s="1">
        <v>39479</v>
      </c>
      <c r="B64" s="6">
        <v>124.13950858526871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4.4" x14ac:dyDescent="0.3">
      <c r="A65" s="1">
        <v>39508</v>
      </c>
      <c r="B65" s="6">
        <v>125.85699919926236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4.4" x14ac:dyDescent="0.3">
      <c r="A66" s="1">
        <v>39539</v>
      </c>
      <c r="B66" s="6">
        <v>126.35911726655989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4.4" x14ac:dyDescent="0.3">
      <c r="A67" s="1">
        <v>39569</v>
      </c>
      <c r="B67" s="6">
        <v>131.2728930681869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4.4" x14ac:dyDescent="0.3">
      <c r="A68" s="1">
        <v>39600</v>
      </c>
      <c r="B68" s="6">
        <v>133.27164182014013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4.4" x14ac:dyDescent="0.3">
      <c r="A69" s="1">
        <v>39630</v>
      </c>
      <c r="B69" s="6">
        <v>135.77948754838062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4.4" x14ac:dyDescent="0.3">
      <c r="A70" s="1">
        <v>39661</v>
      </c>
      <c r="B70" s="6">
        <v>134.02648100353537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4.4" x14ac:dyDescent="0.3">
      <c r="A71" s="1">
        <v>39692</v>
      </c>
      <c r="B71" s="6">
        <v>134.8086034250978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4.4" x14ac:dyDescent="0.3">
      <c r="A72" s="1">
        <v>39722</v>
      </c>
      <c r="B72" s="6">
        <v>133.18966767307813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4.4" x14ac:dyDescent="0.3">
      <c r="A73" s="1">
        <v>39753</v>
      </c>
      <c r="B73" s="6">
        <v>126.36815849688155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4.4" x14ac:dyDescent="0.3">
      <c r="A74" s="1">
        <v>39783</v>
      </c>
      <c r="B74" s="6">
        <v>123.92617575089501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4.4" x14ac:dyDescent="0.3">
      <c r="A76" s="1">
        <v>39845</v>
      </c>
      <c r="B76" s="6">
        <v>119.54046880775635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4.4" x14ac:dyDescent="0.3">
      <c r="A77" s="1">
        <v>39873</v>
      </c>
      <c r="B77" s="6">
        <v>125.89354438241593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4.4" x14ac:dyDescent="0.3">
      <c r="A78" s="1">
        <v>39904</v>
      </c>
      <c r="B78" s="6">
        <v>122.64077101961065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4.4" x14ac:dyDescent="0.3">
      <c r="A79" s="1">
        <v>39934</v>
      </c>
      <c r="B79" s="6">
        <v>127.47573314607021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4.4" x14ac:dyDescent="0.3">
      <c r="A80" s="1">
        <v>39965</v>
      </c>
      <c r="B80" s="6">
        <v>130.07244431352643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4.4" x14ac:dyDescent="0.3">
      <c r="A81" s="1">
        <v>39995</v>
      </c>
      <c r="B81" s="6">
        <v>130.58796757628244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4.4" x14ac:dyDescent="0.3">
      <c r="A82" s="1">
        <v>40026</v>
      </c>
      <c r="B82" s="6">
        <v>131.56961782893697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4.4" x14ac:dyDescent="0.3">
      <c r="A83" s="1">
        <v>40057</v>
      </c>
      <c r="B83" s="6">
        <v>133.91934960829369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4.4" x14ac:dyDescent="0.3">
      <c r="A84" s="1">
        <v>40087</v>
      </c>
      <c r="B84" s="6">
        <v>133.86873959779379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4.4" x14ac:dyDescent="0.3">
      <c r="A85" s="1">
        <v>40118</v>
      </c>
      <c r="B85" s="6">
        <v>132.14819474383725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4.4" x14ac:dyDescent="0.3">
      <c r="A86" s="1">
        <v>40148</v>
      </c>
      <c r="B86" s="6">
        <v>134.87081736491297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4.4" x14ac:dyDescent="0.3">
      <c r="A88" s="1">
        <v>40210</v>
      </c>
      <c r="B88" s="6">
        <v>131.24253822640242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4.4" x14ac:dyDescent="0.3">
      <c r="A89" s="1">
        <v>40238</v>
      </c>
      <c r="B89" s="6">
        <v>140.79895803987282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4.4" x14ac:dyDescent="0.3">
      <c r="A90" s="1">
        <v>40269</v>
      </c>
      <c r="B90" s="6">
        <v>135.18235220711179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4.4" x14ac:dyDescent="0.3">
      <c r="A91" s="1">
        <v>40299</v>
      </c>
      <c r="B91" s="6">
        <v>139.04648247214027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4.4" x14ac:dyDescent="0.3">
      <c r="A92" s="1">
        <v>40330</v>
      </c>
      <c r="B92" s="6">
        <v>139.10747151900861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4.4" x14ac:dyDescent="0.3">
      <c r="A93" s="1">
        <v>40360</v>
      </c>
      <c r="B93" s="6">
        <v>140.42701989625243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4.4" x14ac:dyDescent="0.3">
      <c r="A94" s="1">
        <v>40391</v>
      </c>
      <c r="B94" s="6">
        <v>141.87260873844261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4.4" x14ac:dyDescent="0.3">
      <c r="A95" s="1">
        <v>40422</v>
      </c>
      <c r="B95" s="6">
        <v>141.89739159403408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4.4" x14ac:dyDescent="0.3">
      <c r="A96" s="1">
        <v>40452</v>
      </c>
      <c r="B96" s="6">
        <v>140.6891530248071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4.4" x14ac:dyDescent="0.3">
      <c r="A97" s="1">
        <v>40483</v>
      </c>
      <c r="B97" s="6">
        <v>141.7761913522387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4.4" x14ac:dyDescent="0.3">
      <c r="A98" s="1">
        <v>40513</v>
      </c>
      <c r="B98" s="6">
        <v>143.19979183493811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4.4" x14ac:dyDescent="0.3">
      <c r="A100" s="1">
        <v>40575</v>
      </c>
      <c r="B100" s="6">
        <v>139.5830291998588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4.4" x14ac:dyDescent="0.3">
      <c r="A101" s="1">
        <v>40603</v>
      </c>
      <c r="B101" s="6">
        <v>141.29054018392455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4.4" x14ac:dyDescent="0.3">
      <c r="A102" s="1">
        <v>40634</v>
      </c>
      <c r="B102" s="6">
        <v>138.3410081205009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4.4" x14ac:dyDescent="0.3">
      <c r="A103" s="1">
        <v>40664</v>
      </c>
      <c r="B103" s="6">
        <v>146.11874107426968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4.4" x14ac:dyDescent="0.3">
      <c r="A104" s="1">
        <v>40695</v>
      </c>
      <c r="B104" s="6">
        <v>145.39868342479119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4.4" x14ac:dyDescent="0.3">
      <c r="A105" s="1">
        <v>40725</v>
      </c>
      <c r="B105" s="6">
        <v>145.86583989071025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4.4" x14ac:dyDescent="0.3">
      <c r="A106" s="1">
        <v>40756</v>
      </c>
      <c r="B106" s="6">
        <v>147.62235011528162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4.4" x14ac:dyDescent="0.3">
      <c r="A107" s="1">
        <v>40787</v>
      </c>
      <c r="B107" s="6">
        <v>146.20313824197896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4.4" x14ac:dyDescent="0.3">
      <c r="A108" s="1">
        <v>40817</v>
      </c>
      <c r="B108" s="6">
        <v>144.42051573204921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4.4" x14ac:dyDescent="0.3">
      <c r="A109" s="1">
        <v>40848</v>
      </c>
      <c r="B109" s="6">
        <v>144.83441857164055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4.4" x14ac:dyDescent="0.3">
      <c r="A110" s="1">
        <v>40878</v>
      </c>
      <c r="B110" s="6">
        <v>146.56595972227032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4.4" x14ac:dyDescent="0.3">
      <c r="A112" s="1">
        <v>40940</v>
      </c>
      <c r="B112" s="6">
        <v>140.07358540371908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4.4" x14ac:dyDescent="0.3">
      <c r="A113" s="1">
        <v>40969</v>
      </c>
      <c r="B113" s="6">
        <v>143.85967699005766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4.4" x14ac:dyDescent="0.3">
      <c r="A114" s="1">
        <v>41000</v>
      </c>
      <c r="B114" s="6">
        <v>139.23756228000187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4.4" x14ac:dyDescent="0.3">
      <c r="A115" s="1">
        <v>41030</v>
      </c>
      <c r="B115" s="6">
        <v>148.54450039472454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4.4" x14ac:dyDescent="0.3">
      <c r="A116" s="1">
        <v>41061</v>
      </c>
      <c r="B116" s="6">
        <v>148.43536934870269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4.4" x14ac:dyDescent="0.3">
      <c r="A117" s="1">
        <v>41091</v>
      </c>
      <c r="B117" s="6">
        <v>150.16186993348663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4.4" x14ac:dyDescent="0.3">
      <c r="A118" s="1">
        <v>41122</v>
      </c>
      <c r="B118" s="6">
        <v>153.39605437414497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4.4" x14ac:dyDescent="0.3">
      <c r="A119" s="1">
        <v>41153</v>
      </c>
      <c r="B119" s="6">
        <v>147.36661577848304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4.4" x14ac:dyDescent="0.3">
      <c r="A120" s="1">
        <v>41183</v>
      </c>
      <c r="B120" s="6">
        <v>151.95295705983071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4.4" x14ac:dyDescent="0.3">
      <c r="A121" s="1">
        <v>41214</v>
      </c>
      <c r="B121" s="6">
        <v>148.24014898919958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4.4" x14ac:dyDescent="0.3">
      <c r="A122" s="1">
        <v>41244</v>
      </c>
      <c r="B122" s="6">
        <v>147.1215345910893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4.4" x14ac:dyDescent="0.3">
      <c r="A124" s="1">
        <v>41306</v>
      </c>
      <c r="B124" s="6">
        <v>143.4509690306449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4.4" x14ac:dyDescent="0.3">
      <c r="A125" s="1">
        <v>41334</v>
      </c>
      <c r="B125" s="6">
        <v>148.72225525120717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4.4" x14ac:dyDescent="0.3">
      <c r="A126" s="1">
        <v>41365</v>
      </c>
      <c r="B126" s="6">
        <v>150.4427355862413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4.4" x14ac:dyDescent="0.3">
      <c r="A127" s="1">
        <v>41395</v>
      </c>
      <c r="B127" s="6">
        <v>152.17895060368514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4.4" x14ac:dyDescent="0.3">
      <c r="A128" s="1">
        <v>41426</v>
      </c>
      <c r="B128" s="6">
        <v>150.61089320202964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4.4" x14ac:dyDescent="0.3">
      <c r="A129" s="1">
        <v>41456</v>
      </c>
      <c r="B129" s="6">
        <v>153.8009000246748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4.4" x14ac:dyDescent="0.3">
      <c r="A130" s="1">
        <v>41487</v>
      </c>
      <c r="B130" s="6">
        <v>155.13511365739728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4.4" x14ac:dyDescent="0.3">
      <c r="A131" s="1">
        <v>41518</v>
      </c>
      <c r="B131" s="6">
        <v>152.57808669828935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4.4" x14ac:dyDescent="0.3">
      <c r="A132" s="1">
        <v>41548</v>
      </c>
      <c r="B132" s="6">
        <v>155.01185674992018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4.4" x14ac:dyDescent="0.3">
      <c r="A133" s="1">
        <v>41579</v>
      </c>
      <c r="B133" s="6">
        <v>151.97654150540612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4.4" x14ac:dyDescent="0.3">
      <c r="A134" s="1">
        <v>41609</v>
      </c>
      <c r="B134" s="6">
        <v>148.72307694129887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4.4" x14ac:dyDescent="0.3">
      <c r="A135" s="1">
        <v>41640</v>
      </c>
      <c r="B135" s="6">
        <v>149.9039918672681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4.4" x14ac:dyDescent="0.3">
      <c r="A136" s="1">
        <v>41671</v>
      </c>
      <c r="B136" s="6">
        <v>148.36157439288021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4.4" x14ac:dyDescent="0.3">
      <c r="A137" s="1">
        <v>41699</v>
      </c>
      <c r="B137" s="6">
        <v>150.45026305733046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4.4" x14ac:dyDescent="0.3">
      <c r="A138" s="1">
        <v>41730</v>
      </c>
      <c r="B138" s="6">
        <v>149.74547937548999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4.4" x14ac:dyDescent="0.3">
      <c r="A139" s="1">
        <v>41760</v>
      </c>
      <c r="B139" s="6">
        <v>152.98448583191259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4.4" x14ac:dyDescent="0.3">
      <c r="A140" s="1">
        <v>41791</v>
      </c>
      <c r="B140" s="6">
        <v>148.49291575128566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4.4" x14ac:dyDescent="0.3">
      <c r="A141" s="1">
        <v>41821</v>
      </c>
      <c r="B141" s="6">
        <v>152.21006381114023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4.4" x14ac:dyDescent="0.3">
      <c r="A142" s="1">
        <v>41852</v>
      </c>
      <c r="B142" s="6">
        <v>153.13645910285322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4.4" x14ac:dyDescent="0.3">
      <c r="A143" s="1">
        <v>41883</v>
      </c>
      <c r="B143" s="6">
        <v>152.56037856016744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4.4" x14ac:dyDescent="0.3">
      <c r="A144" s="1">
        <v>41913</v>
      </c>
      <c r="B144" s="6">
        <v>154.35065630977567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4.4" x14ac:dyDescent="0.3">
      <c r="A145" s="1">
        <v>41944</v>
      </c>
      <c r="B145" s="6">
        <v>150.09551023630922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4.4" x14ac:dyDescent="0.3">
      <c r="A146" s="1">
        <v>41974</v>
      </c>
      <c r="B146" s="6">
        <v>148.74518673399066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4.4" x14ac:dyDescent="0.3">
      <c r="A147" s="1"/>
      <c r="B147" s="6"/>
      <c r="C147" s="10"/>
      <c r="D147" s="11"/>
      <c r="E147" s="11"/>
      <c r="F147" s="10"/>
      <c r="G147" s="11"/>
      <c r="H147" s="12"/>
      <c r="I147" s="10"/>
      <c r="J147" s="11"/>
      <c r="K147" s="12"/>
      <c r="L147" s="10"/>
      <c r="M147" s="11"/>
      <c r="N147" s="12"/>
    </row>
    <row r="148" spans="1:14" ht="14.4" x14ac:dyDescent="0.3">
      <c r="A148" s="1" t="s">
        <v>43</v>
      </c>
      <c r="B148" s="6"/>
      <c r="C148" s="10"/>
      <c r="D148" s="11"/>
      <c r="E148" s="11"/>
      <c r="F148" s="10"/>
      <c r="G148" s="11"/>
      <c r="H148" s="12"/>
      <c r="I148" s="10"/>
      <c r="J148" s="11"/>
      <c r="K148" s="12"/>
      <c r="L148" s="10"/>
      <c r="M148" s="11"/>
      <c r="N148" s="12"/>
    </row>
    <row r="149" spans="1:14" ht="14.4" x14ac:dyDescent="0.3">
      <c r="A149" s="1">
        <v>42005</v>
      </c>
      <c r="B149" s="6">
        <v>148.38392995255276</v>
      </c>
      <c r="C149" s="10">
        <v>177.83860161438747</v>
      </c>
      <c r="D149" s="11">
        <v>147.92116207517668</v>
      </c>
      <c r="E149" s="11">
        <v>170.72632261999382</v>
      </c>
      <c r="F149" s="10">
        <v>175.2190124680526</v>
      </c>
      <c r="G149" s="11">
        <v>161.16863635636085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</row>
    <row r="150" spans="1:14" ht="14.4" x14ac:dyDescent="0.3">
      <c r="A150" s="1">
        <v>42036</v>
      </c>
      <c r="B150" s="6">
        <v>144.58108895612986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G150" s="11">
        <v>148.95588329695067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</row>
    <row r="151" spans="1:14" ht="14.4" x14ac:dyDescent="0.3">
      <c r="A151" s="1">
        <v>42064</v>
      </c>
      <c r="B151" s="6">
        <v>149.79999616597607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G151" s="11">
        <v>179.06576850085708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</row>
    <row r="152" spans="1:14" ht="14.4" x14ac:dyDescent="0.3">
      <c r="A152" s="1">
        <v>42095</v>
      </c>
      <c r="B152" s="6">
        <v>145.90048009670159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G152" s="11">
        <v>164.73713281451646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</row>
    <row r="153" spans="1:14" ht="14.4" x14ac:dyDescent="0.3">
      <c r="A153" s="1">
        <v>42125</v>
      </c>
      <c r="B153" s="6">
        <v>147.31650569077618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G153" s="11">
        <v>169.39139339650245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</row>
    <row r="154" spans="1:14" ht="14.4" x14ac:dyDescent="0.3">
      <c r="A154" s="1">
        <v>42156</v>
      </c>
      <c r="B154" s="6">
        <v>146.40843696217718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G154" s="11">
        <v>162.92093563477147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</row>
    <row r="155" spans="1:14" ht="14.4" x14ac:dyDescent="0.3">
      <c r="A155" s="1">
        <v>42186</v>
      </c>
      <c r="B155" s="6">
        <v>147.65173731774834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</row>
    <row r="156" spans="1:14" ht="14.4" x14ac:dyDescent="0.3">
      <c r="A156" s="1">
        <v>42217</v>
      </c>
      <c r="B156" s="6">
        <v>147.92808999645632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</row>
    <row r="157" spans="1:14" ht="14.4" x14ac:dyDescent="0.3">
      <c r="A157" s="1">
        <v>42248</v>
      </c>
      <c r="B157" s="6">
        <v>145.87932677083981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</row>
    <row r="158" spans="1:14" ht="14.4" x14ac:dyDescent="0.3">
      <c r="A158" s="1">
        <v>42278</v>
      </c>
      <c r="B158" s="6">
        <v>147.17788924952239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</row>
    <row r="159" spans="1:14" ht="14.4" x14ac:dyDescent="0.3">
      <c r="A159" s="1">
        <v>42309</v>
      </c>
      <c r="B159" s="6">
        <v>142.94734969499171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</row>
    <row r="160" spans="1:14" ht="14.4" x14ac:dyDescent="0.3">
      <c r="A160" s="1">
        <v>42339</v>
      </c>
      <c r="B160" s="6">
        <v>142.06026580248152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</row>
    <row r="161" spans="1:14" ht="14.4" x14ac:dyDescent="0.3">
      <c r="A161" s="1">
        <v>42370</v>
      </c>
      <c r="B161" s="6">
        <v>140.55625595348326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</row>
    <row r="162" spans="1:14" ht="14.4" x14ac:dyDescent="0.3">
      <c r="A162" s="1">
        <v>42401</v>
      </c>
      <c r="B162" s="6">
        <v>139.57586832750479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</row>
    <row r="163" spans="1:14" ht="14.4" x14ac:dyDescent="0.3">
      <c r="A163" s="1">
        <v>42430</v>
      </c>
      <c r="B163" s="6">
        <v>143.28813393168593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</row>
    <row r="164" spans="1:14" ht="14.4" x14ac:dyDescent="0.3">
      <c r="A164" s="1">
        <v>42461</v>
      </c>
      <c r="B164" s="6">
        <v>141.22673028969879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</row>
    <row r="165" spans="1:14" ht="14.4" x14ac:dyDescent="0.3">
      <c r="A165" s="1">
        <v>42491</v>
      </c>
      <c r="B165" s="6">
        <v>142.57044179270389</v>
      </c>
      <c r="C165" s="10">
        <v>145.943848331526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</row>
    <row r="166" spans="1:14" ht="14.4" x14ac:dyDescent="0.3">
      <c r="A166" s="1">
        <v>42522</v>
      </c>
      <c r="B166" s="6">
        <v>143.03654752118572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</row>
    <row r="167" spans="1:14" ht="14.4" x14ac:dyDescent="0.3">
      <c r="A167" s="1">
        <v>42552</v>
      </c>
      <c r="B167" s="6">
        <v>143.72113224259343</v>
      </c>
      <c r="C167" s="10">
        <v>157.82305943822701</v>
      </c>
      <c r="D167" s="11">
        <v>145.20604376321469</v>
      </c>
      <c r="E167" s="11">
        <v>154.31949585077575</v>
      </c>
      <c r="F167" s="10">
        <v>164.59483200503044</v>
      </c>
      <c r="G167" s="11">
        <v>160.09045058892247</v>
      </c>
      <c r="H167" s="12">
        <v>162.65216162687631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</row>
    <row r="168" spans="1:14" ht="14.4" x14ac:dyDescent="0.3">
      <c r="A168" s="1">
        <v>42583</v>
      </c>
      <c r="B168" s="6">
        <v>144.77965510915044</v>
      </c>
      <c r="C168" s="10">
        <v>145.72452440087798</v>
      </c>
      <c r="D168" s="11">
        <v>148.32154259695201</v>
      </c>
      <c r="E168" s="11">
        <v>145.67216082498766</v>
      </c>
      <c r="F168" s="10">
        <v>152.69087855621083</v>
      </c>
      <c r="G168" s="11">
        <v>166.32120306689026</v>
      </c>
      <c r="H168" s="12">
        <v>155.14503428312827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</row>
    <row r="169" spans="1:14" ht="14.4" x14ac:dyDescent="0.3">
      <c r="A169" s="1">
        <v>42614</v>
      </c>
      <c r="B169" s="6">
        <v>142.3490077163089</v>
      </c>
      <c r="C169" s="10">
        <v>144.48106881626367</v>
      </c>
      <c r="D169" s="11">
        <v>143.269363249116</v>
      </c>
      <c r="E169" s="12">
        <v>143.57067767193894</v>
      </c>
      <c r="F169" s="10">
        <v>150.73232761104151</v>
      </c>
      <c r="G169" s="11">
        <v>160.82957399505878</v>
      </c>
      <c r="H169" s="12">
        <v>152.71277589876669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</row>
    <row r="170" spans="1:14" ht="14.4" x14ac:dyDescent="0.3">
      <c r="A170" s="1">
        <v>42644</v>
      </c>
      <c r="B170" s="6">
        <v>141.81716831686364</v>
      </c>
      <c r="C170" s="10">
        <v>150.70703010890657</v>
      </c>
      <c r="D170" s="11">
        <v>141.13031871035659</v>
      </c>
      <c r="E170" s="12">
        <v>147.80396800626787</v>
      </c>
      <c r="F170" s="10">
        <v>157.11988351149088</v>
      </c>
      <c r="G170" s="11">
        <v>157.75605055547959</v>
      </c>
      <c r="H170" s="12">
        <v>156.28081776016475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</row>
    <row r="171" spans="1:14" ht="14.4" x14ac:dyDescent="0.3">
      <c r="A171" s="1">
        <v>42675</v>
      </c>
      <c r="B171" s="6">
        <v>140.60710682555245</v>
      </c>
      <c r="C171" s="10">
        <v>147.35313172390894</v>
      </c>
      <c r="D171" s="11">
        <v>138.39753102887161</v>
      </c>
      <c r="E171" s="12">
        <v>144.60149366370203</v>
      </c>
      <c r="F171" s="10">
        <v>152.78153760159506</v>
      </c>
      <c r="G171" s="11">
        <v>156.07883755616888</v>
      </c>
      <c r="H171" s="12">
        <v>152.79421372110292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</row>
    <row r="172" spans="1:14" ht="14.4" x14ac:dyDescent="0.3">
      <c r="A172" s="1">
        <v>42705</v>
      </c>
      <c r="B172" s="6">
        <v>139.74528708915025</v>
      </c>
      <c r="C172" s="10">
        <v>173.88183552668085</v>
      </c>
      <c r="D172" s="11">
        <v>138.12051174005296</v>
      </c>
      <c r="E172" s="12">
        <v>165.02205347401588</v>
      </c>
      <c r="F172" s="10">
        <v>178.02594044385927</v>
      </c>
      <c r="G172" s="11">
        <v>153.60368142618503</v>
      </c>
      <c r="H172" s="12">
        <v>171.69754601066188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</row>
    <row r="173" spans="1:14" ht="14.4" x14ac:dyDescent="0.3">
      <c r="A173" s="1">
        <v>42736</v>
      </c>
      <c r="B173" s="6">
        <v>141.88294528196747</v>
      </c>
      <c r="C173" s="10">
        <v>172.21874984991496</v>
      </c>
      <c r="D173" s="11">
        <v>129.07265438905361</v>
      </c>
      <c r="E173" s="12">
        <v>161.76428561975433</v>
      </c>
      <c r="F173" s="10">
        <v>169.71687468446129</v>
      </c>
      <c r="G173" s="11">
        <v>140.54609332703643</v>
      </c>
      <c r="H173" s="12">
        <v>162.32696151076712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</row>
    <row r="174" spans="1:14" ht="14.4" x14ac:dyDescent="0.3">
      <c r="A174" s="1">
        <v>42767</v>
      </c>
      <c r="B174" s="6">
        <v>139.1738296674518</v>
      </c>
      <c r="C174" s="10">
        <v>145.06076727048216</v>
      </c>
      <c r="D174" s="11">
        <v>127.85106245643287</v>
      </c>
      <c r="E174" s="12">
        <v>140.39176300360066</v>
      </c>
      <c r="F174" s="10">
        <v>146.61900392355849</v>
      </c>
      <c r="G174" s="11">
        <v>140.372284028829</v>
      </c>
      <c r="H174" s="12">
        <v>144.69011576767318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</row>
    <row r="175" spans="1:14" ht="14.4" x14ac:dyDescent="0.3">
      <c r="A175" s="1">
        <v>42795</v>
      </c>
      <c r="B175" s="6">
        <v>143.67060753367346</v>
      </c>
      <c r="C175" s="10">
        <v>151.60223075343939</v>
      </c>
      <c r="D175" s="11">
        <v>149.60191972811333</v>
      </c>
      <c r="E175" s="12">
        <v>150.09494873831929</v>
      </c>
      <c r="F175" s="10">
        <v>157.24543424646103</v>
      </c>
      <c r="G175" s="11">
        <v>165.08525720456623</v>
      </c>
      <c r="H175" s="12">
        <v>158.07078691116479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</row>
    <row r="176" spans="1:14" ht="14.4" x14ac:dyDescent="0.3">
      <c r="A176" s="1">
        <v>42826</v>
      </c>
      <c r="B176" s="6">
        <v>139.64258912289773</v>
      </c>
      <c r="C176" s="10">
        <v>150.26355737417146</v>
      </c>
      <c r="D176" s="11">
        <v>132.59724234040885</v>
      </c>
      <c r="E176" s="12">
        <v>145.45319088055899</v>
      </c>
      <c r="F176" s="10">
        <v>157.76071443659188</v>
      </c>
      <c r="G176" s="11">
        <v>145.14111869770684</v>
      </c>
      <c r="H176" s="12">
        <v>154.30414813173238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</row>
    <row r="177" spans="1:14" ht="14.4" x14ac:dyDescent="0.3">
      <c r="A177" s="1">
        <v>42856</v>
      </c>
      <c r="B177" s="6">
        <v>144.53045714066189</v>
      </c>
      <c r="C177" s="10">
        <v>146.74684468266767</v>
      </c>
      <c r="D177" s="11">
        <v>148.94355988314717</v>
      </c>
      <c r="E177" s="12">
        <v>146.57692942314085</v>
      </c>
      <c r="F177" s="10">
        <v>154.70147620488666</v>
      </c>
      <c r="G177" s="11">
        <v>165.74306576176309</v>
      </c>
      <c r="H177" s="12">
        <v>156.01003614797591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</row>
    <row r="178" spans="1:14" ht="14.4" x14ac:dyDescent="0.3">
      <c r="A178" s="1">
        <v>42887</v>
      </c>
      <c r="B178" s="6">
        <v>143.80488680804129</v>
      </c>
      <c r="C178" s="10">
        <v>144.13397650447297</v>
      </c>
      <c r="D178" s="11">
        <v>141.36598471093421</v>
      </c>
      <c r="E178" s="12">
        <v>142.83499405106858</v>
      </c>
      <c r="F178" s="10">
        <v>149.45035718572129</v>
      </c>
      <c r="G178" s="11">
        <v>157.07167441672172</v>
      </c>
      <c r="H178" s="12">
        <v>150.1556179175962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</row>
    <row r="179" spans="1:14" ht="14.4" x14ac:dyDescent="0.3">
      <c r="A179" s="1">
        <v>42917</v>
      </c>
      <c r="B179" s="6">
        <v>144.85053865392857</v>
      </c>
      <c r="C179" s="10">
        <v>161.9725202604032</v>
      </c>
      <c r="D179" s="11">
        <v>148.74251589326957</v>
      </c>
      <c r="E179" s="12">
        <v>158.30917797956752</v>
      </c>
      <c r="F179" s="10">
        <v>169.5891229500217</v>
      </c>
      <c r="G179" s="11">
        <v>164.58570513567832</v>
      </c>
      <c r="H179" s="12">
        <v>167.51147793380213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</row>
    <row r="180" spans="1:14" ht="14.4" x14ac:dyDescent="0.3">
      <c r="A180" s="1">
        <v>42948</v>
      </c>
      <c r="B180" s="6">
        <v>146.28488661842965</v>
      </c>
      <c r="C180" s="10">
        <v>147.5010156808637</v>
      </c>
      <c r="D180" s="11">
        <v>154.47419589833066</v>
      </c>
      <c r="E180" s="12">
        <v>148.49742122243458</v>
      </c>
      <c r="F180" s="10">
        <v>155.35462609980129</v>
      </c>
      <c r="G180" s="11">
        <v>173.29218860290027</v>
      </c>
      <c r="H180" s="12">
        <v>158.70913977764849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</row>
    <row r="181" spans="1:14" ht="14.4" x14ac:dyDescent="0.3">
      <c r="A181" s="1">
        <v>42979</v>
      </c>
      <c r="B181" s="6">
        <v>144.08463519984235</v>
      </c>
      <c r="C181" s="10">
        <v>153.15746186585852</v>
      </c>
      <c r="D181" s="11">
        <v>148.1415217253091</v>
      </c>
      <c r="E181" s="12">
        <v>151.28891152193509</v>
      </c>
      <c r="F181" s="10">
        <v>160.6274495580376</v>
      </c>
      <c r="G181" s="11">
        <v>165.88967243168005</v>
      </c>
      <c r="H181" s="12">
        <v>161.57882220754905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</row>
    <row r="182" spans="1:14" ht="14.4" x14ac:dyDescent="0.3">
      <c r="A182" s="1">
        <v>43009</v>
      </c>
      <c r="B182" s="6">
        <v>144.66527375690282</v>
      </c>
      <c r="C182" s="10">
        <v>155.34120704196994</v>
      </c>
      <c r="D182" s="11">
        <v>152.21331015091184</v>
      </c>
      <c r="E182" s="12">
        <v>153.97586948178954</v>
      </c>
      <c r="F182" s="10">
        <v>162.969676594579</v>
      </c>
      <c r="G182" s="11">
        <v>170.70706547553203</v>
      </c>
      <c r="H182" s="12">
        <v>163.58588982740588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</row>
    <row r="183" spans="1:14" ht="14.4" x14ac:dyDescent="0.3">
      <c r="A183" s="1">
        <v>43040</v>
      </c>
      <c r="B183" s="6">
        <v>143.16974900442838</v>
      </c>
      <c r="C183" s="10">
        <v>150.16719767771394</v>
      </c>
      <c r="D183" s="11">
        <v>145.5286002280757</v>
      </c>
      <c r="E183" s="12">
        <v>148.44927512153598</v>
      </c>
      <c r="F183" s="10">
        <v>156.29611117466229</v>
      </c>
      <c r="G183" s="11">
        <v>163.34080635468311</v>
      </c>
      <c r="H183" s="12">
        <v>157.07682319022547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</row>
    <row r="184" spans="1:14" ht="14.4" x14ac:dyDescent="0.3">
      <c r="A184" s="1">
        <v>43070</v>
      </c>
      <c r="B184" s="6">
        <v>141.94782328419723</v>
      </c>
      <c r="C184" s="10">
        <v>177.80605413933966</v>
      </c>
      <c r="D184" s="11">
        <v>141.14712673924618</v>
      </c>
      <c r="E184" s="12">
        <v>168.72407473949457</v>
      </c>
      <c r="F184" s="10">
        <v>182.33659713077165</v>
      </c>
      <c r="G184" s="11">
        <v>157.04075223966916</v>
      </c>
      <c r="H184" s="12">
        <v>175.79473141052867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</row>
    <row r="185" spans="1:14" ht="14.4" x14ac:dyDescent="0.3">
      <c r="A185" s="1">
        <v>43101</v>
      </c>
      <c r="B185" s="6">
        <v>143.10934107374314</v>
      </c>
      <c r="C185" s="10">
        <v>175.04953788719774</v>
      </c>
      <c r="D185" s="11">
        <v>137.5139489767507</v>
      </c>
      <c r="E185" s="12">
        <v>165.98962769391844</v>
      </c>
      <c r="F185" s="10">
        <v>174.26687563179252</v>
      </c>
      <c r="G185" s="11">
        <v>150.86259578752546</v>
      </c>
      <c r="H185" s="12">
        <v>168.0797319109229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</row>
    <row r="186" spans="1:14" ht="14.4" x14ac:dyDescent="0.3">
      <c r="A186" s="1">
        <v>43132</v>
      </c>
      <c r="B186" s="6">
        <v>139.38367838678039</v>
      </c>
      <c r="C186" s="10">
        <v>145.31835693320627</v>
      </c>
      <c r="D186" s="11">
        <v>130.30364495083148</v>
      </c>
      <c r="E186" s="12">
        <v>141.19101709301967</v>
      </c>
      <c r="F186" s="10">
        <v>146.76137059544988</v>
      </c>
      <c r="G186" s="11">
        <v>143.97307692133688</v>
      </c>
      <c r="H186" s="12">
        <v>145.56885157114621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</row>
    <row r="187" spans="1:14" ht="14.4" x14ac:dyDescent="0.3">
      <c r="A187" s="1">
        <v>43160</v>
      </c>
      <c r="B187" s="6">
        <v>144.51137313684742</v>
      </c>
      <c r="C187" s="10">
        <v>155.52097782080676</v>
      </c>
      <c r="D187" s="11">
        <v>151.26035365471017</v>
      </c>
      <c r="E187" s="12">
        <v>153.4385913530763</v>
      </c>
      <c r="F187" s="10">
        <v>162.86984880339656</v>
      </c>
      <c r="G187" s="11">
        <v>166.90744074934136</v>
      </c>
      <c r="H187" s="12">
        <v>162.85381645557015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</row>
    <row r="188" spans="1:14" ht="14.4" x14ac:dyDescent="0.3">
      <c r="A188" s="1">
        <v>43191</v>
      </c>
      <c r="B188" s="6">
        <v>143.77684509755525</v>
      </c>
      <c r="C188" s="10">
        <v>151.19998037965937</v>
      </c>
      <c r="D188" s="11">
        <v>146.63649149058566</v>
      </c>
      <c r="E188" s="12">
        <v>149.52292933066653</v>
      </c>
      <c r="F188" s="10">
        <v>160.84219666741731</v>
      </c>
      <c r="G188" s="11">
        <v>162.14777663370623</v>
      </c>
      <c r="H188" s="12">
        <v>160.32315491699444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</row>
    <row r="189" spans="1:14" ht="14.4" x14ac:dyDescent="0.3">
      <c r="A189" s="1">
        <v>43221</v>
      </c>
      <c r="B189" s="6">
        <v>142.65268130956011</v>
      </c>
      <c r="C189" s="10">
        <v>131.21290135715185</v>
      </c>
      <c r="D189" s="11">
        <v>114.1001766266869</v>
      </c>
      <c r="E189" s="12">
        <v>126.48632459459544</v>
      </c>
      <c r="F189" s="10">
        <v>137.36491826051179</v>
      </c>
      <c r="G189" s="11">
        <v>128.46961357672663</v>
      </c>
      <c r="H189" s="12">
        <v>134.59481210243695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</row>
    <row r="190" spans="1:14" ht="14.4" x14ac:dyDescent="0.3">
      <c r="A190" s="1">
        <v>43252</v>
      </c>
      <c r="B190" s="6">
        <v>145.54915524708238</v>
      </c>
      <c r="C190" s="10">
        <v>133.42026553066606</v>
      </c>
      <c r="D190" s="11">
        <v>153.09846390761012</v>
      </c>
      <c r="E190" s="12">
        <v>137.53783160626219</v>
      </c>
      <c r="F190" s="10">
        <v>139.0987581600063</v>
      </c>
      <c r="G190" s="11">
        <v>172.76141328558617</v>
      </c>
      <c r="H190" s="12">
        <v>145.24838284956382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</row>
    <row r="191" spans="1:14" ht="14.4" x14ac:dyDescent="0.3">
      <c r="A191" s="1">
        <v>43282</v>
      </c>
      <c r="B191" s="6">
        <v>147.20340794389696</v>
      </c>
      <c r="C191" s="10">
        <v>156.86078930861362</v>
      </c>
      <c r="D191" s="11">
        <v>153.93692450698802</v>
      </c>
      <c r="E191" s="12">
        <v>155.69195680156358</v>
      </c>
      <c r="F191" s="10">
        <v>165.73689478216741</v>
      </c>
      <c r="G191" s="11">
        <v>170.34918211863584</v>
      </c>
      <c r="H191" s="12">
        <v>165.70010877309238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</row>
    <row r="192" spans="1:14" ht="14.4" x14ac:dyDescent="0.3">
      <c r="A192" s="1">
        <v>43313</v>
      </c>
      <c r="B192" s="6">
        <v>149.03239184998498</v>
      </c>
      <c r="C192" s="10">
        <v>146.92636174910837</v>
      </c>
      <c r="D192" s="11">
        <v>159.10300245172834</v>
      </c>
      <c r="E192" s="12">
        <v>149.18233490274699</v>
      </c>
      <c r="F192" s="10">
        <v>156.45317747482511</v>
      </c>
      <c r="G192" s="11">
        <v>177.80720934513502</v>
      </c>
      <c r="H192" s="12">
        <v>160.52462599958463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</row>
    <row r="193" spans="1:14" ht="14.4" x14ac:dyDescent="0.3">
      <c r="A193" s="1">
        <v>43344</v>
      </c>
      <c r="B193" s="6">
        <v>144.88372279486967</v>
      </c>
      <c r="C193" s="10">
        <v>151.03939604198123</v>
      </c>
      <c r="D193" s="11">
        <v>147.71010840580868</v>
      </c>
      <c r="E193" s="12">
        <v>149.58817401715064</v>
      </c>
      <c r="F193" s="10">
        <v>160.21510742661809</v>
      </c>
      <c r="G193" s="11">
        <v>165.47792349025261</v>
      </c>
      <c r="H193" s="12">
        <v>161.1669825420077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</row>
    <row r="194" spans="1:14" ht="14.4" x14ac:dyDescent="0.3">
      <c r="A194" s="1">
        <v>43374</v>
      </c>
      <c r="B194" s="6">
        <v>147.16234127753188</v>
      </c>
      <c r="C194" s="10">
        <v>151.92764162913784</v>
      </c>
      <c r="D194" s="11">
        <v>156.84054784277308</v>
      </c>
      <c r="E194" s="12">
        <v>152.51782881300275</v>
      </c>
      <c r="F194" s="10">
        <v>160.98486820436122</v>
      </c>
      <c r="G194" s="11">
        <v>175.77972151249173</v>
      </c>
      <c r="H194" s="12">
        <v>163.08259124905746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</row>
    <row r="195" spans="1:14" ht="14.4" x14ac:dyDescent="0.3">
      <c r="A195" s="1">
        <v>43405</v>
      </c>
      <c r="B195" s="6">
        <v>144.86175026426073</v>
      </c>
      <c r="C195" s="10">
        <v>152.79875711256236</v>
      </c>
      <c r="D195" s="11">
        <v>147.77397222569624</v>
      </c>
      <c r="E195" s="12">
        <v>150.97688913180701</v>
      </c>
      <c r="F195" s="10">
        <v>160.35552083040304</v>
      </c>
      <c r="G195" s="11">
        <v>165.59046676747371</v>
      </c>
      <c r="H195" s="12">
        <v>160.74356903835226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</row>
    <row r="196" spans="1:14" ht="14.4" x14ac:dyDescent="0.3">
      <c r="A196" s="1">
        <v>43435</v>
      </c>
      <c r="B196" s="6">
        <v>142.78103317887567</v>
      </c>
      <c r="C196" s="10">
        <v>178.7025029336132</v>
      </c>
      <c r="D196" s="11">
        <v>140.88485055946808</v>
      </c>
      <c r="E196" s="12">
        <v>169.33498996952835</v>
      </c>
      <c r="F196" s="10">
        <v>184.60426305946922</v>
      </c>
      <c r="G196" s="11">
        <v>156.44900062293161</v>
      </c>
      <c r="H196" s="12">
        <v>177.44176985719895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</row>
    <row r="197" spans="1:14" ht="14.4" x14ac:dyDescent="0.3">
      <c r="A197" s="1">
        <v>43466</v>
      </c>
      <c r="B197" s="6">
        <v>144.00019465630257</v>
      </c>
      <c r="C197" s="10">
        <v>179.22320399492668</v>
      </c>
      <c r="D197" s="11">
        <v>143.28145053395554</v>
      </c>
      <c r="E197" s="12">
        <v>170.56384181664953</v>
      </c>
      <c r="F197" s="10">
        <v>180.57953664010873</v>
      </c>
      <c r="G197" s="11">
        <v>158.30843231092231</v>
      </c>
      <c r="H197" s="12">
        <v>174.58917701119975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</row>
    <row r="198" spans="1:14" ht="14.4" x14ac:dyDescent="0.3">
      <c r="A198" s="1">
        <v>43497</v>
      </c>
      <c r="B198" s="6">
        <v>142.27961166508541</v>
      </c>
      <c r="C198" s="10">
        <v>141.90807514035498</v>
      </c>
      <c r="D198" s="11">
        <v>140.37107917583916</v>
      </c>
      <c r="E198" s="12">
        <v>141.11482386693206</v>
      </c>
      <c r="F198" s="10">
        <v>146.14941808306369</v>
      </c>
      <c r="G198" s="11">
        <v>156.85081777310305</v>
      </c>
      <c r="H198" s="12">
        <v>147.80923821864405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</row>
    <row r="199" spans="1:14" ht="14.4" x14ac:dyDescent="0.3">
      <c r="A199" s="1">
        <v>43525</v>
      </c>
      <c r="B199" s="6">
        <v>143.39355668100814</v>
      </c>
      <c r="C199" s="10">
        <v>157.00156739148343</v>
      </c>
      <c r="D199" s="11">
        <v>146.09256239843722</v>
      </c>
      <c r="E199" s="12">
        <v>153.29716430872611</v>
      </c>
      <c r="F199" s="10">
        <v>163.53868064606519</v>
      </c>
      <c r="G199" s="11">
        <v>161.73153028391906</v>
      </c>
      <c r="H199" s="12">
        <v>162.28376579897889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</row>
    <row r="200" spans="1:14" ht="14.4" x14ac:dyDescent="0.3">
      <c r="A200" s="1">
        <v>43556</v>
      </c>
      <c r="B200" s="6">
        <v>144.07507516376401</v>
      </c>
      <c r="C200" s="10">
        <v>151.11125848244777</v>
      </c>
      <c r="D200" s="11">
        <v>148.27352628590779</v>
      </c>
      <c r="E200" s="12">
        <v>149.84774783193083</v>
      </c>
      <c r="F200" s="10">
        <v>162.27612219030775</v>
      </c>
      <c r="G200" s="11">
        <v>165.42619141686271</v>
      </c>
      <c r="H200" s="12">
        <v>162.13787785095695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</row>
    <row r="201" spans="1:14" ht="14.4" x14ac:dyDescent="0.3">
      <c r="A201" s="1">
        <v>43586</v>
      </c>
      <c r="B201" s="6">
        <v>148.11282256247526</v>
      </c>
      <c r="C201" s="10">
        <v>148.24048023371418</v>
      </c>
      <c r="D201" s="11">
        <v>154.546291082333</v>
      </c>
      <c r="E201" s="12">
        <v>149.05454515643478</v>
      </c>
      <c r="F201" s="10">
        <v>159.33846537222396</v>
      </c>
      <c r="G201" s="11">
        <v>173.98702836936033</v>
      </c>
      <c r="H201" s="12">
        <v>161.33273555776219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</row>
    <row r="202" spans="1:14" ht="14.4" x14ac:dyDescent="0.3">
      <c r="A202" s="1">
        <v>43617</v>
      </c>
      <c r="B202" s="6">
        <v>144.9195296045946</v>
      </c>
      <c r="C202" s="10">
        <v>144.93142148933708</v>
      </c>
      <c r="D202" s="11">
        <v>142.77559178117968</v>
      </c>
      <c r="E202" s="12">
        <v>143.79212031894355</v>
      </c>
      <c r="F202" s="10">
        <v>151.91110892112258</v>
      </c>
      <c r="G202" s="11">
        <v>158.29611383532327</v>
      </c>
      <c r="H202" s="12">
        <v>152.39863221863337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</row>
    <row r="203" spans="1:14" ht="14.4" x14ac:dyDescent="0.3">
      <c r="A203" s="1">
        <v>43647</v>
      </c>
      <c r="B203" s="6">
        <v>148.63127268584421</v>
      </c>
      <c r="C203" s="10">
        <v>160.26829655004516</v>
      </c>
      <c r="D203" s="11">
        <v>159.67313033718892</v>
      </c>
      <c r="E203" s="12">
        <v>159.64876679296108</v>
      </c>
      <c r="F203" s="10">
        <v>169.15874484794594</v>
      </c>
      <c r="G203" s="11">
        <v>178.02803978847973</v>
      </c>
      <c r="H203" s="12">
        <v>169.98634716687388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</row>
    <row r="204" spans="1:14" ht="14.4" x14ac:dyDescent="0.3">
      <c r="A204" s="1">
        <v>43678</v>
      </c>
      <c r="B204" s="6">
        <v>149.54170255255534</v>
      </c>
      <c r="C204" s="10">
        <v>151.33314852937983</v>
      </c>
      <c r="D204" s="11">
        <v>159.25579032286339</v>
      </c>
      <c r="E204" s="12">
        <v>152.54238596163805</v>
      </c>
      <c r="F204" s="10">
        <v>161.0899388787974</v>
      </c>
      <c r="G204" s="11">
        <v>178.49837677068189</v>
      </c>
      <c r="H204" s="12">
        <v>164.32689356504832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</row>
    <row r="205" spans="1:14" ht="14.4" x14ac:dyDescent="0.3">
      <c r="A205" s="1">
        <v>43709</v>
      </c>
      <c r="B205" s="6">
        <v>147.19686690874852</v>
      </c>
      <c r="C205" s="10">
        <v>155.91374156940242</v>
      </c>
      <c r="D205" s="11">
        <v>155.12505471723546</v>
      </c>
      <c r="E205" s="12">
        <v>155.04236995375433</v>
      </c>
      <c r="F205" s="10">
        <v>167.32812162388677</v>
      </c>
      <c r="G205" s="11">
        <v>174.53022201263568</v>
      </c>
      <c r="H205" s="12">
        <v>168.67676198112395</v>
      </c>
      <c r="I205" s="10">
        <v>151.55388148173401</v>
      </c>
      <c r="J205" s="11">
        <v>143.83048343205405</v>
      </c>
      <c r="K205" s="12">
        <v>149.83705252770994</v>
      </c>
      <c r="L205" s="10">
        <v>133.99854959314763</v>
      </c>
      <c r="M205" s="11">
        <v>113.60274683156157</v>
      </c>
      <c r="N205" s="12">
        <v>130.2378207787109</v>
      </c>
    </row>
    <row r="206" spans="1:14" ht="14.4" x14ac:dyDescent="0.3">
      <c r="A206" s="1">
        <v>43739</v>
      </c>
      <c r="B206" s="6">
        <v>149.84707499497011</v>
      </c>
      <c r="C206" s="10">
        <v>161.56791547300307</v>
      </c>
      <c r="D206" s="11">
        <v>165.74416898888995</v>
      </c>
      <c r="E206" s="12">
        <v>161.94743217485694</v>
      </c>
      <c r="F206" s="10">
        <v>173.24822950981329</v>
      </c>
      <c r="G206" s="11">
        <v>187.85439168867279</v>
      </c>
      <c r="H206" s="12">
        <v>175.23290495218603</v>
      </c>
      <c r="I206" s="10">
        <v>167.70051581155039</v>
      </c>
      <c r="J206" s="11">
        <v>149.90183892943432</v>
      </c>
      <c r="K206" s="12">
        <v>161.62309016308117</v>
      </c>
      <c r="L206" s="10">
        <v>140.304635272935</v>
      </c>
      <c r="M206" s="11">
        <v>119.22548697933658</v>
      </c>
      <c r="N206" s="12">
        <v>136.52914041596787</v>
      </c>
    </row>
    <row r="207" spans="1:14" ht="14.4" x14ac:dyDescent="0.3">
      <c r="A207" s="1">
        <v>43770</v>
      </c>
      <c r="B207" s="6">
        <v>146.47016470149939</v>
      </c>
      <c r="C207" s="10">
        <v>157.86699305387697</v>
      </c>
      <c r="D207" s="11">
        <v>151.73260742216729</v>
      </c>
      <c r="E207" s="12">
        <v>155.7608693023426</v>
      </c>
      <c r="F207" s="10">
        <v>167.23274332993972</v>
      </c>
      <c r="G207" s="11">
        <v>171.17205614400203</v>
      </c>
      <c r="H207" s="12">
        <v>167.32371059017211</v>
      </c>
      <c r="I207" s="10">
        <v>172.80290053685593</v>
      </c>
      <c r="J207" s="11">
        <v>140.7326410506964</v>
      </c>
      <c r="K207" s="12">
        <v>160.78003135042877</v>
      </c>
      <c r="L207" s="10">
        <v>134.9577093778345</v>
      </c>
      <c r="M207" s="11">
        <v>111.93856966002176</v>
      </c>
      <c r="N207" s="12">
        <v>130.75431880200188</v>
      </c>
    </row>
    <row r="208" spans="1:14" ht="14.4" x14ac:dyDescent="0.3">
      <c r="A208" s="1">
        <v>43800</v>
      </c>
      <c r="B208" s="6">
        <v>143.79406085775776</v>
      </c>
      <c r="C208" s="10">
        <v>180.78704963857115</v>
      </c>
      <c r="D208" s="11">
        <v>143.09838529817131</v>
      </c>
      <c r="E208" s="12">
        <v>171.44835127680835</v>
      </c>
      <c r="F208" s="10">
        <v>187.4760253492334</v>
      </c>
      <c r="G208" s="11">
        <v>159.55378266488373</v>
      </c>
      <c r="H208" s="12">
        <v>180.34372340766956</v>
      </c>
      <c r="I208" s="10">
        <v>224.17229594474691</v>
      </c>
      <c r="J208" s="11">
        <v>134.27128642642879</v>
      </c>
      <c r="K208" s="12">
        <v>191.53223632572647</v>
      </c>
      <c r="L208" s="10">
        <v>152.00781053888375</v>
      </c>
      <c r="M208" s="11">
        <v>114.27868447664797</v>
      </c>
      <c r="N208" s="12">
        <v>145.3322451881956</v>
      </c>
    </row>
    <row r="209" spans="1:14" ht="14.4" x14ac:dyDescent="0.3">
      <c r="A209" s="1">
        <v>43831</v>
      </c>
      <c r="B209" s="6">
        <v>145.4807435292656</v>
      </c>
      <c r="C209" s="10">
        <v>178.63321077644937</v>
      </c>
      <c r="D209" s="11">
        <v>144.02534373595483</v>
      </c>
      <c r="E209" s="12">
        <v>170.29857568219637</v>
      </c>
      <c r="F209" s="10">
        <v>180.73390375367103</v>
      </c>
      <c r="G209" s="11">
        <v>159.54438665771929</v>
      </c>
      <c r="H209" s="12">
        <v>174.97131475958352</v>
      </c>
      <c r="I209" s="10">
        <v>234.80009164869398</v>
      </c>
      <c r="J209" s="11">
        <v>152.33090842967701</v>
      </c>
      <c r="K209" s="12">
        <v>205.40076839450734</v>
      </c>
      <c r="L209" s="10">
        <v>146.05971478855295</v>
      </c>
      <c r="M209" s="11">
        <v>114.39509779039653</v>
      </c>
      <c r="N209" s="12">
        <v>140.78444307209298</v>
      </c>
    </row>
    <row r="210" spans="1:14" ht="14.4" x14ac:dyDescent="0.3">
      <c r="A210" s="1">
        <v>43862</v>
      </c>
      <c r="B210" s="6">
        <v>143.79059657953201</v>
      </c>
      <c r="C210" s="10">
        <v>149.76626668033512</v>
      </c>
      <c r="D210" s="11">
        <v>139.81201882262889</v>
      </c>
      <c r="E210" s="12">
        <v>146.91571230961139</v>
      </c>
      <c r="F210" s="10">
        <v>153.25625354945785</v>
      </c>
      <c r="G210" s="11">
        <v>155.27358145067151</v>
      </c>
      <c r="H210" s="12">
        <v>153.05947307320375</v>
      </c>
      <c r="I210" s="10">
        <v>171.19352116443187</v>
      </c>
      <c r="J210" s="11">
        <v>139.92710566004945</v>
      </c>
      <c r="K210" s="12">
        <v>159.10851613443509</v>
      </c>
      <c r="L210" s="10">
        <v>124.84782590093681</v>
      </c>
      <c r="M210" s="11">
        <v>105.53388382853834</v>
      </c>
      <c r="N210" s="12">
        <v>121.636402520218</v>
      </c>
    </row>
    <row r="211" spans="1:14" ht="14.4" x14ac:dyDescent="0.3">
      <c r="A211" s="1">
        <v>43891</v>
      </c>
      <c r="B211" s="6">
        <v>140.6872820642059</v>
      </c>
      <c r="C211" s="10">
        <v>116.87260415107254</v>
      </c>
      <c r="D211" s="11">
        <v>149.65964661386067</v>
      </c>
      <c r="E211" s="12">
        <v>123.82552428389636</v>
      </c>
      <c r="F211" s="10">
        <v>122.32583115508866</v>
      </c>
      <c r="G211" s="11">
        <v>168.03193796858781</v>
      </c>
      <c r="H211" s="12">
        <v>131.29473039420691</v>
      </c>
      <c r="I211" s="10">
        <v>128.89452689551564</v>
      </c>
      <c r="J211" s="11">
        <v>142.19071206047175</v>
      </c>
      <c r="K211" s="12">
        <v>135.35297048018651</v>
      </c>
      <c r="L211" s="10">
        <v>103.43913069804043</v>
      </c>
      <c r="M211" s="11">
        <v>104.43982776782366</v>
      </c>
      <c r="N211" s="12">
        <v>103.71663373061227</v>
      </c>
    </row>
    <row r="212" spans="1:14" ht="14.4" x14ac:dyDescent="0.3">
      <c r="A212" s="1">
        <v>43922</v>
      </c>
      <c r="B212" s="6">
        <v>126.96806606224543</v>
      </c>
      <c r="C212" s="10">
        <v>72.487529583079834</v>
      </c>
      <c r="D212" s="11">
        <v>115.97338699943235</v>
      </c>
      <c r="E212" s="12">
        <v>82.395026628991474</v>
      </c>
      <c r="F212" s="10">
        <v>74.792220632340815</v>
      </c>
      <c r="G212" s="11">
        <v>129.7318436339697</v>
      </c>
      <c r="H212" s="12">
        <v>85.932954823206828</v>
      </c>
      <c r="I212" s="10">
        <v>99.734215681470332</v>
      </c>
      <c r="J212" s="11">
        <v>105.78799469374538</v>
      </c>
      <c r="K212" s="12">
        <v>103.11545479685481</v>
      </c>
      <c r="L212" s="10">
        <v>64.129581639970368</v>
      </c>
      <c r="M212" s="11">
        <v>68.988465914609293</v>
      </c>
      <c r="N212" s="12">
        <v>65.36060538902413</v>
      </c>
    </row>
    <row r="213" spans="1:14" ht="14.4" x14ac:dyDescent="0.3">
      <c r="A213" s="1">
        <v>43952</v>
      </c>
      <c r="B213" s="6">
        <v>132.66409531282338</v>
      </c>
      <c r="C213" s="10">
        <v>85.786744140527958</v>
      </c>
      <c r="D213" s="11">
        <v>129.54489351553829</v>
      </c>
      <c r="E213" s="12">
        <v>95.667540691428044</v>
      </c>
      <c r="F213" s="10">
        <v>87.874820315878168</v>
      </c>
      <c r="G213" s="11">
        <v>143.82020015428495</v>
      </c>
      <c r="H213" s="12">
        <v>98.918366270257636</v>
      </c>
      <c r="I213" s="10">
        <v>128.29670671741724</v>
      </c>
      <c r="J213" s="11">
        <v>124.39710242853741</v>
      </c>
      <c r="K213" s="12">
        <v>127.77749943139666</v>
      </c>
      <c r="L213" s="10">
        <v>75.602525805501202</v>
      </c>
      <c r="M213" s="11">
        <v>82.295350929840254</v>
      </c>
      <c r="N213" s="12">
        <v>77.353787535360823</v>
      </c>
    </row>
    <row r="214" spans="1:14" ht="14.4" x14ac:dyDescent="0.3">
      <c r="A214" s="1">
        <v>43983</v>
      </c>
      <c r="B214" s="6">
        <v>137.03886025412964</v>
      </c>
      <c r="C214" s="10">
        <v>101.70191043354077</v>
      </c>
      <c r="D214" s="11">
        <v>140.12333469119318</v>
      </c>
      <c r="E214" s="12">
        <v>110.27908221085399</v>
      </c>
      <c r="F214" s="10">
        <v>104.27823419922869</v>
      </c>
      <c r="G214" s="11">
        <v>156.9866454125758</v>
      </c>
      <c r="H214" s="12">
        <v>114.49626437599173</v>
      </c>
      <c r="I214" s="10">
        <v>129.64125023318991</v>
      </c>
      <c r="J214" s="11">
        <v>143.84698816936992</v>
      </c>
      <c r="K214" s="12">
        <v>135.06336067587844</v>
      </c>
      <c r="L214" s="10">
        <v>94.918222520167916</v>
      </c>
      <c r="M214" s="11">
        <v>91.63457226809534</v>
      </c>
      <c r="N214" s="12">
        <v>94.410731702116578</v>
      </c>
    </row>
    <row r="215" spans="1:14" ht="14.4" x14ac:dyDescent="0.3">
      <c r="A215" s="1">
        <v>44013</v>
      </c>
      <c r="B215" s="6">
        <v>143.26394611430649</v>
      </c>
      <c r="C215" s="10">
        <v>120.57584658523388</v>
      </c>
      <c r="D215" s="11">
        <v>158.91716788896395</v>
      </c>
      <c r="E215" s="12">
        <v>129.27264611125997</v>
      </c>
      <c r="F215" s="10">
        <v>126.1521663130129</v>
      </c>
      <c r="G215" s="11">
        <v>177.78131287577898</v>
      </c>
      <c r="H215" s="12">
        <v>136.10479329928972</v>
      </c>
      <c r="I215" s="10">
        <v>133.41374834362</v>
      </c>
      <c r="J215" s="11">
        <v>158.62946793502957</v>
      </c>
      <c r="K215" s="12">
        <v>144.69674503196799</v>
      </c>
      <c r="L215" s="10">
        <v>112.78462029242375</v>
      </c>
      <c r="M215" s="11">
        <v>105.86013482603104</v>
      </c>
      <c r="N215" s="12">
        <v>111.8208843443872</v>
      </c>
    </row>
    <row r="216" spans="1:14" ht="14.4" x14ac:dyDescent="0.3">
      <c r="A216" s="1">
        <v>44044</v>
      </c>
      <c r="B216" s="6">
        <v>145.26815491917213</v>
      </c>
      <c r="C216" s="10">
        <v>128.00734611880318</v>
      </c>
      <c r="D216" s="11">
        <v>158.2874694011023</v>
      </c>
      <c r="E216" s="12">
        <v>134.6302706723778</v>
      </c>
      <c r="F216" s="10">
        <v>133.07781791829029</v>
      </c>
      <c r="G216" s="11">
        <v>175.14133697864136</v>
      </c>
      <c r="H216" s="12">
        <v>141.51223374306235</v>
      </c>
      <c r="I216" s="10">
        <v>147.41297953197952</v>
      </c>
      <c r="J216" s="11">
        <v>156.14859339348627</v>
      </c>
      <c r="K216" s="12">
        <v>151.26855155739622</v>
      </c>
      <c r="L216" s="10">
        <v>123.95475316578015</v>
      </c>
      <c r="M216" s="11">
        <v>106.0693664901067</v>
      </c>
      <c r="N216" s="12">
        <v>120.69572127780228</v>
      </c>
    </row>
    <row r="217" spans="1:14" ht="14.4" x14ac:dyDescent="0.3">
      <c r="A217" s="1">
        <v>44075</v>
      </c>
      <c r="B217" s="6">
        <v>146.31590566392526</v>
      </c>
      <c r="C217" s="10">
        <v>141.162075944713</v>
      </c>
      <c r="D217" s="11">
        <v>162.37091055650805</v>
      </c>
      <c r="E217" s="12">
        <v>145.60724222181881</v>
      </c>
      <c r="F217" s="10">
        <v>146.9601137188809</v>
      </c>
      <c r="G217" s="11">
        <v>181.59020347144622</v>
      </c>
      <c r="H217" s="12">
        <v>154.04023811758947</v>
      </c>
      <c r="I217" s="10">
        <v>164.28520054991148</v>
      </c>
      <c r="J217" s="11">
        <v>157.11261586641396</v>
      </c>
      <c r="K217" s="12">
        <v>162.95515438750235</v>
      </c>
      <c r="L217" s="10">
        <v>132.94779158656181</v>
      </c>
      <c r="M217" s="11">
        <v>113.84778261888215</v>
      </c>
      <c r="N217" s="12">
        <v>129.44310909257396</v>
      </c>
    </row>
    <row r="218" spans="1:14" ht="14.4" x14ac:dyDescent="0.3">
      <c r="A218" s="1">
        <v>44105</v>
      </c>
      <c r="B218" s="6">
        <v>148.38769768325335</v>
      </c>
      <c r="C218" s="10">
        <v>153.55954410323361</v>
      </c>
      <c r="D218" s="11">
        <v>166.6292314525368</v>
      </c>
      <c r="E218" s="12">
        <v>156.09267840712209</v>
      </c>
      <c r="F218" s="10">
        <v>160.07974704391395</v>
      </c>
      <c r="G218" s="11">
        <v>186.95924255713035</v>
      </c>
      <c r="H218" s="12">
        <v>164.69521422880075</v>
      </c>
      <c r="I218" s="10">
        <v>187.33097536903895</v>
      </c>
      <c r="J218" s="11">
        <v>160.1452831538179</v>
      </c>
      <c r="K218" s="12">
        <v>177.21393412796147</v>
      </c>
      <c r="L218" s="10">
        <v>138.81388095952988</v>
      </c>
      <c r="M218" s="11">
        <v>114.31630669100439</v>
      </c>
      <c r="N218" s="12">
        <v>134.335771471084</v>
      </c>
    </row>
    <row r="219" spans="1:14" customFormat="1" ht="14.4" x14ac:dyDescent="0.3">
      <c r="A219" s="1">
        <v>44136</v>
      </c>
      <c r="B219" s="6">
        <v>145.80642106647664</v>
      </c>
      <c r="C219" s="10">
        <v>145.98184973613721</v>
      </c>
      <c r="D219" s="11">
        <v>158.60749354930749</v>
      </c>
      <c r="E219" s="12">
        <v>148.41808355609177</v>
      </c>
      <c r="F219" s="10">
        <v>151.41905660223807</v>
      </c>
      <c r="G219" s="11">
        <v>178.26623165263467</v>
      </c>
      <c r="H219" s="12">
        <v>156.31608747283266</v>
      </c>
      <c r="I219" s="10">
        <v>170.90416612061</v>
      </c>
      <c r="J219" s="11">
        <v>155.78912523440479</v>
      </c>
      <c r="K219" s="12">
        <v>166.53637712450464</v>
      </c>
      <c r="L219" s="10">
        <v>131.14252429725607</v>
      </c>
      <c r="M219" s="11">
        <v>111.63514427051142</v>
      </c>
      <c r="N219" s="12">
        <v>127.64089825475537</v>
      </c>
    </row>
    <row r="220" spans="1:14" ht="14.4" x14ac:dyDescent="0.3">
      <c r="A220" s="1">
        <v>44166</v>
      </c>
      <c r="B220" s="6">
        <v>145.24340502751187</v>
      </c>
      <c r="C220" s="10">
        <v>164.86250673727781</v>
      </c>
      <c r="D220" s="11">
        <v>155.08639289899176</v>
      </c>
      <c r="E220" s="12">
        <v>162.35481324053615</v>
      </c>
      <c r="F220" s="10">
        <v>168.77760963107323</v>
      </c>
      <c r="G220" s="11">
        <v>173.29746656682858</v>
      </c>
      <c r="H220" s="12">
        <v>168.6277210265651</v>
      </c>
      <c r="I220" s="10">
        <v>208.35044037435591</v>
      </c>
      <c r="J220" s="11">
        <v>152.09647320914243</v>
      </c>
      <c r="K220" s="12">
        <v>190.59780485044453</v>
      </c>
      <c r="L220" s="10">
        <v>140.342419240228</v>
      </c>
      <c r="M220" s="11">
        <v>113.42529826791559</v>
      </c>
      <c r="N220" s="12">
        <v>135.76507038540217</v>
      </c>
    </row>
    <row r="221" spans="1:14" ht="14.4" x14ac:dyDescent="0.3">
      <c r="A221" s="1">
        <v>44197</v>
      </c>
      <c r="B221" s="6">
        <v>145.88303846083593</v>
      </c>
      <c r="C221" s="10">
        <v>157.42112345081861</v>
      </c>
      <c r="D221" s="11">
        <v>147.30836120355764</v>
      </c>
      <c r="E221" s="12">
        <v>155.08135339250461</v>
      </c>
      <c r="F221" s="10">
        <v>156.7732798519109</v>
      </c>
      <c r="G221" s="11">
        <v>162.34438686940999</v>
      </c>
      <c r="H221" s="12">
        <v>156.85466313209318</v>
      </c>
      <c r="I221" s="10">
        <v>208.93628517397809</v>
      </c>
      <c r="J221" s="11">
        <v>166.27242265279617</v>
      </c>
      <c r="K221" s="12">
        <v>195.79989521911003</v>
      </c>
      <c r="L221" s="10">
        <v>136.90305224590907</v>
      </c>
      <c r="M221" s="11">
        <v>107.86847380188297</v>
      </c>
      <c r="N221" s="12">
        <v>132.0807405123316</v>
      </c>
    </row>
    <row r="222" spans="1:14" ht="14.4" x14ac:dyDescent="0.3">
      <c r="A222" s="1">
        <v>44228</v>
      </c>
      <c r="B222" s="6">
        <v>143.85351176975462</v>
      </c>
      <c r="C222" s="10">
        <v>133.70803656284292</v>
      </c>
      <c r="D222" s="11">
        <v>147.41957693995164</v>
      </c>
      <c r="E222" s="12">
        <v>136.67572966416265</v>
      </c>
      <c r="F222" s="10">
        <v>135.23261821130322</v>
      </c>
      <c r="G222" s="11">
        <v>163.06748788045766</v>
      </c>
      <c r="H222" s="12">
        <v>140.55183158197238</v>
      </c>
      <c r="I222" s="10">
        <v>161.24140098146643</v>
      </c>
      <c r="J222" s="11">
        <v>150.15552571810645</v>
      </c>
      <c r="K222" s="12">
        <v>157.90903092137032</v>
      </c>
      <c r="L222" s="10">
        <v>115.62207019211245</v>
      </c>
      <c r="M222" s="11">
        <v>101.65236320536596</v>
      </c>
      <c r="N222" s="12">
        <v>113.38233096296406</v>
      </c>
    </row>
    <row r="223" spans="1:14" ht="14.4" x14ac:dyDescent="0.3">
      <c r="A223" s="1">
        <v>44256</v>
      </c>
      <c r="B223" s="6">
        <v>146.05118998902671</v>
      </c>
      <c r="C223" s="10">
        <v>115.80602025249237</v>
      </c>
      <c r="D223" s="11">
        <v>166.67173379247029</v>
      </c>
      <c r="E223" s="12">
        <v>127.10522741440867</v>
      </c>
      <c r="F223" s="10">
        <v>118.04423624390606</v>
      </c>
      <c r="G223" s="11">
        <v>184.99660863817752</v>
      </c>
      <c r="H223" s="12">
        <v>131.51526469145898</v>
      </c>
      <c r="I223" s="10">
        <v>128.38353606498498</v>
      </c>
      <c r="J223" s="11">
        <v>165.39067766881138</v>
      </c>
      <c r="K223" s="12">
        <v>145.31543548703416</v>
      </c>
      <c r="L223" s="10">
        <v>119.35008865579505</v>
      </c>
      <c r="M223" s="11">
        <v>115.05368610940045</v>
      </c>
      <c r="N223" s="12">
        <v>118.61132759472764</v>
      </c>
    </row>
    <row r="224" spans="1:14" ht="14.4" x14ac:dyDescent="0.3">
      <c r="A224" s="1">
        <v>44287</v>
      </c>
      <c r="B224" s="6">
        <v>143.56735066780828</v>
      </c>
      <c r="C224" s="10">
        <v>114.81791855108938</v>
      </c>
      <c r="D224" s="11">
        <v>153.40893731711154</v>
      </c>
      <c r="E224" s="12">
        <v>123.33983116800822</v>
      </c>
      <c r="F224" s="10">
        <v>119.35198218787849</v>
      </c>
      <c r="G224" s="11">
        <v>170.04777398312106</v>
      </c>
      <c r="H224" s="12">
        <v>129.3766717274425</v>
      </c>
      <c r="I224" s="10">
        <v>146.1721958794908</v>
      </c>
      <c r="J224" s="11">
        <v>154.89406044018978</v>
      </c>
      <c r="K224" s="12">
        <v>151.06125287785895</v>
      </c>
      <c r="L224" s="10">
        <v>108.10729833839025</v>
      </c>
      <c r="M224" s="11">
        <v>94.635908960166134</v>
      </c>
      <c r="N224" s="12">
        <v>105.8873761778929</v>
      </c>
    </row>
    <row r="225" spans="1:14" ht="14.4" x14ac:dyDescent="0.3">
      <c r="A225" s="1">
        <v>44317</v>
      </c>
      <c r="B225" s="6">
        <v>147.67015132646577</v>
      </c>
      <c r="C225" s="10">
        <v>132.93866793200792</v>
      </c>
      <c r="D225" s="11">
        <v>162.19209165088176</v>
      </c>
      <c r="E225" s="12">
        <v>139.16523970025625</v>
      </c>
      <c r="F225" s="10">
        <v>141.73019742772507</v>
      </c>
      <c r="G225" s="11">
        <v>184.82299425758677</v>
      </c>
      <c r="H225" s="12">
        <v>149.82706186816068</v>
      </c>
      <c r="I225" s="10">
        <v>158.39811842455907</v>
      </c>
      <c r="J225" s="11">
        <v>164.54406189308639</v>
      </c>
      <c r="K225" s="12">
        <v>162.63143321818384</v>
      </c>
      <c r="L225" s="10">
        <v>126.37022717163885</v>
      </c>
      <c r="M225" s="11">
        <v>108.09988398664083</v>
      </c>
      <c r="N225" s="12">
        <v>123.45723907990117</v>
      </c>
    </row>
    <row r="226" spans="1:14" ht="14.4" x14ac:dyDescent="0.3">
      <c r="A226" s="1">
        <v>44348</v>
      </c>
      <c r="B226" s="6">
        <v>147.61551713532435</v>
      </c>
      <c r="C226" s="10">
        <v>129.95602689154779</v>
      </c>
      <c r="D226" s="11">
        <v>157.64118897876176</v>
      </c>
      <c r="E226" s="12">
        <v>135.89157401192438</v>
      </c>
      <c r="F226" s="10">
        <v>133.52094965989087</v>
      </c>
      <c r="G226" s="11">
        <v>174.81638848670997</v>
      </c>
      <c r="H226" s="12">
        <v>141.29080177163189</v>
      </c>
      <c r="I226" s="10">
        <v>152.24061836084786</v>
      </c>
      <c r="J226" s="11">
        <v>173.38436784311742</v>
      </c>
      <c r="K226" s="12">
        <v>160.47158735601252</v>
      </c>
      <c r="L226" s="10">
        <v>125.55456045310466</v>
      </c>
      <c r="M226" s="11">
        <v>105.85987082835204</v>
      </c>
      <c r="N226" s="12">
        <v>121.83536493258821</v>
      </c>
    </row>
    <row r="227" spans="1:14" ht="14.4" x14ac:dyDescent="0.3">
      <c r="A227" s="1">
        <v>44378</v>
      </c>
      <c r="B227" s="6">
        <v>149.82322815124391</v>
      </c>
      <c r="C227" s="10">
        <v>148.67185848308412</v>
      </c>
      <c r="D227" s="11">
        <v>166.74355220269572</v>
      </c>
      <c r="E227" s="12">
        <v>152.49794080971532</v>
      </c>
      <c r="F227" s="10">
        <v>154.85964028366851</v>
      </c>
      <c r="G227" s="11">
        <v>181.62291265869115</v>
      </c>
      <c r="H227" s="12">
        <v>159.55669159988358</v>
      </c>
      <c r="I227" s="10">
        <v>172.93112920703928</v>
      </c>
      <c r="J227" s="11">
        <v>177.88478620877402</v>
      </c>
      <c r="K227" s="12">
        <v>176.00941454208436</v>
      </c>
      <c r="L227" s="10">
        <v>136.61241565396705</v>
      </c>
      <c r="M227" s="11">
        <v>112.40074814732078</v>
      </c>
      <c r="N227" s="12">
        <v>132.35514534084328</v>
      </c>
    </row>
    <row r="228" spans="1:14" ht="14.4" x14ac:dyDescent="0.3">
      <c r="A228" s="1">
        <v>44409</v>
      </c>
      <c r="B228" s="6">
        <v>148.97420393733131</v>
      </c>
      <c r="C228" s="10">
        <v>142.41665920911973</v>
      </c>
      <c r="D228" s="11">
        <v>167.29039568530328</v>
      </c>
      <c r="E228" s="12">
        <v>147.69133536607723</v>
      </c>
      <c r="F228" s="10">
        <v>148.70324396932637</v>
      </c>
      <c r="G228" s="11">
        <v>183.81564111438973</v>
      </c>
      <c r="H228" s="12">
        <v>155.67767433130211</v>
      </c>
      <c r="I228" s="10">
        <v>161.70636097103221</v>
      </c>
      <c r="J228" s="11">
        <v>170.38533169948386</v>
      </c>
      <c r="K228" s="12">
        <v>165.54122672142137</v>
      </c>
      <c r="L228" s="10">
        <v>133.74267856513572</v>
      </c>
      <c r="M228" s="11">
        <v>112.12521805632566</v>
      </c>
      <c r="N228" s="12">
        <v>129.76077382728752</v>
      </c>
    </row>
    <row r="229" spans="1:14" ht="14.4" x14ac:dyDescent="0.3">
      <c r="A229" s="1">
        <v>44440</v>
      </c>
      <c r="B229" s="6">
        <v>147.33306273696019</v>
      </c>
      <c r="C229" s="10">
        <v>145.50451587463658</v>
      </c>
      <c r="D229" s="11">
        <v>161.9843496358526</v>
      </c>
      <c r="E229" s="12">
        <v>148.80162566010856</v>
      </c>
      <c r="F229" s="10">
        <v>151.71844172049305</v>
      </c>
      <c r="G229" s="11">
        <v>180.06663406926094</v>
      </c>
      <c r="H229" s="12">
        <v>157.50035500505638</v>
      </c>
      <c r="I229" s="10">
        <v>166.17383667507079</v>
      </c>
      <c r="J229" s="11">
        <v>157.95212236658941</v>
      </c>
      <c r="K229" s="12">
        <v>164.40060725393386</v>
      </c>
      <c r="L229" s="10">
        <v>135.76534983530416</v>
      </c>
      <c r="M229" s="11">
        <v>115.79465702503047</v>
      </c>
      <c r="N229" s="12">
        <v>132.09477047935755</v>
      </c>
    </row>
    <row r="230" spans="1:14" ht="14.4" x14ac:dyDescent="0.3">
      <c r="A230" s="1">
        <v>44470</v>
      </c>
      <c r="B230" s="6">
        <v>146.7486715720502</v>
      </c>
      <c r="C230" s="10">
        <v>150.52710012501547</v>
      </c>
      <c r="D230" s="11">
        <v>163.24804577155615</v>
      </c>
      <c r="E230" s="12">
        <v>152.9885711980661</v>
      </c>
      <c r="F230" s="10">
        <v>157.23251422756769</v>
      </c>
      <c r="G230" s="11">
        <v>180.22978360790231</v>
      </c>
      <c r="H230" s="12">
        <v>161.0642664648492</v>
      </c>
      <c r="I230" s="10">
        <v>175.27284890163637</v>
      </c>
      <c r="J230" s="11">
        <v>160.05502096243185</v>
      </c>
      <c r="K230" s="12">
        <v>170.4633239200538</v>
      </c>
      <c r="L230" s="10">
        <v>137.7882522717878</v>
      </c>
      <c r="M230" s="11">
        <v>112.89204684795838</v>
      </c>
      <c r="N230" s="12">
        <v>133.22632952589021</v>
      </c>
    </row>
    <row r="231" spans="1:14" ht="14.4" x14ac:dyDescent="0.3">
      <c r="A231" s="1">
        <v>44501</v>
      </c>
      <c r="B231" s="6">
        <v>146.52577339837913</v>
      </c>
      <c r="C231" s="10">
        <v>149.17992194762124</v>
      </c>
      <c r="D231" s="11">
        <v>159.04751744345586</v>
      </c>
      <c r="E231" s="12">
        <v>150.94196386793587</v>
      </c>
      <c r="F231" s="10">
        <v>155.51433755547194</v>
      </c>
      <c r="G231" s="11">
        <v>177.36248530284888</v>
      </c>
      <c r="H231" s="12">
        <v>159.36919882292764</v>
      </c>
      <c r="I231" s="10">
        <v>174.34108308625869</v>
      </c>
      <c r="J231" s="11">
        <v>155.26099841648318</v>
      </c>
      <c r="K231" s="12">
        <v>168.22657213958385</v>
      </c>
      <c r="L231" s="10">
        <v>134.08459398159857</v>
      </c>
      <c r="M231" s="11">
        <v>114.18572800917991</v>
      </c>
      <c r="N231" s="12">
        <v>130.51370049645848</v>
      </c>
    </row>
    <row r="232" spans="1:14" ht="14.4" x14ac:dyDescent="0.3">
      <c r="A232" s="1">
        <v>44531</v>
      </c>
      <c r="B232" s="6">
        <v>146.95513745101462</v>
      </c>
      <c r="C232" s="10">
        <v>173.66490045628893</v>
      </c>
      <c r="D232" s="11">
        <v>157.95619233824837</v>
      </c>
      <c r="E232" s="12">
        <v>169.70091118869487</v>
      </c>
      <c r="F232" s="10">
        <v>178.34265179513434</v>
      </c>
      <c r="G232" s="11">
        <v>175.17699829783263</v>
      </c>
      <c r="H232" s="12">
        <v>176.51684578714421</v>
      </c>
      <c r="I232" s="10">
        <v>231.55524287498375</v>
      </c>
      <c r="J232" s="11">
        <v>153.67997402457894</v>
      </c>
      <c r="K232" s="12">
        <v>204.74766073890441</v>
      </c>
      <c r="L232" s="10">
        <v>150.54263878990818</v>
      </c>
      <c r="M232" s="11">
        <v>117.58440655576186</v>
      </c>
      <c r="N232" s="12">
        <v>144.8238276891941</v>
      </c>
    </row>
    <row r="233" spans="1:14" ht="14.4" x14ac:dyDescent="0.3">
      <c r="A233" s="1">
        <v>44562</v>
      </c>
      <c r="B233" s="6">
        <v>145.67705116824308</v>
      </c>
      <c r="C233" s="10">
        <v>156.85784454988806</v>
      </c>
      <c r="D233" s="11">
        <v>148.11748491537716</v>
      </c>
      <c r="E233" s="12">
        <v>154.85422202009534</v>
      </c>
      <c r="F233" s="10">
        <v>155.32559080947985</v>
      </c>
      <c r="G233" s="11">
        <v>161.19028837109369</v>
      </c>
      <c r="H233" s="12">
        <v>155.47880974763416</v>
      </c>
      <c r="I233" s="10"/>
      <c r="J233" s="11"/>
      <c r="K233" s="12"/>
      <c r="L233" s="10">
        <v>135.3677075363623</v>
      </c>
      <c r="M233" s="11">
        <v>111.13894359302617</v>
      </c>
      <c r="N233" s="12">
        <v>131.44868060477563</v>
      </c>
    </row>
    <row r="234" spans="1:14" ht="14.4" x14ac:dyDescent="0.3">
      <c r="A234" s="1">
        <v>44593</v>
      </c>
      <c r="B234" s="6">
        <v>144.7651956566196</v>
      </c>
      <c r="C234" s="10">
        <v>138.82488507603969</v>
      </c>
      <c r="D234" s="11">
        <v>149.16581200104139</v>
      </c>
      <c r="E234" s="12">
        <v>140.96114731475365</v>
      </c>
      <c r="F234" s="10">
        <v>141.25154111347874</v>
      </c>
      <c r="G234" s="11">
        <v>163.99045257533973</v>
      </c>
      <c r="H234" s="12">
        <v>145.48480978202559</v>
      </c>
      <c r="I234" s="10"/>
      <c r="J234" s="11"/>
      <c r="K234" s="12"/>
      <c r="L234" s="10">
        <v>117.57092423867127</v>
      </c>
      <c r="M234" s="11">
        <v>106.60096861934836</v>
      </c>
      <c r="N234" s="12">
        <v>115.89998108018965</v>
      </c>
    </row>
    <row r="235" spans="1:14" ht="14.4" x14ac:dyDescent="0.3">
      <c r="A235" s="1">
        <v>44621</v>
      </c>
      <c r="B235" s="6">
        <v>150.41582968666563</v>
      </c>
      <c r="C235" s="10">
        <v>152.12480666383368</v>
      </c>
      <c r="D235" s="11">
        <v>170.29743260591638</v>
      </c>
      <c r="E235" s="12">
        <v>155.35697131347467</v>
      </c>
      <c r="F235" s="10">
        <v>158.71462010628625</v>
      </c>
      <c r="G235" s="11">
        <v>188.35111467858027</v>
      </c>
      <c r="H235" s="12">
        <v>164.21525576324734</v>
      </c>
      <c r="I235" s="10"/>
      <c r="J235" s="11"/>
      <c r="K235" s="12"/>
      <c r="L235" s="10">
        <v>140.87041391460303</v>
      </c>
      <c r="M235" s="11">
        <v>120.71791053414464</v>
      </c>
      <c r="N235" s="12">
        <v>137.06863955944632</v>
      </c>
    </row>
    <row r="236" spans="1:14" ht="14.4" x14ac:dyDescent="0.3">
      <c r="A236" s="1">
        <v>44652</v>
      </c>
      <c r="B236" s="6">
        <v>148.27499923124128</v>
      </c>
      <c r="C236" s="10">
        <v>149.67722529497996</v>
      </c>
      <c r="D236" s="11">
        <v>157.52710367867272</v>
      </c>
      <c r="E236" s="12">
        <v>150.78030682028592</v>
      </c>
      <c r="F236" s="10">
        <v>159.46177559281719</v>
      </c>
      <c r="G236" s="11">
        <v>172.98545544945063</v>
      </c>
      <c r="H236" s="12">
        <v>161.58454163132643</v>
      </c>
      <c r="I236" s="10"/>
      <c r="J236" s="11"/>
      <c r="K236" s="12"/>
      <c r="L236" s="10">
        <v>131.40117284095126</v>
      </c>
      <c r="M236" s="11">
        <v>109.80544851243067</v>
      </c>
      <c r="N236" s="12">
        <v>127.66759063966205</v>
      </c>
    </row>
    <row r="237" spans="1:14" ht="14.4" x14ac:dyDescent="0.3">
      <c r="A237" s="1">
        <v>44682</v>
      </c>
      <c r="B237" s="6">
        <v>152.56433360790038</v>
      </c>
      <c r="C237" s="10">
        <v>144.40219428868971</v>
      </c>
      <c r="D237" s="11">
        <v>170.06118347341553</v>
      </c>
      <c r="E237" s="12">
        <v>149.72431729045891</v>
      </c>
      <c r="F237" s="10">
        <v>157.10637741218349</v>
      </c>
      <c r="G237" s="11">
        <v>194.98507936032351</v>
      </c>
      <c r="H237" s="12">
        <v>164.06073830597751</v>
      </c>
      <c r="I237" s="10"/>
      <c r="J237" s="11"/>
      <c r="K237" s="12"/>
      <c r="L237" s="10">
        <v>132.039568301012</v>
      </c>
      <c r="M237" s="11">
        <v>118.48042034399164</v>
      </c>
      <c r="N237" s="12">
        <v>130.09244286199123</v>
      </c>
    </row>
    <row r="238" spans="1:14" ht="14.4" x14ac:dyDescent="0.3">
      <c r="A238" s="1">
        <v>44713</v>
      </c>
      <c r="B238" s="6">
        <v>151.71048122023254</v>
      </c>
      <c r="C238" s="10">
        <v>137.34009610302144</v>
      </c>
      <c r="D238" s="11">
        <v>162.25885261108459</v>
      </c>
      <c r="E238" s="12">
        <v>142.59452883745382</v>
      </c>
      <c r="F238" s="10">
        <v>143.53083399716306</v>
      </c>
      <c r="G238" s="11">
        <v>181.48006650325547</v>
      </c>
      <c r="H238" s="12">
        <v>150.57636602733609</v>
      </c>
      <c r="I238" s="10"/>
      <c r="J238" s="11"/>
      <c r="K238" s="12"/>
      <c r="L238" s="10">
        <v>123.78321214938202</v>
      </c>
      <c r="M238" s="11">
        <v>111.03901833102688</v>
      </c>
      <c r="N238" s="12">
        <v>121.4413078444697</v>
      </c>
    </row>
    <row r="239" spans="1:14" ht="14.4" x14ac:dyDescent="0.3">
      <c r="A239" s="1">
        <v>44743</v>
      </c>
      <c r="B239" s="6">
        <v>153.54047108527769</v>
      </c>
      <c r="C239" s="10">
        <v>162.96549524107252</v>
      </c>
      <c r="D239" s="11">
        <v>169.17117835197507</v>
      </c>
      <c r="E239" s="12">
        <v>163.94662265173633</v>
      </c>
      <c r="F239" s="10">
        <v>172.15300038984586</v>
      </c>
      <c r="G239" s="11">
        <v>188.43318050273729</v>
      </c>
      <c r="H239" s="12">
        <v>174.60756396548624</v>
      </c>
      <c r="I239" s="10"/>
      <c r="J239" s="11"/>
      <c r="K239" s="12"/>
      <c r="L239" s="10">
        <v>143.07639392183663</v>
      </c>
      <c r="M239" s="11">
        <v>114.39771803405297</v>
      </c>
      <c r="N239" s="12">
        <v>137.96913095437549</v>
      </c>
    </row>
    <row r="240" spans="1:14" ht="14.4" x14ac:dyDescent="0.3">
      <c r="A240" s="25">
        <v>44774</v>
      </c>
      <c r="B240" s="4" t="e" cm="1">
        <f t="array" ref="B240">C240*a+b</f>
        <v>#NAME?</v>
      </c>
      <c r="C240" s="10">
        <v>151.00402399667379</v>
      </c>
      <c r="D240" s="11">
        <v>173.31076115876914</v>
      </c>
      <c r="E240" s="12">
        <v>155.63077521394197</v>
      </c>
      <c r="F240" s="10">
        <v>160.04013074780008</v>
      </c>
      <c r="G240" s="11">
        <v>195.0799256543425</v>
      </c>
      <c r="H240" s="12">
        <v>166.97965605763849</v>
      </c>
      <c r="I240" s="10"/>
      <c r="J240" s="11"/>
      <c r="K240" s="12"/>
      <c r="L240" s="10">
        <v>135.36896248132817</v>
      </c>
      <c r="M240" s="11">
        <v>116.87488824275634</v>
      </c>
      <c r="N240" s="12">
        <v>132.01818351275114</v>
      </c>
    </row>
    <row r="241" spans="1:14" ht="14.4" x14ac:dyDescent="0.3">
      <c r="A241" s="25">
        <v>44805</v>
      </c>
      <c r="B241" s="4" t="e" cm="1">
        <f t="array" ref="B241">a*C241+b</f>
        <v>#NAME?</v>
      </c>
      <c r="C241" s="10">
        <v>151.0109261421496</v>
      </c>
      <c r="D241" s="11">
        <v>166.28211404713639</v>
      </c>
      <c r="E241" s="12">
        <v>153.99535413411382</v>
      </c>
      <c r="F241" s="10">
        <v>159.03108494153</v>
      </c>
      <c r="G241" s="11">
        <v>187.2224226529965</v>
      </c>
      <c r="H241" s="12">
        <v>164.77740530217625</v>
      </c>
      <c r="I241" s="10"/>
      <c r="J241" s="11"/>
      <c r="K241" s="12"/>
      <c r="L241" s="10">
        <v>136.38738074594986</v>
      </c>
      <c r="M241" s="11">
        <v>117.15266191118542</v>
      </c>
      <c r="N241" s="12">
        <v>132.862712634259</v>
      </c>
    </row>
    <row r="242" spans="1:14" x14ac:dyDescent="0.25">
      <c r="A242" s="25">
        <v>44835</v>
      </c>
    </row>
  </sheetData>
  <conditionalFormatting sqref="C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RLS_BRL</vt:lpstr>
      <vt:lpstr>COMP</vt:lpstr>
      <vt:lpstr>RLS_BRP</vt:lpstr>
      <vt:lpstr>RLM_SPP_SPT</vt:lpstr>
      <vt:lpstr>RLM_BRL_BRP</vt:lpstr>
      <vt:lpstr>RLM_BRL_BRP_BRT_SPL_SPP_SPT</vt:lpstr>
      <vt:lpstr>RLM_XTUDO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2022-10-14T02:04:09Z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