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chaizadi/Documents/OptimAIzer/data/"/>
    </mc:Choice>
  </mc:AlternateContent>
  <xr:revisionPtr revIDLastSave="0" documentId="13_ncr:1_{770B4C32-3A28-314C-B681-EC1DD2A9DD05}" xr6:coauthVersionLast="47" xr6:coauthVersionMax="47" xr10:uidLastSave="{00000000-0000-0000-0000-000000000000}"/>
  <bookViews>
    <workbookView xWindow="3260" yWindow="2160" windowWidth="28040" windowHeight="17440" xr2:uid="{75A7E3E2-E872-A742-A62C-F40D636F452B}"/>
  </bookViews>
  <sheets>
    <sheet name="solution" sheetId="4" r:id="rId1"/>
    <sheet name="conversion_rate" sheetId="1" r:id="rId2"/>
    <sheet name="inventory" sheetId="2" r:id="rId3"/>
    <sheet name="market_siz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4" l="1"/>
  <c r="K7" i="4"/>
  <c r="K5" i="4"/>
  <c r="L6" i="4"/>
  <c r="L7" i="4"/>
  <c r="L5" i="4"/>
  <c r="J6" i="4"/>
  <c r="J7" i="4"/>
  <c r="J5" i="4"/>
  <c r="F3" i="4"/>
  <c r="F4" i="4"/>
  <c r="F5" i="4"/>
  <c r="F6" i="4"/>
  <c r="G6" i="4" s="1"/>
  <c r="F7" i="4"/>
  <c r="G7" i="4" s="1"/>
  <c r="F8" i="4"/>
  <c r="G8" i="4" s="1"/>
  <c r="F9" i="4"/>
  <c r="F10" i="4"/>
  <c r="F11" i="4"/>
  <c r="F12" i="4"/>
  <c r="G12" i="4" s="1"/>
  <c r="F13" i="4"/>
  <c r="G13" i="4" s="1"/>
  <c r="F14" i="4"/>
  <c r="G14" i="4" s="1"/>
  <c r="F15" i="4"/>
  <c r="F16" i="4"/>
  <c r="F17" i="4"/>
  <c r="F18" i="4"/>
  <c r="G18" i="4" s="1"/>
  <c r="F19" i="4"/>
  <c r="G19" i="4" s="1"/>
  <c r="F20" i="4"/>
  <c r="G20" i="4" s="1"/>
  <c r="F21" i="4"/>
  <c r="F22" i="4"/>
  <c r="F23" i="4"/>
  <c r="F24" i="4"/>
  <c r="G24" i="4" s="1"/>
  <c r="F25" i="4"/>
  <c r="G25" i="4" s="1"/>
  <c r="F26" i="4"/>
  <c r="G26" i="4" s="1"/>
  <c r="F27" i="4"/>
  <c r="F28" i="4"/>
  <c r="F29" i="4"/>
  <c r="F30" i="4"/>
  <c r="G30" i="4" s="1"/>
  <c r="F31" i="4"/>
  <c r="G31" i="4" s="1"/>
  <c r="F32" i="4"/>
  <c r="G32" i="4" s="1"/>
  <c r="F33" i="4"/>
  <c r="F34" i="4"/>
  <c r="F35" i="4"/>
  <c r="F36" i="4"/>
  <c r="G36" i="4" s="1"/>
  <c r="F37" i="4"/>
  <c r="G37" i="4" s="1"/>
  <c r="F38" i="4"/>
  <c r="G38" i="4" s="1"/>
  <c r="F39" i="4"/>
  <c r="F40" i="4"/>
  <c r="F41" i="4"/>
  <c r="F42" i="4"/>
  <c r="G42" i="4" s="1"/>
  <c r="F43" i="4"/>
  <c r="G43" i="4" s="1"/>
  <c r="F44" i="4"/>
  <c r="G44" i="4" s="1"/>
  <c r="F45" i="4"/>
  <c r="F46" i="4"/>
  <c r="F47" i="4"/>
  <c r="F48" i="4"/>
  <c r="G48" i="4" s="1"/>
  <c r="F49" i="4"/>
  <c r="G49" i="4" s="1"/>
  <c r="F50" i="4"/>
  <c r="G50" i="4" s="1"/>
  <c r="F51" i="4"/>
  <c r="F52" i="4"/>
  <c r="F53" i="4"/>
  <c r="F54" i="4"/>
  <c r="G54" i="4" s="1"/>
  <c r="F55" i="4"/>
  <c r="G55" i="4" s="1"/>
  <c r="F56" i="4"/>
  <c r="G56" i="4" s="1"/>
  <c r="F57" i="4"/>
  <c r="F58" i="4"/>
  <c r="F59" i="4"/>
  <c r="F60" i="4"/>
  <c r="G60" i="4" s="1"/>
  <c r="F61" i="4"/>
  <c r="G61" i="4" s="1"/>
  <c r="F62" i="4"/>
  <c r="G62" i="4" s="1"/>
  <c r="F63" i="4"/>
  <c r="F64" i="4"/>
  <c r="F65" i="4"/>
  <c r="F66" i="4"/>
  <c r="G66" i="4" s="1"/>
  <c r="F67" i="4"/>
  <c r="G67" i="4" s="1"/>
  <c r="F68" i="4"/>
  <c r="G68" i="4" s="1"/>
  <c r="F69" i="4"/>
  <c r="F70" i="4"/>
  <c r="F71" i="4"/>
  <c r="F72" i="4"/>
  <c r="G72" i="4" s="1"/>
  <c r="F73" i="4"/>
  <c r="G73" i="4" s="1"/>
  <c r="F74" i="4"/>
  <c r="G74" i="4" s="1"/>
  <c r="F75" i="4"/>
  <c r="F76" i="4"/>
  <c r="F77" i="4"/>
  <c r="F78" i="4"/>
  <c r="G78" i="4" s="1"/>
  <c r="F79" i="4"/>
  <c r="G79" i="4" s="1"/>
  <c r="F80" i="4"/>
  <c r="G80" i="4" s="1"/>
  <c r="F81" i="4"/>
  <c r="F82" i="4"/>
  <c r="F83" i="4"/>
  <c r="F84" i="4"/>
  <c r="G84" i="4" s="1"/>
  <c r="F85" i="4"/>
  <c r="G85" i="4" s="1"/>
  <c r="F86" i="4"/>
  <c r="G86" i="4" s="1"/>
  <c r="F87" i="4"/>
  <c r="F88" i="4"/>
  <c r="F89" i="4"/>
  <c r="F90" i="4"/>
  <c r="G90" i="4" s="1"/>
  <c r="F91" i="4"/>
  <c r="G91" i="4" s="1"/>
  <c r="F92" i="4"/>
  <c r="G92" i="4" s="1"/>
  <c r="F93" i="4"/>
  <c r="F94" i="4"/>
  <c r="F95" i="4"/>
  <c r="F96" i="4"/>
  <c r="G96" i="4" s="1"/>
  <c r="F97" i="4"/>
  <c r="G97" i="4" s="1"/>
  <c r="F98" i="4"/>
  <c r="G98" i="4" s="1"/>
  <c r="F99" i="4"/>
  <c r="F100" i="4"/>
  <c r="F101" i="4"/>
  <c r="F102" i="4"/>
  <c r="G102" i="4" s="1"/>
  <c r="F103" i="4"/>
  <c r="G103" i="4" s="1"/>
  <c r="F104" i="4"/>
  <c r="G104" i="4" s="1"/>
  <c r="F105" i="4"/>
  <c r="F106" i="4"/>
  <c r="F107" i="4"/>
  <c r="F108" i="4"/>
  <c r="G108" i="4" s="1"/>
  <c r="F109" i="4"/>
  <c r="G109" i="4" s="1"/>
  <c r="F110" i="4"/>
  <c r="G110" i="4" s="1"/>
  <c r="F111" i="4"/>
  <c r="F112" i="4"/>
  <c r="F113" i="4"/>
  <c r="F114" i="4"/>
  <c r="G114" i="4" s="1"/>
  <c r="F115" i="4"/>
  <c r="G115" i="4" s="1"/>
  <c r="F116" i="4"/>
  <c r="G116" i="4" s="1"/>
  <c r="F117" i="4"/>
  <c r="F118" i="4"/>
  <c r="F119" i="4"/>
  <c r="F120" i="4"/>
  <c r="G120" i="4" s="1"/>
  <c r="F121" i="4"/>
  <c r="G121" i="4" s="1"/>
  <c r="F122" i="4"/>
  <c r="G122" i="4" s="1"/>
  <c r="F123" i="4"/>
  <c r="F124" i="4"/>
  <c r="F2" i="4"/>
  <c r="G2" i="4" s="1"/>
  <c r="G3" i="4"/>
  <c r="G4" i="4"/>
  <c r="G5" i="4"/>
  <c r="G9" i="4"/>
  <c r="G10" i="4"/>
  <c r="G11" i="4"/>
  <c r="G15" i="4"/>
  <c r="G16" i="4"/>
  <c r="G17" i="4"/>
  <c r="G21" i="4"/>
  <c r="G22" i="4"/>
  <c r="G23" i="4"/>
  <c r="G27" i="4"/>
  <c r="G28" i="4"/>
  <c r="G29" i="4"/>
  <c r="G33" i="4"/>
  <c r="G34" i="4"/>
  <c r="G35" i="4"/>
  <c r="G39" i="4"/>
  <c r="G40" i="4"/>
  <c r="G41" i="4"/>
  <c r="G45" i="4"/>
  <c r="G46" i="4"/>
  <c r="G47" i="4"/>
  <c r="G51" i="4"/>
  <c r="G52" i="4"/>
  <c r="G53" i="4"/>
  <c r="G57" i="4"/>
  <c r="G58" i="4"/>
  <c r="G59" i="4"/>
  <c r="G63" i="4"/>
  <c r="G64" i="4"/>
  <c r="G65" i="4"/>
  <c r="G69" i="4"/>
  <c r="G70" i="4"/>
  <c r="G71" i="4"/>
  <c r="G75" i="4"/>
  <c r="G76" i="4"/>
  <c r="G77" i="4"/>
  <c r="G81" i="4"/>
  <c r="G82" i="4"/>
  <c r="G83" i="4"/>
  <c r="G87" i="4"/>
  <c r="G88" i="4"/>
  <c r="G89" i="4"/>
  <c r="G93" i="4"/>
  <c r="G94" i="4"/>
  <c r="G95" i="4"/>
  <c r="G99" i="4"/>
  <c r="G100" i="4"/>
  <c r="G101" i="4"/>
  <c r="G105" i="4"/>
  <c r="G106" i="4"/>
  <c r="G107" i="4"/>
  <c r="G111" i="4"/>
  <c r="G112" i="4"/>
  <c r="G113" i="4"/>
  <c r="G117" i="4"/>
  <c r="G118" i="4"/>
  <c r="G119" i="4"/>
  <c r="G123" i="4"/>
  <c r="G124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2" i="4"/>
  <c r="A111" i="4"/>
  <c r="B111" i="4"/>
  <c r="C111" i="4"/>
  <c r="A112" i="4"/>
  <c r="B112" i="4"/>
  <c r="C112" i="4"/>
  <c r="A113" i="4"/>
  <c r="B113" i="4"/>
  <c r="C113" i="4"/>
  <c r="A114" i="4"/>
  <c r="B114" i="4"/>
  <c r="C114" i="4"/>
  <c r="A115" i="4"/>
  <c r="B115" i="4"/>
  <c r="C115" i="4"/>
  <c r="A116" i="4"/>
  <c r="B116" i="4"/>
  <c r="C116" i="4"/>
  <c r="A117" i="4"/>
  <c r="B117" i="4"/>
  <c r="C117" i="4"/>
  <c r="A118" i="4"/>
  <c r="B118" i="4"/>
  <c r="C118" i="4"/>
  <c r="A119" i="4"/>
  <c r="B119" i="4"/>
  <c r="C119" i="4"/>
  <c r="A120" i="4"/>
  <c r="B120" i="4"/>
  <c r="C120" i="4"/>
  <c r="A121" i="4"/>
  <c r="B121" i="4"/>
  <c r="C121" i="4"/>
  <c r="A122" i="4"/>
  <c r="B122" i="4"/>
  <c r="C122" i="4"/>
  <c r="A123" i="4"/>
  <c r="B123" i="4"/>
  <c r="C123" i="4"/>
  <c r="A124" i="4"/>
  <c r="B124" i="4"/>
  <c r="C124" i="4"/>
  <c r="A76" i="4"/>
  <c r="B76" i="4"/>
  <c r="C76" i="4"/>
  <c r="A77" i="4"/>
  <c r="B77" i="4"/>
  <c r="C77" i="4"/>
  <c r="A78" i="4"/>
  <c r="B78" i="4"/>
  <c r="C78" i="4"/>
  <c r="A79" i="4"/>
  <c r="B79" i="4"/>
  <c r="C79" i="4"/>
  <c r="A80" i="4"/>
  <c r="B80" i="4"/>
  <c r="C80" i="4"/>
  <c r="A81" i="4"/>
  <c r="B81" i="4"/>
  <c r="C81" i="4"/>
  <c r="A82" i="4"/>
  <c r="B82" i="4"/>
  <c r="C82" i="4"/>
  <c r="A83" i="4"/>
  <c r="B83" i="4"/>
  <c r="C83" i="4"/>
  <c r="A84" i="4"/>
  <c r="B84" i="4"/>
  <c r="C84" i="4"/>
  <c r="A85" i="4"/>
  <c r="B85" i="4"/>
  <c r="C85" i="4"/>
  <c r="A86" i="4"/>
  <c r="B86" i="4"/>
  <c r="C86" i="4"/>
  <c r="A87" i="4"/>
  <c r="B87" i="4"/>
  <c r="C87" i="4"/>
  <c r="A88" i="4"/>
  <c r="B88" i="4"/>
  <c r="C88" i="4"/>
  <c r="A89" i="4"/>
  <c r="B89" i="4"/>
  <c r="C89" i="4"/>
  <c r="A90" i="4"/>
  <c r="B90" i="4"/>
  <c r="C90" i="4"/>
  <c r="A91" i="4"/>
  <c r="B91" i="4"/>
  <c r="C91" i="4"/>
  <c r="A92" i="4"/>
  <c r="B92" i="4"/>
  <c r="C92" i="4"/>
  <c r="A93" i="4"/>
  <c r="B93" i="4"/>
  <c r="C93" i="4"/>
  <c r="A94" i="4"/>
  <c r="B94" i="4"/>
  <c r="C94" i="4"/>
  <c r="A95" i="4"/>
  <c r="B95" i="4"/>
  <c r="C95" i="4"/>
  <c r="A96" i="4"/>
  <c r="B96" i="4"/>
  <c r="C96" i="4"/>
  <c r="A97" i="4"/>
  <c r="B97" i="4"/>
  <c r="C97" i="4"/>
  <c r="A98" i="4"/>
  <c r="B98" i="4"/>
  <c r="C98" i="4"/>
  <c r="A99" i="4"/>
  <c r="B99" i="4"/>
  <c r="C99" i="4"/>
  <c r="A100" i="4"/>
  <c r="B100" i="4"/>
  <c r="C100" i="4"/>
  <c r="A101" i="4"/>
  <c r="B101" i="4"/>
  <c r="C101" i="4"/>
  <c r="A102" i="4"/>
  <c r="B102" i="4"/>
  <c r="C102" i="4"/>
  <c r="A103" i="4"/>
  <c r="B103" i="4"/>
  <c r="C103" i="4"/>
  <c r="A104" i="4"/>
  <c r="B104" i="4"/>
  <c r="C104" i="4"/>
  <c r="A105" i="4"/>
  <c r="B105" i="4"/>
  <c r="C105" i="4"/>
  <c r="A106" i="4"/>
  <c r="B106" i="4"/>
  <c r="C106" i="4"/>
  <c r="A107" i="4"/>
  <c r="B107" i="4"/>
  <c r="C107" i="4"/>
  <c r="A108" i="4"/>
  <c r="B108" i="4"/>
  <c r="C108" i="4"/>
  <c r="A109" i="4"/>
  <c r="B109" i="4"/>
  <c r="C109" i="4"/>
  <c r="A110" i="4"/>
  <c r="B110" i="4"/>
  <c r="C110" i="4"/>
  <c r="A57" i="4"/>
  <c r="B57" i="4"/>
  <c r="C57" i="4"/>
  <c r="A58" i="4"/>
  <c r="B58" i="4"/>
  <c r="C58" i="4"/>
  <c r="A59" i="4"/>
  <c r="B59" i="4"/>
  <c r="C59" i="4"/>
  <c r="A60" i="4"/>
  <c r="B60" i="4"/>
  <c r="C60" i="4"/>
  <c r="A61" i="4"/>
  <c r="B61" i="4"/>
  <c r="C61" i="4"/>
  <c r="A62" i="4"/>
  <c r="B62" i="4"/>
  <c r="C62" i="4"/>
  <c r="A63" i="4"/>
  <c r="B63" i="4"/>
  <c r="C63" i="4"/>
  <c r="A64" i="4"/>
  <c r="B64" i="4"/>
  <c r="C64" i="4"/>
  <c r="A65" i="4"/>
  <c r="B65" i="4"/>
  <c r="C65" i="4"/>
  <c r="A66" i="4"/>
  <c r="B66" i="4"/>
  <c r="C66" i="4"/>
  <c r="A67" i="4"/>
  <c r="B67" i="4"/>
  <c r="C67" i="4"/>
  <c r="A68" i="4"/>
  <c r="B68" i="4"/>
  <c r="C68" i="4"/>
  <c r="A69" i="4"/>
  <c r="B69" i="4"/>
  <c r="C69" i="4"/>
  <c r="A70" i="4"/>
  <c r="B70" i="4"/>
  <c r="C70" i="4"/>
  <c r="A71" i="4"/>
  <c r="B71" i="4"/>
  <c r="C71" i="4"/>
  <c r="A72" i="4"/>
  <c r="B72" i="4"/>
  <c r="C72" i="4"/>
  <c r="A73" i="4"/>
  <c r="B73" i="4"/>
  <c r="C73" i="4"/>
  <c r="A74" i="4"/>
  <c r="B74" i="4"/>
  <c r="C74" i="4"/>
  <c r="A75" i="4"/>
  <c r="B75" i="4"/>
  <c r="C75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C2" i="4"/>
  <c r="B2" i="4"/>
  <c r="A2" i="4"/>
  <c r="C120" i="1"/>
  <c r="C121" i="1"/>
  <c r="C122" i="1"/>
  <c r="C123" i="1"/>
  <c r="C124" i="1"/>
  <c r="C117" i="1"/>
  <c r="C118" i="1"/>
  <c r="C119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85" i="1"/>
  <c r="C84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81" i="1"/>
  <c r="C82" i="1"/>
  <c r="C83" i="1"/>
  <c r="C80" i="1"/>
  <c r="C75" i="1"/>
  <c r="C76" i="1"/>
  <c r="C77" i="1"/>
  <c r="C78" i="1"/>
  <c r="C79" i="1"/>
  <c r="C65" i="1"/>
  <c r="C66" i="1"/>
  <c r="C67" i="1"/>
  <c r="C68" i="1"/>
  <c r="C69" i="1"/>
  <c r="C70" i="1"/>
  <c r="C71" i="1"/>
  <c r="C72" i="1"/>
  <c r="C73" i="1"/>
  <c r="C74" i="1"/>
  <c r="C64" i="1"/>
  <c r="C63" i="1"/>
  <c r="C42" i="1"/>
  <c r="C40" i="1"/>
  <c r="C41" i="1"/>
  <c r="C37" i="1"/>
  <c r="C38" i="1"/>
  <c r="C39" i="1"/>
  <c r="C29" i="1"/>
  <c r="C30" i="1"/>
  <c r="C31" i="1"/>
  <c r="C32" i="1"/>
  <c r="C33" i="1"/>
  <c r="C34" i="1"/>
  <c r="C35" i="1"/>
  <c r="C3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" i="1"/>
  <c r="C2" i="1"/>
</calcChain>
</file>

<file path=xl/sharedStrings.xml><?xml version="1.0" encoding="utf-8"?>
<sst xmlns="http://schemas.openxmlformats.org/spreadsheetml/2006/main" count="151" uniqueCount="13">
  <si>
    <t>product</t>
  </si>
  <si>
    <t>price</t>
  </si>
  <si>
    <t>product-A</t>
  </si>
  <si>
    <t>product-B</t>
  </si>
  <si>
    <t>product-C</t>
  </si>
  <si>
    <t>inventory</t>
  </si>
  <si>
    <t>market_size</t>
  </si>
  <si>
    <t>conversion_rate</t>
  </si>
  <si>
    <t>sales</t>
  </si>
  <si>
    <t>revenue</t>
  </si>
  <si>
    <t>MAX(revenue)</t>
  </si>
  <si>
    <t>optimal price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</si>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</sst>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u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44" fontId="0" fillId="0" borderId="0" xfId="1" applyFont="1"/>
    <xf numFmtId="9" fontId="0" fillId="0" borderId="0" xfId="2" applyFont="1"/>
    <xf numFmtId="10" fontId="0" fillId="0" borderId="0" xfId="2" applyNumberFormat="1" applyFont="1"/>
    <xf numFmtId="0" fontId="0" fillId="0" borderId="1" xfId="0" applyBorder="1"/>
    <xf numFmtId="44" fontId="0" fillId="0" borderId="0" xfId="0" applyNumberFormat="1"/>
    <xf numFmtId="44" fontId="0" fillId="0" borderId="0" xfId="1" applyFont="1" applyBorder="1"/>
    <xf numFmtId="44" fontId="0" fillId="0" borderId="7" xfId="1" applyFont="1" applyBorder="1"/>
    <xf numFmtId="44" fontId="0" fillId="0" borderId="2" xfId="1" applyFont="1" applyBorder="1"/>
    <xf numFmtId="44" fontId="0" fillId="0" borderId="8" xfId="1" applyFont="1" applyBorder="1"/>
    <xf numFmtId="0" fontId="0" fillId="0" borderId="9" xfId="0" applyBorder="1"/>
    <xf numFmtId="0" fontId="0" fillId="0" borderId="10" xfId="0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4" fillId="0" borderId="0" xfId="0" applyFont="1"/>
    <xf numFmtId="0" fontId="0" fillId="0" borderId="2" xfId="0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rate curve</a:t>
            </a:r>
            <a:r>
              <a:rPr lang="en-US" baseline="0"/>
              <a:t> for product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solution!$B$2:$B$42</c:f>
              <c:numCache>
                <c:formatCode>_("$"* #,##0.00_);_("$"* \(#,##0.00\);_("$"* "-"??_);_(@_)</c:formatCode>
                <c:ptCount val="4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</c:numCache>
            </c:numRef>
          </c:cat>
          <c:val>
            <c:numRef>
              <c:f>solution!$C$2:$C$42</c:f>
              <c:numCache>
                <c:formatCode>0.00%</c:formatCode>
                <c:ptCount val="41"/>
                <c:pt idx="0">
                  <c:v>0.3</c:v>
                </c:pt>
                <c:pt idx="1">
                  <c:v>0.28536882735021418</c:v>
                </c:pt>
                <c:pt idx="2">
                  <c:v>0.27145122541078787</c:v>
                </c:pt>
                <c:pt idx="3">
                  <c:v>0.25821239292751735</c:v>
                </c:pt>
                <c:pt idx="4">
                  <c:v>0.24561922592339458</c:v>
                </c:pt>
                <c:pt idx="5">
                  <c:v>0.23364023492142144</c:v>
                </c:pt>
                <c:pt idx="6">
                  <c:v>0.22224546620451535</c:v>
                </c:pt>
                <c:pt idx="7">
                  <c:v>0.21140642691561404</c:v>
                </c:pt>
                <c:pt idx="8">
                  <c:v>0.20109601381069178</c:v>
                </c:pt>
                <c:pt idx="9">
                  <c:v>0.19128844548653198</c:v>
                </c:pt>
                <c:pt idx="10">
                  <c:v>0.18195919791379003</c:v>
                </c:pt>
                <c:pt idx="11">
                  <c:v>0.17308494311414599</c:v>
                </c:pt>
                <c:pt idx="12">
                  <c:v>0.16464349082820792</c:v>
                </c:pt>
                <c:pt idx="13">
                  <c:v>0.15661373302830481</c:v>
                </c:pt>
                <c:pt idx="14">
                  <c:v>0.14897559113742284</c:v>
                </c:pt>
                <c:pt idx="15">
                  <c:v>0.14170996582230441</c:v>
                </c:pt>
                <c:pt idx="16">
                  <c:v>0.13479868923516647</c:v>
                </c:pt>
                <c:pt idx="17">
                  <c:v>0.128224479584618</c:v>
                </c:pt>
                <c:pt idx="18">
                  <c:v>0.12197089792217974</c:v>
                </c:pt>
                <c:pt idx="19">
                  <c:v>0.11602230703635036</c:v>
                </c:pt>
                <c:pt idx="20">
                  <c:v>0.1103638323514327</c:v>
                </c:pt>
                <c:pt idx="21">
                  <c:v>0.10498132473334659</c:v>
                </c:pt>
                <c:pt idx="22">
                  <c:v>9.986132510942386E-2</c:v>
                </c:pt>
                <c:pt idx="23">
                  <c:v>9.4991030813715974E-2</c:v>
                </c:pt>
                <c:pt idx="24">
                  <c:v>9.0358263573660641E-2</c:v>
                </c:pt>
                <c:pt idx="25">
                  <c:v>8.5951439058057022E-2</c:v>
                </c:pt>
                <c:pt idx="26">
                  <c:v>8.1759537910203781E-2</c:v>
                </c:pt>
                <c:pt idx="27">
                  <c:v>7.7772078193767455E-2</c:v>
                </c:pt>
                <c:pt idx="28">
                  <c:v>7.3979089182481944E-2</c:v>
                </c:pt>
                <c:pt idx="29">
                  <c:v>7.0371086428139287E-2</c:v>
                </c:pt>
                <c:pt idx="30">
                  <c:v>6.6939048044528937E-2</c:v>
                </c:pt>
                <c:pt idx="31">
                  <c:v>6.3674392148022924E-2</c:v>
                </c:pt>
                <c:pt idx="32">
                  <c:v>6.0568955398396615E-2</c:v>
                </c:pt>
                <c:pt idx="33">
                  <c:v>5.7614972586226235E-2</c:v>
                </c:pt>
                <c:pt idx="34">
                  <c:v>5.480505721582038E-2</c:v>
                </c:pt>
                <c:pt idx="35">
                  <c:v>5.2132183035133541E-2</c:v>
                </c:pt>
                <c:pt idx="36">
                  <c:v>4.9589666466475966E-2</c:v>
                </c:pt>
                <c:pt idx="37">
                  <c:v>4.7171149894088278E-2</c:v>
                </c:pt>
                <c:pt idx="38">
                  <c:v>4.4870585766790518E-2</c:v>
                </c:pt>
                <c:pt idx="39">
                  <c:v>4.268222147595406E-2</c:v>
                </c:pt>
                <c:pt idx="40">
                  <c:v>4.0600584970983809E-2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1-9042-81CA-38552942D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979968"/>
        <c:axId val="1031981696"/>
      </c:lineChart>
      <c:catAx>
        <c:axId val="1031979968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981696"/>
        <c:crosses val="autoZero"/>
        <c:auto val="1"/>
        <c:lblAlgn val="ctr"/>
        <c:lblOffset val="100"/>
        <c:noMultiLvlLbl val="0"/>
      </c:catAx>
      <c:valAx>
        <c:axId val="10319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97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9</xdr:row>
      <xdr:rowOff>190500</xdr:rowOff>
    </xdr:from>
    <xdr:to>
      <xdr:col>12</xdr:col>
      <xdr:colOff>641350</xdr:colOff>
      <xdr:row>23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A8D223-C2DD-F09A-6234-F03FAE646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1FEE-B190-5E46-904A-3328BD193A62}">
  <dimension ref="A1:L127"/>
  <sheetViews>
    <sheetView showGridLines="0" tabSelected="1" workbookViewId="0">
      <selection activeCell="O6" sqref="O6"/>
    </sheetView>
  </sheetViews>
  <sheetFormatPr baseColWidth="10" defaultRowHeight="16" x14ac:dyDescent="0.2"/>
  <cols>
    <col min="3" max="3" width="14.1640625" bestFit="1" customWidth="1"/>
    <col min="10" max="10" width="12.5" bestFit="1" customWidth="1"/>
    <col min="11" max="11" width="12.1640625" bestFit="1" customWidth="1"/>
    <col min="12" max="12" width="12" bestFit="1" customWidth="1"/>
  </cols>
  <sheetData>
    <row r="1" spans="1:12" x14ac:dyDescent="0.2">
      <c r="A1" s="13" t="s">
        <v>0</v>
      </c>
      <c r="B1" s="13" t="s">
        <v>1</v>
      </c>
      <c r="C1" s="13" t="s">
        <v>7</v>
      </c>
      <c r="D1" s="13" t="s">
        <v>5</v>
      </c>
      <c r="E1" s="13" t="s">
        <v>6</v>
      </c>
      <c r="F1" s="14" t="s">
        <v>8</v>
      </c>
      <c r="G1" s="13" t="s">
        <v>9</v>
      </c>
    </row>
    <row r="2" spans="1:12" x14ac:dyDescent="0.2">
      <c r="A2" t="str">
        <f>conversion_rate!A2</f>
        <v>product-A</v>
      </c>
      <c r="B2" s="2">
        <f>conversion_rate!B2</f>
        <v>1</v>
      </c>
      <c r="C2" s="4">
        <f>conversion_rate!C2</f>
        <v>0.3</v>
      </c>
      <c r="D2">
        <f>VLOOKUP(A2,inventory!$A$1:$B$4, 2)</f>
        <v>100</v>
      </c>
      <c r="E2">
        <f>VLOOKUP(A2,market_size!$A$1:$B$4, 2)</f>
        <v>700</v>
      </c>
      <c r="F2" s="5">
        <f>MIN(D2, INT(C2*E2))</f>
        <v>100</v>
      </c>
      <c r="G2" s="6">
        <f>F2*B2</f>
        <v>100</v>
      </c>
      <c r="I2" s="18" t="s">
        <v>12</v>
      </c>
    </row>
    <row r="3" spans="1:12" x14ac:dyDescent="0.2">
      <c r="A3" t="str">
        <f>conversion_rate!A3</f>
        <v>product-A</v>
      </c>
      <c r="B3" s="2">
        <f>conversion_rate!B3</f>
        <v>1.1000000000000001</v>
      </c>
      <c r="C3" s="4">
        <f>conversion_rate!C3</f>
        <v>0.28536882735021418</v>
      </c>
      <c r="D3">
        <f>VLOOKUP(A3,inventory!$A$1:$B$4, 2)</f>
        <v>100</v>
      </c>
      <c r="E3">
        <f>VLOOKUP(A3,market_size!$A$1:$B$4, 2)</f>
        <v>700</v>
      </c>
      <c r="F3" s="5">
        <f t="shared" ref="F3:F66" si="0">MIN(D3, INT(C3*E3))</f>
        <v>100</v>
      </c>
      <c r="G3" s="6">
        <f t="shared" ref="G3:G66" si="1">F3*B3</f>
        <v>110.00000000000001</v>
      </c>
    </row>
    <row r="4" spans="1:12" x14ac:dyDescent="0.2">
      <c r="A4" t="str">
        <f>conversion_rate!A4</f>
        <v>product-A</v>
      </c>
      <c r="B4" s="2">
        <f>conversion_rate!B4</f>
        <v>1.2</v>
      </c>
      <c r="C4" s="4">
        <f>conversion_rate!C4</f>
        <v>0.27145122541078787</v>
      </c>
      <c r="D4">
        <f>VLOOKUP(A4,inventory!$A$1:$B$4, 2)</f>
        <v>100</v>
      </c>
      <c r="E4">
        <f>VLOOKUP(A4,market_size!$A$1:$B$4, 2)</f>
        <v>700</v>
      </c>
      <c r="F4" s="5">
        <f t="shared" si="0"/>
        <v>100</v>
      </c>
      <c r="G4" s="6">
        <f t="shared" si="1"/>
        <v>120</v>
      </c>
      <c r="I4" s="15" t="s">
        <v>0</v>
      </c>
      <c r="J4" s="16" t="s">
        <v>10</v>
      </c>
      <c r="K4" s="16" t="s">
        <v>8</v>
      </c>
      <c r="L4" s="17" t="s">
        <v>11</v>
      </c>
    </row>
    <row r="5" spans="1:12" x14ac:dyDescent="0.2">
      <c r="A5" t="str">
        <f>conversion_rate!A5</f>
        <v>product-A</v>
      </c>
      <c r="B5" s="2">
        <f>conversion_rate!B5</f>
        <v>1.3</v>
      </c>
      <c r="C5" s="4">
        <f>conversion_rate!C5</f>
        <v>0.25821239292751735</v>
      </c>
      <c r="D5">
        <f>VLOOKUP(A5,inventory!$A$1:$B$4, 2)</f>
        <v>100</v>
      </c>
      <c r="E5">
        <f>VLOOKUP(A5,market_size!$A$1:$B$4, 2)</f>
        <v>700</v>
      </c>
      <c r="F5" s="5">
        <f t="shared" si="0"/>
        <v>100</v>
      </c>
      <c r="G5" s="6">
        <f t="shared" si="1"/>
        <v>130</v>
      </c>
      <c r="I5" s="11" t="s">
        <v>2</v>
      </c>
      <c r="J5" s="7">
        <f>_xlfn.MAXIFS(G:G, A:A, I5)</f>
        <v>247.5</v>
      </c>
      <c r="K5">
        <f>INDEX(F:F, MATCH(J5, G:G, 0))</f>
        <v>99</v>
      </c>
      <c r="L5" s="8">
        <f>INDEX(B:B, MATCH(J5, G:G, 0))</f>
        <v>2.5</v>
      </c>
    </row>
    <row r="6" spans="1:12" x14ac:dyDescent="0.2">
      <c r="A6" t="str">
        <f>conversion_rate!A6</f>
        <v>product-A</v>
      </c>
      <c r="B6" s="2">
        <f>conversion_rate!B6</f>
        <v>1.4</v>
      </c>
      <c r="C6" s="4">
        <f>conversion_rate!C6</f>
        <v>0.24561922592339458</v>
      </c>
      <c r="D6">
        <f>VLOOKUP(A6,inventory!$A$1:$B$4, 2)</f>
        <v>100</v>
      </c>
      <c r="E6">
        <f>VLOOKUP(A6,market_size!$A$1:$B$4, 2)</f>
        <v>700</v>
      </c>
      <c r="F6" s="5">
        <f t="shared" si="0"/>
        <v>100</v>
      </c>
      <c r="G6" s="6">
        <f t="shared" si="1"/>
        <v>140</v>
      </c>
      <c r="I6" s="11" t="s">
        <v>3</v>
      </c>
      <c r="J6" s="7">
        <f t="shared" ref="J6:J7" si="2">_xlfn.MAXIFS(G:G, A:A, I6)</f>
        <v>63.7</v>
      </c>
      <c r="K6">
        <f t="shared" ref="K6:K7" si="3">INDEX(F:F, MATCH(J6, G:G, 0))</f>
        <v>49</v>
      </c>
      <c r="L6" s="8">
        <f>INDEX(B:B, MATCH(J6, G:G, 0))</f>
        <v>1.3</v>
      </c>
    </row>
    <row r="7" spans="1:12" x14ac:dyDescent="0.2">
      <c r="A7" t="str">
        <f>conversion_rate!A7</f>
        <v>product-A</v>
      </c>
      <c r="B7" s="2">
        <f>conversion_rate!B7</f>
        <v>1.5</v>
      </c>
      <c r="C7" s="4">
        <f>conversion_rate!C7</f>
        <v>0.23364023492142144</v>
      </c>
      <c r="D7">
        <f>VLOOKUP(A7,inventory!$A$1:$B$4, 2)</f>
        <v>100</v>
      </c>
      <c r="E7">
        <f>VLOOKUP(A7,market_size!$A$1:$B$4, 2)</f>
        <v>700</v>
      </c>
      <c r="F7" s="5">
        <f t="shared" si="0"/>
        <v>100</v>
      </c>
      <c r="G7" s="6">
        <f t="shared" si="1"/>
        <v>150</v>
      </c>
      <c r="I7" s="12" t="s">
        <v>4</v>
      </c>
      <c r="J7" s="9">
        <f t="shared" si="2"/>
        <v>32.5</v>
      </c>
      <c r="K7" s="19">
        <f t="shared" si="3"/>
        <v>25</v>
      </c>
      <c r="L7" s="10">
        <f>INDEX(B:B, MATCH(J7, G:G, 0))</f>
        <v>1.3</v>
      </c>
    </row>
    <row r="8" spans="1:12" x14ac:dyDescent="0.2">
      <c r="A8" t="str">
        <f>conversion_rate!A8</f>
        <v>product-A</v>
      </c>
      <c r="B8" s="2">
        <f>conversion_rate!B8</f>
        <v>1.6</v>
      </c>
      <c r="C8" s="4">
        <f>conversion_rate!C8</f>
        <v>0.22224546620451535</v>
      </c>
      <c r="D8">
        <f>VLOOKUP(A8,inventory!$A$1:$B$4, 2)</f>
        <v>100</v>
      </c>
      <c r="E8">
        <f>VLOOKUP(A8,market_size!$A$1:$B$4, 2)</f>
        <v>700</v>
      </c>
      <c r="F8" s="5">
        <f t="shared" si="0"/>
        <v>100</v>
      </c>
      <c r="G8" s="6">
        <f t="shared" si="1"/>
        <v>160</v>
      </c>
    </row>
    <row r="9" spans="1:12" x14ac:dyDescent="0.2">
      <c r="A9" t="str">
        <f>conversion_rate!A9</f>
        <v>product-A</v>
      </c>
      <c r="B9" s="2">
        <f>conversion_rate!B9</f>
        <v>1.7</v>
      </c>
      <c r="C9" s="4">
        <f>conversion_rate!C9</f>
        <v>0.21140642691561404</v>
      </c>
      <c r="D9">
        <f>VLOOKUP(A9,inventory!$A$1:$B$4, 2)</f>
        <v>100</v>
      </c>
      <c r="E9">
        <f>VLOOKUP(A9,market_size!$A$1:$B$4, 2)</f>
        <v>700</v>
      </c>
      <c r="F9" s="5">
        <f t="shared" si="0"/>
        <v>100</v>
      </c>
      <c r="G9" s="6">
        <f t="shared" si="1"/>
        <v>170</v>
      </c>
    </row>
    <row r="10" spans="1:12" x14ac:dyDescent="0.2">
      <c r="A10" t="str">
        <f>conversion_rate!A10</f>
        <v>product-A</v>
      </c>
      <c r="B10" s="2">
        <f>conversion_rate!B10</f>
        <v>1.8</v>
      </c>
      <c r="C10" s="4">
        <f>conversion_rate!C10</f>
        <v>0.20109601381069178</v>
      </c>
      <c r="D10">
        <f>VLOOKUP(A10,inventory!$A$1:$B$4, 2)</f>
        <v>100</v>
      </c>
      <c r="E10">
        <f>VLOOKUP(A10,market_size!$A$1:$B$4, 2)</f>
        <v>700</v>
      </c>
      <c r="F10" s="5">
        <f t="shared" si="0"/>
        <v>100</v>
      </c>
      <c r="G10" s="6">
        <f t="shared" si="1"/>
        <v>180</v>
      </c>
    </row>
    <row r="11" spans="1:12" x14ac:dyDescent="0.2">
      <c r="A11" t="str">
        <f>conversion_rate!A11</f>
        <v>product-A</v>
      </c>
      <c r="B11" s="2">
        <f>conversion_rate!B11</f>
        <v>1.9</v>
      </c>
      <c r="C11" s="4">
        <f>conversion_rate!C11</f>
        <v>0.19128844548653198</v>
      </c>
      <c r="D11">
        <f>VLOOKUP(A11,inventory!$A$1:$B$4, 2)</f>
        <v>100</v>
      </c>
      <c r="E11">
        <f>VLOOKUP(A11,market_size!$A$1:$B$4, 2)</f>
        <v>700</v>
      </c>
      <c r="F11" s="5">
        <f t="shared" si="0"/>
        <v>100</v>
      </c>
      <c r="G11" s="6">
        <f t="shared" si="1"/>
        <v>190</v>
      </c>
    </row>
    <row r="12" spans="1:12" x14ac:dyDescent="0.2">
      <c r="A12" t="str">
        <f>conversion_rate!A12</f>
        <v>product-A</v>
      </c>
      <c r="B12" s="2">
        <f>conversion_rate!B12</f>
        <v>2</v>
      </c>
      <c r="C12" s="4">
        <f>conversion_rate!C12</f>
        <v>0.18195919791379003</v>
      </c>
      <c r="D12">
        <f>VLOOKUP(A12,inventory!$A$1:$B$4, 2)</f>
        <v>100</v>
      </c>
      <c r="E12">
        <f>VLOOKUP(A12,market_size!$A$1:$B$4, 2)</f>
        <v>700</v>
      </c>
      <c r="F12" s="5">
        <f t="shared" si="0"/>
        <v>100</v>
      </c>
      <c r="G12" s="6">
        <f t="shared" si="1"/>
        <v>200</v>
      </c>
    </row>
    <row r="13" spans="1:12" x14ac:dyDescent="0.2">
      <c r="A13" t="str">
        <f>conversion_rate!A13</f>
        <v>product-A</v>
      </c>
      <c r="B13" s="2">
        <f>conversion_rate!B13</f>
        <v>2.1</v>
      </c>
      <c r="C13" s="4">
        <f>conversion_rate!C13</f>
        <v>0.17308494311414599</v>
      </c>
      <c r="D13">
        <f>VLOOKUP(A13,inventory!$A$1:$B$4, 2)</f>
        <v>100</v>
      </c>
      <c r="E13">
        <f>VLOOKUP(A13,market_size!$A$1:$B$4, 2)</f>
        <v>700</v>
      </c>
      <c r="F13" s="5">
        <f t="shared" si="0"/>
        <v>100</v>
      </c>
      <c r="G13" s="6">
        <f t="shared" si="1"/>
        <v>210</v>
      </c>
    </row>
    <row r="14" spans="1:12" x14ac:dyDescent="0.2">
      <c r="A14" t="str">
        <f>conversion_rate!A14</f>
        <v>product-A</v>
      </c>
      <c r="B14" s="2">
        <f>conversion_rate!B14</f>
        <v>2.2000000000000002</v>
      </c>
      <c r="C14" s="4">
        <f>conversion_rate!C14</f>
        <v>0.16464349082820792</v>
      </c>
      <c r="D14">
        <f>VLOOKUP(A14,inventory!$A$1:$B$4, 2)</f>
        <v>100</v>
      </c>
      <c r="E14">
        <f>VLOOKUP(A14,market_size!$A$1:$B$4, 2)</f>
        <v>700</v>
      </c>
      <c r="F14" s="5">
        <f t="shared" si="0"/>
        <v>100</v>
      </c>
      <c r="G14" s="6">
        <f t="shared" si="1"/>
        <v>220.00000000000003</v>
      </c>
    </row>
    <row r="15" spans="1:12" x14ac:dyDescent="0.2">
      <c r="A15" t="str">
        <f>conversion_rate!A15</f>
        <v>product-A</v>
      </c>
      <c r="B15" s="2">
        <f>conversion_rate!B15</f>
        <v>2.2999999999999998</v>
      </c>
      <c r="C15" s="4">
        <f>conversion_rate!C15</f>
        <v>0.15661373302830481</v>
      </c>
      <c r="D15">
        <f>VLOOKUP(A15,inventory!$A$1:$B$4, 2)</f>
        <v>100</v>
      </c>
      <c r="E15">
        <f>VLOOKUP(A15,market_size!$A$1:$B$4, 2)</f>
        <v>700</v>
      </c>
      <c r="F15" s="5">
        <f t="shared" si="0"/>
        <v>100</v>
      </c>
      <c r="G15" s="6">
        <f t="shared" si="1"/>
        <v>229.99999999999997</v>
      </c>
    </row>
    <row r="16" spans="1:12" x14ac:dyDescent="0.2">
      <c r="A16" t="str">
        <f>conversion_rate!A16</f>
        <v>product-A</v>
      </c>
      <c r="B16" s="2">
        <f>conversion_rate!B16</f>
        <v>2.4</v>
      </c>
      <c r="C16" s="4">
        <f>conversion_rate!C16</f>
        <v>0.14897559113742284</v>
      </c>
      <c r="D16">
        <f>VLOOKUP(A16,inventory!$A$1:$B$4, 2)</f>
        <v>100</v>
      </c>
      <c r="E16">
        <f>VLOOKUP(A16,market_size!$A$1:$B$4, 2)</f>
        <v>700</v>
      </c>
      <c r="F16" s="5">
        <f t="shared" si="0"/>
        <v>100</v>
      </c>
      <c r="G16" s="6">
        <f t="shared" si="1"/>
        <v>240</v>
      </c>
    </row>
    <row r="17" spans="1:7" x14ac:dyDescent="0.2">
      <c r="A17" t="str">
        <f>conversion_rate!A17</f>
        <v>product-A</v>
      </c>
      <c r="B17" s="2">
        <f>conversion_rate!B17</f>
        <v>2.5</v>
      </c>
      <c r="C17" s="4">
        <f>conversion_rate!C17</f>
        <v>0.14170996582230441</v>
      </c>
      <c r="D17">
        <f>VLOOKUP(A17,inventory!$A$1:$B$4, 2)</f>
        <v>100</v>
      </c>
      <c r="E17">
        <f>VLOOKUP(A17,market_size!$A$1:$B$4, 2)</f>
        <v>700</v>
      </c>
      <c r="F17" s="5">
        <f t="shared" si="0"/>
        <v>99</v>
      </c>
      <c r="G17" s="6">
        <f t="shared" si="1"/>
        <v>247.5</v>
      </c>
    </row>
    <row r="18" spans="1:7" x14ac:dyDescent="0.2">
      <c r="A18" t="str">
        <f>conversion_rate!A18</f>
        <v>product-A</v>
      </c>
      <c r="B18" s="2">
        <f>conversion_rate!B18</f>
        <v>2.6</v>
      </c>
      <c r="C18" s="4">
        <f>conversion_rate!C18</f>
        <v>0.13479868923516647</v>
      </c>
      <c r="D18">
        <f>VLOOKUP(A18,inventory!$A$1:$B$4, 2)</f>
        <v>100</v>
      </c>
      <c r="E18">
        <f>VLOOKUP(A18,market_size!$A$1:$B$4, 2)</f>
        <v>700</v>
      </c>
      <c r="F18" s="5">
        <f t="shared" si="0"/>
        <v>94</v>
      </c>
      <c r="G18" s="6">
        <f t="shared" si="1"/>
        <v>244.4</v>
      </c>
    </row>
    <row r="19" spans="1:7" x14ac:dyDescent="0.2">
      <c r="A19" t="str">
        <f>conversion_rate!A19</f>
        <v>product-A</v>
      </c>
      <c r="B19" s="2">
        <f>conversion_rate!B19</f>
        <v>2.7</v>
      </c>
      <c r="C19" s="4">
        <f>conversion_rate!C19</f>
        <v>0.128224479584618</v>
      </c>
      <c r="D19">
        <f>VLOOKUP(A19,inventory!$A$1:$B$4, 2)</f>
        <v>100</v>
      </c>
      <c r="E19">
        <f>VLOOKUP(A19,market_size!$A$1:$B$4, 2)</f>
        <v>700</v>
      </c>
      <c r="F19" s="5">
        <f t="shared" si="0"/>
        <v>89</v>
      </c>
      <c r="G19" s="6">
        <f t="shared" si="1"/>
        <v>240.3</v>
      </c>
    </row>
    <row r="20" spans="1:7" x14ac:dyDescent="0.2">
      <c r="A20" t="str">
        <f>conversion_rate!A20</f>
        <v>product-A</v>
      </c>
      <c r="B20" s="2">
        <f>conversion_rate!B20</f>
        <v>2.8</v>
      </c>
      <c r="C20" s="4">
        <f>conversion_rate!C20</f>
        <v>0.12197089792217974</v>
      </c>
      <c r="D20">
        <f>VLOOKUP(A20,inventory!$A$1:$B$4, 2)</f>
        <v>100</v>
      </c>
      <c r="E20">
        <f>VLOOKUP(A20,market_size!$A$1:$B$4, 2)</f>
        <v>700</v>
      </c>
      <c r="F20" s="5">
        <f t="shared" si="0"/>
        <v>85</v>
      </c>
      <c r="G20" s="6">
        <f t="shared" si="1"/>
        <v>237.99999999999997</v>
      </c>
    </row>
    <row r="21" spans="1:7" x14ac:dyDescent="0.2">
      <c r="A21" t="str">
        <f>conversion_rate!A21</f>
        <v>product-A</v>
      </c>
      <c r="B21" s="2">
        <f>conversion_rate!B21</f>
        <v>2.9</v>
      </c>
      <c r="C21" s="4">
        <f>conversion_rate!C21</f>
        <v>0.11602230703635036</v>
      </c>
      <c r="D21">
        <f>VLOOKUP(A21,inventory!$A$1:$B$4, 2)</f>
        <v>100</v>
      </c>
      <c r="E21">
        <f>VLOOKUP(A21,market_size!$A$1:$B$4, 2)</f>
        <v>700</v>
      </c>
      <c r="F21" s="5">
        <f t="shared" si="0"/>
        <v>81</v>
      </c>
      <c r="G21" s="6">
        <f t="shared" si="1"/>
        <v>234.9</v>
      </c>
    </row>
    <row r="22" spans="1:7" x14ac:dyDescent="0.2">
      <c r="A22" t="str">
        <f>conversion_rate!A22</f>
        <v>product-A</v>
      </c>
      <c r="B22" s="2">
        <f>conversion_rate!B22</f>
        <v>3</v>
      </c>
      <c r="C22" s="4">
        <f>conversion_rate!C22</f>
        <v>0.1103638323514327</v>
      </c>
      <c r="D22">
        <f>VLOOKUP(A22,inventory!$A$1:$B$4, 2)</f>
        <v>100</v>
      </c>
      <c r="E22">
        <f>VLOOKUP(A22,market_size!$A$1:$B$4, 2)</f>
        <v>700</v>
      </c>
      <c r="F22" s="5">
        <f t="shared" si="0"/>
        <v>77</v>
      </c>
      <c r="G22" s="6">
        <f t="shared" si="1"/>
        <v>231</v>
      </c>
    </row>
    <row r="23" spans="1:7" x14ac:dyDescent="0.2">
      <c r="A23" t="str">
        <f>conversion_rate!A23</f>
        <v>product-A</v>
      </c>
      <c r="B23" s="2">
        <f>conversion_rate!B23</f>
        <v>3.1</v>
      </c>
      <c r="C23" s="4">
        <f>conversion_rate!C23</f>
        <v>0.10498132473334659</v>
      </c>
      <c r="D23">
        <f>VLOOKUP(A23,inventory!$A$1:$B$4, 2)</f>
        <v>100</v>
      </c>
      <c r="E23">
        <f>VLOOKUP(A23,market_size!$A$1:$B$4, 2)</f>
        <v>700</v>
      </c>
      <c r="F23" s="5">
        <f t="shared" si="0"/>
        <v>73</v>
      </c>
      <c r="G23" s="6">
        <f t="shared" si="1"/>
        <v>226.3</v>
      </c>
    </row>
    <row r="24" spans="1:7" x14ac:dyDescent="0.2">
      <c r="A24" t="str">
        <f>conversion_rate!A24</f>
        <v>product-A</v>
      </c>
      <c r="B24" s="2">
        <f>conversion_rate!B24</f>
        <v>3.2</v>
      </c>
      <c r="C24" s="4">
        <f>conversion_rate!C24</f>
        <v>9.986132510942386E-2</v>
      </c>
      <c r="D24">
        <f>VLOOKUP(A24,inventory!$A$1:$B$4, 2)</f>
        <v>100</v>
      </c>
      <c r="E24">
        <f>VLOOKUP(A24,market_size!$A$1:$B$4, 2)</f>
        <v>700</v>
      </c>
      <c r="F24" s="5">
        <f t="shared" si="0"/>
        <v>69</v>
      </c>
      <c r="G24" s="6">
        <f t="shared" si="1"/>
        <v>220.8</v>
      </c>
    </row>
    <row r="25" spans="1:7" x14ac:dyDescent="0.2">
      <c r="A25" t="str">
        <f>conversion_rate!A25</f>
        <v>product-A</v>
      </c>
      <c r="B25" s="2">
        <f>conversion_rate!B25</f>
        <v>3.3</v>
      </c>
      <c r="C25" s="4">
        <f>conversion_rate!C25</f>
        <v>9.4991030813715974E-2</v>
      </c>
      <c r="D25">
        <f>VLOOKUP(A25,inventory!$A$1:$B$4, 2)</f>
        <v>100</v>
      </c>
      <c r="E25">
        <f>VLOOKUP(A25,market_size!$A$1:$B$4, 2)</f>
        <v>700</v>
      </c>
      <c r="F25" s="5">
        <f t="shared" si="0"/>
        <v>66</v>
      </c>
      <c r="G25" s="6">
        <f t="shared" si="1"/>
        <v>217.79999999999998</v>
      </c>
    </row>
    <row r="26" spans="1:7" x14ac:dyDescent="0.2">
      <c r="A26" t="str">
        <f>conversion_rate!A26</f>
        <v>product-A</v>
      </c>
      <c r="B26" s="2">
        <f>conversion_rate!B26</f>
        <v>3.4</v>
      </c>
      <c r="C26" s="4">
        <f>conversion_rate!C26</f>
        <v>9.0358263573660641E-2</v>
      </c>
      <c r="D26">
        <f>VLOOKUP(A26,inventory!$A$1:$B$4, 2)</f>
        <v>100</v>
      </c>
      <c r="E26">
        <f>VLOOKUP(A26,market_size!$A$1:$B$4, 2)</f>
        <v>700</v>
      </c>
      <c r="F26" s="5">
        <f t="shared" si="0"/>
        <v>63</v>
      </c>
      <c r="G26" s="6">
        <f t="shared" si="1"/>
        <v>214.2</v>
      </c>
    </row>
    <row r="27" spans="1:7" x14ac:dyDescent="0.2">
      <c r="A27" t="str">
        <f>conversion_rate!A27</f>
        <v>product-A</v>
      </c>
      <c r="B27" s="2">
        <f>conversion_rate!B27</f>
        <v>3.5</v>
      </c>
      <c r="C27" s="4">
        <f>conversion_rate!C27</f>
        <v>8.5951439058057022E-2</v>
      </c>
      <c r="D27">
        <f>VLOOKUP(A27,inventory!$A$1:$B$4, 2)</f>
        <v>100</v>
      </c>
      <c r="E27">
        <f>VLOOKUP(A27,market_size!$A$1:$B$4, 2)</f>
        <v>700</v>
      </c>
      <c r="F27" s="5">
        <f t="shared" si="0"/>
        <v>60</v>
      </c>
      <c r="G27" s="6">
        <f t="shared" si="1"/>
        <v>210</v>
      </c>
    </row>
    <row r="28" spans="1:7" x14ac:dyDescent="0.2">
      <c r="A28" t="str">
        <f>conversion_rate!A28</f>
        <v>product-A</v>
      </c>
      <c r="B28" s="2">
        <f>conversion_rate!B28</f>
        <v>3.6</v>
      </c>
      <c r="C28" s="4">
        <f>conversion_rate!C28</f>
        <v>8.1759537910203781E-2</v>
      </c>
      <c r="D28">
        <f>VLOOKUP(A28,inventory!$A$1:$B$4, 2)</f>
        <v>100</v>
      </c>
      <c r="E28">
        <f>VLOOKUP(A28,market_size!$A$1:$B$4, 2)</f>
        <v>700</v>
      </c>
      <c r="F28" s="5">
        <f t="shared" si="0"/>
        <v>57</v>
      </c>
      <c r="G28" s="6">
        <f t="shared" si="1"/>
        <v>205.20000000000002</v>
      </c>
    </row>
    <row r="29" spans="1:7" x14ac:dyDescent="0.2">
      <c r="A29" t="str">
        <f>conversion_rate!A29</f>
        <v>product-A</v>
      </c>
      <c r="B29" s="2">
        <f>conversion_rate!B29</f>
        <v>3.7</v>
      </c>
      <c r="C29" s="4">
        <f>conversion_rate!C29</f>
        <v>7.7772078193767455E-2</v>
      </c>
      <c r="D29">
        <f>VLOOKUP(A29,inventory!$A$1:$B$4, 2)</f>
        <v>100</v>
      </c>
      <c r="E29">
        <f>VLOOKUP(A29,market_size!$A$1:$B$4, 2)</f>
        <v>700</v>
      </c>
      <c r="F29" s="5">
        <f t="shared" si="0"/>
        <v>54</v>
      </c>
      <c r="G29" s="6">
        <f t="shared" si="1"/>
        <v>199.8</v>
      </c>
    </row>
    <row r="30" spans="1:7" x14ac:dyDescent="0.2">
      <c r="A30" t="str">
        <f>conversion_rate!A30</f>
        <v>product-A</v>
      </c>
      <c r="B30" s="2">
        <f>conversion_rate!B30</f>
        <v>3.8</v>
      </c>
      <c r="C30" s="4">
        <f>conversion_rate!C30</f>
        <v>7.3979089182481944E-2</v>
      </c>
      <c r="D30">
        <f>VLOOKUP(A30,inventory!$A$1:$B$4, 2)</f>
        <v>100</v>
      </c>
      <c r="E30">
        <f>VLOOKUP(A30,market_size!$A$1:$B$4, 2)</f>
        <v>700</v>
      </c>
      <c r="F30" s="5">
        <f t="shared" si="0"/>
        <v>51</v>
      </c>
      <c r="G30" s="6">
        <f t="shared" si="1"/>
        <v>193.79999999999998</v>
      </c>
    </row>
    <row r="31" spans="1:7" x14ac:dyDescent="0.2">
      <c r="A31" t="str">
        <f>conversion_rate!A31</f>
        <v>product-A</v>
      </c>
      <c r="B31" s="2">
        <f>conversion_rate!B31</f>
        <v>3.9</v>
      </c>
      <c r="C31" s="4">
        <f>conversion_rate!C31</f>
        <v>7.0371086428139287E-2</v>
      </c>
      <c r="D31">
        <f>VLOOKUP(A31,inventory!$A$1:$B$4, 2)</f>
        <v>100</v>
      </c>
      <c r="E31">
        <f>VLOOKUP(A31,market_size!$A$1:$B$4, 2)</f>
        <v>700</v>
      </c>
      <c r="F31" s="5">
        <f t="shared" si="0"/>
        <v>49</v>
      </c>
      <c r="G31" s="6">
        <f t="shared" si="1"/>
        <v>191.1</v>
      </c>
    </row>
    <row r="32" spans="1:7" x14ac:dyDescent="0.2">
      <c r="A32" t="str">
        <f>conversion_rate!A32</f>
        <v>product-A</v>
      </c>
      <c r="B32" s="2">
        <f>conversion_rate!B32</f>
        <v>4</v>
      </c>
      <c r="C32" s="4">
        <f>conversion_rate!C32</f>
        <v>6.6939048044528937E-2</v>
      </c>
      <c r="D32">
        <f>VLOOKUP(A32,inventory!$A$1:$B$4, 2)</f>
        <v>100</v>
      </c>
      <c r="E32">
        <f>VLOOKUP(A32,market_size!$A$1:$B$4, 2)</f>
        <v>700</v>
      </c>
      <c r="F32" s="5">
        <f t="shared" si="0"/>
        <v>46</v>
      </c>
      <c r="G32" s="6">
        <f t="shared" si="1"/>
        <v>184</v>
      </c>
    </row>
    <row r="33" spans="1:7" x14ac:dyDescent="0.2">
      <c r="A33" t="str">
        <f>conversion_rate!A33</f>
        <v>product-A</v>
      </c>
      <c r="B33" s="2">
        <f>conversion_rate!B33</f>
        <v>4.0999999999999996</v>
      </c>
      <c r="C33" s="4">
        <f>conversion_rate!C33</f>
        <v>6.3674392148022924E-2</v>
      </c>
      <c r="D33">
        <f>VLOOKUP(A33,inventory!$A$1:$B$4, 2)</f>
        <v>100</v>
      </c>
      <c r="E33">
        <f>VLOOKUP(A33,market_size!$A$1:$B$4, 2)</f>
        <v>700</v>
      </c>
      <c r="F33" s="5">
        <f t="shared" si="0"/>
        <v>44</v>
      </c>
      <c r="G33" s="6">
        <f t="shared" si="1"/>
        <v>180.39999999999998</v>
      </c>
    </row>
    <row r="34" spans="1:7" x14ac:dyDescent="0.2">
      <c r="A34" t="str">
        <f>conversion_rate!A34</f>
        <v>product-A</v>
      </c>
      <c r="B34" s="2">
        <f>conversion_rate!B34</f>
        <v>4.2</v>
      </c>
      <c r="C34" s="4">
        <f>conversion_rate!C34</f>
        <v>6.0568955398396615E-2</v>
      </c>
      <c r="D34">
        <f>VLOOKUP(A34,inventory!$A$1:$B$4, 2)</f>
        <v>100</v>
      </c>
      <c r="E34">
        <f>VLOOKUP(A34,market_size!$A$1:$B$4, 2)</f>
        <v>700</v>
      </c>
      <c r="F34" s="5">
        <f t="shared" si="0"/>
        <v>42</v>
      </c>
      <c r="G34" s="6">
        <f t="shared" si="1"/>
        <v>176.4</v>
      </c>
    </row>
    <row r="35" spans="1:7" x14ac:dyDescent="0.2">
      <c r="A35" t="str">
        <f>conversion_rate!A35</f>
        <v>product-A</v>
      </c>
      <c r="B35" s="2">
        <f>conversion_rate!B35</f>
        <v>4.3</v>
      </c>
      <c r="C35" s="4">
        <f>conversion_rate!C35</f>
        <v>5.7614972586226235E-2</v>
      </c>
      <c r="D35">
        <f>VLOOKUP(A35,inventory!$A$1:$B$4, 2)</f>
        <v>100</v>
      </c>
      <c r="E35">
        <f>VLOOKUP(A35,market_size!$A$1:$B$4, 2)</f>
        <v>700</v>
      </c>
      <c r="F35" s="5">
        <f t="shared" si="0"/>
        <v>40</v>
      </c>
      <c r="G35" s="6">
        <f t="shared" si="1"/>
        <v>172</v>
      </c>
    </row>
    <row r="36" spans="1:7" x14ac:dyDescent="0.2">
      <c r="A36" t="str">
        <f>conversion_rate!A36</f>
        <v>product-A</v>
      </c>
      <c r="B36" s="2">
        <f>conversion_rate!B36</f>
        <v>4.4000000000000004</v>
      </c>
      <c r="C36" s="4">
        <f>conversion_rate!C36</f>
        <v>5.480505721582038E-2</v>
      </c>
      <c r="D36">
        <f>VLOOKUP(A36,inventory!$A$1:$B$4, 2)</f>
        <v>100</v>
      </c>
      <c r="E36">
        <f>VLOOKUP(A36,market_size!$A$1:$B$4, 2)</f>
        <v>700</v>
      </c>
      <c r="F36" s="5">
        <f t="shared" si="0"/>
        <v>38</v>
      </c>
      <c r="G36" s="6">
        <f t="shared" si="1"/>
        <v>167.20000000000002</v>
      </c>
    </row>
    <row r="37" spans="1:7" x14ac:dyDescent="0.2">
      <c r="A37" t="str">
        <f>conversion_rate!A37</f>
        <v>product-A</v>
      </c>
      <c r="B37" s="2">
        <f>conversion_rate!B37</f>
        <v>4.5</v>
      </c>
      <c r="C37" s="4">
        <f>conversion_rate!C37</f>
        <v>5.2132183035133541E-2</v>
      </c>
      <c r="D37">
        <f>VLOOKUP(A37,inventory!$A$1:$B$4, 2)</f>
        <v>100</v>
      </c>
      <c r="E37">
        <f>VLOOKUP(A37,market_size!$A$1:$B$4, 2)</f>
        <v>700</v>
      </c>
      <c r="F37" s="5">
        <f t="shared" si="0"/>
        <v>36</v>
      </c>
      <c r="G37" s="6">
        <f t="shared" si="1"/>
        <v>162</v>
      </c>
    </row>
    <row r="38" spans="1:7" x14ac:dyDescent="0.2">
      <c r="A38" t="str">
        <f>conversion_rate!A38</f>
        <v>product-A</v>
      </c>
      <c r="B38" s="2">
        <f>conversion_rate!B38</f>
        <v>4.5999999999999996</v>
      </c>
      <c r="C38" s="4">
        <f>conversion_rate!C38</f>
        <v>4.9589666466475966E-2</v>
      </c>
      <c r="D38">
        <f>VLOOKUP(A38,inventory!$A$1:$B$4, 2)</f>
        <v>100</v>
      </c>
      <c r="E38">
        <f>VLOOKUP(A38,market_size!$A$1:$B$4, 2)</f>
        <v>700</v>
      </c>
      <c r="F38" s="5">
        <f t="shared" si="0"/>
        <v>34</v>
      </c>
      <c r="G38" s="6">
        <f t="shared" si="1"/>
        <v>156.39999999999998</v>
      </c>
    </row>
    <row r="39" spans="1:7" x14ac:dyDescent="0.2">
      <c r="A39" t="str">
        <f>conversion_rate!A39</f>
        <v>product-A</v>
      </c>
      <c r="B39" s="2">
        <f>conversion_rate!B39</f>
        <v>4.7</v>
      </c>
      <c r="C39" s="4">
        <f>conversion_rate!C39</f>
        <v>4.7171149894088278E-2</v>
      </c>
      <c r="D39">
        <f>VLOOKUP(A39,inventory!$A$1:$B$4, 2)</f>
        <v>100</v>
      </c>
      <c r="E39">
        <f>VLOOKUP(A39,market_size!$A$1:$B$4, 2)</f>
        <v>700</v>
      </c>
      <c r="F39" s="5">
        <f t="shared" si="0"/>
        <v>33</v>
      </c>
      <c r="G39" s="6">
        <f t="shared" si="1"/>
        <v>155.1</v>
      </c>
    </row>
    <row r="40" spans="1:7" x14ac:dyDescent="0.2">
      <c r="A40" t="str">
        <f>conversion_rate!A40</f>
        <v>product-A</v>
      </c>
      <c r="B40" s="2">
        <f>conversion_rate!B40</f>
        <v>4.8</v>
      </c>
      <c r="C40" s="4">
        <f>conversion_rate!C40</f>
        <v>4.4870585766790518E-2</v>
      </c>
      <c r="D40">
        <f>VLOOKUP(A40,inventory!$A$1:$B$4, 2)</f>
        <v>100</v>
      </c>
      <c r="E40">
        <f>VLOOKUP(A40,market_size!$A$1:$B$4, 2)</f>
        <v>700</v>
      </c>
      <c r="F40" s="5">
        <f t="shared" si="0"/>
        <v>31</v>
      </c>
      <c r="G40" s="6">
        <f t="shared" si="1"/>
        <v>148.79999999999998</v>
      </c>
    </row>
    <row r="41" spans="1:7" x14ac:dyDescent="0.2">
      <c r="A41" t="str">
        <f>conversion_rate!A41</f>
        <v>product-A</v>
      </c>
      <c r="B41" s="2">
        <f>conversion_rate!B41</f>
        <v>4.9000000000000004</v>
      </c>
      <c r="C41" s="4">
        <f>conversion_rate!C41</f>
        <v>4.268222147595406E-2</v>
      </c>
      <c r="D41">
        <f>VLOOKUP(A41,inventory!$A$1:$B$4, 2)</f>
        <v>100</v>
      </c>
      <c r="E41">
        <f>VLOOKUP(A41,market_size!$A$1:$B$4, 2)</f>
        <v>700</v>
      </c>
      <c r="F41" s="5">
        <f t="shared" si="0"/>
        <v>29</v>
      </c>
      <c r="G41" s="6">
        <f t="shared" si="1"/>
        <v>142.10000000000002</v>
      </c>
    </row>
    <row r="42" spans="1:7" x14ac:dyDescent="0.2">
      <c r="A42" t="str">
        <f>conversion_rate!A42</f>
        <v>product-A</v>
      </c>
      <c r="B42" s="2">
        <f>conversion_rate!B42</f>
        <v>5</v>
      </c>
      <c r="C42" s="4">
        <f>conversion_rate!C42</f>
        <v>4.0600584970983809E-2</v>
      </c>
      <c r="D42">
        <f>VLOOKUP(A42,inventory!$A$1:$B$4, 2)</f>
        <v>100</v>
      </c>
      <c r="E42">
        <f>VLOOKUP(A42,market_size!$A$1:$B$4, 2)</f>
        <v>700</v>
      </c>
      <c r="F42" s="5">
        <f t="shared" si="0"/>
        <v>28</v>
      </c>
      <c r="G42" s="6">
        <f t="shared" si="1"/>
        <v>140</v>
      </c>
    </row>
    <row r="43" spans="1:7" x14ac:dyDescent="0.2">
      <c r="A43" t="str">
        <f>conversion_rate!A43</f>
        <v>product-B</v>
      </c>
      <c r="B43" s="2">
        <f>conversion_rate!B43</f>
        <v>1</v>
      </c>
      <c r="C43" s="4">
        <f>conversion_rate!C43</f>
        <v>0.40551999668446748</v>
      </c>
      <c r="D43">
        <f>VLOOKUP(A43,inventory!$A$1:$B$4, 2)</f>
        <v>50</v>
      </c>
      <c r="E43">
        <f>VLOOKUP(A43,market_size!$A$1:$B$4, 2)</f>
        <v>150</v>
      </c>
      <c r="F43" s="5">
        <f t="shared" si="0"/>
        <v>50</v>
      </c>
      <c r="G43" s="6">
        <f t="shared" si="1"/>
        <v>50</v>
      </c>
    </row>
    <row r="44" spans="1:7" x14ac:dyDescent="0.2">
      <c r="A44" t="str">
        <f>conversion_rate!A44</f>
        <v>product-B</v>
      </c>
      <c r="B44" s="2">
        <f>conversion_rate!B44</f>
        <v>1.1000000000000001</v>
      </c>
      <c r="C44" s="4">
        <f>conversion_rate!C44</f>
        <v>0.37810433875687804</v>
      </c>
      <c r="D44">
        <f>VLOOKUP(A44,inventory!$A$1:$B$4, 2)</f>
        <v>50</v>
      </c>
      <c r="E44">
        <f>VLOOKUP(A44,market_size!$A$1:$B$4, 2)</f>
        <v>150</v>
      </c>
      <c r="F44" s="5">
        <f t="shared" si="0"/>
        <v>50</v>
      </c>
      <c r="G44" s="6">
        <f t="shared" si="1"/>
        <v>55.000000000000007</v>
      </c>
    </row>
    <row r="45" spans="1:7" x14ac:dyDescent="0.2">
      <c r="A45" t="str">
        <f>conversion_rate!A45</f>
        <v>product-B</v>
      </c>
      <c r="B45" s="2">
        <f>conversion_rate!B45</f>
        <v>1.2</v>
      </c>
      <c r="C45" s="4">
        <f>conversion_rate!C45</f>
        <v>0.35254214873653827</v>
      </c>
      <c r="D45">
        <f>VLOOKUP(A45,inventory!$A$1:$B$4, 2)</f>
        <v>50</v>
      </c>
      <c r="E45">
        <f>VLOOKUP(A45,market_size!$A$1:$B$4, 2)</f>
        <v>150</v>
      </c>
      <c r="F45" s="5">
        <f t="shared" si="0"/>
        <v>50</v>
      </c>
      <c r="G45" s="6">
        <f t="shared" si="1"/>
        <v>60</v>
      </c>
    </row>
    <row r="46" spans="1:7" x14ac:dyDescent="0.2">
      <c r="A46" t="str">
        <f>conversion_rate!A46</f>
        <v>product-B</v>
      </c>
      <c r="B46" s="2">
        <f>conversion_rate!B46</f>
        <v>1.3</v>
      </c>
      <c r="C46" s="4">
        <f>conversion_rate!C46</f>
        <v>0.32870812073831179</v>
      </c>
      <c r="D46">
        <f>VLOOKUP(A46,inventory!$A$1:$B$4, 2)</f>
        <v>50</v>
      </c>
      <c r="E46">
        <f>VLOOKUP(A46,market_size!$A$1:$B$4, 2)</f>
        <v>150</v>
      </c>
      <c r="F46" s="5">
        <f t="shared" si="0"/>
        <v>49</v>
      </c>
      <c r="G46" s="6">
        <f t="shared" si="1"/>
        <v>63.7</v>
      </c>
    </row>
    <row r="47" spans="1:7" x14ac:dyDescent="0.2">
      <c r="A47" t="str">
        <f>conversion_rate!A47</f>
        <v>product-B</v>
      </c>
      <c r="B47" s="2">
        <f>conversion_rate!B47</f>
        <v>1.4</v>
      </c>
      <c r="C47" s="4">
        <f>conversion_rate!C47</f>
        <v>0.30648542032930015</v>
      </c>
      <c r="D47">
        <f>VLOOKUP(A47,inventory!$A$1:$B$4, 2)</f>
        <v>50</v>
      </c>
      <c r="E47">
        <f>VLOOKUP(A47,market_size!$A$1:$B$4, 2)</f>
        <v>150</v>
      </c>
      <c r="F47" s="5">
        <f t="shared" si="0"/>
        <v>45</v>
      </c>
      <c r="G47" s="6">
        <f t="shared" si="1"/>
        <v>62.999999999999993</v>
      </c>
    </row>
    <row r="48" spans="1:7" x14ac:dyDescent="0.2">
      <c r="A48" t="str">
        <f>conversion_rate!A48</f>
        <v>product-B</v>
      </c>
      <c r="B48" s="2">
        <f>conversion_rate!B48</f>
        <v>1.5</v>
      </c>
      <c r="C48" s="4">
        <f>conversion_rate!C48</f>
        <v>0.28576511180631636</v>
      </c>
      <c r="D48">
        <f>VLOOKUP(A48,inventory!$A$1:$B$4, 2)</f>
        <v>50</v>
      </c>
      <c r="E48">
        <f>VLOOKUP(A48,market_size!$A$1:$B$4, 2)</f>
        <v>150</v>
      </c>
      <c r="F48" s="5">
        <f t="shared" si="0"/>
        <v>42</v>
      </c>
      <c r="G48" s="6">
        <f t="shared" si="1"/>
        <v>63</v>
      </c>
    </row>
    <row r="49" spans="1:7" x14ac:dyDescent="0.2">
      <c r="A49" t="str">
        <f>conversion_rate!A49</f>
        <v>product-B</v>
      </c>
      <c r="B49" s="2">
        <f>conversion_rate!B49</f>
        <v>1.6</v>
      </c>
      <c r="C49" s="4">
        <f>conversion_rate!C49</f>
        <v>0.26644562419294171</v>
      </c>
      <c r="D49">
        <f>VLOOKUP(A49,inventory!$A$1:$B$4, 2)</f>
        <v>50</v>
      </c>
      <c r="E49">
        <f>VLOOKUP(A49,market_size!$A$1:$B$4, 2)</f>
        <v>150</v>
      </c>
      <c r="F49" s="5">
        <f t="shared" si="0"/>
        <v>39</v>
      </c>
      <c r="G49" s="6">
        <f t="shared" si="1"/>
        <v>62.400000000000006</v>
      </c>
    </row>
    <row r="50" spans="1:7" x14ac:dyDescent="0.2">
      <c r="A50" t="str">
        <f>conversion_rate!A50</f>
        <v>product-B</v>
      </c>
      <c r="B50" s="2">
        <f>conversion_rate!B50</f>
        <v>1.7</v>
      </c>
      <c r="C50" s="4">
        <f>conversion_rate!C50</f>
        <v>0.24843225333848165</v>
      </c>
      <c r="D50">
        <f>VLOOKUP(A50,inventory!$A$1:$B$4, 2)</f>
        <v>50</v>
      </c>
      <c r="E50">
        <f>VLOOKUP(A50,market_size!$A$1:$B$4, 2)</f>
        <v>150</v>
      </c>
      <c r="F50" s="5">
        <f t="shared" si="0"/>
        <v>37</v>
      </c>
      <c r="G50" s="6">
        <f t="shared" si="1"/>
        <v>62.9</v>
      </c>
    </row>
    <row r="51" spans="1:7" x14ac:dyDescent="0.2">
      <c r="A51" t="str">
        <f>conversion_rate!A51</f>
        <v>product-B</v>
      </c>
      <c r="B51" s="2">
        <f>conversion_rate!B51</f>
        <v>1.8</v>
      </c>
      <c r="C51" s="4">
        <f>conversion_rate!C51</f>
        <v>0.23163669767810915</v>
      </c>
      <c r="D51">
        <f>VLOOKUP(A51,inventory!$A$1:$B$4, 2)</f>
        <v>50</v>
      </c>
      <c r="E51">
        <f>VLOOKUP(A51,market_size!$A$1:$B$4, 2)</f>
        <v>150</v>
      </c>
      <c r="F51" s="5">
        <f t="shared" si="0"/>
        <v>34</v>
      </c>
      <c r="G51" s="6">
        <f t="shared" si="1"/>
        <v>61.2</v>
      </c>
    </row>
    <row r="52" spans="1:7" x14ac:dyDescent="0.2">
      <c r="A52" t="str">
        <f>conversion_rate!A52</f>
        <v>product-B</v>
      </c>
      <c r="B52" s="2">
        <f>conversion_rate!B52</f>
        <v>1.9</v>
      </c>
      <c r="C52" s="4">
        <f>conversion_rate!C52</f>
        <v>0.21597662537849152</v>
      </c>
      <c r="D52">
        <f>VLOOKUP(A52,inventory!$A$1:$B$4, 2)</f>
        <v>50</v>
      </c>
      <c r="E52">
        <f>VLOOKUP(A52,market_size!$A$1:$B$4, 2)</f>
        <v>150</v>
      </c>
      <c r="F52" s="5">
        <f t="shared" si="0"/>
        <v>32</v>
      </c>
      <c r="G52" s="6">
        <f t="shared" si="1"/>
        <v>60.8</v>
      </c>
    </row>
    <row r="53" spans="1:7" x14ac:dyDescent="0.2">
      <c r="A53" t="str">
        <f>conversion_rate!A53</f>
        <v>product-B</v>
      </c>
      <c r="B53" s="2">
        <f>conversion_rate!B53</f>
        <v>2</v>
      </c>
      <c r="C53" s="4">
        <f>conversion_rate!C53</f>
        <v>0.20137527074704767</v>
      </c>
      <c r="D53">
        <f>VLOOKUP(A53,inventory!$A$1:$B$4, 2)</f>
        <v>50</v>
      </c>
      <c r="E53">
        <f>VLOOKUP(A53,market_size!$A$1:$B$4, 2)</f>
        <v>150</v>
      </c>
      <c r="F53" s="5">
        <f t="shared" si="0"/>
        <v>30</v>
      </c>
      <c r="G53" s="6">
        <f t="shared" si="1"/>
        <v>60</v>
      </c>
    </row>
    <row r="54" spans="1:7" x14ac:dyDescent="0.2">
      <c r="A54" t="str">
        <f>conversion_rate!A54</f>
        <v>product-B</v>
      </c>
      <c r="B54" s="2">
        <f>conversion_rate!B54</f>
        <v>2.1</v>
      </c>
      <c r="C54" s="4">
        <f>conversion_rate!C54</f>
        <v>0.1877610579264343</v>
      </c>
      <c r="D54">
        <f>VLOOKUP(A54,inventory!$A$1:$B$4, 2)</f>
        <v>50</v>
      </c>
      <c r="E54">
        <f>VLOOKUP(A54,market_size!$A$1:$B$4, 2)</f>
        <v>150</v>
      </c>
      <c r="F54" s="5">
        <f t="shared" si="0"/>
        <v>28</v>
      </c>
      <c r="G54" s="6">
        <f t="shared" si="1"/>
        <v>58.800000000000004</v>
      </c>
    </row>
    <row r="55" spans="1:7" x14ac:dyDescent="0.2">
      <c r="A55" t="str">
        <f>conversion_rate!A55</f>
        <v>product-B</v>
      </c>
      <c r="B55" s="2">
        <f>conversion_rate!B55</f>
        <v>2.2000000000000002</v>
      </c>
      <c r="C55" s="4">
        <f>conversion_rate!C55</f>
        <v>0.1750672500296101</v>
      </c>
      <c r="D55">
        <f>VLOOKUP(A55,inventory!$A$1:$B$4, 2)</f>
        <v>50</v>
      </c>
      <c r="E55">
        <f>VLOOKUP(A55,market_size!$A$1:$B$4, 2)</f>
        <v>150</v>
      </c>
      <c r="F55" s="5">
        <f t="shared" si="0"/>
        <v>26</v>
      </c>
      <c r="G55" s="6">
        <f t="shared" si="1"/>
        <v>57.2</v>
      </c>
    </row>
    <row r="56" spans="1:7" x14ac:dyDescent="0.2">
      <c r="A56" t="str">
        <f>conversion_rate!A56</f>
        <v>product-B</v>
      </c>
      <c r="B56" s="2">
        <f>conversion_rate!B56</f>
        <v>2.2999999999999998</v>
      </c>
      <c r="C56" s="4">
        <f>conversion_rate!C56</f>
        <v>0.16323162199553792</v>
      </c>
      <c r="D56">
        <f>VLOOKUP(A56,inventory!$A$1:$B$4, 2)</f>
        <v>50</v>
      </c>
      <c r="E56">
        <f>VLOOKUP(A56,market_size!$A$1:$B$4, 2)</f>
        <v>150</v>
      </c>
      <c r="F56" s="5">
        <f t="shared" si="0"/>
        <v>24</v>
      </c>
      <c r="G56" s="6">
        <f t="shared" si="1"/>
        <v>55.199999999999996</v>
      </c>
    </row>
    <row r="57" spans="1:7" x14ac:dyDescent="0.2">
      <c r="A57" t="str">
        <f>conversion_rate!A57</f>
        <v>product-B</v>
      </c>
      <c r="B57" s="2">
        <f>conversion_rate!B57</f>
        <v>2.4</v>
      </c>
      <c r="C57" s="4">
        <f>conversion_rate!C57</f>
        <v>0.15219615556186339</v>
      </c>
      <c r="D57">
        <f>VLOOKUP(A57,inventory!$A$1:$B$4, 2)</f>
        <v>50</v>
      </c>
      <c r="E57">
        <f>VLOOKUP(A57,market_size!$A$1:$B$4, 2)</f>
        <v>150</v>
      </c>
      <c r="F57" s="5">
        <f t="shared" si="0"/>
        <v>22</v>
      </c>
      <c r="G57" s="6">
        <f t="shared" si="1"/>
        <v>52.8</v>
      </c>
    </row>
    <row r="58" spans="1:7" x14ac:dyDescent="0.2">
      <c r="A58" t="str">
        <f>conversion_rate!A58</f>
        <v>product-B</v>
      </c>
      <c r="B58" s="2">
        <f>conversion_rate!B58</f>
        <v>2.5</v>
      </c>
      <c r="C58" s="4">
        <f>conversion_rate!C58</f>
        <v>0.14190675485932572</v>
      </c>
      <c r="D58">
        <f>VLOOKUP(A58,inventory!$A$1:$B$4, 2)</f>
        <v>50</v>
      </c>
      <c r="E58">
        <f>VLOOKUP(A58,market_size!$A$1:$B$4, 2)</f>
        <v>150</v>
      </c>
      <c r="F58" s="5">
        <f t="shared" si="0"/>
        <v>21</v>
      </c>
      <c r="G58" s="6">
        <f t="shared" si="1"/>
        <v>52.5</v>
      </c>
    </row>
    <row r="59" spans="1:7" x14ac:dyDescent="0.2">
      <c r="A59" t="str">
        <f>conversion_rate!A59</f>
        <v>product-B</v>
      </c>
      <c r="B59" s="2">
        <f>conversion_rate!B59</f>
        <v>2.6</v>
      </c>
      <c r="C59" s="4">
        <f>conversion_rate!C59</f>
        <v>0.13231298123374369</v>
      </c>
      <c r="D59">
        <f>VLOOKUP(A59,inventory!$A$1:$B$4, 2)</f>
        <v>50</v>
      </c>
      <c r="E59">
        <f>VLOOKUP(A59,market_size!$A$1:$B$4, 2)</f>
        <v>150</v>
      </c>
      <c r="F59" s="5">
        <f t="shared" si="0"/>
        <v>19</v>
      </c>
      <c r="G59" s="6">
        <f t="shared" si="1"/>
        <v>49.4</v>
      </c>
    </row>
    <row r="60" spans="1:7" x14ac:dyDescent="0.2">
      <c r="A60" t="str">
        <f>conversion_rate!A60</f>
        <v>product-B</v>
      </c>
      <c r="B60" s="2">
        <f>conversion_rate!B60</f>
        <v>2.7</v>
      </c>
      <c r="C60" s="4">
        <f>conversion_rate!C60</f>
        <v>0.12336780599567432</v>
      </c>
      <c r="D60">
        <f>VLOOKUP(A60,inventory!$A$1:$B$4, 2)</f>
        <v>50</v>
      </c>
      <c r="E60">
        <f>VLOOKUP(A60,market_size!$A$1:$B$4, 2)</f>
        <v>150</v>
      </c>
      <c r="F60" s="5">
        <f t="shared" si="0"/>
        <v>18</v>
      </c>
      <c r="G60" s="6">
        <f t="shared" si="1"/>
        <v>48.6</v>
      </c>
    </row>
    <row r="61" spans="1:7" x14ac:dyDescent="0.2">
      <c r="A61" t="str">
        <f>conversion_rate!A61</f>
        <v>product-B</v>
      </c>
      <c r="B61" s="2">
        <f>conversion_rate!B61</f>
        <v>2.8</v>
      </c>
      <c r="C61" s="4">
        <f>conversion_rate!C61</f>
        <v>0.11502737988572274</v>
      </c>
      <c r="D61">
        <f>VLOOKUP(A61,inventory!$A$1:$B$4, 2)</f>
        <v>50</v>
      </c>
      <c r="E61">
        <f>VLOOKUP(A61,market_size!$A$1:$B$4, 2)</f>
        <v>150</v>
      </c>
      <c r="F61" s="5">
        <f t="shared" si="0"/>
        <v>17</v>
      </c>
      <c r="G61" s="6">
        <f t="shared" si="1"/>
        <v>47.599999999999994</v>
      </c>
    </row>
    <row r="62" spans="1:7" x14ac:dyDescent="0.2">
      <c r="A62" t="str">
        <f>conversion_rate!A62</f>
        <v>product-B</v>
      </c>
      <c r="B62" s="2">
        <f>conversion_rate!B62</f>
        <v>2.9</v>
      </c>
      <c r="C62" s="4">
        <f>conversion_rate!C62</f>
        <v>0.10725081812542166</v>
      </c>
      <c r="D62">
        <f>VLOOKUP(A62,inventory!$A$1:$B$4, 2)</f>
        <v>50</v>
      </c>
      <c r="E62">
        <f>VLOOKUP(A62,market_size!$A$1:$B$4, 2)</f>
        <v>150</v>
      </c>
      <c r="F62" s="5">
        <f t="shared" si="0"/>
        <v>16</v>
      </c>
      <c r="G62" s="6">
        <f t="shared" si="1"/>
        <v>46.4</v>
      </c>
    </row>
    <row r="63" spans="1:7" x14ac:dyDescent="0.2">
      <c r="A63" t="str">
        <f>conversion_rate!A63</f>
        <v>product-B</v>
      </c>
      <c r="B63" s="2">
        <f>conversion_rate!B63</f>
        <v>3</v>
      </c>
      <c r="C63" s="4">
        <f>conversion_rate!C63</f>
        <v>0.1</v>
      </c>
      <c r="D63">
        <f>VLOOKUP(A63,inventory!$A$1:$B$4, 2)</f>
        <v>50</v>
      </c>
      <c r="E63">
        <f>VLOOKUP(A63,market_size!$A$1:$B$4, 2)</f>
        <v>150</v>
      </c>
      <c r="F63" s="5">
        <f t="shared" si="0"/>
        <v>15</v>
      </c>
      <c r="G63" s="6">
        <f t="shared" si="1"/>
        <v>45</v>
      </c>
    </row>
    <row r="64" spans="1:7" x14ac:dyDescent="0.2">
      <c r="A64" t="str">
        <f>conversion_rate!A64</f>
        <v>product-B</v>
      </c>
      <c r="B64" s="2">
        <f>conversion_rate!B64</f>
        <v>3.1</v>
      </c>
      <c r="C64" s="4">
        <f>conversion_rate!C64</f>
        <v>9.3239381990594825E-2</v>
      </c>
      <c r="D64">
        <f>VLOOKUP(A64,inventory!$A$1:$B$4, 2)</f>
        <v>50</v>
      </c>
      <c r="E64">
        <f>VLOOKUP(A64,market_size!$A$1:$B$4, 2)</f>
        <v>150</v>
      </c>
      <c r="F64" s="5">
        <f t="shared" si="0"/>
        <v>13</v>
      </c>
      <c r="G64" s="6">
        <f t="shared" si="1"/>
        <v>40.300000000000004</v>
      </c>
    </row>
    <row r="65" spans="1:7" x14ac:dyDescent="0.2">
      <c r="A65" t="str">
        <f>conversion_rate!A65</f>
        <v>product-B</v>
      </c>
      <c r="B65" s="2">
        <f>conversion_rate!B65</f>
        <v>3.2</v>
      </c>
      <c r="C65" s="4">
        <f>conversion_rate!C65</f>
        <v>8.693582353988058E-2</v>
      </c>
      <c r="D65">
        <f>VLOOKUP(A65,inventory!$A$1:$B$4, 2)</f>
        <v>50</v>
      </c>
      <c r="E65">
        <f>VLOOKUP(A65,market_size!$A$1:$B$4, 2)</f>
        <v>150</v>
      </c>
      <c r="F65" s="5">
        <f t="shared" si="0"/>
        <v>13</v>
      </c>
      <c r="G65" s="6">
        <f t="shared" si="1"/>
        <v>41.6</v>
      </c>
    </row>
    <row r="66" spans="1:7" x14ac:dyDescent="0.2">
      <c r="A66" t="str">
        <f>conversion_rate!A66</f>
        <v>product-B</v>
      </c>
      <c r="B66" s="2">
        <f>conversion_rate!B66</f>
        <v>3.3</v>
      </c>
      <c r="C66" s="4">
        <f>conversion_rate!C66</f>
        <v>8.105842459701873E-2</v>
      </c>
      <c r="D66">
        <f>VLOOKUP(A66,inventory!$A$1:$B$4, 2)</f>
        <v>50</v>
      </c>
      <c r="E66">
        <f>VLOOKUP(A66,market_size!$A$1:$B$4, 2)</f>
        <v>150</v>
      </c>
      <c r="F66" s="5">
        <f t="shared" si="0"/>
        <v>12</v>
      </c>
      <c r="G66" s="6">
        <f t="shared" si="1"/>
        <v>39.599999999999994</v>
      </c>
    </row>
    <row r="67" spans="1:7" x14ac:dyDescent="0.2">
      <c r="A67" t="str">
        <f>conversion_rate!A67</f>
        <v>product-B</v>
      </c>
      <c r="B67" s="2">
        <f>conversion_rate!B67</f>
        <v>3.4</v>
      </c>
      <c r="C67" s="4">
        <f>conversion_rate!C67</f>
        <v>7.5578374145572558E-2</v>
      </c>
      <c r="D67">
        <f>VLOOKUP(A67,inventory!$A$1:$B$4, 2)</f>
        <v>50</v>
      </c>
      <c r="E67">
        <f>VLOOKUP(A67,market_size!$A$1:$B$4, 2)</f>
        <v>150</v>
      </c>
      <c r="F67" s="5">
        <f t="shared" ref="F67:F124" si="4">MIN(D67, INT(C67*E67))</f>
        <v>11</v>
      </c>
      <c r="G67" s="6">
        <f t="shared" ref="G67:G124" si="5">F67*B67</f>
        <v>37.4</v>
      </c>
    </row>
    <row r="68" spans="1:7" x14ac:dyDescent="0.2">
      <c r="A68" t="str">
        <f>conversion_rate!A68</f>
        <v>product-B</v>
      </c>
      <c r="B68" s="2">
        <f>conversion_rate!B68</f>
        <v>3.5</v>
      </c>
      <c r="C68" s="4">
        <f>conversion_rate!C68</f>
        <v>7.0468808971871341E-2</v>
      </c>
      <c r="D68">
        <f>VLOOKUP(A68,inventory!$A$1:$B$4, 2)</f>
        <v>50</v>
      </c>
      <c r="E68">
        <f>VLOOKUP(A68,market_size!$A$1:$B$4, 2)</f>
        <v>150</v>
      </c>
      <c r="F68" s="5">
        <f t="shared" si="4"/>
        <v>10</v>
      </c>
      <c r="G68" s="6">
        <f t="shared" si="5"/>
        <v>35</v>
      </c>
    </row>
    <row r="69" spans="1:7" x14ac:dyDescent="0.2">
      <c r="A69" t="str">
        <f>conversion_rate!A69</f>
        <v>product-B</v>
      </c>
      <c r="B69" s="2">
        <f>conversion_rate!B69</f>
        <v>3.6</v>
      </c>
      <c r="C69" s="4">
        <f>conversion_rate!C69</f>
        <v>6.5704681981505683E-2</v>
      </c>
      <c r="D69">
        <f>VLOOKUP(A69,inventory!$A$1:$B$4, 2)</f>
        <v>50</v>
      </c>
      <c r="E69">
        <f>VLOOKUP(A69,market_size!$A$1:$B$4, 2)</f>
        <v>150</v>
      </c>
      <c r="F69" s="5">
        <f t="shared" si="4"/>
        <v>9</v>
      </c>
      <c r="G69" s="6">
        <f t="shared" si="5"/>
        <v>32.4</v>
      </c>
    </row>
    <row r="70" spans="1:7" x14ac:dyDescent="0.2">
      <c r="A70" t="str">
        <f>conversion_rate!A70</f>
        <v>product-B</v>
      </c>
      <c r="B70" s="2">
        <f>conversion_rate!B70</f>
        <v>3.7</v>
      </c>
      <c r="C70" s="4">
        <f>conversion_rate!C70</f>
        <v>6.1262639418441601E-2</v>
      </c>
      <c r="D70">
        <f>VLOOKUP(A70,inventory!$A$1:$B$4, 2)</f>
        <v>50</v>
      </c>
      <c r="E70">
        <f>VLOOKUP(A70,market_size!$A$1:$B$4, 2)</f>
        <v>150</v>
      </c>
      <c r="F70" s="5">
        <f t="shared" si="4"/>
        <v>9</v>
      </c>
      <c r="G70" s="6">
        <f t="shared" si="5"/>
        <v>33.300000000000004</v>
      </c>
    </row>
    <row r="71" spans="1:7" x14ac:dyDescent="0.2">
      <c r="A71" t="str">
        <f>conversion_rate!A71</f>
        <v>product-B</v>
      </c>
      <c r="B71" s="2">
        <f>conversion_rate!B71</f>
        <v>3.8</v>
      </c>
      <c r="C71" s="4">
        <f>conversion_rate!C71</f>
        <v>5.7120906384881501E-2</v>
      </c>
      <c r="D71">
        <f>VLOOKUP(A71,inventory!$A$1:$B$4, 2)</f>
        <v>50</v>
      </c>
      <c r="E71">
        <f>VLOOKUP(A71,market_size!$A$1:$B$4, 2)</f>
        <v>150</v>
      </c>
      <c r="F71" s="5">
        <f t="shared" si="4"/>
        <v>8</v>
      </c>
      <c r="G71" s="6">
        <f t="shared" si="5"/>
        <v>30.4</v>
      </c>
    </row>
    <row r="72" spans="1:7" x14ac:dyDescent="0.2">
      <c r="A72" t="str">
        <f>conversion_rate!A72</f>
        <v>product-B</v>
      </c>
      <c r="B72" s="2">
        <f>conversion_rate!B72</f>
        <v>3.9</v>
      </c>
      <c r="C72" s="4">
        <f>conversion_rate!C72</f>
        <v>5.3259180100689731E-2</v>
      </c>
      <c r="D72">
        <f>VLOOKUP(A72,inventory!$A$1:$B$4, 2)</f>
        <v>50</v>
      </c>
      <c r="E72">
        <f>VLOOKUP(A72,market_size!$A$1:$B$4, 2)</f>
        <v>150</v>
      </c>
      <c r="F72" s="5">
        <f t="shared" si="4"/>
        <v>7</v>
      </c>
      <c r="G72" s="6">
        <f t="shared" si="5"/>
        <v>27.3</v>
      </c>
    </row>
    <row r="73" spans="1:7" x14ac:dyDescent="0.2">
      <c r="A73" t="str">
        <f>conversion_rate!A73</f>
        <v>product-B</v>
      </c>
      <c r="B73" s="2">
        <f>conversion_rate!B73</f>
        <v>4</v>
      </c>
      <c r="C73" s="4">
        <f>conversion_rate!C73</f>
        <v>4.9658530379140954E-2</v>
      </c>
      <c r="D73">
        <f>VLOOKUP(A73,inventory!$A$1:$B$4, 2)</f>
        <v>50</v>
      </c>
      <c r="E73">
        <f>VLOOKUP(A73,market_size!$A$1:$B$4, 2)</f>
        <v>150</v>
      </c>
      <c r="F73" s="5">
        <f t="shared" si="4"/>
        <v>7</v>
      </c>
      <c r="G73" s="6">
        <f t="shared" si="5"/>
        <v>28</v>
      </c>
    </row>
    <row r="74" spans="1:7" x14ac:dyDescent="0.2">
      <c r="A74" t="str">
        <f>conversion_rate!A74</f>
        <v>product-B</v>
      </c>
      <c r="B74" s="2">
        <f>conversion_rate!B74</f>
        <v>4.0999999999999996</v>
      </c>
      <c r="C74" s="4">
        <f>conversion_rate!C74</f>
        <v>4.6301306831122824E-2</v>
      </c>
      <c r="D74">
        <f>VLOOKUP(A74,inventory!$A$1:$B$4, 2)</f>
        <v>50</v>
      </c>
      <c r="E74">
        <f>VLOOKUP(A74,market_size!$A$1:$B$4, 2)</f>
        <v>150</v>
      </c>
      <c r="F74" s="5">
        <f t="shared" si="4"/>
        <v>6</v>
      </c>
      <c r="G74" s="6">
        <f t="shared" si="5"/>
        <v>24.599999999999998</v>
      </c>
    </row>
    <row r="75" spans="1:7" x14ac:dyDescent="0.2">
      <c r="A75" t="str">
        <f>conversion_rate!A75</f>
        <v>product-B</v>
      </c>
      <c r="B75" s="2">
        <f>conversion_rate!B75</f>
        <v>4.2</v>
      </c>
      <c r="C75" s="4">
        <f>conversion_rate!C75</f>
        <v>4.3171052342907967E-2</v>
      </c>
      <c r="D75">
        <f>VLOOKUP(A75,inventory!$A$1:$B$4, 2)</f>
        <v>50</v>
      </c>
      <c r="E75">
        <f>VLOOKUP(A75,market_size!$A$1:$B$4, 2)</f>
        <v>150</v>
      </c>
      <c r="F75" s="5">
        <f t="shared" si="4"/>
        <v>6</v>
      </c>
      <c r="G75" s="6">
        <f t="shared" si="5"/>
        <v>25.200000000000003</v>
      </c>
    </row>
    <row r="76" spans="1:7" x14ac:dyDescent="0.2">
      <c r="A76" t="str">
        <f>conversion_rate!A76</f>
        <v>product-B</v>
      </c>
      <c r="B76" s="2">
        <f>conversion_rate!B76</f>
        <v>4.3</v>
      </c>
      <c r="C76" s="4">
        <f>conversion_rate!C76</f>
        <v>4.0252422403363602E-2</v>
      </c>
      <c r="D76">
        <f>VLOOKUP(A76,inventory!$A$1:$B$4, 2)</f>
        <v>50</v>
      </c>
      <c r="E76">
        <f>VLOOKUP(A76,market_size!$A$1:$B$4, 2)</f>
        <v>150</v>
      </c>
      <c r="F76" s="5">
        <f t="shared" si="4"/>
        <v>6</v>
      </c>
      <c r="G76" s="6">
        <f t="shared" si="5"/>
        <v>25.799999999999997</v>
      </c>
    </row>
    <row r="77" spans="1:7" x14ac:dyDescent="0.2">
      <c r="A77" t="str">
        <f>conversion_rate!A77</f>
        <v>product-B</v>
      </c>
      <c r="B77" s="2">
        <f>conversion_rate!B77</f>
        <v>4.4000000000000004</v>
      </c>
      <c r="C77" s="4">
        <f>conversion_rate!C77</f>
        <v>3.7531109885139947E-2</v>
      </c>
      <c r="D77">
        <f>VLOOKUP(A77,inventory!$A$1:$B$4, 2)</f>
        <v>50</v>
      </c>
      <c r="E77">
        <f>VLOOKUP(A77,market_size!$A$1:$B$4, 2)</f>
        <v>150</v>
      </c>
      <c r="F77" s="5">
        <f t="shared" si="4"/>
        <v>5</v>
      </c>
      <c r="G77" s="6">
        <f t="shared" si="5"/>
        <v>22</v>
      </c>
    </row>
    <row r="78" spans="1:7" x14ac:dyDescent="0.2">
      <c r="A78" t="str">
        <f>conversion_rate!A78</f>
        <v>product-B</v>
      </c>
      <c r="B78" s="2">
        <f>conversion_rate!B78</f>
        <v>4.5</v>
      </c>
      <c r="C78" s="4">
        <f>conversion_rate!C78</f>
        <v>3.4993774911115542E-2</v>
      </c>
      <c r="D78">
        <f>VLOOKUP(A78,inventory!$A$1:$B$4, 2)</f>
        <v>50</v>
      </c>
      <c r="E78">
        <f>VLOOKUP(A78,market_size!$A$1:$B$4, 2)</f>
        <v>150</v>
      </c>
      <c r="F78" s="5">
        <f t="shared" si="4"/>
        <v>5</v>
      </c>
      <c r="G78" s="6">
        <f t="shared" si="5"/>
        <v>22.5</v>
      </c>
    </row>
    <row r="79" spans="1:7" x14ac:dyDescent="0.2">
      <c r="A79" t="str">
        <f>conversion_rate!A79</f>
        <v>product-B</v>
      </c>
      <c r="B79" s="2">
        <f>conversion_rate!B79</f>
        <v>4.5999999999999996</v>
      </c>
      <c r="C79" s="4">
        <f>conversion_rate!C79</f>
        <v>3.262797946230396E-2</v>
      </c>
      <c r="D79">
        <f>VLOOKUP(A79,inventory!$A$1:$B$4, 2)</f>
        <v>50</v>
      </c>
      <c r="E79">
        <f>VLOOKUP(A79,market_size!$A$1:$B$4, 2)</f>
        <v>150</v>
      </c>
      <c r="F79" s="5">
        <f t="shared" si="4"/>
        <v>4</v>
      </c>
      <c r="G79" s="6">
        <f t="shared" si="5"/>
        <v>18.399999999999999</v>
      </c>
    </row>
    <row r="80" spans="1:7" x14ac:dyDescent="0.2">
      <c r="A80" t="str">
        <f>conversion_rate!A80</f>
        <v>product-B</v>
      </c>
      <c r="B80" s="2">
        <f>conversion_rate!B80</f>
        <v>4.7</v>
      </c>
      <c r="C80" s="4">
        <f>conversion_rate!C80</f>
        <v>3.042212640667041E-2</v>
      </c>
      <c r="D80">
        <f>VLOOKUP(A80,inventory!$A$1:$B$4, 2)</f>
        <v>50</v>
      </c>
      <c r="E80">
        <f>VLOOKUP(A80,market_size!$A$1:$B$4, 2)</f>
        <v>150</v>
      </c>
      <c r="F80" s="5">
        <f t="shared" si="4"/>
        <v>4</v>
      </c>
      <c r="G80" s="6">
        <f t="shared" si="5"/>
        <v>18.8</v>
      </c>
    </row>
    <row r="81" spans="1:7" x14ac:dyDescent="0.2">
      <c r="A81" t="str">
        <f>conversion_rate!A81</f>
        <v>product-B</v>
      </c>
      <c r="B81" s="2">
        <f>conversion_rate!B81</f>
        <v>4.8</v>
      </c>
      <c r="C81" s="4">
        <f>conversion_rate!C81</f>
        <v>2.8365402649977046E-2</v>
      </c>
      <c r="D81">
        <f>VLOOKUP(A81,inventory!$A$1:$B$4, 2)</f>
        <v>50</v>
      </c>
      <c r="E81">
        <f>VLOOKUP(A81,market_size!$A$1:$B$4, 2)</f>
        <v>150</v>
      </c>
      <c r="F81" s="5">
        <f t="shared" si="4"/>
        <v>4</v>
      </c>
      <c r="G81" s="6">
        <f t="shared" si="5"/>
        <v>19.2</v>
      </c>
    </row>
    <row r="82" spans="1:7" x14ac:dyDescent="0.2">
      <c r="A82" t="str">
        <f>conversion_rate!A82</f>
        <v>product-B</v>
      </c>
      <c r="B82" s="2">
        <f>conversion_rate!B82</f>
        <v>4.9000000000000004</v>
      </c>
      <c r="C82" s="4">
        <f>conversion_rate!C82</f>
        <v>2.6447726129982398E-2</v>
      </c>
      <c r="D82">
        <f>VLOOKUP(A82,inventory!$A$1:$B$4, 2)</f>
        <v>50</v>
      </c>
      <c r="E82">
        <f>VLOOKUP(A82,market_size!$A$1:$B$4, 2)</f>
        <v>150</v>
      </c>
      <c r="F82" s="5">
        <f t="shared" si="4"/>
        <v>3</v>
      </c>
      <c r="G82" s="6">
        <f t="shared" si="5"/>
        <v>14.700000000000001</v>
      </c>
    </row>
    <row r="83" spans="1:7" x14ac:dyDescent="0.2">
      <c r="A83" t="str">
        <f>conversion_rate!A83</f>
        <v>product-B</v>
      </c>
      <c r="B83" s="2">
        <f>conversion_rate!B83</f>
        <v>5</v>
      </c>
      <c r="C83" s="4">
        <f>conversion_rate!C83</f>
        <v>2.465969639416065E-2</v>
      </c>
      <c r="D83">
        <f>VLOOKUP(A83,inventory!$A$1:$B$4, 2)</f>
        <v>50</v>
      </c>
      <c r="E83">
        <f>VLOOKUP(A83,market_size!$A$1:$B$4, 2)</f>
        <v>150</v>
      </c>
      <c r="F83" s="5">
        <f t="shared" si="4"/>
        <v>3</v>
      </c>
      <c r="G83" s="6">
        <f t="shared" si="5"/>
        <v>15</v>
      </c>
    </row>
    <row r="84" spans="1:7" x14ac:dyDescent="0.2">
      <c r="A84" t="str">
        <f>conversion_rate!A84</f>
        <v>product-C</v>
      </c>
      <c r="B84" s="2">
        <f>conversion_rate!B84</f>
        <v>1</v>
      </c>
      <c r="C84" s="4">
        <f>conversion_rate!C84</f>
        <v>0.40830849562838234</v>
      </c>
      <c r="D84">
        <f>VLOOKUP(A84,inventory!$A$1:$B$4, 2)</f>
        <v>25</v>
      </c>
      <c r="E84">
        <f>VLOOKUP(A84,market_size!$A$1:$B$4, 2)</f>
        <v>100</v>
      </c>
      <c r="F84" s="5">
        <f t="shared" si="4"/>
        <v>25</v>
      </c>
      <c r="G84" s="6">
        <f t="shared" si="5"/>
        <v>25</v>
      </c>
    </row>
    <row r="85" spans="1:7" x14ac:dyDescent="0.2">
      <c r="A85" t="str">
        <f>conversion_rate!A85</f>
        <v>product-C</v>
      </c>
      <c r="B85" s="2">
        <f>conversion_rate!B85</f>
        <v>1.1000000000000001</v>
      </c>
      <c r="C85" s="4">
        <f>conversion_rate!C85</f>
        <v>0.35496635325783155</v>
      </c>
      <c r="D85">
        <f>VLOOKUP(A85,inventory!$A$1:$B$4, 2)</f>
        <v>25</v>
      </c>
      <c r="E85">
        <f>VLOOKUP(A85,market_size!$A$1:$B$4, 2)</f>
        <v>100</v>
      </c>
      <c r="F85" s="5">
        <f t="shared" si="4"/>
        <v>25</v>
      </c>
      <c r="G85" s="6">
        <f t="shared" si="5"/>
        <v>27.500000000000004</v>
      </c>
    </row>
    <row r="86" spans="1:7" x14ac:dyDescent="0.2">
      <c r="A86" t="str">
        <f>conversion_rate!A86</f>
        <v>product-C</v>
      </c>
      <c r="B86" s="2">
        <f>conversion_rate!B86</f>
        <v>1.2</v>
      </c>
      <c r="C86" s="4">
        <f>conversion_rate!C86</f>
        <v>0.30859292249417763</v>
      </c>
      <c r="D86">
        <f>VLOOKUP(A86,inventory!$A$1:$B$4, 2)</f>
        <v>25</v>
      </c>
      <c r="E86">
        <f>VLOOKUP(A86,market_size!$A$1:$B$4, 2)</f>
        <v>100</v>
      </c>
      <c r="F86" s="5">
        <f t="shared" si="4"/>
        <v>25</v>
      </c>
      <c r="G86" s="6">
        <f t="shared" si="5"/>
        <v>30</v>
      </c>
    </row>
    <row r="87" spans="1:7" x14ac:dyDescent="0.2">
      <c r="A87" t="str">
        <f>conversion_rate!A87</f>
        <v>product-C</v>
      </c>
      <c r="B87" s="2">
        <f>conversion_rate!B87</f>
        <v>1.3</v>
      </c>
      <c r="C87" s="4">
        <f>conversion_rate!C87</f>
        <v>0.26827779855609873</v>
      </c>
      <c r="D87">
        <f>VLOOKUP(A87,inventory!$A$1:$B$4, 2)</f>
        <v>25</v>
      </c>
      <c r="E87">
        <f>VLOOKUP(A87,market_size!$A$1:$B$4, 2)</f>
        <v>100</v>
      </c>
      <c r="F87" s="5">
        <f t="shared" si="4"/>
        <v>25</v>
      </c>
      <c r="G87" s="6">
        <f t="shared" si="5"/>
        <v>32.5</v>
      </c>
    </row>
    <row r="88" spans="1:7" x14ac:dyDescent="0.2">
      <c r="A88" t="str">
        <f>conversion_rate!A88</f>
        <v>product-C</v>
      </c>
      <c r="B88" s="2">
        <f>conversion_rate!B88</f>
        <v>1.4</v>
      </c>
      <c r="C88" s="4">
        <f>conversion_rate!C88</f>
        <v>0.2332295135494063</v>
      </c>
      <c r="D88">
        <f>VLOOKUP(A88,inventory!$A$1:$B$4, 2)</f>
        <v>25</v>
      </c>
      <c r="E88">
        <f>VLOOKUP(A88,market_size!$A$1:$B$4, 2)</f>
        <v>100</v>
      </c>
      <c r="F88" s="5">
        <f t="shared" si="4"/>
        <v>23</v>
      </c>
      <c r="G88" s="6">
        <f t="shared" si="5"/>
        <v>32.199999999999996</v>
      </c>
    </row>
    <row r="89" spans="1:7" x14ac:dyDescent="0.2">
      <c r="A89" t="str">
        <f>conversion_rate!A89</f>
        <v>product-C</v>
      </c>
      <c r="B89" s="2">
        <f>conversion_rate!B89</f>
        <v>1.5</v>
      </c>
      <c r="C89" s="4">
        <f>conversion_rate!C89</f>
        <v>0.20275999834223374</v>
      </c>
      <c r="D89">
        <f>VLOOKUP(A89,inventory!$A$1:$B$4, 2)</f>
        <v>25</v>
      </c>
      <c r="E89">
        <f>VLOOKUP(A89,market_size!$A$1:$B$4, 2)</f>
        <v>100</v>
      </c>
      <c r="F89" s="5">
        <f t="shared" si="4"/>
        <v>20</v>
      </c>
      <c r="G89" s="6">
        <f t="shared" si="5"/>
        <v>30</v>
      </c>
    </row>
    <row r="90" spans="1:7" x14ac:dyDescent="0.2">
      <c r="A90" t="str">
        <f>conversion_rate!A90</f>
        <v>product-C</v>
      </c>
      <c r="B90" s="2">
        <f>conversion_rate!B90</f>
        <v>1.6</v>
      </c>
      <c r="C90" s="4">
        <f>conversion_rate!C90</f>
        <v>0.17627107436826908</v>
      </c>
      <c r="D90">
        <f>VLOOKUP(A90,inventory!$A$1:$B$4, 2)</f>
        <v>25</v>
      </c>
      <c r="E90">
        <f>VLOOKUP(A90,market_size!$A$1:$B$4, 2)</f>
        <v>100</v>
      </c>
      <c r="F90" s="5">
        <f t="shared" si="4"/>
        <v>17</v>
      </c>
      <c r="G90" s="6">
        <f t="shared" si="5"/>
        <v>27.200000000000003</v>
      </c>
    </row>
    <row r="91" spans="1:7" x14ac:dyDescent="0.2">
      <c r="A91" t="str">
        <f>conversion_rate!A91</f>
        <v>product-C</v>
      </c>
      <c r="B91" s="2">
        <f>conversion_rate!B91</f>
        <v>1.7</v>
      </c>
      <c r="C91" s="4">
        <f>conversion_rate!C91</f>
        <v>0.15324271016465008</v>
      </c>
      <c r="D91">
        <f>VLOOKUP(A91,inventory!$A$1:$B$4, 2)</f>
        <v>25</v>
      </c>
      <c r="E91">
        <f>VLOOKUP(A91,market_size!$A$1:$B$4, 2)</f>
        <v>100</v>
      </c>
      <c r="F91" s="5">
        <f t="shared" si="4"/>
        <v>15</v>
      </c>
      <c r="G91" s="6">
        <f t="shared" si="5"/>
        <v>25.5</v>
      </c>
    </row>
    <row r="92" spans="1:7" x14ac:dyDescent="0.2">
      <c r="A92" t="str">
        <f>conversion_rate!A92</f>
        <v>product-C</v>
      </c>
      <c r="B92" s="2">
        <f>conversion_rate!B92</f>
        <v>1.8</v>
      </c>
      <c r="C92" s="4">
        <f>conversion_rate!C92</f>
        <v>0.13322281209647086</v>
      </c>
      <c r="D92">
        <f>VLOOKUP(A92,inventory!$A$1:$B$4, 2)</f>
        <v>25</v>
      </c>
      <c r="E92">
        <f>VLOOKUP(A92,market_size!$A$1:$B$4, 2)</f>
        <v>100</v>
      </c>
      <c r="F92" s="5">
        <f t="shared" si="4"/>
        <v>13</v>
      </c>
      <c r="G92" s="6">
        <f t="shared" si="5"/>
        <v>23.400000000000002</v>
      </c>
    </row>
    <row r="93" spans="1:7" x14ac:dyDescent="0.2">
      <c r="A93" t="str">
        <f>conversion_rate!A93</f>
        <v>product-C</v>
      </c>
      <c r="B93" s="2">
        <f>conversion_rate!B93</f>
        <v>1.9</v>
      </c>
      <c r="C93" s="4">
        <f>conversion_rate!C93</f>
        <v>0.11581834883905461</v>
      </c>
      <c r="D93">
        <f>VLOOKUP(A93,inventory!$A$1:$B$4, 2)</f>
        <v>25</v>
      </c>
      <c r="E93">
        <f>VLOOKUP(A93,market_size!$A$1:$B$4, 2)</f>
        <v>100</v>
      </c>
      <c r="F93" s="5">
        <f t="shared" si="4"/>
        <v>11</v>
      </c>
      <c r="G93" s="6">
        <f t="shared" si="5"/>
        <v>20.9</v>
      </c>
    </row>
    <row r="94" spans="1:7" x14ac:dyDescent="0.2">
      <c r="A94" t="str">
        <f>conversion_rate!A94</f>
        <v>product-C</v>
      </c>
      <c r="B94" s="2">
        <f>conversion_rate!B94</f>
        <v>2</v>
      </c>
      <c r="C94" s="4">
        <f>conversion_rate!C94</f>
        <v>0.10068763537352383</v>
      </c>
      <c r="D94">
        <f>VLOOKUP(A94,inventory!$A$1:$B$4, 2)</f>
        <v>25</v>
      </c>
      <c r="E94">
        <f>VLOOKUP(A94,market_size!$A$1:$B$4, 2)</f>
        <v>100</v>
      </c>
      <c r="F94" s="5">
        <f t="shared" si="4"/>
        <v>10</v>
      </c>
      <c r="G94" s="6">
        <f t="shared" si="5"/>
        <v>20</v>
      </c>
    </row>
    <row r="95" spans="1:7" x14ac:dyDescent="0.2">
      <c r="A95" t="str">
        <f>conversion_rate!A95</f>
        <v>product-C</v>
      </c>
      <c r="B95" s="2">
        <f>conversion_rate!B95</f>
        <v>2.1</v>
      </c>
      <c r="C95" s="4">
        <f>conversion_rate!C95</f>
        <v>8.753362501480505E-2</v>
      </c>
      <c r="D95">
        <f>VLOOKUP(A95,inventory!$A$1:$B$4, 2)</f>
        <v>25</v>
      </c>
      <c r="E95">
        <f>VLOOKUP(A95,market_size!$A$1:$B$4, 2)</f>
        <v>100</v>
      </c>
      <c r="F95" s="5">
        <f t="shared" si="4"/>
        <v>8</v>
      </c>
      <c r="G95" s="6">
        <f t="shared" si="5"/>
        <v>16.8</v>
      </c>
    </row>
    <row r="96" spans="1:7" x14ac:dyDescent="0.2">
      <c r="A96" t="str">
        <f>conversion_rate!A96</f>
        <v>product-C</v>
      </c>
      <c r="B96" s="2">
        <f>conversion_rate!B96</f>
        <v>2.2000000000000002</v>
      </c>
      <c r="C96" s="4">
        <f>conversion_rate!C96</f>
        <v>7.6098077780931681E-2</v>
      </c>
      <c r="D96">
        <f>VLOOKUP(A96,inventory!$A$1:$B$4, 2)</f>
        <v>25</v>
      </c>
      <c r="E96">
        <f>VLOOKUP(A96,market_size!$A$1:$B$4, 2)</f>
        <v>100</v>
      </c>
      <c r="F96" s="5">
        <f t="shared" si="4"/>
        <v>7</v>
      </c>
      <c r="G96" s="6">
        <f t="shared" si="5"/>
        <v>15.400000000000002</v>
      </c>
    </row>
    <row r="97" spans="1:7" x14ac:dyDescent="0.2">
      <c r="A97" t="str">
        <f>conversion_rate!A97</f>
        <v>product-C</v>
      </c>
      <c r="B97" s="2">
        <f>conversion_rate!B97</f>
        <v>2.2999999999999998</v>
      </c>
      <c r="C97" s="4">
        <f>conversion_rate!C97</f>
        <v>6.6156490616871871E-2</v>
      </c>
      <c r="D97">
        <f>VLOOKUP(A97,inventory!$A$1:$B$4, 2)</f>
        <v>25</v>
      </c>
      <c r="E97">
        <f>VLOOKUP(A97,market_size!$A$1:$B$4, 2)</f>
        <v>100</v>
      </c>
      <c r="F97" s="5">
        <f t="shared" si="4"/>
        <v>6</v>
      </c>
      <c r="G97" s="6">
        <f t="shared" si="5"/>
        <v>13.799999999999999</v>
      </c>
    </row>
    <row r="98" spans="1:7" x14ac:dyDescent="0.2">
      <c r="A98" t="str">
        <f>conversion_rate!A98</f>
        <v>product-C</v>
      </c>
      <c r="B98" s="2">
        <f>conversion_rate!B98</f>
        <v>2.4</v>
      </c>
      <c r="C98" s="4">
        <f>conversion_rate!C98</f>
        <v>5.7513689942861372E-2</v>
      </c>
      <c r="D98">
        <f>VLOOKUP(A98,inventory!$A$1:$B$4, 2)</f>
        <v>25</v>
      </c>
      <c r="E98">
        <f>VLOOKUP(A98,market_size!$A$1:$B$4, 2)</f>
        <v>100</v>
      </c>
      <c r="F98" s="5">
        <f t="shared" si="4"/>
        <v>5</v>
      </c>
      <c r="G98" s="6">
        <f t="shared" si="5"/>
        <v>12</v>
      </c>
    </row>
    <row r="99" spans="1:7" x14ac:dyDescent="0.2">
      <c r="A99" t="str">
        <f>conversion_rate!A99</f>
        <v>product-C</v>
      </c>
      <c r="B99" s="2">
        <f>conversion_rate!B99</f>
        <v>2.5</v>
      </c>
      <c r="C99" s="4">
        <f>conversion_rate!C99</f>
        <v>0.05</v>
      </c>
      <c r="D99">
        <f>VLOOKUP(A99,inventory!$A$1:$B$4, 2)</f>
        <v>25</v>
      </c>
      <c r="E99">
        <f>VLOOKUP(A99,market_size!$A$1:$B$4, 2)</f>
        <v>100</v>
      </c>
      <c r="F99" s="5">
        <f t="shared" si="4"/>
        <v>5</v>
      </c>
      <c r="G99" s="6">
        <f t="shared" si="5"/>
        <v>12.5</v>
      </c>
    </row>
    <row r="100" spans="1:7" x14ac:dyDescent="0.2">
      <c r="A100" t="str">
        <f>conversion_rate!A100</f>
        <v>product-C</v>
      </c>
      <c r="B100" s="2">
        <f>conversion_rate!B100</f>
        <v>2.6</v>
      </c>
      <c r="C100" s="4">
        <f>conversion_rate!C100</f>
        <v>4.346791176994029E-2</v>
      </c>
      <c r="D100">
        <f>VLOOKUP(A100,inventory!$A$1:$B$4, 2)</f>
        <v>25</v>
      </c>
      <c r="E100">
        <f>VLOOKUP(A100,market_size!$A$1:$B$4, 2)</f>
        <v>100</v>
      </c>
      <c r="F100" s="5">
        <f t="shared" si="4"/>
        <v>4</v>
      </c>
      <c r="G100" s="6">
        <f t="shared" si="5"/>
        <v>10.4</v>
      </c>
    </row>
    <row r="101" spans="1:7" x14ac:dyDescent="0.2">
      <c r="A101" t="str">
        <f>conversion_rate!A101</f>
        <v>product-C</v>
      </c>
      <c r="B101" s="2">
        <f>conversion_rate!B101</f>
        <v>2.7</v>
      </c>
      <c r="C101" s="4">
        <f>conversion_rate!C101</f>
        <v>3.7789187072786265E-2</v>
      </c>
      <c r="D101">
        <f>VLOOKUP(A101,inventory!$A$1:$B$4, 2)</f>
        <v>25</v>
      </c>
      <c r="E101">
        <f>VLOOKUP(A101,market_size!$A$1:$B$4, 2)</f>
        <v>100</v>
      </c>
      <c r="F101" s="5">
        <f t="shared" si="4"/>
        <v>3</v>
      </c>
      <c r="G101" s="6">
        <f t="shared" si="5"/>
        <v>8.1000000000000014</v>
      </c>
    </row>
    <row r="102" spans="1:7" x14ac:dyDescent="0.2">
      <c r="A102" t="str">
        <f>conversion_rate!A102</f>
        <v>product-C</v>
      </c>
      <c r="B102" s="2">
        <f>conversion_rate!B102</f>
        <v>2.8</v>
      </c>
      <c r="C102" s="4">
        <f>conversion_rate!C102</f>
        <v>3.2852340990752849E-2</v>
      </c>
      <c r="D102">
        <f>VLOOKUP(A102,inventory!$A$1:$B$4, 2)</f>
        <v>25</v>
      </c>
      <c r="E102">
        <f>VLOOKUP(A102,market_size!$A$1:$B$4, 2)</f>
        <v>100</v>
      </c>
      <c r="F102" s="5">
        <f t="shared" si="4"/>
        <v>3</v>
      </c>
      <c r="G102" s="6">
        <f t="shared" si="5"/>
        <v>8.3999999999999986</v>
      </c>
    </row>
    <row r="103" spans="1:7" x14ac:dyDescent="0.2">
      <c r="A103" t="str">
        <f>conversion_rate!A103</f>
        <v>product-C</v>
      </c>
      <c r="B103" s="2">
        <f>conversion_rate!B103</f>
        <v>2.9</v>
      </c>
      <c r="C103" s="4">
        <f>conversion_rate!C103</f>
        <v>2.856045319244075E-2</v>
      </c>
      <c r="D103">
        <f>VLOOKUP(A103,inventory!$A$1:$B$4, 2)</f>
        <v>25</v>
      </c>
      <c r="E103">
        <f>VLOOKUP(A103,market_size!$A$1:$B$4, 2)</f>
        <v>100</v>
      </c>
      <c r="F103" s="5">
        <f t="shared" si="4"/>
        <v>2</v>
      </c>
      <c r="G103" s="6">
        <f t="shared" si="5"/>
        <v>5.8</v>
      </c>
    </row>
    <row r="104" spans="1:7" x14ac:dyDescent="0.2">
      <c r="A104" t="str">
        <f>conversion_rate!A104</f>
        <v>product-C</v>
      </c>
      <c r="B104" s="2">
        <f>conversion_rate!B104</f>
        <v>3</v>
      </c>
      <c r="C104" s="4">
        <f>conversion_rate!C104</f>
        <v>2.4829265189570477E-2</v>
      </c>
      <c r="D104">
        <f>VLOOKUP(A104,inventory!$A$1:$B$4, 2)</f>
        <v>25</v>
      </c>
      <c r="E104">
        <f>VLOOKUP(A104,market_size!$A$1:$B$4, 2)</f>
        <v>100</v>
      </c>
      <c r="F104" s="5">
        <f t="shared" si="4"/>
        <v>2</v>
      </c>
      <c r="G104" s="6">
        <f t="shared" si="5"/>
        <v>6</v>
      </c>
    </row>
    <row r="105" spans="1:7" x14ac:dyDescent="0.2">
      <c r="A105" t="str">
        <f>conversion_rate!A105</f>
        <v>product-C</v>
      </c>
      <c r="B105" s="2">
        <f>conversion_rate!B105</f>
        <v>3.1</v>
      </c>
      <c r="C105" s="4">
        <f>conversion_rate!C105</f>
        <v>2.1585526171453984E-2</v>
      </c>
      <c r="D105">
        <f>VLOOKUP(A105,inventory!$A$1:$B$4, 2)</f>
        <v>25</v>
      </c>
      <c r="E105">
        <f>VLOOKUP(A105,market_size!$A$1:$B$4, 2)</f>
        <v>100</v>
      </c>
      <c r="F105" s="5">
        <f t="shared" si="4"/>
        <v>2</v>
      </c>
      <c r="G105" s="6">
        <f t="shared" si="5"/>
        <v>6.2</v>
      </c>
    </row>
    <row r="106" spans="1:7" x14ac:dyDescent="0.2">
      <c r="A106" t="str">
        <f>conversion_rate!A106</f>
        <v>product-C</v>
      </c>
      <c r="B106" s="2">
        <f>conversion_rate!B106</f>
        <v>3.2</v>
      </c>
      <c r="C106" s="4">
        <f>conversion_rate!C106</f>
        <v>1.8765554942569974E-2</v>
      </c>
      <c r="D106">
        <f>VLOOKUP(A106,inventory!$A$1:$B$4, 2)</f>
        <v>25</v>
      </c>
      <c r="E106">
        <f>VLOOKUP(A106,market_size!$A$1:$B$4, 2)</f>
        <v>100</v>
      </c>
      <c r="F106" s="5">
        <f t="shared" si="4"/>
        <v>1</v>
      </c>
      <c r="G106" s="6">
        <f t="shared" si="5"/>
        <v>3.2</v>
      </c>
    </row>
    <row r="107" spans="1:7" x14ac:dyDescent="0.2">
      <c r="A107" t="str">
        <f>conversion_rate!A107</f>
        <v>product-C</v>
      </c>
      <c r="B107" s="2">
        <f>conversion_rate!B107</f>
        <v>3.3</v>
      </c>
      <c r="C107" s="4">
        <f>conversion_rate!C107</f>
        <v>1.631398973115198E-2</v>
      </c>
      <c r="D107">
        <f>VLOOKUP(A107,inventory!$A$1:$B$4, 2)</f>
        <v>25</v>
      </c>
      <c r="E107">
        <f>VLOOKUP(A107,market_size!$A$1:$B$4, 2)</f>
        <v>100</v>
      </c>
      <c r="F107" s="5">
        <f t="shared" si="4"/>
        <v>1</v>
      </c>
      <c r="G107" s="6">
        <f t="shared" si="5"/>
        <v>3.3</v>
      </c>
    </row>
    <row r="108" spans="1:7" x14ac:dyDescent="0.2">
      <c r="A108" t="str">
        <f>conversion_rate!A108</f>
        <v>product-C</v>
      </c>
      <c r="B108" s="2">
        <f>conversion_rate!B108</f>
        <v>3.4</v>
      </c>
      <c r="C108" s="4">
        <f>conversion_rate!C108</f>
        <v>1.4182701324988523E-2</v>
      </c>
      <c r="D108">
        <f>VLOOKUP(A108,inventory!$A$1:$B$4, 2)</f>
        <v>25</v>
      </c>
      <c r="E108">
        <f>VLOOKUP(A108,market_size!$A$1:$B$4, 2)</f>
        <v>100</v>
      </c>
      <c r="F108" s="5">
        <f t="shared" si="4"/>
        <v>1</v>
      </c>
      <c r="G108" s="6">
        <f t="shared" si="5"/>
        <v>3.4</v>
      </c>
    </row>
    <row r="109" spans="1:7" x14ac:dyDescent="0.2">
      <c r="A109" t="str">
        <f>conversion_rate!A109</f>
        <v>product-C</v>
      </c>
      <c r="B109" s="2">
        <f>conversion_rate!B109</f>
        <v>3.5</v>
      </c>
      <c r="C109" s="4">
        <f>conversion_rate!C109</f>
        <v>1.2329848197080325E-2</v>
      </c>
      <c r="D109">
        <f>VLOOKUP(A109,inventory!$A$1:$B$4, 2)</f>
        <v>25</v>
      </c>
      <c r="E109">
        <f>VLOOKUP(A109,market_size!$A$1:$B$4, 2)</f>
        <v>100</v>
      </c>
      <c r="F109" s="5">
        <f t="shared" si="4"/>
        <v>1</v>
      </c>
      <c r="G109" s="6">
        <f t="shared" si="5"/>
        <v>3.5</v>
      </c>
    </row>
    <row r="110" spans="1:7" x14ac:dyDescent="0.2">
      <c r="A110" t="str">
        <f>conversion_rate!A110</f>
        <v>product-C</v>
      </c>
      <c r="B110" s="2">
        <f>conversion_rate!B110</f>
        <v>3.6</v>
      </c>
      <c r="C110" s="4">
        <f>conversion_rate!C110</f>
        <v>1.0719055071348897E-2</v>
      </c>
      <c r="D110">
        <f>VLOOKUP(A110,inventory!$A$1:$B$4, 2)</f>
        <v>25</v>
      </c>
      <c r="E110">
        <f>VLOOKUP(A110,market_size!$A$1:$B$4, 2)</f>
        <v>100</v>
      </c>
      <c r="F110" s="5">
        <f t="shared" si="4"/>
        <v>1</v>
      </c>
      <c r="G110" s="6">
        <f t="shared" si="5"/>
        <v>3.6</v>
      </c>
    </row>
    <row r="111" spans="1:7" x14ac:dyDescent="0.2">
      <c r="A111" t="str">
        <f>conversion_rate!A111</f>
        <v>product-C</v>
      </c>
      <c r="B111" s="2">
        <f>conversion_rate!B111</f>
        <v>3.7</v>
      </c>
      <c r="C111" s="4">
        <f>conversion_rate!C111</f>
        <v>9.3186988019704972E-3</v>
      </c>
      <c r="D111">
        <f>VLOOKUP(A111,inventory!$A$1:$B$4, 2)</f>
        <v>25</v>
      </c>
      <c r="E111">
        <f>VLOOKUP(A111,market_size!$A$1:$B$4, 2)</f>
        <v>100</v>
      </c>
      <c r="F111" s="5">
        <f t="shared" si="4"/>
        <v>0</v>
      </c>
      <c r="G111" s="6">
        <f t="shared" si="5"/>
        <v>0</v>
      </c>
    </row>
    <row r="112" spans="1:7" x14ac:dyDescent="0.2">
      <c r="A112" t="str">
        <f>conversion_rate!A112</f>
        <v>product-C</v>
      </c>
      <c r="B112" s="2">
        <f>conversion_rate!B112</f>
        <v>3.8</v>
      </c>
      <c r="C112" s="4">
        <f>conversion_rate!C112</f>
        <v>8.1012875466940412E-3</v>
      </c>
      <c r="D112">
        <f>VLOOKUP(A112,inventory!$A$1:$B$4, 2)</f>
        <v>25</v>
      </c>
      <c r="E112">
        <f>VLOOKUP(A112,market_size!$A$1:$B$4, 2)</f>
        <v>100</v>
      </c>
      <c r="F112" s="5">
        <f t="shared" si="4"/>
        <v>0</v>
      </c>
      <c r="G112" s="6">
        <f t="shared" si="5"/>
        <v>0</v>
      </c>
    </row>
    <row r="113" spans="1:7" x14ac:dyDescent="0.2">
      <c r="A113" t="str">
        <f>conversion_rate!A113</f>
        <v>product-C</v>
      </c>
      <c r="B113" s="2">
        <f>conversion_rate!B113</f>
        <v>3.9</v>
      </c>
      <c r="C113" s="4">
        <f>conversion_rate!C113</f>
        <v>7.042921046052252E-3</v>
      </c>
      <c r="D113">
        <f>VLOOKUP(A113,inventory!$A$1:$B$4, 2)</f>
        <v>25</v>
      </c>
      <c r="E113">
        <f>VLOOKUP(A113,market_size!$A$1:$B$4, 2)</f>
        <v>100</v>
      </c>
      <c r="F113" s="5">
        <f t="shared" si="4"/>
        <v>0</v>
      </c>
      <c r="G113" s="6">
        <f t="shared" si="5"/>
        <v>0</v>
      </c>
    </row>
    <row r="114" spans="1:7" x14ac:dyDescent="0.2">
      <c r="A114" t="str">
        <f>conversion_rate!A114</f>
        <v>product-C</v>
      </c>
      <c r="B114" s="2">
        <f>conversion_rate!B114</f>
        <v>4</v>
      </c>
      <c r="C114" s="4">
        <f>conversion_rate!C114</f>
        <v>6.1228214126490977E-3</v>
      </c>
      <c r="D114">
        <f>VLOOKUP(A114,inventory!$A$1:$B$4, 2)</f>
        <v>25</v>
      </c>
      <c r="E114">
        <f>VLOOKUP(A114,market_size!$A$1:$B$4, 2)</f>
        <v>100</v>
      </c>
      <c r="F114" s="5">
        <f t="shared" si="4"/>
        <v>0</v>
      </c>
      <c r="G114" s="6">
        <f t="shared" si="5"/>
        <v>0</v>
      </c>
    </row>
    <row r="115" spans="1:7" x14ac:dyDescent="0.2">
      <c r="A115" t="str">
        <f>conversion_rate!A115</f>
        <v>product-C</v>
      </c>
      <c r="B115" s="2">
        <f>conversion_rate!B115</f>
        <v>4.0999999999999996</v>
      </c>
      <c r="C115" s="4">
        <f>conversion_rate!C115</f>
        <v>5.3229252189626449E-3</v>
      </c>
      <c r="D115">
        <f>VLOOKUP(A115,inventory!$A$1:$B$4, 2)</f>
        <v>25</v>
      </c>
      <c r="E115">
        <f>VLOOKUP(A115,market_size!$A$1:$B$4, 2)</f>
        <v>100</v>
      </c>
      <c r="F115" s="5">
        <f t="shared" si="4"/>
        <v>0</v>
      </c>
      <c r="G115" s="6">
        <f t="shared" si="5"/>
        <v>0</v>
      </c>
    </row>
    <row r="116" spans="1:7" x14ac:dyDescent="0.2">
      <c r="A116" t="str">
        <f>conversion_rate!A116</f>
        <v>product-C</v>
      </c>
      <c r="B116" s="2">
        <f>conversion_rate!B116</f>
        <v>4.2</v>
      </c>
      <c r="C116" s="4">
        <f>conversion_rate!C116</f>
        <v>4.6275288755171645E-3</v>
      </c>
      <c r="D116">
        <f>VLOOKUP(A116,inventory!$A$1:$B$4, 2)</f>
        <v>25</v>
      </c>
      <c r="E116">
        <f>VLOOKUP(A116,market_size!$A$1:$B$4, 2)</f>
        <v>100</v>
      </c>
      <c r="F116" s="5">
        <f t="shared" si="4"/>
        <v>0</v>
      </c>
      <c r="G116" s="6">
        <f t="shared" si="5"/>
        <v>0</v>
      </c>
    </row>
    <row r="117" spans="1:7" x14ac:dyDescent="0.2">
      <c r="A117" t="str">
        <f>conversion_rate!A117</f>
        <v>product-C</v>
      </c>
      <c r="B117" s="2">
        <f>conversion_rate!B117</f>
        <v>4.3</v>
      </c>
      <c r="C117" s="4">
        <f>conversion_rate!C117</f>
        <v>4.0229803374766237E-3</v>
      </c>
      <c r="D117">
        <f>VLOOKUP(A117,inventory!$A$1:$B$4, 2)</f>
        <v>25</v>
      </c>
      <c r="E117">
        <f>VLOOKUP(A117,market_size!$A$1:$B$4, 2)</f>
        <v>100</v>
      </c>
      <c r="F117" s="5">
        <f t="shared" si="4"/>
        <v>0</v>
      </c>
      <c r="G117" s="6">
        <f t="shared" si="5"/>
        <v>0</v>
      </c>
    </row>
    <row r="118" spans="1:7" x14ac:dyDescent="0.2">
      <c r="A118" t="str">
        <f>conversion_rate!A118</f>
        <v>product-C</v>
      </c>
      <c r="B118" s="2">
        <f>conversion_rate!B118</f>
        <v>4.4000000000000004</v>
      </c>
      <c r="C118" s="4">
        <f>conversion_rate!C118</f>
        <v>3.4974110872327681E-3</v>
      </c>
      <c r="D118">
        <f>VLOOKUP(A118,inventory!$A$1:$B$4, 2)</f>
        <v>25</v>
      </c>
      <c r="E118">
        <f>VLOOKUP(A118,market_size!$A$1:$B$4, 2)</f>
        <v>100</v>
      </c>
      <c r="F118" s="5">
        <f t="shared" si="4"/>
        <v>0</v>
      </c>
      <c r="G118" s="6">
        <f t="shared" si="5"/>
        <v>0</v>
      </c>
    </row>
    <row r="119" spans="1:7" x14ac:dyDescent="0.2">
      <c r="A119" t="str">
        <f>conversion_rate!A119</f>
        <v>product-C</v>
      </c>
      <c r="B119" s="2">
        <f>conversion_rate!B119</f>
        <v>4.5</v>
      </c>
      <c r="C119" s="4">
        <f>conversion_rate!C119</f>
        <v>3.0405031312608988E-3</v>
      </c>
      <c r="D119">
        <f>VLOOKUP(A119,inventory!$A$1:$B$4, 2)</f>
        <v>25</v>
      </c>
      <c r="E119">
        <f>VLOOKUP(A119,market_size!$A$1:$B$4, 2)</f>
        <v>100</v>
      </c>
      <c r="F119" s="5">
        <f t="shared" si="4"/>
        <v>0</v>
      </c>
      <c r="G119" s="6">
        <f t="shared" si="5"/>
        <v>0</v>
      </c>
    </row>
    <row r="120" spans="1:7" x14ac:dyDescent="0.2">
      <c r="A120" t="str">
        <f>conversion_rate!A120</f>
        <v>product-C</v>
      </c>
      <c r="B120" s="2">
        <f>conversion_rate!B120</f>
        <v>4.5999999999999996</v>
      </c>
      <c r="C120" s="4">
        <f>conversion_rate!C120</f>
        <v>2.6432864369175194E-3</v>
      </c>
      <c r="D120">
        <f>VLOOKUP(A120,inventory!$A$1:$B$4, 2)</f>
        <v>25</v>
      </c>
      <c r="E120">
        <f>VLOOKUP(A120,market_size!$A$1:$B$4, 2)</f>
        <v>100</v>
      </c>
      <c r="F120" s="5">
        <f t="shared" si="4"/>
        <v>0</v>
      </c>
      <c r="G120" s="6">
        <f t="shared" si="5"/>
        <v>0</v>
      </c>
    </row>
    <row r="121" spans="1:7" x14ac:dyDescent="0.2">
      <c r="A121" t="str">
        <f>conversion_rate!A121</f>
        <v>product-C</v>
      </c>
      <c r="B121" s="2">
        <f>conversion_rate!B121</f>
        <v>4.7</v>
      </c>
      <c r="C121" s="4">
        <f>conversion_rate!C121</f>
        <v>2.2979628324522102E-3</v>
      </c>
      <c r="D121">
        <f>VLOOKUP(A121,inventory!$A$1:$B$4, 2)</f>
        <v>25</v>
      </c>
      <c r="E121">
        <f>VLOOKUP(A121,market_size!$A$1:$B$4, 2)</f>
        <v>100</v>
      </c>
      <c r="F121" s="5">
        <f t="shared" si="4"/>
        <v>0</v>
      </c>
      <c r="G121" s="6">
        <f t="shared" si="5"/>
        <v>0</v>
      </c>
    </row>
    <row r="122" spans="1:7" x14ac:dyDescent="0.2">
      <c r="A122" t="str">
        <f>conversion_rate!A122</f>
        <v>product-C</v>
      </c>
      <c r="B122" s="2">
        <f>conversion_rate!B122</f>
        <v>4.8</v>
      </c>
      <c r="C122" s="4">
        <f>conversion_rate!C122</f>
        <v>1.9977529130326961E-3</v>
      </c>
      <c r="D122">
        <f>VLOOKUP(A122,inventory!$A$1:$B$4, 2)</f>
        <v>25</v>
      </c>
      <c r="E122">
        <f>VLOOKUP(A122,market_size!$A$1:$B$4, 2)</f>
        <v>100</v>
      </c>
      <c r="F122" s="5">
        <f t="shared" si="4"/>
        <v>0</v>
      </c>
      <c r="G122" s="6">
        <f t="shared" si="5"/>
        <v>0</v>
      </c>
    </row>
    <row r="123" spans="1:7" x14ac:dyDescent="0.2">
      <c r="A123" t="str">
        <f>conversion_rate!A123</f>
        <v>product-C</v>
      </c>
      <c r="B123" s="2">
        <f>conversion_rate!B123</f>
        <v>4.9000000000000004</v>
      </c>
      <c r="C123" s="4">
        <f>conversion_rate!C123</f>
        <v>1.7367629472369276E-3</v>
      </c>
      <c r="D123">
        <f>VLOOKUP(A123,inventory!$A$1:$B$4, 2)</f>
        <v>25</v>
      </c>
      <c r="E123">
        <f>VLOOKUP(A123,market_size!$A$1:$B$4, 2)</f>
        <v>100</v>
      </c>
      <c r="F123" s="5">
        <f t="shared" si="4"/>
        <v>0</v>
      </c>
      <c r="G123" s="6">
        <f t="shared" si="5"/>
        <v>0</v>
      </c>
    </row>
    <row r="124" spans="1:7" x14ac:dyDescent="0.2">
      <c r="A124" t="str">
        <f>conversion_rate!A124</f>
        <v>product-C</v>
      </c>
      <c r="B124" s="2">
        <f>conversion_rate!B124</f>
        <v>5</v>
      </c>
      <c r="C124" s="4">
        <f>conversion_rate!C124</f>
        <v>1.5098691711159251E-3</v>
      </c>
      <c r="D124">
        <f>VLOOKUP(A124,inventory!$A$1:$B$4, 2)</f>
        <v>25</v>
      </c>
      <c r="E124">
        <f>VLOOKUP(A124,market_size!$A$1:$B$4, 2)</f>
        <v>100</v>
      </c>
      <c r="F124" s="5">
        <f t="shared" si="4"/>
        <v>0</v>
      </c>
      <c r="G124" s="6">
        <f t="shared" si="5"/>
        <v>0</v>
      </c>
    </row>
    <row r="125" spans="1:7" x14ac:dyDescent="0.2">
      <c r="B125" s="2"/>
      <c r="C125" s="3"/>
    </row>
    <row r="126" spans="1:7" x14ac:dyDescent="0.2">
      <c r="B126" s="2"/>
      <c r="C126" s="3"/>
    </row>
    <row r="127" spans="1:7" x14ac:dyDescent="0.2">
      <c r="B127" s="2"/>
      <c r="C127" s="3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13E28-FDE1-B34B-87C5-9816442831F0}">
  <dimension ref="A1:C124"/>
  <sheetViews>
    <sheetView zoomScaleNormal="100" workbookViewId="0">
      <selection activeCell="F23" sqref="F23"/>
    </sheetView>
  </sheetViews>
  <sheetFormatPr baseColWidth="10" defaultRowHeight="16" x14ac:dyDescent="0.2"/>
  <cols>
    <col min="1" max="1" width="9.5" bestFit="1" customWidth="1"/>
    <col min="2" max="2" width="12" customWidth="1"/>
    <col min="3" max="3" width="22.83203125" customWidth="1"/>
  </cols>
  <sheetData>
    <row r="1" spans="1:3" x14ac:dyDescent="0.2">
      <c r="A1" s="1" t="s">
        <v>0</v>
      </c>
      <c r="B1" s="1" t="s">
        <v>1</v>
      </c>
      <c r="C1" s="1" t="s">
        <v>7</v>
      </c>
    </row>
    <row r="2" spans="1:3" x14ac:dyDescent="0.2">
      <c r="A2" t="s">
        <v>2</v>
      </c>
      <c r="B2">
        <v>1</v>
      </c>
      <c r="C2">
        <f>0.3*EXP(0.5*(1-B2))</f>
        <v>0.3</v>
      </c>
    </row>
    <row r="3" spans="1:3" x14ac:dyDescent="0.2">
      <c r="A3" t="s">
        <v>2</v>
      </c>
      <c r="B3">
        <v>1.1000000000000001</v>
      </c>
      <c r="C3">
        <f t="shared" ref="C3:C41" si="0">0.3*EXP(0.5*(1-B3))</f>
        <v>0.28536882735021418</v>
      </c>
    </row>
    <row r="4" spans="1:3" x14ac:dyDescent="0.2">
      <c r="A4" t="s">
        <v>2</v>
      </c>
      <c r="B4">
        <v>1.2</v>
      </c>
      <c r="C4">
        <f t="shared" si="0"/>
        <v>0.27145122541078787</v>
      </c>
    </row>
    <row r="5" spans="1:3" x14ac:dyDescent="0.2">
      <c r="A5" t="s">
        <v>2</v>
      </c>
      <c r="B5">
        <v>1.3</v>
      </c>
      <c r="C5">
        <f t="shared" si="0"/>
        <v>0.25821239292751735</v>
      </c>
    </row>
    <row r="6" spans="1:3" x14ac:dyDescent="0.2">
      <c r="A6" t="s">
        <v>2</v>
      </c>
      <c r="B6">
        <v>1.4</v>
      </c>
      <c r="C6">
        <f t="shared" si="0"/>
        <v>0.24561922592339458</v>
      </c>
    </row>
    <row r="7" spans="1:3" x14ac:dyDescent="0.2">
      <c r="A7" t="s">
        <v>2</v>
      </c>
      <c r="B7">
        <v>1.5</v>
      </c>
      <c r="C7">
        <f t="shared" si="0"/>
        <v>0.23364023492142144</v>
      </c>
    </row>
    <row r="8" spans="1:3" x14ac:dyDescent="0.2">
      <c r="A8" t="s">
        <v>2</v>
      </c>
      <c r="B8">
        <v>1.6</v>
      </c>
      <c r="C8">
        <f t="shared" si="0"/>
        <v>0.22224546620451535</v>
      </c>
    </row>
    <row r="9" spans="1:3" x14ac:dyDescent="0.2">
      <c r="A9" t="s">
        <v>2</v>
      </c>
      <c r="B9">
        <v>1.7</v>
      </c>
      <c r="C9">
        <f t="shared" si="0"/>
        <v>0.21140642691561404</v>
      </c>
    </row>
    <row r="10" spans="1:3" x14ac:dyDescent="0.2">
      <c r="A10" t="s">
        <v>2</v>
      </c>
      <c r="B10">
        <v>1.8</v>
      </c>
      <c r="C10">
        <f t="shared" si="0"/>
        <v>0.20109601381069178</v>
      </c>
    </row>
    <row r="11" spans="1:3" x14ac:dyDescent="0.2">
      <c r="A11" t="s">
        <v>2</v>
      </c>
      <c r="B11">
        <v>1.9</v>
      </c>
      <c r="C11">
        <f t="shared" si="0"/>
        <v>0.19128844548653198</v>
      </c>
    </row>
    <row r="12" spans="1:3" x14ac:dyDescent="0.2">
      <c r="A12" t="s">
        <v>2</v>
      </c>
      <c r="B12">
        <v>2</v>
      </c>
      <c r="C12">
        <f t="shared" si="0"/>
        <v>0.18195919791379003</v>
      </c>
    </row>
    <row r="13" spans="1:3" x14ac:dyDescent="0.2">
      <c r="A13" t="s">
        <v>2</v>
      </c>
      <c r="B13">
        <v>2.1</v>
      </c>
      <c r="C13">
        <f t="shared" si="0"/>
        <v>0.17308494311414599</v>
      </c>
    </row>
    <row r="14" spans="1:3" x14ac:dyDescent="0.2">
      <c r="A14" t="s">
        <v>2</v>
      </c>
      <c r="B14">
        <v>2.2000000000000002</v>
      </c>
      <c r="C14">
        <f t="shared" si="0"/>
        <v>0.16464349082820792</v>
      </c>
    </row>
    <row r="15" spans="1:3" x14ac:dyDescent="0.2">
      <c r="A15" t="s">
        <v>2</v>
      </c>
      <c r="B15">
        <v>2.2999999999999998</v>
      </c>
      <c r="C15">
        <f t="shared" si="0"/>
        <v>0.15661373302830481</v>
      </c>
    </row>
    <row r="16" spans="1:3" x14ac:dyDescent="0.2">
      <c r="A16" t="s">
        <v>2</v>
      </c>
      <c r="B16">
        <v>2.4</v>
      </c>
      <c r="C16">
        <f t="shared" si="0"/>
        <v>0.14897559113742284</v>
      </c>
    </row>
    <row r="17" spans="1:3" x14ac:dyDescent="0.2">
      <c r="A17" t="s">
        <v>2</v>
      </c>
      <c r="B17">
        <v>2.5</v>
      </c>
      <c r="C17">
        <f t="shared" si="0"/>
        <v>0.14170996582230441</v>
      </c>
    </row>
    <row r="18" spans="1:3" x14ac:dyDescent="0.2">
      <c r="A18" t="s">
        <v>2</v>
      </c>
      <c r="B18">
        <v>2.6</v>
      </c>
      <c r="C18">
        <f t="shared" si="0"/>
        <v>0.13479868923516647</v>
      </c>
    </row>
    <row r="19" spans="1:3" x14ac:dyDescent="0.2">
      <c r="A19" t="s">
        <v>2</v>
      </c>
      <c r="B19">
        <v>2.7</v>
      </c>
      <c r="C19">
        <f t="shared" si="0"/>
        <v>0.128224479584618</v>
      </c>
    </row>
    <row r="20" spans="1:3" x14ac:dyDescent="0.2">
      <c r="A20" t="s">
        <v>2</v>
      </c>
      <c r="B20">
        <v>2.8</v>
      </c>
      <c r="C20">
        <f t="shared" si="0"/>
        <v>0.12197089792217974</v>
      </c>
    </row>
    <row r="21" spans="1:3" x14ac:dyDescent="0.2">
      <c r="A21" t="s">
        <v>2</v>
      </c>
      <c r="B21">
        <v>2.9</v>
      </c>
      <c r="C21">
        <f t="shared" si="0"/>
        <v>0.11602230703635036</v>
      </c>
    </row>
    <row r="22" spans="1:3" x14ac:dyDescent="0.2">
      <c r="A22" t="s">
        <v>2</v>
      </c>
      <c r="B22">
        <v>3</v>
      </c>
      <c r="C22">
        <f t="shared" si="0"/>
        <v>0.1103638323514327</v>
      </c>
    </row>
    <row r="23" spans="1:3" x14ac:dyDescent="0.2">
      <c r="A23" t="s">
        <v>2</v>
      </c>
      <c r="B23">
        <v>3.1</v>
      </c>
      <c r="C23">
        <f t="shared" si="0"/>
        <v>0.10498132473334659</v>
      </c>
    </row>
    <row r="24" spans="1:3" x14ac:dyDescent="0.2">
      <c r="A24" t="s">
        <v>2</v>
      </c>
      <c r="B24">
        <v>3.2</v>
      </c>
      <c r="C24">
        <f t="shared" si="0"/>
        <v>9.986132510942386E-2</v>
      </c>
    </row>
    <row r="25" spans="1:3" x14ac:dyDescent="0.2">
      <c r="A25" t="s">
        <v>2</v>
      </c>
      <c r="B25">
        <v>3.3</v>
      </c>
      <c r="C25">
        <f t="shared" si="0"/>
        <v>9.4991030813715974E-2</v>
      </c>
    </row>
    <row r="26" spans="1:3" x14ac:dyDescent="0.2">
      <c r="A26" t="s">
        <v>2</v>
      </c>
      <c r="B26">
        <v>3.4</v>
      </c>
      <c r="C26">
        <f t="shared" si="0"/>
        <v>9.0358263573660641E-2</v>
      </c>
    </row>
    <row r="27" spans="1:3" x14ac:dyDescent="0.2">
      <c r="A27" t="s">
        <v>2</v>
      </c>
      <c r="B27">
        <v>3.5</v>
      </c>
      <c r="C27">
        <f t="shared" si="0"/>
        <v>8.5951439058057022E-2</v>
      </c>
    </row>
    <row r="28" spans="1:3" x14ac:dyDescent="0.2">
      <c r="A28" t="s">
        <v>2</v>
      </c>
      <c r="B28">
        <v>3.6</v>
      </c>
      <c r="C28">
        <f t="shared" si="0"/>
        <v>8.1759537910203781E-2</v>
      </c>
    </row>
    <row r="29" spans="1:3" x14ac:dyDescent="0.2">
      <c r="A29" t="s">
        <v>2</v>
      </c>
      <c r="B29">
        <v>3.7</v>
      </c>
      <c r="C29">
        <f>0.3*EXP(0.5*(1-B29))</f>
        <v>7.7772078193767455E-2</v>
      </c>
    </row>
    <row r="30" spans="1:3" x14ac:dyDescent="0.2">
      <c r="A30" t="s">
        <v>2</v>
      </c>
      <c r="B30">
        <v>3.8</v>
      </c>
      <c r="C30">
        <f t="shared" si="0"/>
        <v>7.3979089182481944E-2</v>
      </c>
    </row>
    <row r="31" spans="1:3" x14ac:dyDescent="0.2">
      <c r="A31" t="s">
        <v>2</v>
      </c>
      <c r="B31">
        <v>3.9</v>
      </c>
      <c r="C31">
        <f t="shared" si="0"/>
        <v>7.0371086428139287E-2</v>
      </c>
    </row>
    <row r="32" spans="1:3" x14ac:dyDescent="0.2">
      <c r="A32" t="s">
        <v>2</v>
      </c>
      <c r="B32">
        <v>4</v>
      </c>
      <c r="C32">
        <f t="shared" si="0"/>
        <v>6.6939048044528937E-2</v>
      </c>
    </row>
    <row r="33" spans="1:3" x14ac:dyDescent="0.2">
      <c r="A33" t="s">
        <v>2</v>
      </c>
      <c r="B33">
        <v>4.0999999999999996</v>
      </c>
      <c r="C33">
        <f t="shared" si="0"/>
        <v>6.3674392148022924E-2</v>
      </c>
    </row>
    <row r="34" spans="1:3" x14ac:dyDescent="0.2">
      <c r="A34" t="s">
        <v>2</v>
      </c>
      <c r="B34">
        <v>4.2</v>
      </c>
      <c r="C34">
        <f t="shared" si="0"/>
        <v>6.0568955398396615E-2</v>
      </c>
    </row>
    <row r="35" spans="1:3" x14ac:dyDescent="0.2">
      <c r="A35" t="s">
        <v>2</v>
      </c>
      <c r="B35">
        <v>4.3</v>
      </c>
      <c r="C35">
        <f t="shared" si="0"/>
        <v>5.7614972586226235E-2</v>
      </c>
    </row>
    <row r="36" spans="1:3" x14ac:dyDescent="0.2">
      <c r="A36" t="s">
        <v>2</v>
      </c>
      <c r="B36">
        <v>4.4000000000000004</v>
      </c>
      <c r="C36">
        <f t="shared" si="0"/>
        <v>5.480505721582038E-2</v>
      </c>
    </row>
    <row r="37" spans="1:3" x14ac:dyDescent="0.2">
      <c r="A37" t="s">
        <v>2</v>
      </c>
      <c r="B37">
        <v>4.5</v>
      </c>
      <c r="C37">
        <f>0.3*EXP(0.5*(1-B37))</f>
        <v>5.2132183035133541E-2</v>
      </c>
    </row>
    <row r="38" spans="1:3" x14ac:dyDescent="0.2">
      <c r="A38" t="s">
        <v>2</v>
      </c>
      <c r="B38">
        <v>4.5999999999999996</v>
      </c>
      <c r="C38">
        <f t="shared" si="0"/>
        <v>4.9589666466475966E-2</v>
      </c>
    </row>
    <row r="39" spans="1:3" x14ac:dyDescent="0.2">
      <c r="A39" t="s">
        <v>2</v>
      </c>
      <c r="B39">
        <v>4.7</v>
      </c>
      <c r="C39">
        <f t="shared" si="0"/>
        <v>4.7171149894088278E-2</v>
      </c>
    </row>
    <row r="40" spans="1:3" x14ac:dyDescent="0.2">
      <c r="A40" t="s">
        <v>2</v>
      </c>
      <c r="B40">
        <v>4.8</v>
      </c>
      <c r="C40">
        <f>0.3*EXP(0.5*(1-B40))</f>
        <v>4.4870585766790518E-2</v>
      </c>
    </row>
    <row r="41" spans="1:3" x14ac:dyDescent="0.2">
      <c r="A41" t="s">
        <v>2</v>
      </c>
      <c r="B41">
        <v>4.9000000000000004</v>
      </c>
      <c r="C41">
        <f t="shared" si="0"/>
        <v>4.268222147595406E-2</v>
      </c>
    </row>
    <row r="42" spans="1:3" x14ac:dyDescent="0.2">
      <c r="A42" t="s">
        <v>2</v>
      </c>
      <c r="B42">
        <v>5</v>
      </c>
      <c r="C42">
        <f>0.3*EXP(0.5*(1-B42))</f>
        <v>4.0600584970983809E-2</v>
      </c>
    </row>
    <row r="43" spans="1:3" x14ac:dyDescent="0.2">
      <c r="A43" t="s">
        <v>3</v>
      </c>
      <c r="B43">
        <v>1</v>
      </c>
      <c r="C43">
        <f>0.1*EXP(0.7*(3-B43))</f>
        <v>0.40551999668446748</v>
      </c>
    </row>
    <row r="44" spans="1:3" x14ac:dyDescent="0.2">
      <c r="A44" t="s">
        <v>3</v>
      </c>
      <c r="B44">
        <v>1.1000000000000001</v>
      </c>
      <c r="C44">
        <f t="shared" ref="C44" si="1">0.1*EXP(0.7*(3-B44))</f>
        <v>0.37810433875687804</v>
      </c>
    </row>
    <row r="45" spans="1:3" x14ac:dyDescent="0.2">
      <c r="A45" t="s">
        <v>3</v>
      </c>
      <c r="B45">
        <v>1.2</v>
      </c>
      <c r="C45">
        <f t="shared" ref="C45:C62" si="2">0.1*EXP(0.7*(3-B45))</f>
        <v>0.35254214873653827</v>
      </c>
    </row>
    <row r="46" spans="1:3" x14ac:dyDescent="0.2">
      <c r="A46" t="s">
        <v>3</v>
      </c>
      <c r="B46">
        <v>1.3</v>
      </c>
      <c r="C46">
        <f t="shared" si="2"/>
        <v>0.32870812073831179</v>
      </c>
    </row>
    <row r="47" spans="1:3" x14ac:dyDescent="0.2">
      <c r="A47" t="s">
        <v>3</v>
      </c>
      <c r="B47">
        <v>1.4</v>
      </c>
      <c r="C47">
        <f t="shared" si="2"/>
        <v>0.30648542032930015</v>
      </c>
    </row>
    <row r="48" spans="1:3" x14ac:dyDescent="0.2">
      <c r="A48" t="s">
        <v>3</v>
      </c>
      <c r="B48">
        <v>1.5</v>
      </c>
      <c r="C48">
        <f t="shared" si="2"/>
        <v>0.28576511180631636</v>
      </c>
    </row>
    <row r="49" spans="1:3" x14ac:dyDescent="0.2">
      <c r="A49" t="s">
        <v>3</v>
      </c>
      <c r="B49">
        <v>1.6</v>
      </c>
      <c r="C49">
        <f t="shared" si="2"/>
        <v>0.26644562419294171</v>
      </c>
    </row>
    <row r="50" spans="1:3" x14ac:dyDescent="0.2">
      <c r="A50" t="s">
        <v>3</v>
      </c>
      <c r="B50">
        <v>1.7</v>
      </c>
      <c r="C50">
        <f t="shared" si="2"/>
        <v>0.24843225333848165</v>
      </c>
    </row>
    <row r="51" spans="1:3" x14ac:dyDescent="0.2">
      <c r="A51" t="s">
        <v>3</v>
      </c>
      <c r="B51">
        <v>1.8</v>
      </c>
      <c r="C51">
        <f t="shared" si="2"/>
        <v>0.23163669767810915</v>
      </c>
    </row>
    <row r="52" spans="1:3" x14ac:dyDescent="0.2">
      <c r="A52" t="s">
        <v>3</v>
      </c>
      <c r="B52">
        <v>1.9</v>
      </c>
      <c r="C52">
        <f t="shared" si="2"/>
        <v>0.21597662537849152</v>
      </c>
    </row>
    <row r="53" spans="1:3" x14ac:dyDescent="0.2">
      <c r="A53" t="s">
        <v>3</v>
      </c>
      <c r="B53">
        <v>2</v>
      </c>
      <c r="C53">
        <f t="shared" si="2"/>
        <v>0.20137527074704767</v>
      </c>
    </row>
    <row r="54" spans="1:3" x14ac:dyDescent="0.2">
      <c r="A54" t="s">
        <v>3</v>
      </c>
      <c r="B54">
        <v>2.1</v>
      </c>
      <c r="C54">
        <f t="shared" si="2"/>
        <v>0.1877610579264343</v>
      </c>
    </row>
    <row r="55" spans="1:3" x14ac:dyDescent="0.2">
      <c r="A55" t="s">
        <v>3</v>
      </c>
      <c r="B55">
        <v>2.2000000000000002</v>
      </c>
      <c r="C55">
        <f t="shared" si="2"/>
        <v>0.1750672500296101</v>
      </c>
    </row>
    <row r="56" spans="1:3" x14ac:dyDescent="0.2">
      <c r="A56" t="s">
        <v>3</v>
      </c>
      <c r="B56">
        <v>2.2999999999999998</v>
      </c>
      <c r="C56">
        <f t="shared" si="2"/>
        <v>0.16323162199553792</v>
      </c>
    </row>
    <row r="57" spans="1:3" x14ac:dyDescent="0.2">
      <c r="A57" t="s">
        <v>3</v>
      </c>
      <c r="B57">
        <v>2.4</v>
      </c>
      <c r="C57">
        <f t="shared" si="2"/>
        <v>0.15219615556186339</v>
      </c>
    </row>
    <row r="58" spans="1:3" x14ac:dyDescent="0.2">
      <c r="A58" t="s">
        <v>3</v>
      </c>
      <c r="B58">
        <v>2.5</v>
      </c>
      <c r="C58">
        <f t="shared" si="2"/>
        <v>0.14190675485932572</v>
      </c>
    </row>
    <row r="59" spans="1:3" x14ac:dyDescent="0.2">
      <c r="A59" t="s">
        <v>3</v>
      </c>
      <c r="B59">
        <v>2.6</v>
      </c>
      <c r="C59">
        <f t="shared" si="2"/>
        <v>0.13231298123374369</v>
      </c>
    </row>
    <row r="60" spans="1:3" x14ac:dyDescent="0.2">
      <c r="A60" t="s">
        <v>3</v>
      </c>
      <c r="B60">
        <v>2.7</v>
      </c>
      <c r="C60">
        <f t="shared" si="2"/>
        <v>0.12336780599567432</v>
      </c>
    </row>
    <row r="61" spans="1:3" x14ac:dyDescent="0.2">
      <c r="A61" t="s">
        <v>3</v>
      </c>
      <c r="B61">
        <v>2.8</v>
      </c>
      <c r="C61">
        <f t="shared" si="2"/>
        <v>0.11502737988572274</v>
      </c>
    </row>
    <row r="62" spans="1:3" x14ac:dyDescent="0.2">
      <c r="A62" t="s">
        <v>3</v>
      </c>
      <c r="B62">
        <v>2.9</v>
      </c>
      <c r="C62">
        <f t="shared" si="2"/>
        <v>0.10725081812542166</v>
      </c>
    </row>
    <row r="63" spans="1:3" x14ac:dyDescent="0.2">
      <c r="A63" t="s">
        <v>3</v>
      </c>
      <c r="B63">
        <v>3</v>
      </c>
      <c r="C63">
        <f>0.1*EXP(0.7*(3-B63))</f>
        <v>0.1</v>
      </c>
    </row>
    <row r="64" spans="1:3" x14ac:dyDescent="0.2">
      <c r="A64" t="s">
        <v>3</v>
      </c>
      <c r="B64">
        <v>3.1</v>
      </c>
      <c r="C64">
        <f t="shared" ref="C64:C79" si="3">0.1*EXP(0.7*(3-B64))</f>
        <v>9.3239381990594825E-2</v>
      </c>
    </row>
    <row r="65" spans="1:3" x14ac:dyDescent="0.2">
      <c r="A65" t="s">
        <v>3</v>
      </c>
      <c r="B65">
        <v>3.2</v>
      </c>
      <c r="C65">
        <f t="shared" si="3"/>
        <v>8.693582353988058E-2</v>
      </c>
    </row>
    <row r="66" spans="1:3" x14ac:dyDescent="0.2">
      <c r="A66" t="s">
        <v>3</v>
      </c>
      <c r="B66">
        <v>3.3</v>
      </c>
      <c r="C66">
        <f t="shared" si="3"/>
        <v>8.105842459701873E-2</v>
      </c>
    </row>
    <row r="67" spans="1:3" x14ac:dyDescent="0.2">
      <c r="A67" t="s">
        <v>3</v>
      </c>
      <c r="B67">
        <v>3.4</v>
      </c>
      <c r="C67">
        <f t="shared" si="3"/>
        <v>7.5578374145572558E-2</v>
      </c>
    </row>
    <row r="68" spans="1:3" x14ac:dyDescent="0.2">
      <c r="A68" t="s">
        <v>3</v>
      </c>
      <c r="B68">
        <v>3.5</v>
      </c>
      <c r="C68">
        <f t="shared" si="3"/>
        <v>7.0468808971871341E-2</v>
      </c>
    </row>
    <row r="69" spans="1:3" x14ac:dyDescent="0.2">
      <c r="A69" t="s">
        <v>3</v>
      </c>
      <c r="B69">
        <v>3.6</v>
      </c>
      <c r="C69">
        <f t="shared" si="3"/>
        <v>6.5704681981505683E-2</v>
      </c>
    </row>
    <row r="70" spans="1:3" x14ac:dyDescent="0.2">
      <c r="A70" t="s">
        <v>3</v>
      </c>
      <c r="B70">
        <v>3.7</v>
      </c>
      <c r="C70">
        <f t="shared" si="3"/>
        <v>6.1262639418441601E-2</v>
      </c>
    </row>
    <row r="71" spans="1:3" x14ac:dyDescent="0.2">
      <c r="A71" t="s">
        <v>3</v>
      </c>
      <c r="B71">
        <v>3.8</v>
      </c>
      <c r="C71">
        <f t="shared" si="3"/>
        <v>5.7120906384881501E-2</v>
      </c>
    </row>
    <row r="72" spans="1:3" x14ac:dyDescent="0.2">
      <c r="A72" t="s">
        <v>3</v>
      </c>
      <c r="B72">
        <v>3.9</v>
      </c>
      <c r="C72">
        <f t="shared" si="3"/>
        <v>5.3259180100689731E-2</v>
      </c>
    </row>
    <row r="73" spans="1:3" x14ac:dyDescent="0.2">
      <c r="A73" t="s">
        <v>3</v>
      </c>
      <c r="B73">
        <v>4</v>
      </c>
      <c r="C73">
        <f t="shared" si="3"/>
        <v>4.9658530379140954E-2</v>
      </c>
    </row>
    <row r="74" spans="1:3" x14ac:dyDescent="0.2">
      <c r="A74" t="s">
        <v>3</v>
      </c>
      <c r="B74">
        <v>4.0999999999999996</v>
      </c>
      <c r="C74">
        <f t="shared" si="3"/>
        <v>4.6301306831122824E-2</v>
      </c>
    </row>
    <row r="75" spans="1:3" x14ac:dyDescent="0.2">
      <c r="A75" t="s">
        <v>3</v>
      </c>
      <c r="B75">
        <v>4.2</v>
      </c>
      <c r="C75">
        <f>0.1*EXP(0.7*(3-B75))</f>
        <v>4.3171052342907967E-2</v>
      </c>
    </row>
    <row r="76" spans="1:3" x14ac:dyDescent="0.2">
      <c r="A76" t="s">
        <v>3</v>
      </c>
      <c r="B76">
        <v>4.3</v>
      </c>
      <c r="C76">
        <f t="shared" si="3"/>
        <v>4.0252422403363602E-2</v>
      </c>
    </row>
    <row r="77" spans="1:3" x14ac:dyDescent="0.2">
      <c r="A77" t="s">
        <v>3</v>
      </c>
      <c r="B77">
        <v>4.4000000000000004</v>
      </c>
      <c r="C77">
        <f t="shared" si="3"/>
        <v>3.7531109885139947E-2</v>
      </c>
    </row>
    <row r="78" spans="1:3" x14ac:dyDescent="0.2">
      <c r="A78" t="s">
        <v>3</v>
      </c>
      <c r="B78">
        <v>4.5</v>
      </c>
      <c r="C78">
        <f t="shared" si="3"/>
        <v>3.4993774911115542E-2</v>
      </c>
    </row>
    <row r="79" spans="1:3" x14ac:dyDescent="0.2">
      <c r="A79" t="s">
        <v>3</v>
      </c>
      <c r="B79">
        <v>4.5999999999999996</v>
      </c>
      <c r="C79">
        <f t="shared" si="3"/>
        <v>3.262797946230396E-2</v>
      </c>
    </row>
    <row r="80" spans="1:3" x14ac:dyDescent="0.2">
      <c r="A80" t="s">
        <v>3</v>
      </c>
      <c r="B80">
        <v>4.7</v>
      </c>
      <c r="C80">
        <f>0.1*EXP(0.7*(3-B80))</f>
        <v>3.042212640667041E-2</v>
      </c>
    </row>
    <row r="81" spans="1:3" x14ac:dyDescent="0.2">
      <c r="A81" t="s">
        <v>3</v>
      </c>
      <c r="B81">
        <v>4.8</v>
      </c>
      <c r="C81">
        <f>0.1*EXP(0.7*(3-B81))</f>
        <v>2.8365402649977046E-2</v>
      </c>
    </row>
    <row r="82" spans="1:3" x14ac:dyDescent="0.2">
      <c r="A82" t="s">
        <v>3</v>
      </c>
      <c r="B82">
        <v>4.9000000000000004</v>
      </c>
      <c r="C82">
        <f t="shared" ref="C82:C83" si="4">0.1*EXP(0.7*(3-B82))</f>
        <v>2.6447726129982398E-2</v>
      </c>
    </row>
    <row r="83" spans="1:3" x14ac:dyDescent="0.2">
      <c r="A83" t="s">
        <v>3</v>
      </c>
      <c r="B83">
        <v>5</v>
      </c>
      <c r="C83">
        <f t="shared" si="4"/>
        <v>2.465969639416065E-2</v>
      </c>
    </row>
    <row r="84" spans="1:3" x14ac:dyDescent="0.2">
      <c r="A84" t="s">
        <v>4</v>
      </c>
      <c r="B84">
        <v>1</v>
      </c>
      <c r="C84">
        <f>0.05*EXP(1.4*(2.5-B84))</f>
        <v>0.40830849562838234</v>
      </c>
    </row>
    <row r="85" spans="1:3" x14ac:dyDescent="0.2">
      <c r="A85" t="s">
        <v>4</v>
      </c>
      <c r="B85">
        <v>1.1000000000000001</v>
      </c>
      <c r="C85">
        <f>0.05*EXP(1.4*(2.5-B85))</f>
        <v>0.35496635325783155</v>
      </c>
    </row>
    <row r="86" spans="1:3" x14ac:dyDescent="0.2">
      <c r="A86" t="s">
        <v>4</v>
      </c>
      <c r="B86">
        <v>1.2</v>
      </c>
      <c r="C86">
        <f t="shared" ref="C86:C103" si="5">0.05*EXP(1.4*(2.5-B86))</f>
        <v>0.30859292249417763</v>
      </c>
    </row>
    <row r="87" spans="1:3" x14ac:dyDescent="0.2">
      <c r="A87" t="s">
        <v>4</v>
      </c>
      <c r="B87">
        <v>1.3</v>
      </c>
      <c r="C87">
        <f t="shared" si="5"/>
        <v>0.26827779855609873</v>
      </c>
    </row>
    <row r="88" spans="1:3" x14ac:dyDescent="0.2">
      <c r="A88" t="s">
        <v>4</v>
      </c>
      <c r="B88">
        <v>1.4</v>
      </c>
      <c r="C88">
        <f t="shared" si="5"/>
        <v>0.2332295135494063</v>
      </c>
    </row>
    <row r="89" spans="1:3" x14ac:dyDescent="0.2">
      <c r="A89" t="s">
        <v>4</v>
      </c>
      <c r="B89">
        <v>1.5</v>
      </c>
      <c r="C89">
        <f t="shared" si="5"/>
        <v>0.20275999834223374</v>
      </c>
    </row>
    <row r="90" spans="1:3" x14ac:dyDescent="0.2">
      <c r="A90" t="s">
        <v>4</v>
      </c>
      <c r="B90">
        <v>1.6</v>
      </c>
      <c r="C90">
        <f t="shared" si="5"/>
        <v>0.17627107436826908</v>
      </c>
    </row>
    <row r="91" spans="1:3" x14ac:dyDescent="0.2">
      <c r="A91" t="s">
        <v>4</v>
      </c>
      <c r="B91">
        <v>1.7</v>
      </c>
      <c r="C91">
        <f t="shared" si="5"/>
        <v>0.15324271016465008</v>
      </c>
    </row>
    <row r="92" spans="1:3" x14ac:dyDescent="0.2">
      <c r="A92" t="s">
        <v>4</v>
      </c>
      <c r="B92">
        <v>1.8</v>
      </c>
      <c r="C92">
        <f t="shared" si="5"/>
        <v>0.13322281209647086</v>
      </c>
    </row>
    <row r="93" spans="1:3" x14ac:dyDescent="0.2">
      <c r="A93" t="s">
        <v>4</v>
      </c>
      <c r="B93">
        <v>1.9</v>
      </c>
      <c r="C93">
        <f t="shared" si="5"/>
        <v>0.11581834883905461</v>
      </c>
    </row>
    <row r="94" spans="1:3" x14ac:dyDescent="0.2">
      <c r="A94" t="s">
        <v>4</v>
      </c>
      <c r="B94">
        <v>2</v>
      </c>
      <c r="C94">
        <f t="shared" si="5"/>
        <v>0.10068763537352383</v>
      </c>
    </row>
    <row r="95" spans="1:3" x14ac:dyDescent="0.2">
      <c r="A95" t="s">
        <v>4</v>
      </c>
      <c r="B95">
        <v>2.1</v>
      </c>
      <c r="C95">
        <f t="shared" si="5"/>
        <v>8.753362501480505E-2</v>
      </c>
    </row>
    <row r="96" spans="1:3" x14ac:dyDescent="0.2">
      <c r="A96" t="s">
        <v>4</v>
      </c>
      <c r="B96">
        <v>2.2000000000000002</v>
      </c>
      <c r="C96">
        <f t="shared" si="5"/>
        <v>7.6098077780931681E-2</v>
      </c>
    </row>
    <row r="97" spans="1:3" x14ac:dyDescent="0.2">
      <c r="A97" t="s">
        <v>4</v>
      </c>
      <c r="B97">
        <v>2.2999999999999998</v>
      </c>
      <c r="C97">
        <f t="shared" si="5"/>
        <v>6.6156490616871871E-2</v>
      </c>
    </row>
    <row r="98" spans="1:3" x14ac:dyDescent="0.2">
      <c r="A98" t="s">
        <v>4</v>
      </c>
      <c r="B98">
        <v>2.4</v>
      </c>
      <c r="C98">
        <f t="shared" si="5"/>
        <v>5.7513689942861372E-2</v>
      </c>
    </row>
    <row r="99" spans="1:3" x14ac:dyDescent="0.2">
      <c r="A99" t="s">
        <v>4</v>
      </c>
      <c r="B99">
        <v>2.5</v>
      </c>
      <c r="C99">
        <f t="shared" si="5"/>
        <v>0.05</v>
      </c>
    </row>
    <row r="100" spans="1:3" x14ac:dyDescent="0.2">
      <c r="A100" t="s">
        <v>4</v>
      </c>
      <c r="B100">
        <v>2.6</v>
      </c>
      <c r="C100">
        <f t="shared" si="5"/>
        <v>4.346791176994029E-2</v>
      </c>
    </row>
    <row r="101" spans="1:3" x14ac:dyDescent="0.2">
      <c r="A101" t="s">
        <v>4</v>
      </c>
      <c r="B101">
        <v>2.7</v>
      </c>
      <c r="C101">
        <f t="shared" si="5"/>
        <v>3.7789187072786265E-2</v>
      </c>
    </row>
    <row r="102" spans="1:3" x14ac:dyDescent="0.2">
      <c r="A102" t="s">
        <v>4</v>
      </c>
      <c r="B102">
        <v>2.8</v>
      </c>
      <c r="C102">
        <f t="shared" si="5"/>
        <v>3.2852340990752849E-2</v>
      </c>
    </row>
    <row r="103" spans="1:3" x14ac:dyDescent="0.2">
      <c r="A103" t="s">
        <v>4</v>
      </c>
      <c r="B103">
        <v>2.9</v>
      </c>
      <c r="C103">
        <f t="shared" si="5"/>
        <v>2.856045319244075E-2</v>
      </c>
    </row>
    <row r="104" spans="1:3" x14ac:dyDescent="0.2">
      <c r="A104" t="s">
        <v>4</v>
      </c>
      <c r="B104">
        <v>3</v>
      </c>
      <c r="C104">
        <f>0.05*EXP(1.4*(2.5-B104))</f>
        <v>2.4829265189570477E-2</v>
      </c>
    </row>
    <row r="105" spans="1:3" x14ac:dyDescent="0.2">
      <c r="A105" t="s">
        <v>4</v>
      </c>
      <c r="B105">
        <v>3.1</v>
      </c>
      <c r="C105">
        <f>0.05*EXP(1.4*(2.5-B105))</f>
        <v>2.1585526171453984E-2</v>
      </c>
    </row>
    <row r="106" spans="1:3" x14ac:dyDescent="0.2">
      <c r="A106" t="s">
        <v>4</v>
      </c>
      <c r="B106">
        <v>3.2</v>
      </c>
      <c r="C106">
        <f t="shared" ref="C106:C116" si="6">0.05*EXP(1.4*(2.5-B106))</f>
        <v>1.8765554942569974E-2</v>
      </c>
    </row>
    <row r="107" spans="1:3" x14ac:dyDescent="0.2">
      <c r="A107" t="s">
        <v>4</v>
      </c>
      <c r="B107">
        <v>3.3</v>
      </c>
      <c r="C107">
        <f t="shared" si="6"/>
        <v>1.631398973115198E-2</v>
      </c>
    </row>
    <row r="108" spans="1:3" x14ac:dyDescent="0.2">
      <c r="A108" t="s">
        <v>4</v>
      </c>
      <c r="B108">
        <v>3.4</v>
      </c>
      <c r="C108">
        <f t="shared" si="6"/>
        <v>1.4182701324988523E-2</v>
      </c>
    </row>
    <row r="109" spans="1:3" x14ac:dyDescent="0.2">
      <c r="A109" t="s">
        <v>4</v>
      </c>
      <c r="B109">
        <v>3.5</v>
      </c>
      <c r="C109">
        <f t="shared" si="6"/>
        <v>1.2329848197080325E-2</v>
      </c>
    </row>
    <row r="110" spans="1:3" x14ac:dyDescent="0.2">
      <c r="A110" t="s">
        <v>4</v>
      </c>
      <c r="B110">
        <v>3.6</v>
      </c>
      <c r="C110">
        <f t="shared" si="6"/>
        <v>1.0719055071348897E-2</v>
      </c>
    </row>
    <row r="111" spans="1:3" x14ac:dyDescent="0.2">
      <c r="A111" t="s">
        <v>4</v>
      </c>
      <c r="B111">
        <v>3.7</v>
      </c>
      <c r="C111">
        <f t="shared" si="6"/>
        <v>9.3186988019704972E-3</v>
      </c>
    </row>
    <row r="112" spans="1:3" x14ac:dyDescent="0.2">
      <c r="A112" t="s">
        <v>4</v>
      </c>
      <c r="B112">
        <v>3.8</v>
      </c>
      <c r="C112">
        <f t="shared" si="6"/>
        <v>8.1012875466940412E-3</v>
      </c>
    </row>
    <row r="113" spans="1:3" x14ac:dyDescent="0.2">
      <c r="A113" t="s">
        <v>4</v>
      </c>
      <c r="B113">
        <v>3.9</v>
      </c>
      <c r="C113">
        <f t="shared" si="6"/>
        <v>7.042921046052252E-3</v>
      </c>
    </row>
    <row r="114" spans="1:3" x14ac:dyDescent="0.2">
      <c r="A114" t="s">
        <v>4</v>
      </c>
      <c r="B114">
        <v>4</v>
      </c>
      <c r="C114">
        <f t="shared" si="6"/>
        <v>6.1228214126490977E-3</v>
      </c>
    </row>
    <row r="115" spans="1:3" x14ac:dyDescent="0.2">
      <c r="A115" t="s">
        <v>4</v>
      </c>
      <c r="B115">
        <v>4.0999999999999996</v>
      </c>
      <c r="C115">
        <f t="shared" si="6"/>
        <v>5.3229252189626449E-3</v>
      </c>
    </row>
    <row r="116" spans="1:3" x14ac:dyDescent="0.2">
      <c r="A116" t="s">
        <v>4</v>
      </c>
      <c r="B116">
        <v>4.2</v>
      </c>
      <c r="C116">
        <f t="shared" si="6"/>
        <v>4.6275288755171645E-3</v>
      </c>
    </row>
    <row r="117" spans="1:3" x14ac:dyDescent="0.2">
      <c r="A117" t="s">
        <v>4</v>
      </c>
      <c r="B117">
        <v>4.3</v>
      </c>
      <c r="C117">
        <f>0.05*EXP(1.4*(2.5-B117))</f>
        <v>4.0229803374766237E-3</v>
      </c>
    </row>
    <row r="118" spans="1:3" x14ac:dyDescent="0.2">
      <c r="A118" t="s">
        <v>4</v>
      </c>
      <c r="B118">
        <v>4.4000000000000004</v>
      </c>
      <c r="C118">
        <f>0.05*EXP(1.4*(2.5-B118))</f>
        <v>3.4974110872327681E-3</v>
      </c>
    </row>
    <row r="119" spans="1:3" x14ac:dyDescent="0.2">
      <c r="A119" t="s">
        <v>4</v>
      </c>
      <c r="B119">
        <v>4.5</v>
      </c>
      <c r="C119">
        <f t="shared" ref="C119" si="7">0.05*EXP(1.4*(2.5-B119))</f>
        <v>3.0405031312608988E-3</v>
      </c>
    </row>
    <row r="120" spans="1:3" x14ac:dyDescent="0.2">
      <c r="A120" t="s">
        <v>4</v>
      </c>
      <c r="B120">
        <v>4.5999999999999996</v>
      </c>
      <c r="C120">
        <f>0.05*EXP(1.4*(2.5-B120))</f>
        <v>2.6432864369175194E-3</v>
      </c>
    </row>
    <row r="121" spans="1:3" x14ac:dyDescent="0.2">
      <c r="A121" t="s">
        <v>4</v>
      </c>
      <c r="B121">
        <v>4.7</v>
      </c>
      <c r="C121">
        <f>0.05*EXP(1.4*(2.5-B121))</f>
        <v>2.2979628324522102E-3</v>
      </c>
    </row>
    <row r="122" spans="1:3" x14ac:dyDescent="0.2">
      <c r="A122" t="s">
        <v>4</v>
      </c>
      <c r="B122">
        <v>4.8</v>
      </c>
      <c r="C122">
        <f t="shared" ref="C122:C124" si="8">0.05*EXP(1.4*(2.5-B122))</f>
        <v>1.9977529130326961E-3</v>
      </c>
    </row>
    <row r="123" spans="1:3" x14ac:dyDescent="0.2">
      <c r="A123" t="s">
        <v>4</v>
      </c>
      <c r="B123">
        <v>4.9000000000000004</v>
      </c>
      <c r="C123">
        <f t="shared" si="8"/>
        <v>1.7367629472369276E-3</v>
      </c>
    </row>
    <row r="124" spans="1:3" x14ac:dyDescent="0.2">
      <c r="A124" t="s">
        <v>4</v>
      </c>
      <c r="B124">
        <v>5</v>
      </c>
      <c r="C124">
        <f t="shared" si="8"/>
        <v>1.5098691711159251E-3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F50CD-3D0F-454D-ABE6-A8B949733B61}">
  <dimension ref="A1:B4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0</v>
      </c>
      <c r="B1" t="s">
        <v>5</v>
      </c>
    </row>
    <row r="2" spans="1:2" x14ac:dyDescent="0.2">
      <c r="A2" t="s">
        <v>2</v>
      </c>
      <c r="B2">
        <v>100</v>
      </c>
    </row>
    <row r="3" spans="1:2" x14ac:dyDescent="0.2">
      <c r="A3" t="s">
        <v>3</v>
      </c>
      <c r="B3">
        <v>50</v>
      </c>
    </row>
    <row r="4" spans="1:2" x14ac:dyDescent="0.2">
      <c r="A4" t="s">
        <v>4</v>
      </c>
      <c r="B4">
        <v>25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8E288-A5B2-0740-9660-10825CF19754}">
  <dimension ref="A1:B4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0</v>
      </c>
      <c r="B1" t="s">
        <v>6</v>
      </c>
    </row>
    <row r="2" spans="1:2" x14ac:dyDescent="0.2">
      <c r="A2" t="s">
        <v>2</v>
      </c>
      <c r="B2">
        <v>700</v>
      </c>
    </row>
    <row r="3" spans="1:2" x14ac:dyDescent="0.2">
      <c r="A3" t="s">
        <v>3</v>
      </c>
      <c r="B3">
        <v>150</v>
      </c>
    </row>
    <row r="4" spans="1:2" x14ac:dyDescent="0.2">
      <c r="A4" t="s">
        <v>4</v>
      </c>
      <c r="B4">
        <v>100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solution</vt:lpstr>
      <vt:lpstr>conversion_rate</vt:lpstr>
      <vt:lpstr>inventory</vt:lpstr>
      <vt:lpstr>market_size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Izadi, Sacha</dc:creator>
  <cp:lastModifiedBy>Izadi, Sacha</cp:lastModifiedBy>
  <dcterms:created xsi:type="dcterms:W3CDTF">2025-01-23T02:08:40Z</dcterms:created>
  <dcterms:modified xsi:type="dcterms:W3CDTF">2025-03-13T16:37:22Z</dcterms:modified>
</cp:coreProperties>
</file>