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mandelcwajgraphael/Desktop/bc13 mercuriel/"/>
    </mc:Choice>
  </mc:AlternateContent>
  <xr:revisionPtr revIDLastSave="0" documentId="13_ncr:1_{C682CDE5-0D85-7445-A15F-83880E0D32DD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MERCURIEL 2025 (2)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9" i="2" l="1"/>
  <c r="G169" i="2"/>
  <c r="K169" i="2" s="1"/>
  <c r="K168" i="2"/>
  <c r="H168" i="2"/>
  <c r="K167" i="2"/>
  <c r="K170" i="2" s="1"/>
  <c r="H167" i="2"/>
  <c r="G167" i="2"/>
  <c r="G158" i="2"/>
  <c r="I158" i="2" s="1"/>
  <c r="G157" i="2"/>
  <c r="I157" i="2" s="1"/>
  <c r="G156" i="2"/>
  <c r="I156" i="2" s="1"/>
  <c r="G155" i="2"/>
  <c r="I155" i="2" s="1"/>
  <c r="G154" i="2"/>
  <c r="I154" i="2" s="1"/>
  <c r="G153" i="2"/>
  <c r="I153" i="2" s="1"/>
  <c r="G152" i="2"/>
  <c r="I152" i="2" s="1"/>
  <c r="G151" i="2"/>
  <c r="I151" i="2" s="1"/>
  <c r="G150" i="2"/>
  <c r="I150" i="2" s="1"/>
  <c r="G149" i="2"/>
  <c r="I149" i="2" s="1"/>
  <c r="G148" i="2"/>
  <c r="I148" i="2" s="1"/>
  <c r="G147" i="2"/>
  <c r="I147" i="2" s="1"/>
  <c r="G146" i="2"/>
  <c r="I146" i="2" s="1"/>
  <c r="G145" i="2"/>
  <c r="I145" i="2" s="1"/>
  <c r="G144" i="2"/>
  <c r="I144" i="2" s="1"/>
  <c r="G143" i="2"/>
  <c r="I143" i="2" s="1"/>
  <c r="G142" i="2"/>
  <c r="I142" i="2" s="1"/>
  <c r="G141" i="2"/>
  <c r="I141" i="2" s="1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4" i="2"/>
  <c r="I134" i="2" s="1"/>
  <c r="G133" i="2"/>
  <c r="I133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I127" i="2" s="1"/>
  <c r="G126" i="2"/>
  <c r="I126" i="2" s="1"/>
  <c r="G125" i="2"/>
  <c r="I125" i="2" s="1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G118" i="2"/>
  <c r="I118" i="2" s="1"/>
  <c r="G117" i="2"/>
  <c r="I117" i="2" s="1"/>
  <c r="G116" i="2"/>
  <c r="I116" i="2" s="1"/>
  <c r="G115" i="2"/>
  <c r="I115" i="2" s="1"/>
  <c r="G114" i="2"/>
  <c r="I114" i="2" s="1"/>
  <c r="G113" i="2"/>
  <c r="I113" i="2" s="1"/>
  <c r="G112" i="2"/>
  <c r="I112" i="2" s="1"/>
  <c r="G111" i="2"/>
  <c r="I111" i="2" s="1"/>
  <c r="G110" i="2"/>
  <c r="I110" i="2" s="1"/>
  <c r="G109" i="2"/>
  <c r="I109" i="2" s="1"/>
  <c r="G108" i="2"/>
  <c r="I108" i="2" s="1"/>
  <c r="G107" i="2"/>
  <c r="I107" i="2" s="1"/>
  <c r="G106" i="2"/>
  <c r="I106" i="2" s="1"/>
  <c r="G105" i="2"/>
  <c r="I105" i="2" s="1"/>
  <c r="G104" i="2"/>
  <c r="I104" i="2" s="1"/>
  <c r="G103" i="2"/>
  <c r="I103" i="2" s="1"/>
  <c r="G102" i="2"/>
  <c r="I102" i="2" s="1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5" i="2"/>
  <c r="I95" i="2" s="1"/>
  <c r="G94" i="2"/>
  <c r="I94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I88" i="2" s="1"/>
  <c r="G87" i="2"/>
  <c r="I87" i="2" s="1"/>
  <c r="G86" i="2"/>
  <c r="I86" i="2" s="1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G72" i="2"/>
  <c r="I72" i="2" s="1"/>
  <c r="G71" i="2"/>
  <c r="I71" i="2" s="1"/>
  <c r="G70" i="2"/>
  <c r="I70" i="2" s="1"/>
  <c r="G69" i="2"/>
  <c r="I69" i="2" s="1"/>
  <c r="G68" i="2"/>
  <c r="I68" i="2" s="1"/>
  <c r="G67" i="2"/>
  <c r="I67" i="2" s="1"/>
  <c r="G66" i="2"/>
  <c r="I66" i="2" s="1"/>
  <c r="G65" i="2"/>
  <c r="I65" i="2" s="1"/>
  <c r="G64" i="2"/>
  <c r="I64" i="2" s="1"/>
  <c r="G63" i="2"/>
  <c r="I63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I57" i="2" s="1"/>
  <c r="G56" i="2"/>
  <c r="I56" i="2" s="1"/>
  <c r="G55" i="2"/>
  <c r="I55" i="2" s="1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I159" i="2" l="1"/>
  <c r="H169" i="1" l="1"/>
  <c r="G169" i="1"/>
  <c r="K169" i="1" s="1"/>
  <c r="H168" i="1"/>
  <c r="G168" i="1"/>
  <c r="K168" i="1" s="1"/>
  <c r="K167" i="1"/>
  <c r="K170" i="1" s="1"/>
  <c r="H167" i="1"/>
  <c r="G167" i="1"/>
  <c r="G158" i="1"/>
  <c r="I158" i="1" s="1"/>
  <c r="G157" i="1"/>
  <c r="I157" i="1" s="1"/>
  <c r="I156" i="1"/>
  <c r="G156" i="1"/>
  <c r="G155" i="1"/>
  <c r="I155" i="1" s="1"/>
  <c r="G154" i="1"/>
  <c r="I154" i="1" s="1"/>
  <c r="G153" i="1"/>
  <c r="I153" i="1" s="1"/>
  <c r="I152" i="1"/>
  <c r="G152" i="1"/>
  <c r="G151" i="1"/>
  <c r="I151" i="1" s="1"/>
  <c r="G150" i="1"/>
  <c r="I150" i="1" s="1"/>
  <c r="G149" i="1"/>
  <c r="I149" i="1" s="1"/>
  <c r="I148" i="1"/>
  <c r="G148" i="1"/>
  <c r="G147" i="1"/>
  <c r="I147" i="1" s="1"/>
  <c r="G146" i="1"/>
  <c r="I146" i="1" s="1"/>
  <c r="G145" i="1"/>
  <c r="I145" i="1" s="1"/>
  <c r="I144" i="1"/>
  <c r="G144" i="1"/>
  <c r="G143" i="1"/>
  <c r="I143" i="1" s="1"/>
  <c r="G142" i="1"/>
  <c r="I142" i="1" s="1"/>
  <c r="G141" i="1"/>
  <c r="I141" i="1" s="1"/>
  <c r="I140" i="1"/>
  <c r="G139" i="1"/>
  <c r="I139" i="1" s="1"/>
  <c r="G138" i="1"/>
  <c r="I138" i="1" s="1"/>
  <c r="G137" i="1"/>
  <c r="I137" i="1" s="1"/>
  <c r="I136" i="1"/>
  <c r="G136" i="1"/>
  <c r="G135" i="1"/>
  <c r="I135" i="1" s="1"/>
  <c r="G134" i="1"/>
  <c r="I134" i="1" s="1"/>
  <c r="G133" i="1"/>
  <c r="I133" i="1" s="1"/>
  <c r="I132" i="1"/>
  <c r="G132" i="1"/>
  <c r="G131" i="1"/>
  <c r="I131" i="1" s="1"/>
  <c r="G130" i="1"/>
  <c r="I130" i="1" s="1"/>
  <c r="G129" i="1"/>
  <c r="I129" i="1" s="1"/>
  <c r="I128" i="1"/>
  <c r="G128" i="1"/>
  <c r="G127" i="1"/>
  <c r="I127" i="1" s="1"/>
  <c r="G126" i="1"/>
  <c r="I126" i="1" s="1"/>
  <c r="G125" i="1"/>
  <c r="I125" i="1" s="1"/>
  <c r="I124" i="1"/>
  <c r="G124" i="1"/>
  <c r="G123" i="1"/>
  <c r="I123" i="1" s="1"/>
  <c r="G122" i="1"/>
  <c r="I122" i="1" s="1"/>
  <c r="G121" i="1"/>
  <c r="I121" i="1" s="1"/>
  <c r="I120" i="1"/>
  <c r="G120" i="1"/>
  <c r="G119" i="1"/>
  <c r="I119" i="1" s="1"/>
  <c r="G118" i="1"/>
  <c r="I118" i="1" s="1"/>
  <c r="G117" i="1"/>
  <c r="I117" i="1" s="1"/>
  <c r="I116" i="1"/>
  <c r="G116" i="1"/>
  <c r="G115" i="1"/>
  <c r="I115" i="1" s="1"/>
  <c r="G114" i="1"/>
  <c r="I114" i="1" s="1"/>
  <c r="G113" i="1"/>
  <c r="I113" i="1" s="1"/>
  <c r="I112" i="1"/>
  <c r="G112" i="1"/>
  <c r="G111" i="1"/>
  <c r="I111" i="1" s="1"/>
  <c r="G110" i="1"/>
  <c r="I110" i="1" s="1"/>
  <c r="G109" i="1"/>
  <c r="I109" i="1" s="1"/>
  <c r="I108" i="1"/>
  <c r="G108" i="1"/>
  <c r="G107" i="1"/>
  <c r="I107" i="1" s="1"/>
  <c r="G106" i="1"/>
  <c r="I106" i="1" s="1"/>
  <c r="G105" i="1"/>
  <c r="I105" i="1" s="1"/>
  <c r="I104" i="1"/>
  <c r="G104" i="1"/>
  <c r="G103" i="1"/>
  <c r="I103" i="1" s="1"/>
  <c r="G102" i="1"/>
  <c r="I102" i="1" s="1"/>
  <c r="G101" i="1"/>
  <c r="I101" i="1" s="1"/>
  <c r="I100" i="1"/>
  <c r="G100" i="1"/>
  <c r="G99" i="1"/>
  <c r="I99" i="1" s="1"/>
  <c r="G98" i="1"/>
  <c r="I98" i="1" s="1"/>
  <c r="G97" i="1"/>
  <c r="I97" i="1" s="1"/>
  <c r="I96" i="1"/>
  <c r="G96" i="1"/>
  <c r="G95" i="1"/>
  <c r="I95" i="1" s="1"/>
  <c r="G94" i="1"/>
  <c r="I94" i="1" s="1"/>
  <c r="G93" i="1"/>
  <c r="I93" i="1" s="1"/>
  <c r="I92" i="1"/>
  <c r="G92" i="1"/>
  <c r="G91" i="1"/>
  <c r="I91" i="1" s="1"/>
  <c r="G90" i="1"/>
  <c r="I90" i="1" s="1"/>
  <c r="G89" i="1"/>
  <c r="I89" i="1" s="1"/>
  <c r="I88" i="1"/>
  <c r="G88" i="1"/>
  <c r="G87" i="1"/>
  <c r="I87" i="1" s="1"/>
  <c r="G86" i="1"/>
  <c r="I86" i="1" s="1"/>
  <c r="G85" i="1"/>
  <c r="I85" i="1" s="1"/>
  <c r="I84" i="1"/>
  <c r="G84" i="1"/>
  <c r="G83" i="1"/>
  <c r="I83" i="1" s="1"/>
  <c r="G82" i="1"/>
  <c r="I82" i="1" s="1"/>
  <c r="G81" i="1"/>
  <c r="I81" i="1" s="1"/>
  <c r="I80" i="1"/>
  <c r="G80" i="1"/>
  <c r="G79" i="1"/>
  <c r="I79" i="1" s="1"/>
  <c r="G78" i="1"/>
  <c r="I78" i="1" s="1"/>
  <c r="G77" i="1"/>
  <c r="I77" i="1" s="1"/>
  <c r="I76" i="1"/>
  <c r="G76" i="1"/>
  <c r="G75" i="1"/>
  <c r="I75" i="1" s="1"/>
  <c r="G74" i="1"/>
  <c r="I74" i="1" s="1"/>
  <c r="G73" i="1"/>
  <c r="I73" i="1" s="1"/>
  <c r="I72" i="1"/>
  <c r="G72" i="1"/>
  <c r="G71" i="1"/>
  <c r="I71" i="1" s="1"/>
  <c r="G70" i="1"/>
  <c r="I70" i="1" s="1"/>
  <c r="G69" i="1"/>
  <c r="I69" i="1" s="1"/>
  <c r="I68" i="1"/>
  <c r="G68" i="1"/>
  <c r="G67" i="1"/>
  <c r="I67" i="1" s="1"/>
  <c r="G66" i="1"/>
  <c r="I66" i="1" s="1"/>
  <c r="G65" i="1"/>
  <c r="I65" i="1" s="1"/>
  <c r="I64" i="1"/>
  <c r="G64" i="1"/>
  <c r="G63" i="1"/>
  <c r="I63" i="1" s="1"/>
  <c r="G62" i="1"/>
  <c r="I62" i="1" s="1"/>
  <c r="G61" i="1"/>
  <c r="I61" i="1" s="1"/>
  <c r="I60" i="1"/>
  <c r="G60" i="1"/>
  <c r="G59" i="1"/>
  <c r="I59" i="1" s="1"/>
  <c r="G58" i="1"/>
  <c r="I58" i="1" s="1"/>
  <c r="G57" i="1"/>
  <c r="I57" i="1" s="1"/>
  <c r="I56" i="1"/>
  <c r="G56" i="1"/>
  <c r="G55" i="1"/>
  <c r="I55" i="1" s="1"/>
  <c r="G54" i="1"/>
  <c r="I54" i="1" s="1"/>
  <c r="G53" i="1"/>
  <c r="I53" i="1" s="1"/>
  <c r="I52" i="1"/>
  <c r="G52" i="1"/>
  <c r="G51" i="1"/>
  <c r="I51" i="1" s="1"/>
  <c r="G50" i="1"/>
  <c r="I50" i="1" s="1"/>
  <c r="G49" i="1"/>
  <c r="I49" i="1" s="1"/>
  <c r="I48" i="1"/>
  <c r="G48" i="1"/>
  <c r="G47" i="1"/>
  <c r="I47" i="1" s="1"/>
  <c r="G46" i="1"/>
  <c r="I46" i="1" s="1"/>
  <c r="G45" i="1"/>
  <c r="I45" i="1" s="1"/>
  <c r="I44" i="1"/>
  <c r="G44" i="1"/>
  <c r="G43" i="1"/>
  <c r="I43" i="1" s="1"/>
  <c r="G42" i="1"/>
  <c r="I42" i="1" s="1"/>
  <c r="G41" i="1"/>
  <c r="I41" i="1" s="1"/>
  <c r="I40" i="1"/>
  <c r="G40" i="1"/>
  <c r="G39" i="1"/>
  <c r="I39" i="1" s="1"/>
  <c r="G38" i="1"/>
  <c r="I38" i="1" s="1"/>
  <c r="G37" i="1"/>
  <c r="I37" i="1" s="1"/>
  <c r="I36" i="1"/>
  <c r="G36" i="1"/>
  <c r="G35" i="1"/>
  <c r="I35" i="1" s="1"/>
  <c r="G34" i="1"/>
  <c r="I34" i="1" s="1"/>
  <c r="G33" i="1"/>
  <c r="I33" i="1" s="1"/>
  <c r="I32" i="1"/>
  <c r="G32" i="1"/>
  <c r="G31" i="1"/>
  <c r="I31" i="1" s="1"/>
  <c r="G30" i="1"/>
  <c r="I30" i="1" s="1"/>
  <c r="G29" i="1"/>
  <c r="I29" i="1" s="1"/>
  <c r="I28" i="1"/>
  <c r="G28" i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I20" i="1"/>
  <c r="G20" i="1"/>
  <c r="I159" i="1" l="1"/>
</calcChain>
</file>

<file path=xl/sharedStrings.xml><?xml version="1.0" encoding="utf-8"?>
<sst xmlns="http://schemas.openxmlformats.org/spreadsheetml/2006/main" count="672" uniqueCount="204">
  <si>
    <t>Date  :</t>
  </si>
  <si>
    <t>MERCURIEL 2025</t>
  </si>
  <si>
    <t>Référence Camps / colo :</t>
  </si>
  <si>
    <t>Numéro de téléphone  du chef de camps/ directeur :</t>
  </si>
  <si>
    <t>Numéro de téléphone  de l'intendant/ économe :</t>
  </si>
  <si>
    <t xml:space="preserve">Email de contact: </t>
  </si>
  <si>
    <t>Adresse de livraison : Merci de mettre le maximum d'info pour la livraison :</t>
  </si>
  <si>
    <t>Code Postal :</t>
  </si>
  <si>
    <t>Ville :</t>
  </si>
  <si>
    <t>Date de LIVRAISON SOUHAITE   (pour information, il y a des jours de livraison précis selon votre lieu assurés par les sociétés de transport) :</t>
  </si>
  <si>
    <t>Mail de contact : commande.cacher@gmail.com</t>
  </si>
  <si>
    <t>Whatsapp : Régis au 0647921161</t>
  </si>
  <si>
    <t>INFORMATION: Si vous ne trouvez pas un produit, merci de nous l'indiquer en bas de ce mercuriel et nous le trouverons</t>
  </si>
  <si>
    <t>CATEGORIES</t>
  </si>
  <si>
    <t>RÉF
article</t>
  </si>
  <si>
    <t>Désignation Article</t>
  </si>
  <si>
    <t xml:space="preserve">Conditionnement minimum </t>
  </si>
  <si>
    <t>Conditionnement souhaité</t>
  </si>
  <si>
    <t xml:space="preserve">QTE/POIDS TOTAL </t>
  </si>
  <si>
    <t>PRIX TTC</t>
  </si>
  <si>
    <t>TOTAL PRIX</t>
  </si>
  <si>
    <t>SEC</t>
  </si>
  <si>
    <t>Apéritifs Salés</t>
  </si>
  <si>
    <t>CHIPS FLODOR 90GR ( 20 paquets par conditionnement)</t>
  </si>
  <si>
    <t>CHIPS FLODOR BLONDES ONDULEES  ( 16 paquets par conditionnement)</t>
  </si>
  <si>
    <t>BUGSY GRILL 20X20</t>
  </si>
  <si>
    <t>18</t>
  </si>
  <si>
    <t>CHIPS FLODOR 150GR  ( 20 paquets par conditionnement)</t>
  </si>
  <si>
    <t>BUGSY 20X20 OIGNON  ( 18 paquets par conditionnement)</t>
  </si>
  <si>
    <t xml:space="preserve">CHIPS FLODOR 30GR*6 </t>
  </si>
  <si>
    <t>12</t>
  </si>
  <si>
    <t>CHIPS FLODOR 500GR  ( 9 paquets par conditionnement)</t>
  </si>
  <si>
    <t>BUGSY BBQ 70GR*30  ( 30 paquets par conditionnement)</t>
  </si>
  <si>
    <t>BULLY SNACKS 80GR  ( 55 paquets par conditionnement)</t>
  </si>
  <si>
    <t>Boissons et Liquides</t>
  </si>
  <si>
    <t>JUS DE RAISIN ROUGE  ( 6 bouteilles par conditionnement)</t>
  </si>
  <si>
    <t>VINAIGRE BALSAMIQUE MEHOUDAR 500ML  ( 12 paquets par conditionnement)</t>
  </si>
  <si>
    <t>VINAIGRE CRYSTAL  ( 12 bouteilles de 1 L par conditionnement)</t>
  </si>
  <si>
    <t>L'Epicerie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</si>
  <si>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</si>
  <si>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</si>
  <si>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</si>
  <si>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</si>
  <si>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</si>
  <si>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</si>
  <si>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CONCOMBRES AU SEL 670 G  (12 conserves par conditionnement)</t>
  </si>
  <si>
    <t>NOUILLE CHINOISE INSTANTATE 70GR  ( 24 bols par conditionnement)</t>
  </si>
  <si>
    <t>OIGNONS FRITS 150GR NET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</si>
  <si>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</si>
  <si>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</si>
  <si>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</si>
  <si>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</si>
  <si>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THON A L'HUILE EN POCHE 950 GR NET</t>
  </si>
  <si>
    <t>BLE ENTIER 1 KG  ( 6 paquets par conditionnement)</t>
  </si>
  <si>
    <t>NID DE NOUILLES NATURE  ( 10 paquets par conditionnement)</t>
  </si>
  <si>
    <t>NOUILLES AUX OEUFS SV 400GR  (30 paquets par conditionnement)</t>
  </si>
  <si>
    <t>V676</t>
  </si>
  <si>
    <t>POP CORN SUCRE  (14 paquets par conditionnement)</t>
  </si>
  <si>
    <t>POP CORN SALE  (14 paquets par conditionnement)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</si>
  <si>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</si>
  <si>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</si>
  <si>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</si>
  <si>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</si>
  <si>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</si>
  <si>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</si>
  <si>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</si>
  <si>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</si>
  <si>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</si>
  <si>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</si>
  <si>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SAUCE PESTO VERT</t>
  </si>
  <si>
    <t xml:space="preserve">CORNICHONS AIGRES-DOUX POLONIA </t>
  </si>
  <si>
    <t>MAYONNAISE NATURE ANGIE'S 1L</t>
  </si>
  <si>
    <t>MOUTARDE DE DIJON 370GR SV</t>
  </si>
  <si>
    <t>OLIVES ROSES DENOYAUTEES EN SEAU 1,5KG (prix net)</t>
  </si>
  <si>
    <t>CORNICHONS EXTRA FINS 37CL</t>
  </si>
  <si>
    <t>HARISSA MAISON 200GR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</si>
  <si>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</si>
  <si>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</si>
  <si>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</si>
  <si>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</si>
  <si>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</si>
  <si>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KETCHUP HEINZ 342GR</t>
  </si>
  <si>
    <t>Non Alimentaire</t>
  </si>
  <si>
    <t>BOUGIES HAVDALLA LARGE</t>
  </si>
  <si>
    <t>CHAUFFE PLAT X100 SHARON VALLEY (prix net)</t>
  </si>
  <si>
    <t>Pains, Brioches, Crackers…</t>
  </si>
  <si>
    <t>PAINS HOT DOG MAX X4 ( 64 Pains par conditionnement)</t>
  </si>
  <si>
    <t>CRACKERS 500GR</t>
  </si>
  <si>
    <t>PANINI KORCARZ (40 par condionnement)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</si>
  <si>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</si>
  <si>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</si>
  <si>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</si>
  <si>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>BONBONS</t>
  </si>
  <si>
    <t>La Confiserie</t>
  </si>
  <si>
    <t xml:space="preserve">MARSHMALLOW </t>
  </si>
  <si>
    <t>FRITES ACIDES (prix net)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</si>
  <si>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</si>
  <si>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</si>
  <si>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</si>
  <si>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</si>
  <si>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</si>
  <si>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BITEZ FRAISE (prix net)</t>
  </si>
  <si>
    <t>SOUR STICKS SACS PINK LEMON</t>
  </si>
  <si>
    <t xml:space="preserve">SOUR STICKS MIX 4 COULEURS </t>
  </si>
  <si>
    <t>SOUR STICKS FRAISE (prix net)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</si>
  <si>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</si>
  <si>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</si>
  <si>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</si>
  <si>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</si>
  <si>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</si>
  <si>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>BONBON HARIBO OURSONS</t>
  </si>
  <si>
    <t>BONBON HARIBO GRENOUILLES</t>
  </si>
  <si>
    <t xml:space="preserve">BONBON HARIBO PECHE </t>
  </si>
  <si>
    <t>SOUR STICKS SACS FRAMBOISE</t>
  </si>
  <si>
    <t xml:space="preserve">SOUR STICKS SACS POMME </t>
  </si>
  <si>
    <t xml:space="preserve">SOUR STICKS SACS FRAISE </t>
  </si>
  <si>
    <t xml:space="preserve">BONBON HARIBO TAGADA </t>
  </si>
  <si>
    <t>BONBON HARIBO PAMPLEMOUSSE</t>
  </si>
  <si>
    <t xml:space="preserve">REGLISSE FOURRE SHNEIDERS </t>
  </si>
  <si>
    <t xml:space="preserve">CROCODILES SHNEIDERS </t>
  </si>
  <si>
    <t xml:space="preserve">BOUTEILLES COLA SUCREES SHNEIDERS </t>
  </si>
  <si>
    <t>GATEAUX</t>
  </si>
  <si>
    <t>Les Biscuits</t>
  </si>
  <si>
    <t>DOLCETTO CHOCOLAT GATEAU INDIVIDUEL X8 ( soit 128 par conditionnement)</t>
  </si>
  <si>
    <t>DOLCETTO PARVE GATEAU INDIVIDUEL X8 ( soit 128 par conditionnement)</t>
  </si>
  <si>
    <t>16</t>
  </si>
  <si>
    <t xml:space="preserve">COOKIES PEPITES DE CHOCOLAT ( 12 par boite) </t>
  </si>
  <si>
    <t xml:space="preserve">CAKE AU  CHOCOLAT ACHVA </t>
  </si>
  <si>
    <t>DOLCETTO CHOCOLAT X8</t>
  </si>
  <si>
    <t xml:space="preserve">DOLCETTO DARK PARVE </t>
  </si>
  <si>
    <t>BISCUITS FOURRES CHOCO ROLLS</t>
  </si>
  <si>
    <t>GAUFRETTES FOURREES CHOCOLAT MAN (prix net)</t>
  </si>
  <si>
    <t xml:space="preserve">ROLLS MINI CHOCO </t>
  </si>
  <si>
    <t xml:space="preserve">COOKIES PEPITE CHOCO ET NOISETTE SHNEIDERS </t>
  </si>
  <si>
    <t>CAKE PEPITES CHOCOLAT ACHVA</t>
  </si>
  <si>
    <t>CAKE MARBRE ACHVA</t>
  </si>
  <si>
    <t>FRAIS</t>
  </si>
  <si>
    <t>Le Frais</t>
  </si>
  <si>
    <t>SAUCISSE DE VOLAILLE 1 KG ( 18 A 20 SAUCISSES)</t>
  </si>
  <si>
    <t xml:space="preserve">FEUILLES DE BRICK*10  ( soit 250 feuilles) </t>
  </si>
  <si>
    <t xml:space="preserve">CHANTILLY EN BOMBE </t>
  </si>
  <si>
    <t>CHARCUTERIE TRANCHE 1KG</t>
  </si>
  <si>
    <t xml:space="preserve">TARAMA INTER 165 Gr </t>
  </si>
  <si>
    <t>Poisson</t>
  </si>
  <si>
    <t>SAUM</t>
  </si>
  <si>
    <t>SAUMON FUME SANS PEAU 1KG</t>
  </si>
  <si>
    <t>Les produits laitiers</t>
  </si>
  <si>
    <t>MOZZARELLA BLOC 1KG</t>
  </si>
  <si>
    <t xml:space="preserve">GOUDA TRANCHE SHARON VALLEY </t>
  </si>
  <si>
    <t>EMMENTAL TRANCHE SHARON VALLEY</t>
  </si>
  <si>
    <t xml:space="preserve">EMMENTAL RAPE SHARON VALLEY </t>
  </si>
  <si>
    <t>MOZZA RAPEE 1 kG</t>
  </si>
  <si>
    <t>1</t>
  </si>
  <si>
    <t>Les salades</t>
  </si>
  <si>
    <t>BETTERAVES S/VIDE 500GR</t>
  </si>
  <si>
    <t xml:space="preserve">CHOU BLANC </t>
  </si>
  <si>
    <t xml:space="preserve">AUBERGINES </t>
  </si>
  <si>
    <t>HOUMOUS</t>
  </si>
  <si>
    <t xml:space="preserve">TEHINA </t>
  </si>
  <si>
    <t>MATBOUHA</t>
  </si>
  <si>
    <t>SURGELE</t>
  </si>
  <si>
    <t>Les Surgelés</t>
  </si>
  <si>
    <t xml:space="preserve">BLANC DE POULET EN BARQUETTE FROHMEN'S </t>
  </si>
  <si>
    <t>Pour ces articles, inscrivez dans le conditionnement , le nombre de KG que vous souhaitez en respectant le minimum de conditionnement. EXEMPLE: Si vou svoulez 8 kg merci de mettre dans conditionnement souhaité le chiffre 8</t>
  </si>
  <si>
    <t>AILES DE POULET SHARON</t>
  </si>
  <si>
    <t>PARGUIT DE POULET SHARON VALLEY x4 SCHITA LOUBAVITCH</t>
  </si>
  <si>
    <t xml:space="preserve">PILON DE POULET </t>
  </si>
  <si>
    <t xml:space="preserve">CUISSES DE POULET X2 SHARON VALLEY SCHITA LOUBAVITCH NETB </t>
  </si>
  <si>
    <t xml:space="preserve">POULET PAC </t>
  </si>
  <si>
    <t>PIZZA MARGARITA 2+1 GRATUITE</t>
  </si>
  <si>
    <t xml:space="preserve">PATE FEUILLETEE 1KG </t>
  </si>
  <si>
    <t>BOULES DE FALAFEL  ( 25 falafel par boites) soit 350 par conditionnement</t>
  </si>
  <si>
    <t xml:space="preserve">ROTI DE DINDE YARKON </t>
  </si>
  <si>
    <t xml:space="preserve">POIVRONS LAMELLES SURGELES 1KG </t>
  </si>
  <si>
    <t>BATONNETS DE POISSONS PANES 900G  (300 batonnets par conditionnement)</t>
  </si>
  <si>
    <t>BURGER DE POISSON PANE 500GR  ( 60 burger par conditionnement)</t>
  </si>
  <si>
    <t>BATONNETS DE POISSONS PANES 450GR</t>
  </si>
  <si>
    <t>FRITES OLYMPIA 1KG</t>
  </si>
  <si>
    <t>BOULETTES DE BOEUF 900GR ( 180 boulettes par conditionnement)</t>
  </si>
  <si>
    <t>HAMBURGER BIGARD  1KG ( 10 par carton) soit 60 par conditionnement</t>
  </si>
  <si>
    <t>VIANDE HACHEE 500 Gr au poid</t>
  </si>
  <si>
    <t>SUBSTITUTS DE CREVETTES 520GR FK</t>
  </si>
  <si>
    <t xml:space="preserve">NUGGETS DE VOLAILLE PANEES 600G*7 OFTOV </t>
  </si>
  <si>
    <t>ESCALOPES DINDE PANEES 600G*7 OFTOV  ( 40 pieces par conditionnement)</t>
  </si>
  <si>
    <t>TOTAL GENERAL TTC</t>
  </si>
  <si>
    <t>Information : Ce tarif ne comprend pas la livraison. Elle sera rajoutée sur la facture definitive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</si>
  <si>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</si>
  <si>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</si>
  <si>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>Semaine du 7 au 13/07</t>
  </si>
  <si>
    <t>Semaine du 14 au 20/07</t>
  </si>
  <si>
    <t>semaine du 21  au 28/07</t>
  </si>
  <si>
    <t>TOTAL CONDITIONNEMENT</t>
  </si>
  <si>
    <t>TOTAL UNITE</t>
  </si>
  <si>
    <t xml:space="preserve">Nombre de pieces </t>
  </si>
  <si>
    <t>PRIX UNITE TTC</t>
  </si>
  <si>
    <t>TOTAL</t>
  </si>
  <si>
    <t>Sachet de 1 Hala</t>
  </si>
  <si>
    <t>halots</t>
  </si>
  <si>
    <t>Sachet de 30 Pitotes</t>
  </si>
  <si>
    <t>pitotes</t>
  </si>
  <si>
    <t xml:space="preserve">Sachet de 30 Bagels </t>
  </si>
  <si>
    <t xml:space="preserve">Bagel </t>
  </si>
  <si>
    <t>TOTAL TTC</t>
  </si>
  <si>
    <t>Produit non trouvé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</si>
</sst>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&quot; &quot;[$€-2];&quot;-&quot;#,##0.00&quot; &quot;[$€-2]"/>
    <numFmt numFmtId="165" formatCode="&quot; &quot;* #,##0.00&quot; &quot;[$€-2]&quot; &quot;;&quot;-&quot;* #,##0.00&quot; &quot;[$€-2]&quot; &quot;;&quot; &quot;* &quot;-&quot;??&quot; &quot;[$€-2]&quot; &quot;"/>
    <numFmt numFmtId="166" formatCode="#,##0.00\ [$€-1];[Red]\-#,##0.00\ [$€-1]"/>
    <numFmt numFmtId="167" formatCode="_-* #,##0.00\ [$€-40C]_-;\-* #,##0.00\ [$€-40C]_-;_-* &quot;-&quot;??\ [$€-40C]_-;_-@_-"/>
  </numFmts>
  <fonts count="50" x14ac:knownFonts="1">
    <font>
      <sz val="12"/>
      <color indexed="8"/>
      <name val="Aptos Narrow"/>
    </font>
    <font>
      <b/>
      <sz val="10"/>
      <color indexed="8"/>
      <name val="Verdana"/>
      <family val="2"/>
    </font>
    <font>
      <b/>
      <sz val="14"/>
      <color indexed="8"/>
      <name val="Aptos Narrow"/>
    </font>
    <font>
      <b/>
      <sz val="18"/>
      <color indexed="8"/>
      <name val="Aptos Narrow"/>
    </font>
    <font>
      <sz val="12"/>
      <color indexed="8"/>
      <name val="Verdana"/>
      <family val="2"/>
    </font>
    <font>
      <sz val="12"/>
      <color indexed="11"/>
      <name val="Verdana"/>
      <family val="2"/>
    </font>
    <font>
      <sz val="18"/>
      <color indexed="11"/>
      <name val="Verdana"/>
      <family val="2"/>
    </font>
    <font>
      <b/>
      <sz val="18"/>
      <color indexed="11"/>
      <name val="Aptos Narrow"/>
    </font>
    <font>
      <b/>
      <sz val="14"/>
      <color indexed="11"/>
      <name val="Aptos Narrow"/>
    </font>
    <font>
      <b/>
      <sz val="16"/>
      <color indexed="11"/>
      <name val="Times New Roman"/>
      <family val="1"/>
    </font>
    <font>
      <sz val="14"/>
      <color indexed="8"/>
      <name val="Times New Roman"/>
      <family val="1"/>
    </font>
    <font>
      <b/>
      <sz val="10"/>
      <color indexed="8"/>
      <name val="Helvetica Neue"/>
      <family val="2"/>
    </font>
    <font>
      <sz val="12"/>
      <color indexed="8"/>
      <name val="Times New Roman"/>
      <family val="1"/>
    </font>
    <font>
      <b/>
      <sz val="11"/>
      <color indexed="8"/>
      <name val="Aptos Narrow"/>
    </font>
    <font>
      <b/>
      <sz val="12"/>
      <color indexed="9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Arial"/>
      <family val="2"/>
    </font>
    <font>
      <sz val="14"/>
      <color indexed="8"/>
      <name val="Arial"/>
      <family val="2"/>
    </font>
    <font>
      <b/>
      <sz val="12"/>
      <color indexed="8"/>
      <name val="Aptos Narrow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theme="1"/>
      <name val="Helvetica Neue"/>
      <family val="2"/>
      <scheme val="minor"/>
    </font>
    <font>
      <b/>
      <sz val="10.5"/>
      <name val="Verdana"/>
      <family val="2"/>
    </font>
    <font>
      <b/>
      <sz val="14"/>
      <color theme="1"/>
      <name val="Helvetica Neue"/>
      <family val="2"/>
      <scheme val="minor"/>
    </font>
    <font>
      <b/>
      <sz val="18"/>
      <color theme="1"/>
      <name val="Helvetica Neue"/>
      <family val="2"/>
      <scheme val="minor"/>
    </font>
    <font>
      <sz val="12"/>
      <name val="Verdana"/>
      <family val="2"/>
    </font>
    <font>
      <sz val="12"/>
      <color indexed="72"/>
      <name val="Verdana"/>
      <family val="2"/>
    </font>
    <font>
      <sz val="12"/>
      <color rgb="FFFF0000"/>
      <name val="Verdana"/>
      <family val="2"/>
    </font>
    <font>
      <sz val="18"/>
      <color rgb="FFFF0000"/>
      <name val="Verdana"/>
      <family val="2"/>
    </font>
    <font>
      <b/>
      <sz val="18"/>
      <color rgb="FFFF0000"/>
      <name val="Helvetica Neue"/>
      <family val="2"/>
      <scheme val="minor"/>
    </font>
    <font>
      <b/>
      <sz val="14"/>
      <color rgb="FFFF0000"/>
      <name val="Helvetica Neue"/>
      <family val="2"/>
      <scheme val="minor"/>
    </font>
    <font>
      <b/>
      <sz val="16"/>
      <color rgb="FFFF0000"/>
      <name val="Times New Roman"/>
      <family val="1"/>
    </font>
    <font>
      <sz val="14"/>
      <color theme="1"/>
      <name val="Times New Roman"/>
      <family val="1"/>
    </font>
    <font>
      <sz val="14"/>
      <color indexed="72"/>
      <name val="Times New Roman"/>
      <family val="1"/>
    </font>
    <font>
      <sz val="12"/>
      <color indexed="72"/>
      <name val="Times New Roman"/>
      <family val="1"/>
    </font>
    <font>
      <sz val="12"/>
      <color rgb="FF000000"/>
      <name val="Aptos Narrow"/>
      <family val="2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2"/>
    </font>
    <font>
      <sz val="12"/>
      <color rgb="FF000000"/>
      <name val="Times New Roman"/>
      <family val="2"/>
    </font>
    <font>
      <sz val="12"/>
      <color rgb="FF000000"/>
      <name val="Times New Roman"/>
      <family val="1"/>
    </font>
    <font>
      <b/>
      <sz val="11"/>
      <color theme="1"/>
      <name val="Helvetica Neue"/>
      <family val="2"/>
      <scheme val="minor"/>
    </font>
    <font>
      <b/>
      <sz val="12"/>
      <color theme="0"/>
      <name val="Times New Roman"/>
      <family val="1"/>
    </font>
    <font>
      <b/>
      <sz val="12"/>
      <color rgb="FFFFFFFF"/>
      <name val="Times New Roman"/>
      <family val="1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</patternFill>
    </fill>
    <fill>
      <patternFill patternType="solid">
        <fgColor rgb="FFFFFAEE"/>
        <bgColor rgb="FFFFFAEE"/>
      </patternFill>
    </fill>
    <fill>
      <patternFill patternType="solid">
        <fgColor rgb="FFFFFAEE"/>
        <bgColor indexed="64"/>
      </patternFill>
    </fill>
    <fill>
      <patternFill patternType="solid">
        <fgColor rgb="FFFFFAE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</patternFill>
    </fill>
    <fill>
      <patternFill patternType="solid">
        <fgColor rgb="FFED7D31"/>
      </patternFill>
    </fill>
    <fill>
      <patternFill patternType="solid">
        <fgColor rgb="FFFFC000"/>
        <bgColor indexed="64"/>
      </patternFill>
    </fill>
  </fills>
  <borders count="1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10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46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0" borderId="2" xfId="0" applyBorder="1"/>
    <xf numFmtId="49" fontId="0" fillId="2" borderId="3" xfId="0" applyNumberForma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0" fontId="0" fillId="0" borderId="5" xfId="0" applyBorder="1"/>
    <xf numFmtId="0" fontId="2" fillId="2" borderId="1" xfId="0" applyFont="1" applyFill="1" applyBorder="1" applyAlignment="1">
      <alignment vertical="center"/>
    </xf>
    <xf numFmtId="0" fontId="0" fillId="0" borderId="6" xfId="0" applyBorder="1"/>
    <xf numFmtId="0" fontId="0" fillId="2" borderId="2" xfId="0" applyFill="1" applyBorder="1" applyAlignment="1">
      <alignment horizontal="center" vertical="center"/>
    </xf>
    <xf numFmtId="0" fontId="0" fillId="0" borderId="7" xfId="0" applyBorder="1"/>
    <xf numFmtId="49" fontId="4" fillId="2" borderId="8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/>
    </xf>
    <xf numFmtId="14" fontId="4" fillId="2" borderId="8" xfId="0" applyNumberFormat="1" applyFont="1" applyFill="1" applyBorder="1" applyAlignment="1">
      <alignment horizontal="center" vertical="center"/>
    </xf>
    <xf numFmtId="49" fontId="5" fillId="3" borderId="8" xfId="0" applyNumberFormat="1" applyFont="1" applyFill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2" borderId="11" xfId="0" applyFill="1" applyBorder="1" applyAlignment="1">
      <alignment vertical="center"/>
    </xf>
    <xf numFmtId="0" fontId="0" fillId="0" borderId="13" xfId="0" applyBorder="1"/>
    <xf numFmtId="0" fontId="0" fillId="2" borderId="5" xfId="0" applyFill="1" applyBorder="1"/>
    <xf numFmtId="0" fontId="0" fillId="0" borderId="16" xfId="0" applyBorder="1"/>
    <xf numFmtId="0" fontId="0" fillId="2" borderId="16" xfId="0" applyFill="1" applyBorder="1" applyAlignment="1">
      <alignment vertical="center"/>
    </xf>
    <xf numFmtId="0" fontId="0" fillId="2" borderId="2" xfId="0" applyFill="1" applyBorder="1"/>
    <xf numFmtId="0" fontId="0" fillId="0" borderId="17" xfId="0" applyBorder="1"/>
    <xf numFmtId="49" fontId="2" fillId="4" borderId="8" xfId="0" applyNumberFormat="1" applyFont="1" applyFill="1" applyBorder="1" applyAlignment="1">
      <alignment horizontal="center" vertical="center" wrapText="1"/>
    </xf>
    <xf numFmtId="49" fontId="2" fillId="4" borderId="18" xfId="0" applyNumberFormat="1" applyFont="1" applyFill="1" applyBorder="1" applyAlignment="1">
      <alignment horizontal="center" vertical="center" wrapText="1"/>
    </xf>
    <xf numFmtId="49" fontId="2" fillId="4" borderId="19" xfId="0" applyNumberFormat="1" applyFont="1" applyFill="1" applyBorder="1" applyAlignment="1">
      <alignment horizontal="center" vertical="center"/>
    </xf>
    <xf numFmtId="49" fontId="2" fillId="4" borderId="20" xfId="0" applyNumberFormat="1" applyFont="1" applyFill="1" applyBorder="1" applyAlignment="1">
      <alignment horizontal="center" vertical="center" wrapText="1"/>
    </xf>
    <xf numFmtId="49" fontId="8" fillId="4" borderId="8" xfId="0" applyNumberFormat="1" applyFont="1" applyFill="1" applyBorder="1" applyAlignment="1">
      <alignment horizontal="center" vertical="center" wrapText="1"/>
    </xf>
    <xf numFmtId="9" fontId="8" fillId="2" borderId="5" xfId="0" applyNumberFormat="1" applyFont="1" applyFill="1" applyBorder="1" applyAlignment="1">
      <alignment horizontal="center" vertical="center" wrapText="1"/>
    </xf>
    <xf numFmtId="49" fontId="10" fillId="5" borderId="22" xfId="0" applyNumberFormat="1" applyFont="1" applyFill="1" applyBorder="1" applyAlignment="1">
      <alignment vertical="center"/>
    </xf>
    <xf numFmtId="0" fontId="10" fillId="5" borderId="23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left" vertical="center"/>
    </xf>
    <xf numFmtId="0" fontId="12" fillId="2" borderId="23" xfId="0" applyNumberFormat="1" applyFont="1" applyFill="1" applyBorder="1" applyAlignment="1">
      <alignment horizontal="center" vertical="center"/>
    </xf>
    <xf numFmtId="0" fontId="0" fillId="0" borderId="23" xfId="0" applyBorder="1"/>
    <xf numFmtId="0" fontId="0" fillId="2" borderId="23" xfId="0" applyNumberFormat="1" applyFill="1" applyBorder="1" applyAlignment="1">
      <alignment vertical="center"/>
    </xf>
    <xf numFmtId="0" fontId="0" fillId="2" borderId="23" xfId="0" applyNumberFormat="1" applyFill="1" applyBorder="1" applyAlignment="1">
      <alignment horizontal="center" vertical="center"/>
    </xf>
    <xf numFmtId="2" fontId="0" fillId="0" borderId="24" xfId="0" applyNumberFormat="1" applyBorder="1"/>
    <xf numFmtId="49" fontId="0" fillId="0" borderId="1" xfId="0" applyNumberFormat="1" applyBorder="1"/>
    <xf numFmtId="49" fontId="10" fillId="5" borderId="26" xfId="0" applyNumberFormat="1" applyFont="1" applyFill="1" applyBorder="1" applyAlignment="1">
      <alignment vertical="center"/>
    </xf>
    <xf numFmtId="0" fontId="10" fillId="5" borderId="27" xfId="0" applyNumberFormat="1" applyFont="1" applyFill="1" applyBorder="1" applyAlignment="1">
      <alignment horizontal="center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12" fillId="2" borderId="27" xfId="0" applyNumberFormat="1" applyFont="1" applyFill="1" applyBorder="1" applyAlignment="1">
      <alignment horizontal="center" vertical="center"/>
    </xf>
    <xf numFmtId="0" fontId="0" fillId="0" borderId="27" xfId="0" applyBorder="1"/>
    <xf numFmtId="0" fontId="0" fillId="2" borderId="27" xfId="0" applyNumberFormat="1" applyFill="1" applyBorder="1" applyAlignment="1">
      <alignment vertical="center"/>
    </xf>
    <xf numFmtId="0" fontId="0" fillId="2" borderId="27" xfId="0" applyNumberFormat="1" applyFill="1" applyBorder="1" applyAlignment="1">
      <alignment horizontal="center" vertical="center"/>
    </xf>
    <xf numFmtId="49" fontId="0" fillId="2" borderId="27" xfId="0" applyNumberFormat="1" applyFill="1" applyBorder="1" applyAlignment="1">
      <alignment horizontal="center" vertical="center"/>
    </xf>
    <xf numFmtId="0" fontId="0" fillId="0" borderId="27" xfId="0" applyNumberFormat="1" applyBorder="1"/>
    <xf numFmtId="0" fontId="12" fillId="0" borderId="27" xfId="0" applyNumberFormat="1" applyFont="1" applyBorder="1" applyAlignment="1">
      <alignment horizontal="center"/>
    </xf>
    <xf numFmtId="49" fontId="10" fillId="5" borderId="2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vertical="center"/>
    </xf>
    <xf numFmtId="49" fontId="11" fillId="2" borderId="27" xfId="0" applyNumberFormat="1" applyFont="1" applyFill="1" applyBorder="1" applyAlignment="1">
      <alignment vertical="top"/>
    </xf>
    <xf numFmtId="49" fontId="10" fillId="6" borderId="26" xfId="0" applyNumberFormat="1" applyFont="1" applyFill="1" applyBorder="1" applyAlignment="1">
      <alignment horizontal="left" vertical="top" wrapText="1"/>
    </xf>
    <xf numFmtId="1" fontId="10" fillId="6" borderId="27" xfId="0" applyNumberFormat="1" applyFont="1" applyFill="1" applyBorder="1" applyAlignment="1">
      <alignment horizontal="center" vertical="center"/>
    </xf>
    <xf numFmtId="1" fontId="12" fillId="2" borderId="27" xfId="0" applyNumberFormat="1" applyFont="1" applyFill="1" applyBorder="1" applyAlignment="1">
      <alignment horizontal="center" vertical="top"/>
    </xf>
    <xf numFmtId="49" fontId="10" fillId="5" borderId="26" xfId="0" applyNumberFormat="1" applyFont="1" applyFill="1" applyBorder="1" applyAlignment="1">
      <alignment horizontal="left" vertical="center"/>
    </xf>
    <xf numFmtId="49" fontId="10" fillId="5" borderId="29" xfId="0" applyNumberFormat="1" applyFont="1" applyFill="1" applyBorder="1" applyAlignment="1">
      <alignment vertical="center"/>
    </xf>
    <xf numFmtId="0" fontId="10" fillId="5" borderId="30" xfId="0" applyNumberFormat="1" applyFont="1" applyFill="1" applyBorder="1" applyAlignment="1">
      <alignment horizontal="center" vertical="center"/>
    </xf>
    <xf numFmtId="49" fontId="11" fillId="2" borderId="30" xfId="0" applyNumberFormat="1" applyFont="1" applyFill="1" applyBorder="1" applyAlignment="1">
      <alignment horizontal="left" vertical="center"/>
    </xf>
    <xf numFmtId="0" fontId="12" fillId="2" borderId="30" xfId="0" applyNumberFormat="1" applyFont="1" applyFill="1" applyBorder="1" applyAlignment="1">
      <alignment horizontal="center" vertical="center"/>
    </xf>
    <xf numFmtId="0" fontId="0" fillId="0" borderId="30" xfId="0" applyNumberFormat="1" applyBorder="1"/>
    <xf numFmtId="0" fontId="0" fillId="2" borderId="30" xfId="0" applyNumberFormat="1" applyFill="1" applyBorder="1" applyAlignment="1">
      <alignment vertical="center"/>
    </xf>
    <xf numFmtId="49" fontId="10" fillId="7" borderId="22" xfId="0" applyNumberFormat="1" applyFont="1" applyFill="1" applyBorder="1" applyAlignment="1">
      <alignment vertical="center"/>
    </xf>
    <xf numFmtId="0" fontId="10" fillId="7" borderId="23" xfId="0" applyNumberFormat="1" applyFont="1" applyFill="1" applyBorder="1" applyAlignment="1">
      <alignment horizontal="center" vertical="center"/>
    </xf>
    <xf numFmtId="49" fontId="10" fillId="7" borderId="26" xfId="0" applyNumberFormat="1" applyFont="1" applyFill="1" applyBorder="1" applyAlignment="1">
      <alignment vertical="center"/>
    </xf>
    <xf numFmtId="0" fontId="10" fillId="7" borderId="27" xfId="0" applyNumberFormat="1" applyFont="1" applyFill="1" applyBorder="1" applyAlignment="1">
      <alignment horizontal="center" vertical="center"/>
    </xf>
    <xf numFmtId="49" fontId="10" fillId="7" borderId="26" xfId="0" applyNumberFormat="1" applyFont="1" applyFill="1" applyBorder="1" applyAlignment="1">
      <alignment horizontal="left" vertical="center"/>
    </xf>
    <xf numFmtId="49" fontId="10" fillId="7" borderId="26" xfId="0" applyNumberFormat="1" applyFont="1" applyFill="1" applyBorder="1" applyAlignment="1">
      <alignment horizontal="left" vertical="top" wrapText="1"/>
    </xf>
    <xf numFmtId="1" fontId="10" fillId="7" borderId="27" xfId="0" applyNumberFormat="1" applyFont="1" applyFill="1" applyBorder="1" applyAlignment="1">
      <alignment horizontal="center" vertical="center"/>
    </xf>
    <xf numFmtId="49" fontId="10" fillId="7" borderId="29" xfId="0" applyNumberFormat="1" applyFont="1" applyFill="1" applyBorder="1" applyAlignment="1">
      <alignment vertical="center"/>
    </xf>
    <xf numFmtId="0" fontId="10" fillId="7" borderId="30" xfId="0" applyNumberFormat="1" applyFont="1" applyFill="1" applyBorder="1" applyAlignment="1">
      <alignment horizontal="center" vertical="center"/>
    </xf>
    <xf numFmtId="0" fontId="0" fillId="0" borderId="30" xfId="0" applyBorder="1"/>
    <xf numFmtId="49" fontId="10" fillId="8" borderId="18" xfId="0" applyNumberFormat="1" applyFont="1" applyFill="1" applyBorder="1" applyAlignment="1">
      <alignment vertical="center"/>
    </xf>
    <xf numFmtId="0" fontId="10" fillId="8" borderId="19" xfId="0" applyNumberFormat="1" applyFont="1" applyFill="1" applyBorder="1" applyAlignment="1">
      <alignment horizontal="center" vertical="center"/>
    </xf>
    <xf numFmtId="49" fontId="11" fillId="2" borderId="19" xfId="0" applyNumberFormat="1" applyFont="1" applyFill="1" applyBorder="1" applyAlignment="1">
      <alignment horizontal="left" vertical="center"/>
    </xf>
    <xf numFmtId="0" fontId="0" fillId="2" borderId="19" xfId="0" applyNumberFormat="1" applyFill="1" applyBorder="1" applyAlignment="1">
      <alignment vertical="center"/>
    </xf>
    <xf numFmtId="49" fontId="10" fillId="8" borderId="22" xfId="0" applyNumberFormat="1" applyFont="1" applyFill="1" applyBorder="1" applyAlignment="1">
      <alignment vertical="center"/>
    </xf>
    <xf numFmtId="0" fontId="10" fillId="8" borderId="23" xfId="0" applyNumberFormat="1" applyFont="1" applyFill="1" applyBorder="1" applyAlignment="1">
      <alignment horizontal="center" vertical="center"/>
    </xf>
    <xf numFmtId="49" fontId="10" fillId="9" borderId="26" xfId="0" applyNumberFormat="1" applyFont="1" applyFill="1" applyBorder="1" applyAlignment="1">
      <alignment horizontal="left" vertical="top" wrapText="1"/>
    </xf>
    <xf numFmtId="1" fontId="10" fillId="9" borderId="27" xfId="0" applyNumberFormat="1" applyFont="1" applyFill="1" applyBorder="1" applyAlignment="1">
      <alignment horizontal="center" vertical="center"/>
    </xf>
    <xf numFmtId="49" fontId="10" fillId="8" borderId="26" xfId="0" applyNumberFormat="1" applyFont="1" applyFill="1" applyBorder="1" applyAlignment="1">
      <alignment horizontal="left" vertical="center"/>
    </xf>
    <xf numFmtId="0" fontId="10" fillId="8" borderId="27" xfId="0" applyNumberFormat="1" applyFont="1" applyFill="1" applyBorder="1" applyAlignment="1">
      <alignment horizontal="center" vertical="center"/>
    </xf>
    <xf numFmtId="49" fontId="10" fillId="8" borderId="26" xfId="0" applyNumberFormat="1" applyFont="1" applyFill="1" applyBorder="1" applyAlignment="1">
      <alignment vertical="center"/>
    </xf>
    <xf numFmtId="49" fontId="10" fillId="10" borderId="29" xfId="0" applyNumberFormat="1" applyFont="1" applyFill="1" applyBorder="1" applyAlignment="1">
      <alignment vertical="center"/>
    </xf>
    <xf numFmtId="0" fontId="10" fillId="10" borderId="30" xfId="0" applyNumberFormat="1" applyFont="1" applyFill="1" applyBorder="1" applyAlignment="1">
      <alignment horizontal="center" vertical="center"/>
    </xf>
    <xf numFmtId="49" fontId="10" fillId="11" borderId="22" xfId="0" applyNumberFormat="1" applyFont="1" applyFill="1" applyBorder="1" applyAlignment="1">
      <alignment horizontal="left" vertical="top" wrapText="1"/>
    </xf>
    <xf numFmtId="0" fontId="10" fillId="11" borderId="23" xfId="0" applyNumberFormat="1" applyFont="1" applyFill="1" applyBorder="1" applyAlignment="1">
      <alignment horizontal="center" vertical="top" wrapText="1"/>
    </xf>
    <xf numFmtId="49" fontId="11" fillId="2" borderId="23" xfId="0" applyNumberFormat="1" applyFont="1" applyFill="1" applyBorder="1" applyAlignment="1">
      <alignment vertical="top"/>
    </xf>
    <xf numFmtId="0" fontId="0" fillId="0" borderId="23" xfId="0" applyNumberFormat="1" applyBorder="1"/>
    <xf numFmtId="49" fontId="10" fillId="11" borderId="26" xfId="0" applyNumberFormat="1" applyFont="1" applyFill="1" applyBorder="1" applyAlignment="1">
      <alignment horizontal="left" vertical="top" wrapText="1"/>
    </xf>
    <xf numFmtId="1" fontId="10" fillId="11" borderId="27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49" fontId="10" fillId="11" borderId="27" xfId="0" applyNumberFormat="1" applyFont="1" applyFill="1" applyBorder="1" applyAlignment="1">
      <alignment horizontal="center" vertical="top"/>
    </xf>
    <xf numFmtId="49" fontId="10" fillId="11" borderId="29" xfId="0" applyNumberFormat="1" applyFont="1" applyFill="1" applyBorder="1" applyAlignment="1">
      <alignment horizontal="left" vertical="top" wrapText="1"/>
    </xf>
    <xf numFmtId="1" fontId="10" fillId="11" borderId="30" xfId="0" applyNumberFormat="1" applyFont="1" applyFill="1" applyBorder="1" applyAlignment="1">
      <alignment horizontal="center" vertical="top"/>
    </xf>
    <xf numFmtId="49" fontId="11" fillId="2" borderId="30" xfId="0" applyNumberFormat="1" applyFont="1" applyFill="1" applyBorder="1" applyAlignment="1">
      <alignment vertical="top"/>
    </xf>
    <xf numFmtId="2" fontId="0" fillId="0" borderId="31" xfId="0" applyNumberFormat="1" applyBorder="1"/>
    <xf numFmtId="49" fontId="10" fillId="4" borderId="33" xfId="0" applyNumberFormat="1" applyFont="1" applyFill="1" applyBorder="1" applyAlignment="1">
      <alignment horizontal="left" vertical="center"/>
    </xf>
    <xf numFmtId="0" fontId="10" fillId="4" borderId="23" xfId="0" applyNumberFormat="1" applyFont="1" applyFill="1" applyBorder="1" applyAlignment="1">
      <alignment horizontal="center" vertical="center"/>
    </xf>
    <xf numFmtId="49" fontId="11" fillId="4" borderId="23" xfId="0" applyNumberFormat="1" applyFont="1" applyFill="1" applyBorder="1" applyAlignment="1">
      <alignment vertical="top"/>
    </xf>
    <xf numFmtId="0" fontId="12" fillId="4" borderId="23" xfId="0" applyNumberFormat="1" applyFont="1" applyFill="1" applyBorder="1" applyAlignment="1">
      <alignment horizontal="center" vertical="center"/>
    </xf>
    <xf numFmtId="0" fontId="0" fillId="4" borderId="23" xfId="0" applyFill="1" applyBorder="1"/>
    <xf numFmtId="0" fontId="0" fillId="4" borderId="23" xfId="0" applyNumberFormat="1" applyFill="1" applyBorder="1" applyAlignment="1">
      <alignment vertical="center"/>
    </xf>
    <xf numFmtId="0" fontId="0" fillId="2" borderId="34" xfId="0" applyNumberForma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left" vertical="center"/>
    </xf>
    <xf numFmtId="0" fontId="10" fillId="4" borderId="27" xfId="0" applyNumberFormat="1" applyFont="1" applyFill="1" applyBorder="1" applyAlignment="1">
      <alignment horizontal="center" vertical="center"/>
    </xf>
    <xf numFmtId="49" fontId="11" fillId="4" borderId="27" xfId="0" applyNumberFormat="1" applyFont="1" applyFill="1" applyBorder="1" applyAlignment="1">
      <alignment vertical="top"/>
    </xf>
    <xf numFmtId="0" fontId="12" fillId="4" borderId="27" xfId="0" applyNumberFormat="1" applyFont="1" applyFill="1" applyBorder="1" applyAlignment="1">
      <alignment horizontal="center" vertical="center"/>
    </xf>
    <xf numFmtId="0" fontId="0" fillId="4" borderId="27" xfId="0" applyFill="1" applyBorder="1"/>
    <xf numFmtId="0" fontId="0" fillId="4" borderId="27" xfId="0" applyNumberFormat="1" applyFill="1" applyBorder="1" applyAlignment="1">
      <alignment vertical="center"/>
    </xf>
    <xf numFmtId="0" fontId="0" fillId="4" borderId="27" xfId="0" applyNumberFormat="1" applyFill="1" applyBorder="1"/>
    <xf numFmtId="49" fontId="11" fillId="4" borderId="27" xfId="0" applyNumberFormat="1" applyFont="1" applyFill="1" applyBorder="1" applyAlignment="1">
      <alignment horizontal="left" vertical="center"/>
    </xf>
    <xf numFmtId="0" fontId="0" fillId="4" borderId="27" xfId="0" applyNumberFormat="1" applyFill="1" applyBorder="1" applyAlignment="1">
      <alignment horizontal="center" vertical="center"/>
    </xf>
    <xf numFmtId="49" fontId="10" fillId="4" borderId="29" xfId="0" applyNumberFormat="1" applyFont="1" applyFill="1" applyBorder="1" applyAlignment="1">
      <alignment vertical="center"/>
    </xf>
    <xf numFmtId="0" fontId="10" fillId="4" borderId="30" xfId="0" applyNumberFormat="1" applyFont="1" applyFill="1" applyBorder="1" applyAlignment="1">
      <alignment horizontal="center" vertical="center"/>
    </xf>
    <xf numFmtId="49" fontId="11" fillId="4" borderId="30" xfId="0" applyNumberFormat="1" applyFont="1" applyFill="1" applyBorder="1" applyAlignment="1">
      <alignment vertical="top"/>
    </xf>
    <xf numFmtId="0" fontId="12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/>
    <xf numFmtId="0" fontId="0" fillId="4" borderId="30" xfId="0" applyNumberFormat="1" applyFill="1" applyBorder="1" applyAlignment="1">
      <alignment vertical="center"/>
    </xf>
    <xf numFmtId="49" fontId="10" fillId="12" borderId="22" xfId="0" applyNumberFormat="1" applyFont="1" applyFill="1" applyBorder="1" applyAlignment="1">
      <alignment vertical="center"/>
    </xf>
    <xf numFmtId="0" fontId="10" fillId="12" borderId="23" xfId="0" applyNumberFormat="1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vertical="center" wrapText="1"/>
    </xf>
    <xf numFmtId="49" fontId="10" fillId="12" borderId="26" xfId="0" applyNumberFormat="1" applyFont="1" applyFill="1" applyBorder="1" applyAlignment="1">
      <alignment vertical="center"/>
    </xf>
    <xf numFmtId="0" fontId="10" fillId="12" borderId="27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vertical="center" wrapText="1"/>
    </xf>
    <xf numFmtId="49" fontId="10" fillId="12" borderId="26" xfId="0" applyNumberFormat="1" applyFont="1" applyFill="1" applyBorder="1" applyAlignment="1">
      <alignment horizontal="left" vertical="center"/>
    </xf>
    <xf numFmtId="49" fontId="10" fillId="12" borderId="29" xfId="0" applyNumberFormat="1" applyFont="1" applyFill="1" applyBorder="1" applyAlignment="1">
      <alignment horizontal="left" vertical="center"/>
    </xf>
    <xf numFmtId="0" fontId="10" fillId="12" borderId="30" xfId="0" applyNumberFormat="1" applyFont="1" applyFill="1" applyBorder="1" applyAlignment="1">
      <alignment horizontal="center" vertical="center"/>
    </xf>
    <xf numFmtId="49" fontId="10" fillId="12" borderId="22" xfId="0" applyNumberFormat="1" applyFont="1" applyFill="1" applyBorder="1" applyAlignment="1">
      <alignment horizontal="left" vertical="center"/>
    </xf>
    <xf numFmtId="0" fontId="0" fillId="0" borderId="24" xfId="0" applyBorder="1"/>
    <xf numFmtId="49" fontId="12" fillId="2" borderId="27" xfId="0" applyNumberFormat="1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10" fillId="12" borderId="40" xfId="0" applyFont="1" applyFill="1" applyBorder="1" applyAlignment="1">
      <alignment horizontal="left" vertical="center"/>
    </xf>
    <xf numFmtId="0" fontId="10" fillId="12" borderId="40" xfId="0" applyFont="1" applyFill="1" applyBorder="1" applyAlignment="1">
      <alignment horizontal="center" vertical="center"/>
    </xf>
    <xf numFmtId="49" fontId="11" fillId="2" borderId="41" xfId="0" applyNumberFormat="1" applyFont="1" applyFill="1" applyBorder="1" applyAlignment="1">
      <alignment vertical="top"/>
    </xf>
    <xf numFmtId="0" fontId="12" fillId="2" borderId="6" xfId="0" applyFont="1" applyFill="1" applyBorder="1" applyAlignment="1">
      <alignment horizontal="center" vertical="center"/>
    </xf>
    <xf numFmtId="0" fontId="0" fillId="0" borderId="39" xfId="0" applyBorder="1"/>
    <xf numFmtId="165" fontId="14" fillId="13" borderId="27" xfId="0" applyNumberFormat="1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center"/>
    </xf>
    <xf numFmtId="0" fontId="10" fillId="12" borderId="14" xfId="0" applyFont="1" applyFill="1" applyBorder="1" applyAlignment="1">
      <alignment horizontal="left" vertical="center"/>
    </xf>
    <xf numFmtId="0" fontId="10" fillId="12" borderId="14" xfId="0" applyFont="1" applyFill="1" applyBorder="1" applyAlignment="1">
      <alignment horizontal="center" vertical="center"/>
    </xf>
    <xf numFmtId="49" fontId="11" fillId="2" borderId="44" xfId="0" applyNumberFormat="1" applyFont="1" applyFill="1" applyBorder="1" applyAlignment="1">
      <alignment vertical="top"/>
    </xf>
    <xf numFmtId="0" fontId="12" fillId="2" borderId="1" xfId="0" applyFont="1" applyFill="1" applyBorder="1" applyAlignment="1">
      <alignment horizontal="center" vertical="center"/>
    </xf>
    <xf numFmtId="0" fontId="0" fillId="0" borderId="45" xfId="0" applyBorder="1"/>
    <xf numFmtId="0" fontId="0" fillId="2" borderId="48" xfId="0" applyFill="1" applyBorder="1" applyAlignment="1">
      <alignment vertical="center"/>
    </xf>
    <xf numFmtId="0" fontId="0" fillId="2" borderId="48" xfId="0" applyFill="1" applyBorder="1" applyAlignment="1">
      <alignment horizontal="center" vertical="center"/>
    </xf>
    <xf numFmtId="2" fontId="0" fillId="0" borderId="1" xfId="0" applyNumberFormat="1" applyBorder="1"/>
    <xf numFmtId="0" fontId="0" fillId="0" borderId="49" xfId="0" applyBorder="1"/>
    <xf numFmtId="0" fontId="0" fillId="2" borderId="2" xfId="0" applyFill="1" applyBorder="1" applyAlignment="1">
      <alignment vertical="center"/>
    </xf>
    <xf numFmtId="0" fontId="0" fillId="2" borderId="51" xfId="0" applyFill="1" applyBorder="1"/>
    <xf numFmtId="0" fontId="0" fillId="0" borderId="52" xfId="0" applyBorder="1"/>
    <xf numFmtId="49" fontId="17" fillId="2" borderId="18" xfId="0" applyNumberFormat="1" applyFont="1" applyFill="1" applyBorder="1" applyAlignment="1">
      <alignment horizontal="center" vertical="center" wrapText="1"/>
    </xf>
    <xf numFmtId="49" fontId="17" fillId="2" borderId="19" xfId="0" applyNumberFormat="1" applyFont="1" applyFill="1" applyBorder="1" applyAlignment="1">
      <alignment horizontal="center" vertical="center" wrapText="1"/>
    </xf>
    <xf numFmtId="49" fontId="18" fillId="2" borderId="20" xfId="0" applyNumberFormat="1" applyFont="1" applyFill="1" applyBorder="1" applyAlignment="1">
      <alignment horizontal="center" vertical="center" wrapText="1"/>
    </xf>
    <xf numFmtId="49" fontId="19" fillId="2" borderId="8" xfId="0" applyNumberFormat="1" applyFont="1" applyFill="1" applyBorder="1" applyAlignment="1">
      <alignment horizontal="center" vertical="center" wrapText="1"/>
    </xf>
    <xf numFmtId="49" fontId="18" fillId="15" borderId="18" xfId="0" applyNumberFormat="1" applyFont="1" applyFill="1" applyBorder="1" applyAlignment="1">
      <alignment horizontal="center" vertical="center" wrapText="1"/>
    </xf>
    <xf numFmtId="49" fontId="17" fillId="2" borderId="27" xfId="0" applyNumberFormat="1" applyFont="1" applyFill="1" applyBorder="1" applyAlignment="1">
      <alignment horizontal="center" vertical="center" wrapText="1"/>
    </xf>
    <xf numFmtId="49" fontId="17" fillId="2" borderId="18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17" fillId="2" borderId="53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0" fontId="17" fillId="2" borderId="23" xfId="0" applyNumberFormat="1" applyFont="1" applyFill="1" applyBorder="1" applyAlignment="1">
      <alignment horizontal="center" vertical="center"/>
    </xf>
    <xf numFmtId="0" fontId="17" fillId="2" borderId="20" xfId="0" applyNumberFormat="1" applyFont="1" applyFill="1" applyBorder="1" applyAlignment="1">
      <alignment horizontal="center" vertical="center"/>
    </xf>
    <xf numFmtId="0" fontId="20" fillId="4" borderId="8" xfId="0" applyNumberFormat="1" applyFont="1" applyFill="1" applyBorder="1" applyAlignment="1">
      <alignment horizontal="center"/>
    </xf>
    <xf numFmtId="49" fontId="20" fillId="4" borderId="18" xfId="0" applyNumberFormat="1" applyFont="1" applyFill="1" applyBorder="1" applyAlignment="1">
      <alignment horizontal="left"/>
    </xf>
    <xf numFmtId="2" fontId="0" fillId="2" borderId="27" xfId="0" applyNumberFormat="1" applyFill="1" applyBorder="1" applyAlignment="1">
      <alignment horizontal="center" vertical="center"/>
    </xf>
    <xf numFmtId="0" fontId="0" fillId="0" borderId="27" xfId="0" applyNumberFormat="1" applyBorder="1" applyAlignment="1">
      <alignment horizontal="center"/>
    </xf>
    <xf numFmtId="0" fontId="17" fillId="2" borderId="54" xfId="0" applyNumberFormat="1" applyFont="1" applyFill="1" applyBorder="1" applyAlignment="1">
      <alignment horizontal="center" vertical="center"/>
    </xf>
    <xf numFmtId="0" fontId="17" fillId="2" borderId="26" xfId="0" applyNumberFormat="1" applyFont="1" applyFill="1" applyBorder="1" applyAlignment="1">
      <alignment horizontal="center" vertical="center"/>
    </xf>
    <xf numFmtId="0" fontId="17" fillId="2" borderId="27" xfId="0" applyNumberFormat="1" applyFont="1" applyFill="1" applyBorder="1" applyAlignment="1">
      <alignment horizontal="center" vertical="center"/>
    </xf>
    <xf numFmtId="0" fontId="17" fillId="2" borderId="55" xfId="0" applyNumberFormat="1" applyFont="1" applyFill="1" applyBorder="1" applyAlignment="1">
      <alignment horizontal="center" vertical="center"/>
    </xf>
    <xf numFmtId="0" fontId="17" fillId="2" borderId="29" xfId="0" applyNumberFormat="1" applyFont="1" applyFill="1" applyBorder="1" applyAlignment="1">
      <alignment horizontal="center" vertical="center"/>
    </xf>
    <xf numFmtId="0" fontId="17" fillId="2" borderId="30" xfId="0" applyNumberFormat="1" applyFont="1" applyFill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0" fontId="0" fillId="0" borderId="30" xfId="0" applyNumberFormat="1" applyBorder="1" applyAlignment="1">
      <alignment horizontal="center"/>
    </xf>
    <xf numFmtId="0" fontId="0" fillId="0" borderId="50" xfId="0" applyBorder="1"/>
    <xf numFmtId="0" fontId="0" fillId="2" borderId="6" xfId="0" applyFill="1" applyBorder="1" applyAlignment="1">
      <alignment vertical="center"/>
    </xf>
    <xf numFmtId="0" fontId="0" fillId="2" borderId="6" xfId="0" applyFill="1" applyBorder="1"/>
    <xf numFmtId="0" fontId="0" fillId="0" borderId="56" xfId="0" applyBorder="1"/>
    <xf numFmtId="49" fontId="18" fillId="12" borderId="9" xfId="0" applyNumberFormat="1" applyFont="1" applyFill="1" applyBorder="1" applyAlignment="1">
      <alignment horizontal="center" vertical="center"/>
    </xf>
    <xf numFmtId="0" fontId="18" fillId="12" borderId="10" xfId="0" applyNumberFormat="1" applyFont="1" applyFill="1" applyBorder="1" applyAlignment="1">
      <alignment horizontal="center" vertical="center"/>
    </xf>
    <xf numFmtId="0" fontId="0" fillId="0" borderId="57" xfId="0" applyBorder="1"/>
    <xf numFmtId="49" fontId="17" fillId="2" borderId="8" xfId="0" applyNumberFormat="1" applyFont="1" applyFill="1" applyBorder="1" applyAlignment="1">
      <alignment horizontal="center" vertical="center"/>
    </xf>
    <xf numFmtId="0" fontId="0" fillId="0" borderId="53" xfId="0" applyNumberFormat="1" applyBorder="1"/>
    <xf numFmtId="0" fontId="0" fillId="0" borderId="53" xfId="0" applyBorder="1"/>
    <xf numFmtId="0" fontId="0" fillId="0" borderId="54" xfId="0" applyNumberFormat="1" applyBorder="1"/>
    <xf numFmtId="0" fontId="0" fillId="0" borderId="54" xfId="0" applyBorder="1"/>
    <xf numFmtId="0" fontId="0" fillId="0" borderId="55" xfId="0" applyNumberFormat="1" applyBorder="1"/>
    <xf numFmtId="0" fontId="0" fillId="0" borderId="55" xfId="0" applyBorder="1"/>
    <xf numFmtId="0" fontId="2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64" xfId="0" applyBorder="1" applyAlignment="1">
      <alignment vertical="center"/>
    </xf>
    <xf numFmtId="14" fontId="0" fillId="0" borderId="65" xfId="0" applyNumberFormat="1" applyBorder="1" applyAlignment="1">
      <alignment vertical="center"/>
    </xf>
    <xf numFmtId="0" fontId="23" fillId="0" borderId="0" xfId="0" applyFont="1" applyAlignment="1">
      <alignment vertical="center"/>
    </xf>
    <xf numFmtId="0" fontId="25" fillId="0" borderId="66" xfId="0" applyFont="1" applyBorder="1" applyAlignment="1">
      <alignment vertical="center" wrapText="1"/>
    </xf>
    <xf numFmtId="0" fontId="26" fillId="0" borderId="66" xfId="0" applyFont="1" applyBorder="1" applyAlignment="1">
      <alignment vertical="center"/>
    </xf>
    <xf numFmtId="14" fontId="26" fillId="0" borderId="66" xfId="0" applyNumberFormat="1" applyFont="1" applyBorder="1" applyAlignment="1">
      <alignment horizontal="centerContinuous" vertical="center"/>
    </xf>
    <xf numFmtId="0" fontId="26" fillId="0" borderId="67" xfId="0" applyFont="1" applyBorder="1" applyAlignment="1">
      <alignment vertical="center"/>
    </xf>
    <xf numFmtId="0" fontId="26" fillId="0" borderId="65" xfId="0" applyFont="1" applyBorder="1" applyAlignment="1">
      <alignment vertical="center"/>
    </xf>
    <xf numFmtId="0" fontId="26" fillId="0" borderId="68" xfId="0" applyFont="1" applyBorder="1" applyAlignment="1">
      <alignment vertical="center"/>
    </xf>
    <xf numFmtId="0" fontId="27" fillId="16" borderId="66" xfId="0" applyFont="1" applyFill="1" applyBorder="1" applyAlignment="1">
      <alignment vertical="center" wrapText="1"/>
    </xf>
    <xf numFmtId="14" fontId="28" fillId="17" borderId="64" xfId="0" applyNumberFormat="1" applyFont="1" applyFill="1" applyBorder="1" applyAlignment="1">
      <alignment horizontal="centerContinuous" vertical="center"/>
    </xf>
    <xf numFmtId="14" fontId="28" fillId="17" borderId="65" xfId="0" applyNumberFormat="1" applyFont="1" applyFill="1" applyBorder="1" applyAlignment="1">
      <alignment horizontal="centerContinuous" vertical="center"/>
    </xf>
    <xf numFmtId="14" fontId="28" fillId="17" borderId="66" xfId="0" applyNumberFormat="1" applyFont="1" applyFill="1" applyBorder="1" applyAlignment="1">
      <alignment horizontal="centerContinuous" vertical="center"/>
    </xf>
    <xf numFmtId="49" fontId="23" fillId="17" borderId="70" xfId="0" applyNumberFormat="1" applyFont="1" applyFill="1" applyBorder="1" applyAlignment="1">
      <alignment horizontal="center" vertical="center" wrapText="1"/>
    </xf>
    <xf numFmtId="49" fontId="23" fillId="17" borderId="71" xfId="0" applyNumberFormat="1" applyFont="1" applyFill="1" applyBorder="1" applyAlignment="1">
      <alignment horizontal="center" vertical="center"/>
    </xf>
    <xf numFmtId="49" fontId="23" fillId="17" borderId="71" xfId="0" applyNumberFormat="1" applyFont="1" applyFill="1" applyBorder="1" applyAlignment="1">
      <alignment horizontal="center" vertical="center" wrapText="1"/>
    </xf>
    <xf numFmtId="49" fontId="23" fillId="17" borderId="72" xfId="0" applyNumberFormat="1" applyFont="1" applyFill="1" applyBorder="1" applyAlignment="1">
      <alignment horizontal="center" vertical="center" wrapText="1"/>
    </xf>
    <xf numFmtId="49" fontId="23" fillId="17" borderId="66" xfId="0" applyNumberFormat="1" applyFont="1" applyFill="1" applyBorder="1" applyAlignment="1">
      <alignment horizontal="center" vertical="center" wrapText="1"/>
    </xf>
    <xf numFmtId="49" fontId="30" fillId="17" borderId="66" xfId="0" applyNumberFormat="1" applyFont="1" applyFill="1" applyBorder="1" applyAlignment="1">
      <alignment horizontal="center" vertical="center" wrapText="1"/>
    </xf>
    <xf numFmtId="9" fontId="30" fillId="0" borderId="0" xfId="0" applyNumberFormat="1" applyFont="1" applyAlignment="1">
      <alignment horizontal="center" vertical="center" wrapText="1"/>
    </xf>
    <xf numFmtId="0" fontId="32" fillId="18" borderId="73" xfId="0" applyFont="1" applyFill="1" applyBorder="1" applyAlignment="1">
      <alignment vertical="center"/>
    </xf>
    <xf numFmtId="0" fontId="33" fillId="18" borderId="74" xfId="0" applyFont="1" applyFill="1" applyBorder="1" applyAlignment="1">
      <alignment horizontal="center" vertical="center"/>
    </xf>
    <xf numFmtId="49" fontId="11" fillId="0" borderId="75" xfId="0" applyNumberFormat="1" applyFont="1" applyBorder="1" applyAlignment="1">
      <alignment horizontal="left" vertical="center"/>
    </xf>
    <xf numFmtId="0" fontId="34" fillId="0" borderId="75" xfId="0" applyFont="1" applyBorder="1" applyAlignment="1">
      <alignment horizontal="center" vertical="center"/>
    </xf>
    <xf numFmtId="0" fontId="0" fillId="0" borderId="75" xfId="0" applyBorder="1"/>
    <xf numFmtId="0" fontId="0" fillId="0" borderId="74" xfId="0" applyBorder="1" applyAlignment="1">
      <alignment horizontal="center" vertical="center"/>
    </xf>
    <xf numFmtId="0" fontId="35" fillId="0" borderId="76" xfId="0" applyFont="1" applyBorder="1" applyAlignment="1">
      <alignment horizontal="center" vertical="center"/>
    </xf>
    <xf numFmtId="49" fontId="0" fillId="0" borderId="0" xfId="0" applyNumberFormat="1"/>
    <xf numFmtId="0" fontId="32" fillId="18" borderId="78" xfId="0" applyFont="1" applyFill="1" applyBorder="1" applyAlignment="1">
      <alignment vertical="center"/>
    </xf>
    <xf numFmtId="0" fontId="33" fillId="18" borderId="79" xfId="0" applyFont="1" applyFill="1" applyBorder="1" applyAlignment="1">
      <alignment horizontal="center" vertical="center"/>
    </xf>
    <xf numFmtId="49" fontId="11" fillId="0" borderId="80" xfId="0" applyNumberFormat="1" applyFont="1" applyBorder="1" applyAlignment="1">
      <alignment horizontal="left" vertical="center"/>
    </xf>
    <xf numFmtId="0" fontId="34" fillId="0" borderId="80" xfId="0" applyFont="1" applyBorder="1" applyAlignment="1">
      <alignment horizontal="center" vertical="center"/>
    </xf>
    <xf numFmtId="0" fontId="0" fillId="0" borderId="80" xfId="0" applyBorder="1"/>
    <xf numFmtId="0" fontId="0" fillId="0" borderId="79" xfId="0" applyBorder="1" applyAlignment="1">
      <alignment horizontal="center" vertical="center"/>
    </xf>
    <xf numFmtId="0" fontId="35" fillId="0" borderId="80" xfId="0" applyFont="1" applyBorder="1" applyAlignment="1">
      <alignment horizontal="center" vertical="center"/>
    </xf>
    <xf numFmtId="49" fontId="0" fillId="0" borderId="80" xfId="0" applyNumberFormat="1" applyBorder="1" applyAlignment="1">
      <alignment horizontal="center" vertical="center"/>
    </xf>
    <xf numFmtId="0" fontId="36" fillId="0" borderId="80" xfId="0" applyFont="1" applyBorder="1" applyAlignment="1">
      <alignment horizontal="center" vertical="center"/>
    </xf>
    <xf numFmtId="0" fontId="36" fillId="0" borderId="80" xfId="0" applyFont="1" applyBorder="1" applyAlignment="1">
      <alignment horizontal="center"/>
    </xf>
    <xf numFmtId="49" fontId="34" fillId="0" borderId="80" xfId="0" applyNumberFormat="1" applyFont="1" applyBorder="1" applyAlignment="1">
      <alignment horizontal="center" vertical="center"/>
    </xf>
    <xf numFmtId="0" fontId="33" fillId="18" borderId="81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49" fontId="33" fillId="0" borderId="0" xfId="0" applyNumberFormat="1" applyFont="1" applyAlignment="1">
      <alignment vertical="center"/>
    </xf>
    <xf numFmtId="49" fontId="33" fillId="0" borderId="0" xfId="0" applyNumberFormat="1" applyFont="1" applyAlignment="1">
      <alignment horizontal="center" vertical="center"/>
    </xf>
    <xf numFmtId="166" fontId="37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67" fontId="32" fillId="0" borderId="0" xfId="0" applyNumberFormat="1" applyFont="1" applyAlignment="1">
      <alignment vertical="center"/>
    </xf>
    <xf numFmtId="49" fontId="11" fillId="0" borderId="80" xfId="0" applyNumberFormat="1" applyFont="1" applyBorder="1" applyAlignment="1">
      <alignment vertical="top"/>
    </xf>
    <xf numFmtId="0" fontId="38" fillId="19" borderId="78" xfId="0" applyFont="1" applyFill="1" applyBorder="1" applyAlignment="1">
      <alignment horizontal="left" vertical="top" wrapText="1"/>
    </xf>
    <xf numFmtId="1" fontId="39" fillId="19" borderId="79" xfId="0" applyNumberFormat="1" applyFont="1" applyFill="1" applyBorder="1" applyAlignment="1">
      <alignment horizontal="center" vertical="center" shrinkToFit="1"/>
    </xf>
    <xf numFmtId="1" fontId="40" fillId="0" borderId="80" xfId="0" applyNumberFormat="1" applyFont="1" applyBorder="1" applyAlignment="1">
      <alignment horizontal="center" vertical="top" shrinkToFit="1"/>
    </xf>
    <xf numFmtId="1" fontId="39" fillId="19" borderId="80" xfId="0" applyNumberFormat="1" applyFont="1" applyFill="1" applyBorder="1" applyAlignment="1">
      <alignment horizontal="center" vertical="center" shrinkToFit="1"/>
    </xf>
    <xf numFmtId="0" fontId="0" fillId="0" borderId="80" xfId="0" applyBorder="1" applyAlignment="1">
      <alignment horizontal="center" vertical="center"/>
    </xf>
    <xf numFmtId="0" fontId="33" fillId="18" borderId="80" xfId="0" applyFont="1" applyFill="1" applyBorder="1" applyAlignment="1">
      <alignment horizontal="center" vertical="center"/>
    </xf>
    <xf numFmtId="0" fontId="32" fillId="18" borderId="78" xfId="0" applyFont="1" applyFill="1" applyBorder="1" applyAlignment="1">
      <alignment horizontal="left" vertical="center"/>
    </xf>
    <xf numFmtId="0" fontId="32" fillId="18" borderId="82" xfId="0" applyFont="1" applyFill="1" applyBorder="1" applyAlignment="1">
      <alignment vertical="center"/>
    </xf>
    <xf numFmtId="0" fontId="33" fillId="18" borderId="83" xfId="0" applyFont="1" applyFill="1" applyBorder="1" applyAlignment="1">
      <alignment horizontal="center" vertical="center"/>
    </xf>
    <xf numFmtId="49" fontId="11" fillId="0" borderId="83" xfId="0" applyNumberFormat="1" applyFont="1" applyBorder="1" applyAlignment="1">
      <alignment horizontal="left" vertical="center"/>
    </xf>
    <xf numFmtId="0" fontId="34" fillId="0" borderId="83" xfId="0" applyFont="1" applyBorder="1" applyAlignment="1">
      <alignment horizontal="center" vertical="center"/>
    </xf>
    <xf numFmtId="0" fontId="0" fillId="0" borderId="83" xfId="0" applyBorder="1"/>
    <xf numFmtId="0" fontId="0" fillId="0" borderId="84" xfId="0" applyBorder="1" applyAlignment="1">
      <alignment horizontal="center" vertical="center"/>
    </xf>
    <xf numFmtId="0" fontId="32" fillId="20" borderId="73" xfId="0" applyFont="1" applyFill="1" applyBorder="1" applyAlignment="1">
      <alignment vertical="center"/>
    </xf>
    <xf numFmtId="0" fontId="32" fillId="20" borderId="74" xfId="0" applyFont="1" applyFill="1" applyBorder="1" applyAlignment="1">
      <alignment horizontal="center" vertical="center"/>
    </xf>
    <xf numFmtId="49" fontId="36" fillId="0" borderId="75" xfId="0" applyNumberFormat="1" applyFont="1" applyBorder="1" applyAlignment="1">
      <alignment horizontal="center" vertical="center"/>
    </xf>
    <xf numFmtId="0" fontId="32" fillId="20" borderId="78" xfId="0" applyFont="1" applyFill="1" applyBorder="1" applyAlignment="1">
      <alignment vertical="center"/>
    </xf>
    <xf numFmtId="0" fontId="32" fillId="20" borderId="79" xfId="0" applyFont="1" applyFill="1" applyBorder="1" applyAlignment="1">
      <alignment horizontal="center" vertical="center"/>
    </xf>
    <xf numFmtId="0" fontId="32" fillId="21" borderId="78" xfId="0" applyFont="1" applyFill="1" applyBorder="1" applyAlignment="1">
      <alignment vertical="center"/>
    </xf>
    <xf numFmtId="0" fontId="33" fillId="21" borderId="79" xfId="0" applyFont="1" applyFill="1" applyBorder="1" applyAlignment="1">
      <alignment horizontal="center" vertical="center"/>
    </xf>
    <xf numFmtId="0" fontId="32" fillId="21" borderId="78" xfId="0" applyFont="1" applyFill="1" applyBorder="1" applyAlignment="1">
      <alignment horizontal="left" vertical="center"/>
    </xf>
    <xf numFmtId="0" fontId="38" fillId="22" borderId="78" xfId="0" applyFont="1" applyFill="1" applyBorder="1" applyAlignment="1">
      <alignment horizontal="left" vertical="top" wrapText="1"/>
    </xf>
    <xf numFmtId="1" fontId="39" fillId="22" borderId="80" xfId="0" applyNumberFormat="1" applyFont="1" applyFill="1" applyBorder="1" applyAlignment="1">
      <alignment horizontal="center" vertical="center" shrinkToFit="1"/>
    </xf>
    <xf numFmtId="1" fontId="41" fillId="0" borderId="80" xfId="0" applyNumberFormat="1" applyFont="1" applyBorder="1" applyAlignment="1">
      <alignment horizontal="center" vertical="top" shrinkToFit="1"/>
    </xf>
    <xf numFmtId="0" fontId="33" fillId="21" borderId="80" xfId="0" applyFont="1" applyFill="1" applyBorder="1" applyAlignment="1">
      <alignment horizontal="center" vertical="center"/>
    </xf>
    <xf numFmtId="0" fontId="32" fillId="20" borderId="80" xfId="0" applyFont="1" applyFill="1" applyBorder="1" applyAlignment="1">
      <alignment horizontal="center" vertical="center"/>
    </xf>
    <xf numFmtId="49" fontId="36" fillId="0" borderId="80" xfId="0" applyNumberFormat="1" applyFont="1" applyBorder="1" applyAlignment="1">
      <alignment horizontal="center" vertical="center"/>
    </xf>
    <xf numFmtId="0" fontId="32" fillId="20" borderId="82" xfId="0" applyFont="1" applyFill="1" applyBorder="1" applyAlignment="1">
      <alignment vertical="center"/>
    </xf>
    <xf numFmtId="0" fontId="32" fillId="20" borderId="83" xfId="0" applyFont="1" applyFill="1" applyBorder="1" applyAlignment="1">
      <alignment horizontal="center" vertical="center"/>
    </xf>
    <xf numFmtId="0" fontId="36" fillId="0" borderId="83" xfId="0" applyFont="1" applyBorder="1" applyAlignment="1">
      <alignment horizontal="center" vertical="center"/>
    </xf>
    <xf numFmtId="0" fontId="32" fillId="23" borderId="73" xfId="0" applyFont="1" applyFill="1" applyBorder="1" applyAlignment="1">
      <alignment vertical="center"/>
    </xf>
    <xf numFmtId="0" fontId="33" fillId="23" borderId="74" xfId="0" applyFont="1" applyFill="1" applyBorder="1" applyAlignment="1">
      <alignment horizontal="center" vertical="center"/>
    </xf>
    <xf numFmtId="49" fontId="0" fillId="0" borderId="75" xfId="0" applyNumberFormat="1" applyBorder="1" applyAlignment="1">
      <alignment horizontal="center" vertical="center"/>
    </xf>
    <xf numFmtId="49" fontId="0" fillId="0" borderId="76" xfId="0" applyNumberFormat="1" applyBorder="1" applyAlignment="1">
      <alignment horizontal="center" vertical="center"/>
    </xf>
    <xf numFmtId="0" fontId="0" fillId="0" borderId="76" xfId="0" applyBorder="1"/>
    <xf numFmtId="0" fontId="38" fillId="24" borderId="78" xfId="0" applyFont="1" applyFill="1" applyBorder="1" applyAlignment="1">
      <alignment horizontal="left" vertical="top" wrapText="1"/>
    </xf>
    <xf numFmtId="1" fontId="39" fillId="24" borderId="79" xfId="0" applyNumberFormat="1" applyFont="1" applyFill="1" applyBorder="1" applyAlignment="1">
      <alignment horizontal="center" vertical="center" shrinkToFit="1"/>
    </xf>
    <xf numFmtId="0" fontId="32" fillId="23" borderId="78" xfId="0" applyFont="1" applyFill="1" applyBorder="1" applyAlignment="1">
      <alignment horizontal="left" vertical="center"/>
    </xf>
    <xf numFmtId="0" fontId="33" fillId="23" borderId="79" xfId="0" applyFont="1" applyFill="1" applyBorder="1" applyAlignment="1">
      <alignment horizontal="center" vertical="center"/>
    </xf>
    <xf numFmtId="0" fontId="32" fillId="23" borderId="78" xfId="0" applyFont="1" applyFill="1" applyBorder="1" applyAlignment="1">
      <alignment vertical="center"/>
    </xf>
    <xf numFmtId="0" fontId="32" fillId="23" borderId="85" xfId="0" applyFont="1" applyFill="1" applyBorder="1" applyAlignment="1">
      <alignment vertical="center"/>
    </xf>
    <xf numFmtId="0" fontId="33" fillId="23" borderId="86" xfId="0" applyFont="1" applyFill="1" applyBorder="1" applyAlignment="1">
      <alignment horizontal="center" vertical="center"/>
    </xf>
    <xf numFmtId="0" fontId="32" fillId="25" borderId="82" xfId="0" applyFont="1" applyFill="1" applyBorder="1" applyAlignment="1">
      <alignment vertical="center"/>
    </xf>
    <xf numFmtId="0" fontId="32" fillId="25" borderId="84" xfId="0" applyFont="1" applyFill="1" applyBorder="1" applyAlignment="1">
      <alignment horizontal="center" vertical="center"/>
    </xf>
    <xf numFmtId="0" fontId="38" fillId="26" borderId="73" xfId="0" applyFont="1" applyFill="1" applyBorder="1" applyAlignment="1">
      <alignment horizontal="left" vertical="top" wrapText="1"/>
    </xf>
    <xf numFmtId="0" fontId="38" fillId="26" borderId="75" xfId="0" applyFont="1" applyFill="1" applyBorder="1" applyAlignment="1">
      <alignment horizontal="center" vertical="top" wrapText="1"/>
    </xf>
    <xf numFmtId="49" fontId="11" fillId="0" borderId="75" xfId="0" applyNumberFormat="1" applyFont="1" applyBorder="1" applyAlignment="1">
      <alignment vertical="top"/>
    </xf>
    <xf numFmtId="0" fontId="36" fillId="0" borderId="75" xfId="0" applyFont="1" applyBorder="1" applyAlignment="1">
      <alignment horizontal="center" vertical="center"/>
    </xf>
    <xf numFmtId="0" fontId="38" fillId="26" borderId="78" xfId="0" applyFont="1" applyFill="1" applyBorder="1" applyAlignment="1">
      <alignment horizontal="left" vertical="top" wrapText="1"/>
    </xf>
    <xf numFmtId="1" fontId="39" fillId="26" borderId="80" xfId="0" applyNumberFormat="1" applyFont="1" applyFill="1" applyBorder="1" applyAlignment="1">
      <alignment horizontal="center" vertical="top" shrinkToFit="1"/>
    </xf>
    <xf numFmtId="1" fontId="39" fillId="26" borderId="79" xfId="0" applyNumberFormat="1" applyFont="1" applyFill="1" applyBorder="1" applyAlignment="1">
      <alignment horizontal="center" vertical="top" shrinkToFit="1"/>
    </xf>
    <xf numFmtId="0" fontId="32" fillId="0" borderId="0" xfId="0" applyFont="1" applyAlignment="1">
      <alignment horizontal="center"/>
    </xf>
    <xf numFmtId="0" fontId="38" fillId="26" borderId="82" xfId="0" applyFont="1" applyFill="1" applyBorder="1" applyAlignment="1">
      <alignment horizontal="left" vertical="top" wrapText="1"/>
    </xf>
    <xf numFmtId="1" fontId="39" fillId="26" borderId="83" xfId="0" applyNumberFormat="1" applyFont="1" applyFill="1" applyBorder="1" applyAlignment="1">
      <alignment horizontal="center" vertical="top" shrinkToFit="1"/>
    </xf>
    <xf numFmtId="49" fontId="11" fillId="0" borderId="83" xfId="0" applyNumberFormat="1" applyFont="1" applyBorder="1" applyAlignment="1">
      <alignment vertical="top"/>
    </xf>
    <xf numFmtId="0" fontId="32" fillId="17" borderId="88" xfId="0" applyFont="1" applyFill="1" applyBorder="1" applyAlignment="1">
      <alignment horizontal="left" vertical="center"/>
    </xf>
    <xf numFmtId="0" fontId="33" fillId="17" borderId="75" xfId="0" applyFont="1" applyFill="1" applyBorder="1" applyAlignment="1">
      <alignment horizontal="center" vertical="center"/>
    </xf>
    <xf numFmtId="49" fontId="11" fillId="17" borderId="75" xfId="0" applyNumberFormat="1" applyFont="1" applyFill="1" applyBorder="1" applyAlignment="1">
      <alignment vertical="top"/>
    </xf>
    <xf numFmtId="0" fontId="36" fillId="17" borderId="75" xfId="0" applyFont="1" applyFill="1" applyBorder="1" applyAlignment="1">
      <alignment horizontal="center" vertical="center"/>
    </xf>
    <xf numFmtId="0" fontId="0" fillId="17" borderId="75" xfId="0" applyFill="1" applyBorder="1"/>
    <xf numFmtId="0" fontId="0" fillId="17" borderId="74" xfId="0" applyFill="1" applyBorder="1" applyAlignment="1">
      <alignment horizontal="center" vertical="center"/>
    </xf>
    <xf numFmtId="0" fontId="32" fillId="17" borderId="78" xfId="0" applyFont="1" applyFill="1" applyBorder="1" applyAlignment="1">
      <alignment horizontal="left" vertical="center"/>
    </xf>
    <xf numFmtId="0" fontId="33" fillId="17" borderId="80" xfId="0" applyFont="1" applyFill="1" applyBorder="1" applyAlignment="1">
      <alignment horizontal="center" vertical="center"/>
    </xf>
    <xf numFmtId="49" fontId="11" fillId="17" borderId="80" xfId="0" applyNumberFormat="1" applyFont="1" applyFill="1" applyBorder="1" applyAlignment="1">
      <alignment vertical="top"/>
    </xf>
    <xf numFmtId="0" fontId="36" fillId="17" borderId="80" xfId="0" applyFont="1" applyFill="1" applyBorder="1" applyAlignment="1">
      <alignment horizontal="center" vertical="center"/>
    </xf>
    <xf numFmtId="0" fontId="0" fillId="17" borderId="80" xfId="0" applyFill="1" applyBorder="1"/>
    <xf numFmtId="0" fontId="0" fillId="17" borderId="79" xfId="0" applyFill="1" applyBorder="1" applyAlignment="1">
      <alignment horizontal="center" vertical="center"/>
    </xf>
    <xf numFmtId="49" fontId="11" fillId="17" borderId="80" xfId="0" applyNumberFormat="1" applyFont="1" applyFill="1" applyBorder="1" applyAlignment="1">
      <alignment horizontal="left" vertical="center"/>
    </xf>
    <xf numFmtId="49" fontId="0" fillId="17" borderId="80" xfId="0" applyNumberFormat="1" applyFill="1" applyBorder="1" applyAlignment="1">
      <alignment horizontal="center" vertical="center"/>
    </xf>
    <xf numFmtId="0" fontId="32" fillId="17" borderId="82" xfId="0" applyFont="1" applyFill="1" applyBorder="1" applyAlignment="1">
      <alignment vertical="center"/>
    </xf>
    <xf numFmtId="0" fontId="33" fillId="17" borderId="83" xfId="0" applyFont="1" applyFill="1" applyBorder="1" applyAlignment="1">
      <alignment horizontal="center" vertical="center"/>
    </xf>
    <xf numFmtId="49" fontId="11" fillId="17" borderId="83" xfId="0" applyNumberFormat="1" applyFont="1" applyFill="1" applyBorder="1" applyAlignment="1">
      <alignment vertical="top"/>
    </xf>
    <xf numFmtId="0" fontId="36" fillId="17" borderId="83" xfId="0" applyFont="1" applyFill="1" applyBorder="1" applyAlignment="1">
      <alignment horizontal="center" vertical="center"/>
    </xf>
    <xf numFmtId="0" fontId="0" fillId="17" borderId="83" xfId="0" applyFill="1" applyBorder="1"/>
    <xf numFmtId="0" fontId="0" fillId="17" borderId="84" xfId="0" applyFill="1" applyBorder="1" applyAlignment="1">
      <alignment horizontal="center" vertical="center"/>
    </xf>
    <xf numFmtId="0" fontId="32" fillId="27" borderId="89" xfId="0" applyFont="1" applyFill="1" applyBorder="1" applyAlignment="1">
      <alignment vertical="center"/>
    </xf>
    <xf numFmtId="0" fontId="33" fillId="27" borderId="76" xfId="0" applyFont="1" applyFill="1" applyBorder="1" applyAlignment="1">
      <alignment horizontal="center" vertical="center"/>
    </xf>
    <xf numFmtId="49" fontId="11" fillId="0" borderId="76" xfId="0" applyNumberFormat="1" applyFont="1" applyBorder="1" applyAlignment="1">
      <alignment vertical="top"/>
    </xf>
    <xf numFmtId="0" fontId="36" fillId="0" borderId="76" xfId="0" applyFont="1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32" fillId="27" borderId="78" xfId="0" applyFont="1" applyFill="1" applyBorder="1" applyAlignment="1">
      <alignment vertical="center"/>
    </xf>
    <xf numFmtId="0" fontId="33" fillId="27" borderId="80" xfId="0" applyFont="1" applyFill="1" applyBorder="1" applyAlignment="1">
      <alignment horizontal="center" vertical="center"/>
    </xf>
    <xf numFmtId="0" fontId="32" fillId="27" borderId="78" xfId="0" applyFont="1" applyFill="1" applyBorder="1" applyAlignment="1">
      <alignment horizontal="left" vertical="center"/>
    </xf>
    <xf numFmtId="0" fontId="32" fillId="27" borderId="73" xfId="0" applyFont="1" applyFill="1" applyBorder="1" applyAlignment="1">
      <alignment horizontal="left" vertical="center"/>
    </xf>
    <xf numFmtId="0" fontId="33" fillId="27" borderId="75" xfId="0" applyFont="1" applyFill="1" applyBorder="1" applyAlignment="1">
      <alignment horizontal="center" vertical="center"/>
    </xf>
    <xf numFmtId="0" fontId="32" fillId="27" borderId="82" xfId="0" applyFont="1" applyFill="1" applyBorder="1" applyAlignment="1">
      <alignment horizontal="left" vertical="center"/>
    </xf>
    <xf numFmtId="0" fontId="33" fillId="27" borderId="83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27" borderId="0" xfId="0" applyFont="1" applyFill="1" applyAlignment="1">
      <alignment horizontal="left" vertical="center"/>
    </xf>
    <xf numFmtId="0" fontId="33" fillId="27" borderId="0" xfId="0" applyFont="1" applyFill="1" applyAlignment="1">
      <alignment horizontal="center" vertical="center"/>
    </xf>
    <xf numFmtId="49" fontId="11" fillId="0" borderId="0" xfId="0" applyNumberFormat="1" applyFont="1" applyAlignment="1">
      <alignment vertical="top"/>
    </xf>
    <xf numFmtId="0" fontId="34" fillId="0" borderId="0" xfId="0" applyFont="1" applyAlignment="1">
      <alignment horizontal="center" vertical="center"/>
    </xf>
    <xf numFmtId="167" fontId="44" fillId="28" borderId="92" xfId="0" applyNumberFormat="1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47" fillId="0" borderId="70" xfId="0" applyFont="1" applyBorder="1" applyAlignment="1">
      <alignment horizontal="center" vertical="center" wrapText="1"/>
    </xf>
    <xf numFmtId="0" fontId="47" fillId="0" borderId="7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48" fillId="0" borderId="67" xfId="0" applyFont="1" applyBorder="1" applyAlignment="1">
      <alignment horizontal="center" vertical="center" wrapText="1"/>
    </xf>
    <xf numFmtId="2" fontId="21" fillId="30" borderId="64" xfId="0" applyNumberFormat="1" applyFont="1" applyFill="1" applyBorder="1" applyAlignment="1">
      <alignment horizontal="center" vertical="center" wrapText="1"/>
    </xf>
    <xf numFmtId="0" fontId="47" fillId="0" borderId="80" xfId="0" applyFont="1" applyBorder="1" applyAlignment="1">
      <alignment horizontal="center" vertical="center" wrapText="1"/>
    </xf>
    <xf numFmtId="0" fontId="47" fillId="0" borderId="97" xfId="0" applyFont="1" applyBorder="1" applyAlignment="1">
      <alignment horizontal="center" vertical="center"/>
    </xf>
    <xf numFmtId="0" fontId="0" fillId="0" borderId="65" xfId="0" applyBorder="1" applyAlignment="1">
      <alignment horizontal="centerContinuous"/>
    </xf>
    <xf numFmtId="0" fontId="47" fillId="0" borderId="9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88" xfId="0" applyFont="1" applyBorder="1" applyAlignment="1">
      <alignment horizontal="center" vertical="center"/>
    </xf>
    <xf numFmtId="0" fontId="47" fillId="0" borderId="99" xfId="0" applyFont="1" applyBorder="1" applyAlignment="1">
      <alignment horizontal="center" vertical="center"/>
    </xf>
    <xf numFmtId="0" fontId="49" fillId="17" borderId="100" xfId="0" applyFont="1" applyFill="1" applyBorder="1" applyAlignment="1">
      <alignment horizontal="center"/>
    </xf>
    <xf numFmtId="2" fontId="49" fillId="17" borderId="101" xfId="0" applyNumberFormat="1" applyFont="1" applyFill="1" applyBorder="1" applyAlignment="1">
      <alignment horizontal="left"/>
    </xf>
    <xf numFmtId="2" fontId="35" fillId="0" borderId="80" xfId="0" applyNumberFormat="1" applyFont="1" applyBorder="1" applyAlignment="1">
      <alignment horizontal="center" vertical="center"/>
    </xf>
    <xf numFmtId="0" fontId="0" fillId="0" borderId="80" xfId="0" applyBorder="1" applyAlignment="1">
      <alignment horizontal="center"/>
    </xf>
    <xf numFmtId="0" fontId="47" fillId="0" borderId="102" xfId="0" applyFont="1" applyBorder="1" applyAlignment="1">
      <alignment horizontal="center" vertical="center"/>
    </xf>
    <xf numFmtId="0" fontId="47" fillId="0" borderId="78" xfId="0" applyFont="1" applyBorder="1" applyAlignment="1">
      <alignment horizontal="center" vertical="center"/>
    </xf>
    <xf numFmtId="0" fontId="47" fillId="0" borderId="103" xfId="0" applyFont="1" applyBorder="1" applyAlignment="1">
      <alignment horizontal="center" vertical="center"/>
    </xf>
    <xf numFmtId="0" fontId="47" fillId="0" borderId="104" xfId="0" applyFont="1" applyBorder="1" applyAlignment="1">
      <alignment horizontal="center" vertical="center"/>
    </xf>
    <xf numFmtId="0" fontId="47" fillId="0" borderId="82" xfId="0" applyFont="1" applyBorder="1" applyAlignment="1">
      <alignment horizontal="center" vertical="center"/>
    </xf>
    <xf numFmtId="0" fontId="47" fillId="0" borderId="105" xfId="0" applyFont="1" applyBorder="1" applyAlignment="1">
      <alignment horizontal="center" vertical="center"/>
    </xf>
    <xf numFmtId="0" fontId="47" fillId="0" borderId="65" xfId="0" applyFont="1" applyBorder="1" applyAlignment="1">
      <alignment horizontal="center" vertical="center"/>
    </xf>
    <xf numFmtId="0" fontId="49" fillId="17" borderId="66" xfId="0" applyFont="1" applyFill="1" applyBorder="1" applyAlignment="1">
      <alignment horizontal="center"/>
    </xf>
    <xf numFmtId="2" fontId="49" fillId="17" borderId="64" xfId="0" applyNumberFormat="1" applyFont="1" applyFill="1" applyBorder="1" applyAlignment="1">
      <alignment horizontal="left"/>
    </xf>
    <xf numFmtId="2" fontId="35" fillId="0" borderId="106" xfId="0" applyNumberFormat="1" applyFont="1" applyBorder="1" applyAlignment="1">
      <alignment horizontal="center" vertical="center"/>
    </xf>
    <xf numFmtId="0" fontId="0" fillId="0" borderId="106" xfId="0" applyBorder="1" applyAlignment="1">
      <alignment horizontal="center"/>
    </xf>
    <xf numFmtId="0" fontId="21" fillId="27" borderId="64" xfId="0" applyFont="1" applyFill="1" applyBorder="1" applyAlignment="1">
      <alignment horizontal="center" vertical="center"/>
    </xf>
    <xf numFmtId="0" fontId="21" fillId="27" borderId="65" xfId="0" applyFont="1" applyFill="1" applyBorder="1" applyAlignment="1">
      <alignment horizontal="center" vertical="center"/>
    </xf>
    <xf numFmtId="0" fontId="0" fillId="0" borderId="107" xfId="0" applyBorder="1"/>
    <xf numFmtId="0" fontId="0" fillId="0" borderId="100" xfId="0" applyBorder="1"/>
    <xf numFmtId="0" fontId="0" fillId="0" borderId="108" xfId="0" applyBorder="1"/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4" xfId="0" applyBorder="1"/>
    <xf numFmtId="49" fontId="13" fillId="4" borderId="35" xfId="0" applyNumberFormat="1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49" fontId="15" fillId="14" borderId="46" xfId="0" applyNumberFormat="1" applyFont="1" applyFill="1" applyBorder="1" applyAlignment="1">
      <alignment horizontal="center" vertical="top" wrapText="1"/>
    </xf>
    <xf numFmtId="0" fontId="15" fillId="14" borderId="47" xfId="0" applyFont="1" applyFill="1" applyBorder="1" applyAlignment="1">
      <alignment horizontal="center" vertical="top" wrapText="1"/>
    </xf>
    <xf numFmtId="0" fontId="15" fillId="14" borderId="43" xfId="0" applyFont="1" applyFill="1" applyBorder="1" applyAlignment="1">
      <alignment horizontal="center" vertical="top" wrapText="1"/>
    </xf>
    <xf numFmtId="49" fontId="14" fillId="13" borderId="42" xfId="0" applyNumberFormat="1" applyFont="1" applyFill="1" applyBorder="1" applyAlignment="1">
      <alignment horizontal="right" vertical="top" wrapText="1"/>
    </xf>
    <xf numFmtId="0" fontId="14" fillId="13" borderId="43" xfId="0" applyFont="1" applyFill="1" applyBorder="1" applyAlignment="1">
      <alignment horizontal="right" vertical="top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49" fontId="9" fillId="2" borderId="21" xfId="0" applyNumberFormat="1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49" fontId="9" fillId="2" borderId="32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top"/>
    </xf>
    <xf numFmtId="49" fontId="8" fillId="2" borderId="50" xfId="0" applyNumberFormat="1" applyFont="1" applyFill="1" applyBorder="1" applyAlignment="1">
      <alignment horizontal="center" vertical="top"/>
    </xf>
    <xf numFmtId="49" fontId="8" fillId="2" borderId="4" xfId="0" applyNumberFormat="1" applyFont="1" applyFill="1" applyBorder="1" applyAlignment="1">
      <alignment horizontal="center" vertical="top"/>
    </xf>
    <xf numFmtId="49" fontId="16" fillId="15" borderId="9" xfId="0" applyNumberFormat="1" applyFont="1" applyFill="1" applyBorder="1" applyAlignment="1">
      <alignment horizontal="center" vertical="center" wrapText="1"/>
    </xf>
    <xf numFmtId="0" fontId="16" fillId="15" borderId="10" xfId="0" applyFont="1" applyFill="1" applyBorder="1" applyAlignment="1">
      <alignment horizontal="center" vertical="center" wrapText="1"/>
    </xf>
    <xf numFmtId="49" fontId="17" fillId="2" borderId="3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49" fontId="6" fillId="4" borderId="9" xfId="0" applyNumberFormat="1" applyFont="1" applyFill="1" applyBorder="1" applyAlignment="1">
      <alignment horizontal="center" vertical="center"/>
    </xf>
    <xf numFmtId="14" fontId="6" fillId="4" borderId="10" xfId="0" applyNumberFormat="1" applyFont="1" applyFill="1" applyBorder="1" applyAlignment="1">
      <alignment horizontal="center" vertical="center"/>
    </xf>
    <xf numFmtId="49" fontId="6" fillId="4" borderId="8" xfId="0" applyNumberFormat="1" applyFont="1" applyFill="1" applyBorder="1" applyAlignment="1">
      <alignment horizontal="center" vertical="center"/>
    </xf>
    <xf numFmtId="14" fontId="6" fillId="4" borderId="8" xfId="0" applyNumberFormat="1" applyFont="1" applyFill="1" applyBorder="1" applyAlignment="1">
      <alignment horizontal="center" vertical="center"/>
    </xf>
    <xf numFmtId="0" fontId="47" fillId="0" borderId="64" xfId="0" applyFont="1" applyBorder="1" applyAlignment="1">
      <alignment horizontal="center" vertical="center"/>
    </xf>
    <xf numFmtId="0" fontId="47" fillId="0" borderId="65" xfId="0" applyFont="1" applyBorder="1" applyAlignment="1">
      <alignment horizontal="center" vertical="center"/>
    </xf>
    <xf numFmtId="0" fontId="0" fillId="0" borderId="101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10" xfId="0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31" fillId="0" borderId="87" xfId="0" applyFont="1" applyBorder="1" applyAlignment="1">
      <alignment horizontal="center" vertical="center"/>
    </xf>
    <xf numFmtId="0" fontId="31" fillId="0" borderId="85" xfId="0" applyFont="1" applyBorder="1" applyAlignment="1">
      <alignment horizontal="center" vertical="center"/>
    </xf>
    <xf numFmtId="0" fontId="31" fillId="0" borderId="91" xfId="0" applyFont="1" applyBorder="1" applyAlignment="1">
      <alignment horizontal="center" vertical="center"/>
    </xf>
    <xf numFmtId="0" fontId="42" fillId="17" borderId="67" xfId="0" applyFont="1" applyFill="1" applyBorder="1" applyAlignment="1">
      <alignment horizontal="center" vertical="center" wrapText="1"/>
    </xf>
    <xf numFmtId="0" fontId="42" fillId="17" borderId="77" xfId="0" applyFont="1" applyFill="1" applyBorder="1" applyAlignment="1">
      <alignment horizontal="center" vertical="center" wrapText="1"/>
    </xf>
    <xf numFmtId="0" fontId="42" fillId="17" borderId="68" xfId="0" applyFont="1" applyFill="1" applyBorder="1" applyAlignment="1">
      <alignment horizontal="center" vertical="center" wrapText="1"/>
    </xf>
    <xf numFmtId="0" fontId="43" fillId="28" borderId="0" xfId="0" applyFont="1" applyFill="1" applyAlignment="1">
      <alignment horizontal="right" vertical="top" wrapText="1"/>
    </xf>
    <xf numFmtId="0" fontId="45" fillId="29" borderId="93" xfId="0" applyFont="1" applyFill="1" applyBorder="1" applyAlignment="1">
      <alignment horizontal="center" vertical="top" wrapText="1"/>
    </xf>
    <xf numFmtId="0" fontId="45" fillId="29" borderId="94" xfId="0" applyFont="1" applyFill="1" applyBorder="1" applyAlignment="1">
      <alignment horizontal="center" vertical="top" wrapText="1"/>
    </xf>
    <xf numFmtId="0" fontId="45" fillId="29" borderId="95" xfId="0" applyFont="1" applyFill="1" applyBorder="1" applyAlignment="1">
      <alignment horizontal="center" vertical="top" wrapText="1"/>
    </xf>
    <xf numFmtId="49" fontId="30" fillId="0" borderId="64" xfId="0" applyNumberFormat="1" applyFont="1" applyBorder="1" applyAlignment="1">
      <alignment horizontal="center" vertical="top"/>
    </xf>
    <xf numFmtId="49" fontId="30" fillId="0" borderId="96" xfId="0" applyNumberFormat="1" applyFont="1" applyBorder="1" applyAlignment="1">
      <alignment horizontal="center" vertical="top"/>
    </xf>
    <xf numFmtId="49" fontId="30" fillId="0" borderId="65" xfId="0" applyNumberFormat="1" applyFont="1" applyBorder="1" applyAlignment="1">
      <alignment horizontal="center" vertical="top"/>
    </xf>
    <xf numFmtId="0" fontId="46" fillId="30" borderId="64" xfId="0" applyFont="1" applyFill="1" applyBorder="1" applyAlignment="1">
      <alignment horizontal="center" vertical="center" wrapText="1"/>
    </xf>
    <xf numFmtId="0" fontId="46" fillId="30" borderId="65" xfId="0" applyFont="1" applyFill="1" applyBorder="1" applyAlignment="1">
      <alignment horizontal="center" vertical="center" wrapText="1"/>
    </xf>
    <xf numFmtId="0" fontId="24" fillId="0" borderId="64" xfId="0" applyFont="1" applyBorder="1" applyAlignment="1">
      <alignment horizontal="center" vertical="center"/>
    </xf>
    <xf numFmtId="0" fontId="24" fillId="0" borderId="65" xfId="0" applyFont="1" applyBorder="1" applyAlignment="1">
      <alignment horizontal="center" vertical="center"/>
    </xf>
    <xf numFmtId="0" fontId="29" fillId="16" borderId="0" xfId="0" applyFont="1" applyFill="1" applyAlignment="1">
      <alignment horizontal="center" vertical="center"/>
    </xf>
    <xf numFmtId="0" fontId="29" fillId="16" borderId="69" xfId="0" applyFont="1" applyFill="1" applyBorder="1" applyAlignment="1">
      <alignment horizontal="center" vertical="center"/>
    </xf>
    <xf numFmtId="0" fontId="31" fillId="0" borderId="67" xfId="0" applyFont="1" applyBorder="1" applyAlignment="1">
      <alignment horizontal="center" vertical="center"/>
    </xf>
    <xf numFmtId="0" fontId="31" fillId="0" borderId="77" xfId="0" applyFont="1" applyBorder="1" applyAlignment="1">
      <alignment horizontal="center" vertical="center"/>
    </xf>
    <xf numFmtId="0" fontId="31" fillId="0" borderId="6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CEEBF6"/>
      <rgbColor rgb="FFDBEDD5"/>
      <rgbColor rgb="FFE2EFDA"/>
      <rgbColor rgb="FFFFFAEE"/>
      <rgbColor rgb="FFFAE2D5"/>
      <rgbColor rgb="FFFCE4D6"/>
      <rgbColor rgb="FFFBE4D5"/>
      <rgbColor rgb="FFFFF2CC"/>
      <rgbColor rgb="FFD0DFE5"/>
      <rgbColor rgb="FFC00000"/>
      <rgbColor rgb="FFED7D31"/>
      <rgbColor rgb="FFFFC000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0</xdr:row>
      <xdr:rowOff>0</xdr:rowOff>
    </xdr:from>
    <xdr:to>
      <xdr:col>4</xdr:col>
      <xdr:colOff>1612900</xdr:colOff>
      <xdr:row>2</xdr:row>
      <xdr:rowOff>99064</xdr:rowOff>
    </xdr:to>
    <xdr:pic>
      <xdr:nvPicPr>
        <xdr:cNvPr id="2" name="image1.jpeg" descr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6100" y="0"/>
          <a:ext cx="6743700" cy="88646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368300</xdr:colOff>
      <xdr:row>0</xdr:row>
      <xdr:rowOff>0</xdr:rowOff>
    </xdr:from>
    <xdr:to>
      <xdr:col>4</xdr:col>
      <xdr:colOff>1612900</xdr:colOff>
      <xdr:row>4</xdr:row>
      <xdr:rowOff>73665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4F2994D4-3A4E-BD41-B389-BE5D03CF0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100" y="0"/>
          <a:ext cx="6743700" cy="88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76"/>
  <sheetViews>
    <sheetView showGridLines="0" tabSelected="1" topLeftCell="B15" zoomScale="115" workbookViewId="0">
      <selection activeCell="J25" sqref="J25"/>
    </sheetView>
  </sheetViews>
  <sheetFormatPr baseColWidth="10" defaultColWidth="10.83203125" defaultRowHeight="16" customHeight="1" x14ac:dyDescent="0.2"/>
  <cols>
    <col min="1" max="1" width="14.83203125" style="1" customWidth="1"/>
    <col min="2" max="2" width="28" style="1" customWidth="1"/>
    <col min="3" max="3" width="9.5" style="1" customWidth="1"/>
    <col min="4" max="4" width="72.1640625" style="1" customWidth="1"/>
    <col min="5" max="5" width="22" style="1" customWidth="1"/>
    <col min="6" max="6" width="10.83203125" style="1" customWidth="1"/>
    <col min="7" max="7" width="20.33203125" style="1" customWidth="1"/>
    <col min="8" max="8" width="12.5" style="1" customWidth="1"/>
    <col min="9" max="9" width="13.1640625" style="1" customWidth="1"/>
    <col min="10" max="10" width="30.83203125" style="1" customWidth="1"/>
    <col min="11" max="20" width="10.83203125" style="1" customWidth="1"/>
    <col min="21" max="16384" width="10.83203125" style="1"/>
  </cols>
  <sheetData>
    <row r="1" spans="1:19" ht="45" customHeight="1" x14ac:dyDescent="0.2">
      <c r="A1" s="2"/>
      <c r="B1" s="2"/>
      <c r="C1" s="3"/>
      <c r="D1" s="4"/>
      <c r="E1" s="5"/>
      <c r="F1" s="4"/>
      <c r="G1" s="6"/>
      <c r="H1" s="7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7" customHeight="1" x14ac:dyDescent="0.2">
      <c r="A2" s="8"/>
      <c r="B2" s="8"/>
      <c r="C2" s="4"/>
      <c r="D2" s="4"/>
      <c r="E2" s="5"/>
      <c r="F2" s="4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" customHeight="1" x14ac:dyDescent="0.2">
      <c r="A3" s="9" t="s">
        <v>0</v>
      </c>
      <c r="B3" s="10"/>
      <c r="C3" s="11"/>
      <c r="D3" s="4"/>
      <c r="E3" s="12"/>
      <c r="F3" s="4"/>
      <c r="G3" s="6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6" customHeight="1" x14ac:dyDescent="0.2">
      <c r="A4" s="13"/>
      <c r="B4" s="13"/>
      <c r="C4" s="4"/>
      <c r="D4" s="8"/>
      <c r="E4" s="14"/>
      <c r="F4" s="4"/>
      <c r="G4" s="6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7" customHeight="1" x14ac:dyDescent="0.2">
      <c r="A5" s="4"/>
      <c r="B5" s="4"/>
      <c r="C5" s="15"/>
      <c r="D5" s="407" t="s">
        <v>1</v>
      </c>
      <c r="E5" s="408"/>
      <c r="F5" s="11"/>
      <c r="G5" s="6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8" customHeight="1" x14ac:dyDescent="0.2">
      <c r="A6" s="4"/>
      <c r="B6" s="4"/>
      <c r="C6" s="15"/>
      <c r="D6" s="16" t="s">
        <v>2</v>
      </c>
      <c r="E6" s="17"/>
      <c r="F6" s="11"/>
      <c r="G6" s="6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35" customHeight="1" x14ac:dyDescent="0.2">
      <c r="A7" s="4"/>
      <c r="B7" s="4"/>
      <c r="C7" s="15"/>
      <c r="D7" s="16" t="s">
        <v>3</v>
      </c>
      <c r="E7" s="18"/>
      <c r="F7" s="11"/>
      <c r="G7" s="6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35" customHeight="1" x14ac:dyDescent="0.2">
      <c r="A8" s="4"/>
      <c r="B8" s="4"/>
      <c r="C8" s="15"/>
      <c r="D8" s="16" t="s">
        <v>4</v>
      </c>
      <c r="E8" s="18"/>
      <c r="F8" s="11"/>
      <c r="G8" s="6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8" customHeight="1" x14ac:dyDescent="0.2">
      <c r="A9" s="4"/>
      <c r="B9" s="4"/>
      <c r="C9" s="15"/>
      <c r="D9" s="16" t="s">
        <v>5</v>
      </c>
      <c r="E9" s="17"/>
      <c r="F9" s="11"/>
      <c r="G9" s="6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35" customHeight="1" x14ac:dyDescent="0.2">
      <c r="A10" s="4"/>
      <c r="B10" s="4"/>
      <c r="C10" s="15"/>
      <c r="D10" s="16" t="s">
        <v>6</v>
      </c>
      <c r="E10" s="17"/>
      <c r="F10" s="11"/>
      <c r="G10" s="6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8" customHeight="1" x14ac:dyDescent="0.2">
      <c r="A11" s="4"/>
      <c r="B11" s="4"/>
      <c r="C11" s="15"/>
      <c r="D11" s="16" t="s">
        <v>7</v>
      </c>
      <c r="E11" s="17"/>
      <c r="F11" s="11"/>
      <c r="G11" s="6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8" customHeight="1" x14ac:dyDescent="0.2">
      <c r="A12" s="4"/>
      <c r="B12" s="4"/>
      <c r="C12" s="15"/>
      <c r="D12" s="16" t="s">
        <v>8</v>
      </c>
      <c r="E12" s="17"/>
      <c r="F12" s="11"/>
      <c r="G12" s="6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69" customHeight="1" x14ac:dyDescent="0.2">
      <c r="A13" s="4"/>
      <c r="B13" s="4"/>
      <c r="C13" s="15"/>
      <c r="D13" s="19" t="s">
        <v>9</v>
      </c>
      <c r="E13" s="18"/>
      <c r="F13" s="11"/>
      <c r="G13" s="6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24" customHeight="1" x14ac:dyDescent="0.2">
      <c r="A14" s="4"/>
      <c r="B14" s="4"/>
      <c r="C14" s="15"/>
      <c r="D14" s="412" t="s">
        <v>10</v>
      </c>
      <c r="E14" s="413"/>
      <c r="F14" s="11"/>
      <c r="G14" s="6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33" customHeight="1" x14ac:dyDescent="0.2">
      <c r="A15" s="4"/>
      <c r="B15" s="4"/>
      <c r="C15" s="15"/>
      <c r="D15" s="414" t="s">
        <v>11</v>
      </c>
      <c r="E15" s="415"/>
      <c r="F15" s="11"/>
      <c r="G15" s="6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6" customHeight="1" x14ac:dyDescent="0.2">
      <c r="A16" s="4"/>
      <c r="B16" s="20"/>
      <c r="C16" s="20"/>
      <c r="D16" s="21"/>
      <c r="E16" s="21"/>
      <c r="F16" s="20"/>
      <c r="G16" s="22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24" customHeight="1" x14ac:dyDescent="0.2">
      <c r="A17" s="23"/>
      <c r="B17" s="409" t="s">
        <v>12</v>
      </c>
      <c r="C17" s="410"/>
      <c r="D17" s="410"/>
      <c r="E17" s="410"/>
      <c r="F17" s="410"/>
      <c r="G17" s="411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7" customHeight="1" x14ac:dyDescent="0.2">
      <c r="A18" s="4"/>
      <c r="B18" s="25"/>
      <c r="C18" s="25"/>
      <c r="D18" s="25"/>
      <c r="E18" s="25"/>
      <c r="F18" s="25"/>
      <c r="G18" s="26"/>
      <c r="H18" s="27"/>
      <c r="I18" s="8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61" customHeight="1" x14ac:dyDescent="0.2">
      <c r="A19" s="28"/>
      <c r="B19" s="29" t="s">
        <v>13</v>
      </c>
      <c r="C19" s="30" t="s">
        <v>14</v>
      </c>
      <c r="D19" s="31" t="s">
        <v>15</v>
      </c>
      <c r="E19" s="32" t="s">
        <v>16</v>
      </c>
      <c r="F19" s="30" t="s">
        <v>17</v>
      </c>
      <c r="G19" s="32" t="s">
        <v>18</v>
      </c>
      <c r="H19" s="29" t="s">
        <v>19</v>
      </c>
      <c r="I19" s="33" t="s">
        <v>20</v>
      </c>
      <c r="J19" s="34"/>
      <c r="K19" s="4"/>
      <c r="L19" s="4"/>
      <c r="M19" s="4"/>
      <c r="N19" s="4"/>
      <c r="O19" s="4"/>
      <c r="P19" s="4"/>
      <c r="Q19" s="4"/>
      <c r="R19" s="4"/>
      <c r="S19" s="4"/>
    </row>
    <row r="20" spans="1:19" ht="18" customHeight="1" x14ac:dyDescent="0.2">
      <c r="A20" s="396" t="s">
        <v>21</v>
      </c>
      <c r="B20" s="35" t="s">
        <v>22</v>
      </c>
      <c r="C20" s="36">
        <v>227</v>
      </c>
      <c r="D20" s="37" t="s">
        <v>23</v>
      </c>
      <c r="E20" s="38">
        <v>20</v>
      </c>
      <c r="F20" s="39"/>
      <c r="G20" s="40">
        <f t="shared" ref="G20:G51" si="0">F20*E20</f>
        <v>0</v>
      </c>
      <c r="H20" s="41">
        <v>1.78</v>
      </c>
      <c r="I20" s="41">
        <f t="shared" ref="I20:I51" si="1">G20*H20</f>
        <v>0</v>
      </c>
      <c r="J20" s="42"/>
      <c r="K20" s="43"/>
      <c r="L20" s="4"/>
      <c r="M20" s="4"/>
      <c r="N20" s="4"/>
      <c r="O20" s="4"/>
      <c r="P20" s="4"/>
      <c r="Q20" s="4"/>
      <c r="R20" s="4"/>
      <c r="S20" s="4"/>
    </row>
    <row r="21" spans="1:19" ht="18" customHeight="1" x14ac:dyDescent="0.2">
      <c r="A21" s="397"/>
      <c r="B21" s="44" t="s">
        <v>22</v>
      </c>
      <c r="C21" s="45">
        <v>228</v>
      </c>
      <c r="D21" s="46" t="s">
        <v>24</v>
      </c>
      <c r="E21" s="47">
        <v>16</v>
      </c>
      <c r="F21" s="48"/>
      <c r="G21" s="49">
        <f t="shared" si="0"/>
        <v>0</v>
      </c>
      <c r="H21" s="50">
        <v>3.05</v>
      </c>
      <c r="I21" s="50">
        <f t="shared" si="1"/>
        <v>0</v>
      </c>
      <c r="J21" s="42"/>
      <c r="K21" s="4"/>
      <c r="L21" s="4"/>
      <c r="M21" s="4"/>
      <c r="N21" s="4"/>
      <c r="O21" s="4"/>
      <c r="P21" s="4"/>
      <c r="Q21" s="4"/>
      <c r="R21" s="4"/>
      <c r="S21" s="4"/>
    </row>
    <row r="22" spans="1:19" ht="18" customHeight="1" x14ac:dyDescent="0.2">
      <c r="A22" s="397"/>
      <c r="B22" s="44" t="s">
        <v>22</v>
      </c>
      <c r="C22" s="45">
        <v>9822</v>
      </c>
      <c r="D22" s="46" t="s">
        <v>25</v>
      </c>
      <c r="E22" s="51" t="s">
        <v>26</v>
      </c>
      <c r="F22" s="48"/>
      <c r="G22" s="49">
        <f t="shared" si="0"/>
        <v>0</v>
      </c>
      <c r="H22" s="50">
        <v>4</v>
      </c>
      <c r="I22" s="50">
        <f t="shared" si="1"/>
        <v>0</v>
      </c>
      <c r="J22" s="42"/>
      <c r="K22" s="4"/>
      <c r="L22" s="4"/>
      <c r="M22" s="4"/>
      <c r="N22" s="4"/>
      <c r="O22" s="4"/>
      <c r="P22" s="4"/>
      <c r="Q22" s="4"/>
      <c r="R22" s="4"/>
      <c r="S22" s="4"/>
    </row>
    <row r="23" spans="1:19" ht="18" customHeight="1" x14ac:dyDescent="0.2">
      <c r="A23" s="397"/>
      <c r="B23" s="44" t="s">
        <v>22</v>
      </c>
      <c r="C23" s="45">
        <v>967</v>
      </c>
      <c r="D23" s="46" t="s">
        <v>27</v>
      </c>
      <c r="E23" s="50">
        <v>20</v>
      </c>
      <c r="F23" s="48"/>
      <c r="G23" s="49">
        <f t="shared" si="0"/>
        <v>0</v>
      </c>
      <c r="H23" s="50">
        <v>2.94</v>
      </c>
      <c r="I23" s="50">
        <f t="shared" si="1"/>
        <v>0</v>
      </c>
      <c r="J23" s="42"/>
      <c r="K23" s="4"/>
      <c r="L23" s="4"/>
      <c r="M23" s="4"/>
      <c r="N23" s="4"/>
      <c r="O23" s="4"/>
      <c r="P23" s="4"/>
      <c r="Q23" s="4"/>
      <c r="R23" s="4"/>
      <c r="S23" s="4"/>
    </row>
    <row r="24" spans="1:19" ht="18" customHeight="1" x14ac:dyDescent="0.2">
      <c r="A24" s="397"/>
      <c r="B24" s="44" t="s">
        <v>22</v>
      </c>
      <c r="C24" s="45">
        <v>982</v>
      </c>
      <c r="D24" s="46" t="s">
        <v>28</v>
      </c>
      <c r="E24" s="50">
        <v>18</v>
      </c>
      <c r="F24" s="52">
        <v>8</v>
      </c>
      <c r="G24" s="49">
        <f t="shared" si="0"/>
        <v>144</v>
      </c>
      <c r="H24" s="50">
        <v>4</v>
      </c>
      <c r="I24" s="50">
        <f t="shared" si="1"/>
        <v>576</v>
      </c>
      <c r="J24" s="42"/>
      <c r="K24" s="4"/>
      <c r="L24" s="4"/>
      <c r="M24" s="4"/>
      <c r="N24" s="4"/>
      <c r="O24" s="4"/>
      <c r="P24" s="4"/>
      <c r="Q24" s="4"/>
      <c r="R24" s="4"/>
      <c r="S24" s="4"/>
    </row>
    <row r="25" spans="1:19" ht="18" customHeight="1" x14ac:dyDescent="0.2">
      <c r="A25" s="397"/>
      <c r="B25" s="44" t="s">
        <v>22</v>
      </c>
      <c r="C25" s="45">
        <v>230</v>
      </c>
      <c r="D25" s="46" t="s">
        <v>29</v>
      </c>
      <c r="E25" s="51" t="s">
        <v>30</v>
      </c>
      <c r="F25" s="52">
        <v>8</v>
      </c>
      <c r="G25" s="49">
        <f t="shared" si="0"/>
        <v>96</v>
      </c>
      <c r="H25" s="50">
        <v>4.63</v>
      </c>
      <c r="I25" s="50">
        <f t="shared" si="1"/>
        <v>444.48</v>
      </c>
      <c r="J25" s="42"/>
      <c r="K25" s="4"/>
      <c r="L25" s="4"/>
      <c r="M25" s="4"/>
      <c r="N25" s="4"/>
      <c r="O25" s="4"/>
      <c r="P25" s="4"/>
      <c r="Q25" s="4"/>
      <c r="R25" s="4"/>
      <c r="S25" s="4"/>
    </row>
    <row r="26" spans="1:19" ht="18" customHeight="1" x14ac:dyDescent="0.2">
      <c r="A26" s="397"/>
      <c r="B26" s="44" t="s">
        <v>22</v>
      </c>
      <c r="C26" s="45">
        <v>2399</v>
      </c>
      <c r="D26" s="46" t="s">
        <v>31</v>
      </c>
      <c r="E26" s="47">
        <v>9</v>
      </c>
      <c r="F26" s="52">
        <v>2</v>
      </c>
      <c r="G26" s="49">
        <f t="shared" si="0"/>
        <v>18</v>
      </c>
      <c r="H26" s="50">
        <v>6.21</v>
      </c>
      <c r="I26" s="50">
        <f t="shared" si="1"/>
        <v>111.78</v>
      </c>
      <c r="J26" s="42"/>
      <c r="K26" s="4"/>
      <c r="L26" s="4"/>
      <c r="M26" s="4"/>
      <c r="N26" s="4"/>
      <c r="O26" s="4"/>
      <c r="P26" s="4"/>
      <c r="Q26" s="4"/>
      <c r="R26" s="4"/>
      <c r="S26" s="4"/>
    </row>
    <row r="27" spans="1:19" ht="18" customHeight="1" x14ac:dyDescent="0.2">
      <c r="A27" s="397"/>
      <c r="B27" s="44" t="s">
        <v>22</v>
      </c>
      <c r="C27" s="45">
        <v>2556</v>
      </c>
      <c r="D27" s="46" t="s">
        <v>32</v>
      </c>
      <c r="E27" s="50">
        <v>30</v>
      </c>
      <c r="F27" s="48"/>
      <c r="G27" s="49">
        <f t="shared" si="0"/>
        <v>0</v>
      </c>
      <c r="H27" s="50">
        <v>1.04</v>
      </c>
      <c r="I27" s="50">
        <f t="shared" si="1"/>
        <v>0</v>
      </c>
      <c r="J27" s="42"/>
      <c r="K27" s="4"/>
      <c r="L27" s="4"/>
      <c r="M27" s="4"/>
      <c r="N27" s="4"/>
      <c r="O27" s="4"/>
      <c r="P27" s="4"/>
      <c r="Q27" s="4"/>
      <c r="R27" s="4"/>
      <c r="S27" s="4"/>
    </row>
    <row r="28" spans="1:19" ht="18" customHeight="1" x14ac:dyDescent="0.2">
      <c r="A28" s="397"/>
      <c r="B28" s="44" t="s">
        <v>22</v>
      </c>
      <c r="C28" s="45">
        <v>2644</v>
      </c>
      <c r="D28" s="46" t="s">
        <v>33</v>
      </c>
      <c r="E28" s="47">
        <v>55</v>
      </c>
      <c r="F28" s="48"/>
      <c r="G28" s="49">
        <f t="shared" si="0"/>
        <v>0</v>
      </c>
      <c r="H28" s="50">
        <v>1.04</v>
      </c>
      <c r="I28" s="50">
        <f t="shared" si="1"/>
        <v>0</v>
      </c>
      <c r="J28" s="42"/>
      <c r="K28" s="4"/>
      <c r="L28" s="4"/>
      <c r="M28" s="4"/>
      <c r="N28" s="4"/>
      <c r="O28" s="4"/>
      <c r="P28" s="4"/>
      <c r="Q28" s="4"/>
      <c r="R28" s="4"/>
      <c r="S28" s="4"/>
    </row>
    <row r="29" spans="1:19" ht="18" customHeight="1" x14ac:dyDescent="0.2">
      <c r="A29" s="397"/>
      <c r="B29" s="44" t="s">
        <v>34</v>
      </c>
      <c r="C29" s="45">
        <v>821</v>
      </c>
      <c r="D29" s="46" t="s">
        <v>35</v>
      </c>
      <c r="E29" s="47">
        <v>6</v>
      </c>
      <c r="F29" s="52">
        <v>2</v>
      </c>
      <c r="G29" s="49">
        <f t="shared" si="0"/>
        <v>12</v>
      </c>
      <c r="H29" s="50">
        <v>2.84</v>
      </c>
      <c r="I29" s="50">
        <f t="shared" si="1"/>
        <v>34.08</v>
      </c>
      <c r="J29" s="42"/>
      <c r="K29" s="4"/>
      <c r="L29" s="4"/>
      <c r="M29" s="4"/>
      <c r="N29" s="4"/>
      <c r="O29" s="4"/>
      <c r="P29" s="4"/>
      <c r="Q29" s="4"/>
      <c r="R29" s="4"/>
      <c r="S29" s="4"/>
    </row>
    <row r="30" spans="1:19" ht="18" customHeight="1" x14ac:dyDescent="0.2">
      <c r="A30" s="397"/>
      <c r="B30" s="44" t="s">
        <v>34</v>
      </c>
      <c r="C30" s="45">
        <v>1343</v>
      </c>
      <c r="D30" s="46" t="s">
        <v>36</v>
      </c>
      <c r="E30" s="47">
        <v>12</v>
      </c>
      <c r="F30" s="48"/>
      <c r="G30" s="49">
        <f t="shared" si="0"/>
        <v>0</v>
      </c>
      <c r="H30" s="50">
        <v>3.58</v>
      </c>
      <c r="I30" s="50">
        <f t="shared" si="1"/>
        <v>0</v>
      </c>
      <c r="J30" s="42"/>
      <c r="K30" s="4"/>
      <c r="L30" s="4"/>
      <c r="M30" s="4"/>
      <c r="N30" s="4"/>
      <c r="O30" s="4"/>
      <c r="P30" s="4"/>
      <c r="Q30" s="4"/>
      <c r="R30" s="4"/>
      <c r="S30" s="4"/>
    </row>
    <row r="31" spans="1:19" ht="18" customHeight="1" x14ac:dyDescent="0.2">
      <c r="A31" s="397"/>
      <c r="B31" s="44" t="s">
        <v>34</v>
      </c>
      <c r="C31" s="45">
        <v>2577</v>
      </c>
      <c r="D31" s="46" t="s">
        <v>37</v>
      </c>
      <c r="E31" s="50">
        <v>12</v>
      </c>
      <c r="F31" s="48"/>
      <c r="G31" s="49">
        <f t="shared" si="0"/>
        <v>0</v>
      </c>
      <c r="H31" s="50">
        <v>1.04</v>
      </c>
      <c r="I31" s="50">
        <f t="shared" si="1"/>
        <v>0</v>
      </c>
      <c r="J31" s="42"/>
      <c r="K31" s="4"/>
      <c r="L31" s="4"/>
      <c r="M31" s="4"/>
      <c r="N31" s="4"/>
      <c r="O31" s="4"/>
      <c r="P31" s="4"/>
      <c r="Q31" s="4"/>
      <c r="R31" s="4"/>
      <c r="S31" s="4"/>
    </row>
    <row r="32" spans="1:19" ht="18" customHeight="1" x14ac:dyDescent="0.2">
      <c r="A32" s="397"/>
      <c r="B32" s="44" t="s">
        <v>38</v>
      </c>
      <c r="C32" s="45">
        <v>7</v>
      </c>
      <c r="D32" s="46" t="s">
        <v>39</v>
      </c>
      <c r="E32" s="47">
        <v>12</v>
      </c>
      <c r="F32" s="48"/>
      <c r="G32" s="49">
        <f t="shared" si="0"/>
        <v>0</v>
      </c>
      <c r="H32" s="50">
        <v>4.95</v>
      </c>
      <c r="I32" s="50">
        <f t="shared" si="1"/>
        <v>0</v>
      </c>
      <c r="J32" s="42"/>
      <c r="K32" s="4"/>
      <c r="L32" s="4"/>
      <c r="M32" s="4"/>
      <c r="N32" s="4"/>
      <c r="O32" s="4"/>
      <c r="P32" s="4"/>
      <c r="Q32" s="4"/>
      <c r="R32" s="4"/>
      <c r="S32" s="4"/>
    </row>
    <row r="33" spans="1:19" ht="18" customHeight="1" x14ac:dyDescent="0.2">
      <c r="A33" s="397"/>
      <c r="B33" s="44" t="s">
        <v>38</v>
      </c>
      <c r="C33" s="45">
        <v>146</v>
      </c>
      <c r="D33" s="46" t="s">
        <v>40</v>
      </c>
      <c r="E33" s="53">
        <v>16</v>
      </c>
      <c r="F33" s="48"/>
      <c r="G33" s="49">
        <f t="shared" si="0"/>
        <v>0</v>
      </c>
      <c r="H33" s="50">
        <v>4.63</v>
      </c>
      <c r="I33" s="50">
        <f t="shared" si="1"/>
        <v>0</v>
      </c>
      <c r="J33" s="42"/>
      <c r="K33" s="4"/>
      <c r="L33" s="4"/>
      <c r="M33" s="4"/>
      <c r="N33" s="4"/>
      <c r="O33" s="4"/>
      <c r="P33" s="4"/>
      <c r="Q33" s="4"/>
      <c r="R33" s="4"/>
      <c r="S33" s="4"/>
    </row>
    <row r="34" spans="1:19" ht="18" customHeight="1" x14ac:dyDescent="0.2">
      <c r="A34" s="397"/>
      <c r="B34" s="44" t="s">
        <v>38</v>
      </c>
      <c r="C34" s="45">
        <v>526</v>
      </c>
      <c r="D34" s="46" t="s">
        <v>41</v>
      </c>
      <c r="E34" s="50">
        <v>14</v>
      </c>
      <c r="F34" s="48"/>
      <c r="G34" s="49">
        <f t="shared" si="0"/>
        <v>0</v>
      </c>
      <c r="H34" s="50">
        <v>3.15</v>
      </c>
      <c r="I34" s="50">
        <f t="shared" si="1"/>
        <v>0</v>
      </c>
      <c r="J34" s="42"/>
      <c r="K34" s="4"/>
      <c r="L34" s="4"/>
      <c r="M34" s="4"/>
      <c r="N34" s="4"/>
      <c r="O34" s="4"/>
      <c r="P34" s="4"/>
      <c r="Q34" s="4"/>
      <c r="R34" s="4"/>
      <c r="S34" s="4"/>
    </row>
    <row r="35" spans="1:19" ht="18" customHeight="1" x14ac:dyDescent="0.2">
      <c r="A35" s="397"/>
      <c r="B35" s="44" t="s">
        <v>38</v>
      </c>
      <c r="C35" s="45">
        <v>766</v>
      </c>
      <c r="D35" s="46" t="s">
        <v>42</v>
      </c>
      <c r="E35" s="50">
        <v>16</v>
      </c>
      <c r="F35" s="48"/>
      <c r="G35" s="49">
        <f t="shared" si="0"/>
        <v>0</v>
      </c>
      <c r="H35" s="50">
        <v>7.91</v>
      </c>
      <c r="I35" s="50">
        <f t="shared" si="1"/>
        <v>0</v>
      </c>
      <c r="J35" s="42"/>
      <c r="K35" s="4"/>
      <c r="L35" s="4"/>
      <c r="M35" s="4"/>
      <c r="N35" s="4"/>
      <c r="O35" s="4"/>
      <c r="P35" s="4"/>
      <c r="Q35" s="4"/>
      <c r="R35" s="4"/>
      <c r="S35" s="4"/>
    </row>
    <row r="36" spans="1:19" ht="18" customHeight="1" x14ac:dyDescent="0.2">
      <c r="A36" s="397"/>
      <c r="B36" s="44" t="s">
        <v>38</v>
      </c>
      <c r="C36" s="45">
        <v>952</v>
      </c>
      <c r="D36" s="46" t="s">
        <v>43</v>
      </c>
      <c r="E36" s="47">
        <v>12</v>
      </c>
      <c r="F36" s="48"/>
      <c r="G36" s="49">
        <f t="shared" si="0"/>
        <v>0</v>
      </c>
      <c r="H36" s="50">
        <v>3.68</v>
      </c>
      <c r="I36" s="50">
        <f t="shared" si="1"/>
        <v>0</v>
      </c>
      <c r="J36" s="42"/>
      <c r="K36" s="4"/>
      <c r="L36" s="4"/>
      <c r="M36" s="4"/>
      <c r="N36" s="4"/>
      <c r="O36" s="4"/>
      <c r="P36" s="4"/>
      <c r="Q36" s="4"/>
      <c r="R36" s="4"/>
      <c r="S36" s="4"/>
    </row>
    <row r="37" spans="1:19" ht="18" customHeight="1" x14ac:dyDescent="0.2">
      <c r="A37" s="397"/>
      <c r="B37" s="44" t="s">
        <v>38</v>
      </c>
      <c r="C37" s="45">
        <v>932</v>
      </c>
      <c r="D37" s="46" t="s">
        <v>44</v>
      </c>
      <c r="E37" s="50">
        <v>24</v>
      </c>
      <c r="F37" s="48"/>
      <c r="G37" s="49">
        <f t="shared" si="0"/>
        <v>0</v>
      </c>
      <c r="H37" s="50">
        <v>2.36</v>
      </c>
      <c r="I37" s="50">
        <f t="shared" si="1"/>
        <v>0</v>
      </c>
      <c r="J37" s="42"/>
      <c r="K37" s="4"/>
      <c r="L37" s="4"/>
      <c r="M37" s="4"/>
      <c r="N37" s="4"/>
      <c r="O37" s="4"/>
      <c r="P37" s="4"/>
      <c r="Q37" s="4"/>
      <c r="R37" s="4"/>
      <c r="S37" s="4"/>
    </row>
    <row r="38" spans="1:19" ht="18" customHeight="1" x14ac:dyDescent="0.2">
      <c r="A38" s="397"/>
      <c r="B38" s="44" t="s">
        <v>38</v>
      </c>
      <c r="C38" s="45">
        <v>945</v>
      </c>
      <c r="D38" s="46" t="s">
        <v>45</v>
      </c>
      <c r="E38" s="50">
        <v>12</v>
      </c>
      <c r="F38" s="48"/>
      <c r="G38" s="49">
        <f t="shared" si="0"/>
        <v>0</v>
      </c>
      <c r="H38" s="50">
        <v>1.99</v>
      </c>
      <c r="I38" s="50">
        <f t="shared" si="1"/>
        <v>0</v>
      </c>
      <c r="J38" s="42"/>
      <c r="K38" s="4"/>
      <c r="L38" s="4"/>
      <c r="M38" s="4"/>
      <c r="N38" s="4"/>
      <c r="O38" s="4"/>
      <c r="P38" s="4"/>
      <c r="Q38" s="4"/>
      <c r="R38" s="4"/>
      <c r="S38" s="4"/>
    </row>
    <row r="39" spans="1:19" ht="18" customHeight="1" x14ac:dyDescent="0.2">
      <c r="A39" s="397"/>
      <c r="B39" s="44" t="s">
        <v>38</v>
      </c>
      <c r="C39" s="45">
        <v>977</v>
      </c>
      <c r="D39" s="46" t="s">
        <v>46</v>
      </c>
      <c r="E39" s="50">
        <v>24</v>
      </c>
      <c r="F39" s="48"/>
      <c r="G39" s="49">
        <f t="shared" si="0"/>
        <v>0</v>
      </c>
      <c r="H39" s="50">
        <v>1.58</v>
      </c>
      <c r="I39" s="50">
        <f t="shared" si="1"/>
        <v>0</v>
      </c>
      <c r="J39" s="42"/>
      <c r="K39" s="4"/>
      <c r="L39" s="4"/>
      <c r="M39" s="4"/>
      <c r="N39" s="4"/>
      <c r="O39" s="4"/>
      <c r="P39" s="4"/>
      <c r="Q39" s="4"/>
      <c r="R39" s="4"/>
      <c r="S39" s="4"/>
    </row>
    <row r="40" spans="1:19" ht="18" customHeight="1" x14ac:dyDescent="0.2">
      <c r="A40" s="397"/>
      <c r="B40" s="44" t="s">
        <v>38</v>
      </c>
      <c r="C40" s="45">
        <v>6155</v>
      </c>
      <c r="D40" s="46" t="s">
        <v>47</v>
      </c>
      <c r="E40" s="50">
        <v>12</v>
      </c>
      <c r="F40" s="48"/>
      <c r="G40" s="49">
        <f t="shared" si="0"/>
        <v>0</v>
      </c>
      <c r="H40" s="50">
        <v>2.1</v>
      </c>
      <c r="I40" s="50">
        <f t="shared" si="1"/>
        <v>0</v>
      </c>
      <c r="J40" s="42"/>
      <c r="K40" s="4"/>
      <c r="L40" s="4"/>
      <c r="M40" s="4"/>
      <c r="N40" s="4"/>
      <c r="O40" s="4"/>
      <c r="P40" s="4"/>
      <c r="Q40" s="4"/>
      <c r="R40" s="4"/>
      <c r="S40" s="4"/>
    </row>
    <row r="41" spans="1:19" ht="18" customHeight="1" x14ac:dyDescent="0.2">
      <c r="A41" s="397"/>
      <c r="B41" s="44" t="s">
        <v>38</v>
      </c>
      <c r="C41" s="45">
        <v>1566</v>
      </c>
      <c r="D41" s="46" t="s">
        <v>48</v>
      </c>
      <c r="E41" s="47">
        <v>10</v>
      </c>
      <c r="F41" s="48"/>
      <c r="G41" s="49">
        <f t="shared" si="0"/>
        <v>0</v>
      </c>
      <c r="H41" s="50">
        <v>6.91</v>
      </c>
      <c r="I41" s="50">
        <f t="shared" si="1"/>
        <v>0</v>
      </c>
      <c r="J41" s="42"/>
      <c r="K41" s="4"/>
      <c r="L41" s="4"/>
      <c r="M41" s="4"/>
      <c r="N41" s="4"/>
      <c r="O41" s="4"/>
      <c r="P41" s="4"/>
      <c r="Q41" s="4"/>
      <c r="R41" s="4"/>
      <c r="S41" s="4"/>
    </row>
    <row r="42" spans="1:19" ht="18" customHeight="1" x14ac:dyDescent="0.2">
      <c r="A42" s="397"/>
      <c r="B42" s="44" t="s">
        <v>38</v>
      </c>
      <c r="C42" s="45">
        <v>1918</v>
      </c>
      <c r="D42" s="46" t="s">
        <v>49</v>
      </c>
      <c r="E42" s="47">
        <v>10</v>
      </c>
      <c r="F42" s="48"/>
      <c r="G42" s="49">
        <f t="shared" si="0"/>
        <v>0</v>
      </c>
      <c r="H42" s="50">
        <v>7.37</v>
      </c>
      <c r="I42" s="50">
        <f t="shared" si="1"/>
        <v>0</v>
      </c>
      <c r="J42" s="42"/>
      <c r="K42" s="4"/>
      <c r="L42" s="4"/>
      <c r="M42" s="4"/>
      <c r="N42" s="4"/>
      <c r="O42" s="4"/>
      <c r="P42" s="4"/>
      <c r="Q42" s="4"/>
      <c r="R42" s="4"/>
      <c r="S42" s="4"/>
    </row>
    <row r="43" spans="1:19" ht="18" customHeight="1" x14ac:dyDescent="0.2">
      <c r="A43" s="397"/>
      <c r="B43" s="44" t="s">
        <v>38</v>
      </c>
      <c r="C43" s="45">
        <v>2926</v>
      </c>
      <c r="D43" s="46" t="s">
        <v>50</v>
      </c>
      <c r="E43" s="47">
        <v>9</v>
      </c>
      <c r="F43" s="48"/>
      <c r="G43" s="49">
        <f t="shared" si="0"/>
        <v>0</v>
      </c>
      <c r="H43" s="50">
        <v>2.94</v>
      </c>
      <c r="I43" s="50">
        <f t="shared" si="1"/>
        <v>0</v>
      </c>
      <c r="J43" s="42"/>
      <c r="K43" s="4"/>
      <c r="L43" s="4"/>
      <c r="M43" s="4"/>
      <c r="N43" s="4"/>
      <c r="O43" s="4"/>
      <c r="P43" s="4"/>
      <c r="Q43" s="4"/>
      <c r="R43" s="4"/>
      <c r="S43" s="4"/>
    </row>
    <row r="44" spans="1:19" ht="18" customHeight="1" x14ac:dyDescent="0.2">
      <c r="A44" s="397"/>
      <c r="B44" s="44" t="s">
        <v>38</v>
      </c>
      <c r="C44" s="45">
        <v>3259</v>
      </c>
      <c r="D44" s="46" t="s">
        <v>51</v>
      </c>
      <c r="E44" s="53">
        <v>12</v>
      </c>
      <c r="F44" s="52">
        <v>2</v>
      </c>
      <c r="G44" s="49">
        <f t="shared" si="0"/>
        <v>24</v>
      </c>
      <c r="H44" s="50">
        <v>1.47</v>
      </c>
      <c r="I44" s="50">
        <f t="shared" si="1"/>
        <v>35.28</v>
      </c>
      <c r="J44" s="42"/>
      <c r="K44" s="4"/>
      <c r="L44" s="4"/>
      <c r="M44" s="4"/>
      <c r="N44" s="4"/>
      <c r="O44" s="4"/>
      <c r="P44" s="4"/>
      <c r="Q44" s="4"/>
      <c r="R44" s="4"/>
      <c r="S44" s="4"/>
    </row>
    <row r="45" spans="1:19" ht="18" customHeight="1" x14ac:dyDescent="0.2">
      <c r="A45" s="397"/>
      <c r="B45" s="44" t="s">
        <v>38</v>
      </c>
      <c r="C45" s="45">
        <v>766</v>
      </c>
      <c r="D45" s="46" t="s">
        <v>52</v>
      </c>
      <c r="E45" s="50">
        <v>16</v>
      </c>
      <c r="F45" s="48"/>
      <c r="G45" s="49">
        <f t="shared" si="0"/>
        <v>0</v>
      </c>
      <c r="H45" s="50">
        <v>7.91</v>
      </c>
      <c r="I45" s="50">
        <f t="shared" si="1"/>
        <v>0</v>
      </c>
      <c r="J45" s="42"/>
      <c r="K45" s="4"/>
      <c r="L45" s="4"/>
      <c r="M45" s="4"/>
      <c r="N45" s="4"/>
      <c r="O45" s="4"/>
      <c r="P45" s="4"/>
      <c r="Q45" s="4"/>
      <c r="R45" s="4"/>
      <c r="S45" s="4"/>
    </row>
    <row r="46" spans="1:19" ht="18" customHeight="1" x14ac:dyDescent="0.2">
      <c r="A46" s="397"/>
      <c r="B46" s="44" t="s">
        <v>38</v>
      </c>
      <c r="C46" s="45">
        <v>3839</v>
      </c>
      <c r="D46" s="46" t="s">
        <v>53</v>
      </c>
      <c r="E46" s="47">
        <v>6</v>
      </c>
      <c r="F46" s="48"/>
      <c r="G46" s="49">
        <f t="shared" si="0"/>
        <v>0</v>
      </c>
      <c r="H46" s="50">
        <v>2.58</v>
      </c>
      <c r="I46" s="50">
        <f t="shared" si="1"/>
        <v>0</v>
      </c>
      <c r="J46" s="42"/>
      <c r="K46" s="4"/>
      <c r="L46" s="4"/>
      <c r="M46" s="4"/>
      <c r="N46" s="4"/>
      <c r="O46" s="4"/>
      <c r="P46" s="4"/>
      <c r="Q46" s="4"/>
      <c r="R46" s="4"/>
      <c r="S46" s="4"/>
    </row>
    <row r="47" spans="1:19" ht="18" customHeight="1" x14ac:dyDescent="0.2">
      <c r="A47" s="397"/>
      <c r="B47" s="44" t="s">
        <v>38</v>
      </c>
      <c r="C47" s="45">
        <v>3892</v>
      </c>
      <c r="D47" s="46" t="s">
        <v>54</v>
      </c>
      <c r="E47" s="47">
        <v>10</v>
      </c>
      <c r="F47" s="48"/>
      <c r="G47" s="49">
        <f t="shared" si="0"/>
        <v>0</v>
      </c>
      <c r="H47" s="50">
        <v>3.44</v>
      </c>
      <c r="I47" s="50">
        <f t="shared" si="1"/>
        <v>0</v>
      </c>
      <c r="J47" s="42"/>
      <c r="K47" s="4"/>
      <c r="L47" s="4"/>
      <c r="M47" s="4"/>
      <c r="N47" s="4"/>
      <c r="O47" s="4"/>
      <c r="P47" s="4"/>
      <c r="Q47" s="4"/>
      <c r="R47" s="4"/>
      <c r="S47" s="4"/>
    </row>
    <row r="48" spans="1:19" ht="18" customHeight="1" x14ac:dyDescent="0.2">
      <c r="A48" s="397"/>
      <c r="B48" s="44" t="s">
        <v>38</v>
      </c>
      <c r="C48" s="45">
        <v>3949</v>
      </c>
      <c r="D48" s="46" t="s">
        <v>55</v>
      </c>
      <c r="E48" s="47">
        <v>30</v>
      </c>
      <c r="F48" s="48"/>
      <c r="G48" s="49">
        <f t="shared" si="0"/>
        <v>0</v>
      </c>
      <c r="H48" s="50">
        <v>2.52</v>
      </c>
      <c r="I48" s="50">
        <f t="shared" si="1"/>
        <v>0</v>
      </c>
      <c r="J48" s="42"/>
      <c r="K48" s="4"/>
      <c r="L48" s="4"/>
      <c r="M48" s="4"/>
      <c r="N48" s="4"/>
      <c r="O48" s="4"/>
      <c r="P48" s="4"/>
      <c r="Q48" s="4"/>
      <c r="R48" s="4"/>
      <c r="S48" s="4"/>
    </row>
    <row r="49" spans="1:19" ht="18" customHeight="1" x14ac:dyDescent="0.2">
      <c r="A49" s="397"/>
      <c r="B49" s="44" t="s">
        <v>38</v>
      </c>
      <c r="C49" s="54" t="s">
        <v>56</v>
      </c>
      <c r="D49" s="46" t="s">
        <v>57</v>
      </c>
      <c r="E49" s="50">
        <v>14</v>
      </c>
      <c r="F49" s="48"/>
      <c r="G49" s="49">
        <f t="shared" si="0"/>
        <v>0</v>
      </c>
      <c r="H49" s="50">
        <v>2.79</v>
      </c>
      <c r="I49" s="50">
        <f t="shared" si="1"/>
        <v>0</v>
      </c>
      <c r="J49" s="42"/>
      <c r="K49" s="4"/>
      <c r="L49" s="4"/>
      <c r="M49" s="4"/>
      <c r="N49" s="4"/>
      <c r="O49" s="4"/>
      <c r="P49" s="4"/>
      <c r="Q49" s="4"/>
      <c r="R49" s="4"/>
      <c r="S49" s="4"/>
    </row>
    <row r="50" spans="1:19" ht="18" customHeight="1" x14ac:dyDescent="0.2">
      <c r="A50" s="397"/>
      <c r="B50" s="44" t="s">
        <v>38</v>
      </c>
      <c r="C50" s="54" t="s">
        <v>56</v>
      </c>
      <c r="D50" s="46" t="s">
        <v>58</v>
      </c>
      <c r="E50" s="50">
        <v>14</v>
      </c>
      <c r="F50" s="48"/>
      <c r="G50" s="49">
        <f t="shared" si="0"/>
        <v>0</v>
      </c>
      <c r="H50" s="50">
        <v>2.79</v>
      </c>
      <c r="I50" s="50">
        <f t="shared" si="1"/>
        <v>0</v>
      </c>
      <c r="J50" s="42"/>
      <c r="K50" s="55"/>
      <c r="L50" s="56"/>
      <c r="M50" s="57"/>
      <c r="N50" s="56"/>
      <c r="O50" s="58"/>
      <c r="P50" s="59"/>
      <c r="Q50" s="55"/>
      <c r="R50" s="56"/>
      <c r="S50" s="60"/>
    </row>
    <row r="51" spans="1:19" ht="18" customHeight="1" x14ac:dyDescent="0.2">
      <c r="A51" s="397"/>
      <c r="B51" s="44" t="s">
        <v>38</v>
      </c>
      <c r="C51" s="45">
        <v>5436</v>
      </c>
      <c r="D51" s="46" t="s">
        <v>59</v>
      </c>
      <c r="E51" s="50">
        <v>12</v>
      </c>
      <c r="F51" s="48"/>
      <c r="G51" s="49">
        <f t="shared" si="0"/>
        <v>0</v>
      </c>
      <c r="H51" s="50">
        <v>3.15</v>
      </c>
      <c r="I51" s="50">
        <f t="shared" si="1"/>
        <v>0</v>
      </c>
      <c r="J51" s="42"/>
      <c r="K51" s="55"/>
      <c r="L51" s="56"/>
      <c r="M51" s="57"/>
      <c r="N51" s="56"/>
      <c r="O51" s="58"/>
      <c r="P51" s="59"/>
      <c r="Q51" s="55"/>
      <c r="R51" s="56"/>
      <c r="S51" s="60"/>
    </row>
    <row r="52" spans="1:19" ht="18" customHeight="1" x14ac:dyDescent="0.2">
      <c r="A52" s="397"/>
      <c r="B52" s="44" t="s">
        <v>38</v>
      </c>
      <c r="C52" s="45">
        <v>5436</v>
      </c>
      <c r="D52" s="61" t="s">
        <v>59</v>
      </c>
      <c r="E52" s="50">
        <v>12</v>
      </c>
      <c r="F52" s="48"/>
      <c r="G52" s="49">
        <f t="shared" ref="G52:G83" si="2">F52*E52</f>
        <v>0</v>
      </c>
      <c r="H52" s="50">
        <v>3.15</v>
      </c>
      <c r="I52" s="50">
        <f t="shared" ref="I52:I83" si="3">G52*H52</f>
        <v>0</v>
      </c>
      <c r="J52" s="42"/>
      <c r="K52" s="4"/>
      <c r="L52" s="4"/>
      <c r="M52" s="4"/>
      <c r="N52" s="4"/>
      <c r="O52" s="4"/>
      <c r="P52" s="4"/>
      <c r="Q52" s="4"/>
      <c r="R52" s="4"/>
      <c r="S52" s="4"/>
    </row>
    <row r="53" spans="1:19" ht="18" customHeight="1" x14ac:dyDescent="0.2">
      <c r="A53" s="397"/>
      <c r="B53" s="44" t="s">
        <v>38</v>
      </c>
      <c r="C53" s="45">
        <v>6155</v>
      </c>
      <c r="D53" s="46" t="s">
        <v>60</v>
      </c>
      <c r="E53" s="50">
        <v>12</v>
      </c>
      <c r="F53" s="48"/>
      <c r="G53" s="49">
        <f t="shared" si="2"/>
        <v>0</v>
      </c>
      <c r="H53" s="50">
        <v>2.1</v>
      </c>
      <c r="I53" s="50">
        <f t="shared" si="3"/>
        <v>0</v>
      </c>
      <c r="J53" s="42"/>
      <c r="K53" s="4"/>
      <c r="L53" s="4"/>
      <c r="M53" s="4"/>
      <c r="N53" s="4"/>
      <c r="O53" s="4"/>
      <c r="P53" s="4"/>
      <c r="Q53" s="4"/>
      <c r="R53" s="4"/>
      <c r="S53" s="4"/>
    </row>
    <row r="54" spans="1:19" ht="18" customHeight="1" x14ac:dyDescent="0.2">
      <c r="A54" s="397"/>
      <c r="B54" s="44" t="s">
        <v>38</v>
      </c>
      <c r="C54" s="45">
        <v>6156</v>
      </c>
      <c r="D54" s="46" t="s">
        <v>61</v>
      </c>
      <c r="E54" s="47">
        <v>12</v>
      </c>
      <c r="F54" s="52">
        <v>2</v>
      </c>
      <c r="G54" s="49">
        <f t="shared" si="2"/>
        <v>24</v>
      </c>
      <c r="H54" s="50">
        <v>3.15</v>
      </c>
      <c r="I54" s="50">
        <f t="shared" si="3"/>
        <v>75.599999999999994</v>
      </c>
      <c r="J54" s="42"/>
      <c r="K54" s="4"/>
      <c r="L54" s="4"/>
      <c r="M54" s="4"/>
      <c r="N54" s="4"/>
      <c r="O54" s="4"/>
      <c r="P54" s="4"/>
      <c r="Q54" s="4"/>
      <c r="R54" s="4"/>
      <c r="S54" s="4"/>
    </row>
    <row r="55" spans="1:19" ht="19" customHeight="1" x14ac:dyDescent="0.2">
      <c r="A55" s="397"/>
      <c r="B55" s="62" t="s">
        <v>62</v>
      </c>
      <c r="C55" s="63">
        <v>35</v>
      </c>
      <c r="D55" s="46" t="s">
        <v>63</v>
      </c>
      <c r="E55" s="64">
        <v>1</v>
      </c>
      <c r="F55" s="48"/>
      <c r="G55" s="49">
        <f t="shared" si="2"/>
        <v>0</v>
      </c>
      <c r="H55" s="50">
        <v>11.9</v>
      </c>
      <c r="I55" s="50">
        <f t="shared" si="3"/>
        <v>0</v>
      </c>
      <c r="J55" s="42"/>
      <c r="K55" s="4"/>
      <c r="L55" s="4"/>
      <c r="M55" s="4"/>
      <c r="N55" s="4"/>
      <c r="O55" s="4"/>
      <c r="P55" s="4"/>
      <c r="Q55" s="4"/>
      <c r="R55" s="4"/>
      <c r="S55" s="4"/>
    </row>
    <row r="56" spans="1:19" ht="19" customHeight="1" x14ac:dyDescent="0.2">
      <c r="A56" s="397"/>
      <c r="B56" s="62" t="s">
        <v>62</v>
      </c>
      <c r="C56" s="63">
        <v>349</v>
      </c>
      <c r="D56" s="46" t="s">
        <v>64</v>
      </c>
      <c r="E56" s="53">
        <v>1</v>
      </c>
      <c r="F56" s="48"/>
      <c r="G56" s="49">
        <f t="shared" si="2"/>
        <v>0</v>
      </c>
      <c r="H56" s="50">
        <v>20.99</v>
      </c>
      <c r="I56" s="50">
        <f t="shared" si="3"/>
        <v>0</v>
      </c>
      <c r="J56" s="42"/>
      <c r="K56" s="4"/>
      <c r="L56" s="4"/>
      <c r="M56" s="4"/>
      <c r="N56" s="4"/>
      <c r="O56" s="4"/>
      <c r="P56" s="4"/>
      <c r="Q56" s="4"/>
      <c r="R56" s="4"/>
      <c r="S56" s="4"/>
    </row>
    <row r="57" spans="1:19" ht="19" customHeight="1" x14ac:dyDescent="0.2">
      <c r="A57" s="397"/>
      <c r="B57" s="62" t="s">
        <v>62</v>
      </c>
      <c r="C57" s="63">
        <v>350</v>
      </c>
      <c r="D57" s="46" t="s">
        <v>65</v>
      </c>
      <c r="E57" s="47">
        <v>1</v>
      </c>
      <c r="F57" s="48"/>
      <c r="G57" s="49">
        <f t="shared" si="2"/>
        <v>0</v>
      </c>
      <c r="H57" s="50">
        <v>11.5</v>
      </c>
      <c r="I57" s="50">
        <f t="shared" si="3"/>
        <v>0</v>
      </c>
      <c r="J57" s="42"/>
      <c r="K57" s="4"/>
      <c r="L57" s="4"/>
      <c r="M57" s="4"/>
      <c r="N57" s="4"/>
      <c r="O57" s="4"/>
      <c r="P57" s="4"/>
      <c r="Q57" s="4"/>
      <c r="R57" s="4"/>
      <c r="S57" s="4"/>
    </row>
    <row r="58" spans="1:19" ht="19" customHeight="1" x14ac:dyDescent="0.2">
      <c r="A58" s="397"/>
      <c r="B58" s="62" t="s">
        <v>62</v>
      </c>
      <c r="C58" s="63">
        <v>678</v>
      </c>
      <c r="D58" s="46" t="s">
        <v>66</v>
      </c>
      <c r="E58" s="50">
        <v>12</v>
      </c>
      <c r="F58" s="48"/>
      <c r="G58" s="49">
        <f t="shared" si="2"/>
        <v>0</v>
      </c>
      <c r="H58" s="50">
        <v>5.26</v>
      </c>
      <c r="I58" s="50">
        <f t="shared" si="3"/>
        <v>0</v>
      </c>
      <c r="J58" s="42"/>
      <c r="K58" s="4"/>
      <c r="L58" s="4"/>
      <c r="M58" s="4"/>
      <c r="N58" s="4"/>
      <c r="O58" s="4"/>
      <c r="P58" s="4"/>
      <c r="Q58" s="4"/>
      <c r="R58" s="4"/>
      <c r="S58" s="4"/>
    </row>
    <row r="59" spans="1:19" ht="19" customHeight="1" x14ac:dyDescent="0.2">
      <c r="A59" s="397"/>
      <c r="B59" s="62" t="s">
        <v>62</v>
      </c>
      <c r="C59" s="63">
        <v>764</v>
      </c>
      <c r="D59" s="46" t="s">
        <v>67</v>
      </c>
      <c r="E59" s="47">
        <v>12</v>
      </c>
      <c r="F59" s="48"/>
      <c r="G59" s="49">
        <f t="shared" si="2"/>
        <v>0</v>
      </c>
      <c r="H59" s="50">
        <v>3.26</v>
      </c>
      <c r="I59" s="50">
        <f t="shared" si="3"/>
        <v>0</v>
      </c>
      <c r="J59" s="42"/>
      <c r="K59" s="4"/>
      <c r="L59" s="4"/>
      <c r="M59" s="4"/>
      <c r="N59" s="4"/>
      <c r="O59" s="4"/>
      <c r="P59" s="4"/>
      <c r="Q59" s="4"/>
      <c r="R59" s="4"/>
      <c r="S59" s="4"/>
    </row>
    <row r="60" spans="1:19" ht="19" customHeight="1" x14ac:dyDescent="0.2">
      <c r="A60" s="397"/>
      <c r="B60" s="62" t="s">
        <v>62</v>
      </c>
      <c r="C60" s="63">
        <v>768</v>
      </c>
      <c r="D60" s="46" t="s">
        <v>68</v>
      </c>
      <c r="E60" s="50">
        <v>12</v>
      </c>
      <c r="F60" s="48"/>
      <c r="G60" s="49">
        <f t="shared" si="2"/>
        <v>0</v>
      </c>
      <c r="H60" s="50">
        <v>2.38</v>
      </c>
      <c r="I60" s="50">
        <f t="shared" si="3"/>
        <v>0</v>
      </c>
      <c r="J60" s="42"/>
      <c r="K60" s="4"/>
      <c r="L60" s="4"/>
      <c r="M60" s="4"/>
      <c r="N60" s="4"/>
      <c r="O60" s="4"/>
      <c r="P60" s="4"/>
      <c r="Q60" s="4"/>
      <c r="R60" s="4"/>
      <c r="S60" s="4"/>
    </row>
    <row r="61" spans="1:19" ht="19" customHeight="1" x14ac:dyDescent="0.2">
      <c r="A61" s="397"/>
      <c r="B61" s="62" t="s">
        <v>62</v>
      </c>
      <c r="C61" s="63">
        <v>5246</v>
      </c>
      <c r="D61" s="46" t="s">
        <v>69</v>
      </c>
      <c r="E61" s="50">
        <v>12</v>
      </c>
      <c r="F61" s="52">
        <v>1</v>
      </c>
      <c r="G61" s="49">
        <f t="shared" si="2"/>
        <v>12</v>
      </c>
      <c r="H61" s="50">
        <v>2.84</v>
      </c>
      <c r="I61" s="50">
        <f t="shared" si="3"/>
        <v>34.08</v>
      </c>
      <c r="J61" s="42"/>
      <c r="K61" s="4"/>
      <c r="L61" s="4"/>
      <c r="M61" s="4"/>
      <c r="N61" s="4"/>
      <c r="O61" s="4"/>
      <c r="P61" s="4"/>
      <c r="Q61" s="4"/>
      <c r="R61" s="4"/>
      <c r="S61" s="4"/>
    </row>
    <row r="62" spans="1:19" ht="19" customHeight="1" x14ac:dyDescent="0.2">
      <c r="A62" s="397"/>
      <c r="B62" s="62" t="s">
        <v>62</v>
      </c>
      <c r="C62" s="63">
        <v>2279</v>
      </c>
      <c r="D62" s="46" t="s">
        <v>70</v>
      </c>
      <c r="E62" s="47">
        <v>12</v>
      </c>
      <c r="F62" s="48"/>
      <c r="G62" s="49">
        <f t="shared" si="2"/>
        <v>0</v>
      </c>
      <c r="H62" s="50">
        <v>3.05</v>
      </c>
      <c r="I62" s="50">
        <f t="shared" si="3"/>
        <v>0</v>
      </c>
      <c r="J62" s="42"/>
      <c r="K62" s="4"/>
      <c r="L62" s="4"/>
      <c r="M62" s="4"/>
      <c r="N62" s="4"/>
      <c r="O62" s="4"/>
      <c r="P62" s="4"/>
      <c r="Q62" s="4"/>
      <c r="R62" s="4"/>
      <c r="S62" s="4"/>
    </row>
    <row r="63" spans="1:19" ht="19" customHeight="1" x14ac:dyDescent="0.2">
      <c r="A63" s="397"/>
      <c r="B63" s="62" t="s">
        <v>62</v>
      </c>
      <c r="C63" s="63">
        <v>6767</v>
      </c>
      <c r="D63" s="46" t="s">
        <v>71</v>
      </c>
      <c r="E63" s="47">
        <v>6</v>
      </c>
      <c r="F63" s="52">
        <v>4</v>
      </c>
      <c r="G63" s="49">
        <f t="shared" si="2"/>
        <v>24</v>
      </c>
      <c r="H63" s="50">
        <v>4.53</v>
      </c>
      <c r="I63" s="50">
        <f t="shared" si="3"/>
        <v>108.72</v>
      </c>
      <c r="J63" s="42"/>
      <c r="K63" s="4"/>
      <c r="L63" s="4"/>
      <c r="M63" s="4"/>
      <c r="N63" s="4"/>
      <c r="O63" s="4"/>
      <c r="P63" s="4"/>
      <c r="Q63" s="4"/>
      <c r="R63" s="4"/>
      <c r="S63" s="4"/>
    </row>
    <row r="64" spans="1:19" ht="19" customHeight="1" x14ac:dyDescent="0.2">
      <c r="A64" s="397"/>
      <c r="B64" s="62" t="s">
        <v>62</v>
      </c>
      <c r="C64" s="63">
        <v>3325</v>
      </c>
      <c r="D64" s="46" t="s">
        <v>72</v>
      </c>
      <c r="E64" s="53">
        <v>12</v>
      </c>
      <c r="F64" s="48"/>
      <c r="G64" s="49">
        <f t="shared" si="2"/>
        <v>0</v>
      </c>
      <c r="H64" s="50">
        <v>1.99</v>
      </c>
      <c r="I64" s="50">
        <f t="shared" si="3"/>
        <v>0</v>
      </c>
      <c r="J64" s="42"/>
      <c r="K64" s="4"/>
      <c r="L64" s="4"/>
      <c r="M64" s="4"/>
      <c r="N64" s="4"/>
      <c r="O64" s="4"/>
      <c r="P64" s="4"/>
      <c r="Q64" s="4"/>
      <c r="R64" s="4"/>
      <c r="S64" s="4"/>
    </row>
    <row r="65" spans="1:19" ht="19" customHeight="1" x14ac:dyDescent="0.2">
      <c r="A65" s="397"/>
      <c r="B65" s="62" t="s">
        <v>62</v>
      </c>
      <c r="C65" s="63">
        <v>3454</v>
      </c>
      <c r="D65" s="46" t="s">
        <v>73</v>
      </c>
      <c r="E65" s="50">
        <v>1</v>
      </c>
      <c r="F65" s="48"/>
      <c r="G65" s="49">
        <f t="shared" si="2"/>
        <v>0</v>
      </c>
      <c r="H65" s="50">
        <v>12.34</v>
      </c>
      <c r="I65" s="50">
        <f t="shared" si="3"/>
        <v>0</v>
      </c>
      <c r="J65" s="42"/>
      <c r="K65" s="4"/>
      <c r="L65" s="4"/>
      <c r="M65" s="4"/>
      <c r="N65" s="4"/>
      <c r="O65" s="4"/>
      <c r="P65" s="4"/>
      <c r="Q65" s="4"/>
      <c r="R65" s="4"/>
      <c r="S65" s="4"/>
    </row>
    <row r="66" spans="1:19" ht="19" customHeight="1" x14ac:dyDescent="0.2">
      <c r="A66" s="397"/>
      <c r="B66" s="62" t="s">
        <v>62</v>
      </c>
      <c r="C66" s="63">
        <v>3458</v>
      </c>
      <c r="D66" s="46" t="s">
        <v>74</v>
      </c>
      <c r="E66" s="47">
        <v>12</v>
      </c>
      <c r="F66" s="48"/>
      <c r="G66" s="49">
        <f t="shared" si="2"/>
        <v>0</v>
      </c>
      <c r="H66" s="50">
        <v>1.78</v>
      </c>
      <c r="I66" s="50">
        <f t="shared" si="3"/>
        <v>0</v>
      </c>
      <c r="J66" s="42"/>
      <c r="K66" s="4"/>
      <c r="L66" s="4"/>
      <c r="M66" s="4"/>
      <c r="N66" s="4"/>
      <c r="O66" s="4"/>
      <c r="P66" s="4"/>
      <c r="Q66" s="4"/>
      <c r="R66" s="4"/>
      <c r="S66" s="4"/>
    </row>
    <row r="67" spans="1:19" ht="19" customHeight="1" x14ac:dyDescent="0.2">
      <c r="A67" s="397"/>
      <c r="B67" s="62" t="s">
        <v>62</v>
      </c>
      <c r="C67" s="63">
        <v>3491</v>
      </c>
      <c r="D67" s="46" t="s">
        <v>75</v>
      </c>
      <c r="E67" s="50">
        <v>12</v>
      </c>
      <c r="F67" s="52">
        <v>1</v>
      </c>
      <c r="G67" s="49">
        <f t="shared" si="2"/>
        <v>12</v>
      </c>
      <c r="H67" s="50">
        <v>2.1</v>
      </c>
      <c r="I67" s="50">
        <f t="shared" si="3"/>
        <v>25.200000000000003</v>
      </c>
      <c r="J67" s="42"/>
      <c r="K67" s="4"/>
      <c r="L67" s="4"/>
      <c r="M67" s="4"/>
      <c r="N67" s="4"/>
      <c r="O67" s="4"/>
      <c r="P67" s="4"/>
      <c r="Q67" s="4"/>
      <c r="R67" s="4"/>
      <c r="S67" s="4"/>
    </row>
    <row r="68" spans="1:19" ht="19" customHeight="1" x14ac:dyDescent="0.2">
      <c r="A68" s="397"/>
      <c r="B68" s="62" t="s">
        <v>62</v>
      </c>
      <c r="C68" s="63">
        <v>3596</v>
      </c>
      <c r="D68" s="46" t="s">
        <v>76</v>
      </c>
      <c r="E68" s="64">
        <v>12</v>
      </c>
      <c r="F68" s="52">
        <v>1</v>
      </c>
      <c r="G68" s="49">
        <f t="shared" si="2"/>
        <v>12</v>
      </c>
      <c r="H68" s="50">
        <v>3.29</v>
      </c>
      <c r="I68" s="50">
        <f t="shared" si="3"/>
        <v>39.480000000000004</v>
      </c>
      <c r="J68" s="42"/>
      <c r="K68" s="56"/>
      <c r="L68" s="57"/>
      <c r="M68" s="56"/>
      <c r="N68" s="58"/>
      <c r="O68" s="59"/>
      <c r="P68" s="4"/>
      <c r="Q68" s="4"/>
      <c r="R68" s="4"/>
      <c r="S68" s="4"/>
    </row>
    <row r="69" spans="1:19" ht="19" customHeight="1" x14ac:dyDescent="0.2">
      <c r="A69" s="397"/>
      <c r="B69" s="62" t="s">
        <v>62</v>
      </c>
      <c r="C69" s="63">
        <v>3597</v>
      </c>
      <c r="D69" s="46" t="s">
        <v>77</v>
      </c>
      <c r="E69" s="47">
        <v>12</v>
      </c>
      <c r="F69" s="48"/>
      <c r="G69" s="49">
        <f t="shared" si="2"/>
        <v>0</v>
      </c>
      <c r="H69" s="50">
        <v>3.29</v>
      </c>
      <c r="I69" s="50">
        <f t="shared" si="3"/>
        <v>0</v>
      </c>
      <c r="J69" s="42"/>
      <c r="K69" s="56"/>
      <c r="L69" s="57"/>
      <c r="M69" s="56"/>
      <c r="N69" s="58"/>
      <c r="O69" s="59"/>
      <c r="P69" s="4"/>
      <c r="Q69" s="4"/>
      <c r="R69" s="4"/>
      <c r="S69" s="4"/>
    </row>
    <row r="70" spans="1:19" ht="19" customHeight="1" x14ac:dyDescent="0.2">
      <c r="A70" s="397"/>
      <c r="B70" s="62" t="s">
        <v>62</v>
      </c>
      <c r="C70" s="63">
        <v>5196</v>
      </c>
      <c r="D70" s="46" t="s">
        <v>78</v>
      </c>
      <c r="E70" s="47">
        <v>12</v>
      </c>
      <c r="F70" s="48"/>
      <c r="G70" s="49">
        <f t="shared" si="2"/>
        <v>0</v>
      </c>
      <c r="H70" s="50">
        <v>2.09</v>
      </c>
      <c r="I70" s="50">
        <f t="shared" si="3"/>
        <v>0</v>
      </c>
      <c r="J70" s="42"/>
      <c r="K70" s="4"/>
      <c r="L70" s="4"/>
      <c r="M70" s="4"/>
      <c r="N70" s="4"/>
      <c r="O70" s="4"/>
      <c r="P70" s="4"/>
      <c r="Q70" s="4"/>
      <c r="R70" s="4"/>
      <c r="S70" s="4"/>
    </row>
    <row r="71" spans="1:19" ht="19" customHeight="1" x14ac:dyDescent="0.2">
      <c r="A71" s="397"/>
      <c r="B71" s="62" t="s">
        <v>62</v>
      </c>
      <c r="C71" s="63">
        <v>5197</v>
      </c>
      <c r="D71" s="46" t="s">
        <v>79</v>
      </c>
      <c r="E71" s="47">
        <v>12</v>
      </c>
      <c r="F71" s="48"/>
      <c r="G71" s="49">
        <f t="shared" si="2"/>
        <v>0</v>
      </c>
      <c r="H71" s="50">
        <v>2.31</v>
      </c>
      <c r="I71" s="50">
        <f t="shared" si="3"/>
        <v>0</v>
      </c>
      <c r="J71" s="42"/>
      <c r="K71" s="4"/>
      <c r="L71" s="4"/>
      <c r="M71" s="4"/>
      <c r="N71" s="4"/>
      <c r="O71" s="4"/>
      <c r="P71" s="4"/>
      <c r="Q71" s="4"/>
      <c r="R71" s="4"/>
      <c r="S71" s="4"/>
    </row>
    <row r="72" spans="1:19" ht="19" customHeight="1" x14ac:dyDescent="0.2">
      <c r="A72" s="397"/>
      <c r="B72" s="62" t="s">
        <v>62</v>
      </c>
      <c r="C72" s="63">
        <v>5247</v>
      </c>
      <c r="D72" s="46" t="s">
        <v>80</v>
      </c>
      <c r="E72" s="47">
        <v>12</v>
      </c>
      <c r="F72" s="52">
        <v>1</v>
      </c>
      <c r="G72" s="49">
        <f t="shared" si="2"/>
        <v>12</v>
      </c>
      <c r="H72" s="50">
        <v>2.84</v>
      </c>
      <c r="I72" s="50">
        <f t="shared" si="3"/>
        <v>34.08</v>
      </c>
      <c r="J72" s="42"/>
      <c r="K72" s="4"/>
      <c r="L72" s="4"/>
      <c r="M72" s="4"/>
      <c r="N72" s="4"/>
      <c r="O72" s="4"/>
      <c r="P72" s="4"/>
      <c r="Q72" s="4"/>
      <c r="R72" s="4"/>
      <c r="S72" s="4"/>
    </row>
    <row r="73" spans="1:19" ht="19" customHeight="1" x14ac:dyDescent="0.2">
      <c r="A73" s="397"/>
      <c r="B73" s="62" t="s">
        <v>62</v>
      </c>
      <c r="C73" s="63">
        <v>4276</v>
      </c>
      <c r="D73" s="46" t="s">
        <v>81</v>
      </c>
      <c r="E73" s="50">
        <v>10</v>
      </c>
      <c r="F73" s="48"/>
      <c r="G73" s="49">
        <f t="shared" si="2"/>
        <v>0</v>
      </c>
      <c r="H73" s="50">
        <v>1.68</v>
      </c>
      <c r="I73" s="50">
        <f t="shared" si="3"/>
        <v>0</v>
      </c>
      <c r="J73" s="42"/>
      <c r="K73" s="4"/>
      <c r="L73" s="4"/>
      <c r="M73" s="4"/>
      <c r="N73" s="4"/>
      <c r="O73" s="4"/>
      <c r="P73" s="4"/>
      <c r="Q73" s="4"/>
      <c r="R73" s="4"/>
      <c r="S73" s="4"/>
    </row>
    <row r="74" spans="1:19" ht="18" customHeight="1" x14ac:dyDescent="0.2">
      <c r="A74" s="397"/>
      <c r="B74" s="44" t="s">
        <v>82</v>
      </c>
      <c r="C74" s="45">
        <v>220</v>
      </c>
      <c r="D74" s="61" t="s">
        <v>83</v>
      </c>
      <c r="E74" s="47">
        <v>1</v>
      </c>
      <c r="F74" s="48"/>
      <c r="G74" s="49">
        <f t="shared" si="2"/>
        <v>0</v>
      </c>
      <c r="H74" s="50">
        <v>2.39</v>
      </c>
      <c r="I74" s="50">
        <f t="shared" si="3"/>
        <v>0</v>
      </c>
      <c r="J74" s="42"/>
      <c r="K74" s="4"/>
      <c r="L74" s="4"/>
      <c r="M74" s="4"/>
      <c r="N74" s="4"/>
      <c r="O74" s="4"/>
      <c r="P74" s="4"/>
      <c r="Q74" s="4"/>
      <c r="R74" s="4"/>
      <c r="S74" s="4"/>
    </row>
    <row r="75" spans="1:19" ht="18" customHeight="1" x14ac:dyDescent="0.2">
      <c r="A75" s="397"/>
      <c r="B75" s="65" t="s">
        <v>82</v>
      </c>
      <c r="C75" s="45">
        <v>2068</v>
      </c>
      <c r="D75" s="61" t="s">
        <v>84</v>
      </c>
      <c r="E75" s="47">
        <v>6</v>
      </c>
      <c r="F75" s="48"/>
      <c r="G75" s="49">
        <f t="shared" si="2"/>
        <v>0</v>
      </c>
      <c r="H75" s="50">
        <v>5.28</v>
      </c>
      <c r="I75" s="50">
        <f t="shared" si="3"/>
        <v>0</v>
      </c>
      <c r="J75" s="42"/>
      <c r="K75" s="4"/>
      <c r="L75" s="4"/>
      <c r="M75" s="4"/>
      <c r="N75" s="4"/>
      <c r="O75" s="4"/>
      <c r="P75" s="4"/>
      <c r="Q75" s="4"/>
      <c r="R75" s="4"/>
      <c r="S75" s="4"/>
    </row>
    <row r="76" spans="1:19" ht="19" customHeight="1" x14ac:dyDescent="0.2">
      <c r="A76" s="397"/>
      <c r="B76" s="62" t="s">
        <v>85</v>
      </c>
      <c r="C76" s="45">
        <v>1845</v>
      </c>
      <c r="D76" s="46" t="s">
        <v>86</v>
      </c>
      <c r="E76" s="50">
        <v>16</v>
      </c>
      <c r="F76" s="48"/>
      <c r="G76" s="49">
        <f t="shared" si="2"/>
        <v>0</v>
      </c>
      <c r="H76" s="50">
        <v>2.2000000000000002</v>
      </c>
      <c r="I76" s="50">
        <f t="shared" si="3"/>
        <v>0</v>
      </c>
      <c r="J76" s="42"/>
      <c r="K76" s="4"/>
      <c r="L76" s="4"/>
      <c r="M76" s="4"/>
      <c r="N76" s="4"/>
      <c r="O76" s="4"/>
      <c r="P76" s="4"/>
      <c r="Q76" s="4"/>
      <c r="R76" s="4"/>
      <c r="S76" s="4"/>
    </row>
    <row r="77" spans="1:19" ht="18" customHeight="1" x14ac:dyDescent="0.2">
      <c r="A77" s="397"/>
      <c r="B77" s="65" t="s">
        <v>85</v>
      </c>
      <c r="C77" s="45">
        <v>1726</v>
      </c>
      <c r="D77" s="46" t="s">
        <v>87</v>
      </c>
      <c r="E77" s="50">
        <v>10</v>
      </c>
      <c r="F77" s="48"/>
      <c r="G77" s="49">
        <f t="shared" si="2"/>
        <v>0</v>
      </c>
      <c r="H77" s="50">
        <v>2.9</v>
      </c>
      <c r="I77" s="50">
        <f t="shared" si="3"/>
        <v>0</v>
      </c>
      <c r="J77" s="42"/>
      <c r="K77" s="4"/>
      <c r="L77" s="4"/>
      <c r="M77" s="4"/>
      <c r="N77" s="4"/>
      <c r="O77" s="4"/>
      <c r="P77" s="4"/>
      <c r="Q77" s="4"/>
      <c r="R77" s="4"/>
      <c r="S77" s="4"/>
    </row>
    <row r="78" spans="1:19" ht="18" customHeight="1" x14ac:dyDescent="0.2">
      <c r="A78" s="397"/>
      <c r="B78" s="65" t="s">
        <v>85</v>
      </c>
      <c r="C78" s="45">
        <v>1860</v>
      </c>
      <c r="D78" s="46" t="s">
        <v>88</v>
      </c>
      <c r="E78" s="47">
        <v>20</v>
      </c>
      <c r="F78" s="48"/>
      <c r="G78" s="49">
        <f t="shared" si="2"/>
        <v>0</v>
      </c>
      <c r="H78" s="50">
        <v>1.26</v>
      </c>
      <c r="I78" s="50">
        <f t="shared" si="3"/>
        <v>0</v>
      </c>
      <c r="J78" s="42"/>
      <c r="K78" s="4"/>
      <c r="L78" s="4"/>
      <c r="M78" s="4"/>
      <c r="N78" s="4"/>
      <c r="O78" s="4"/>
      <c r="P78" s="4"/>
      <c r="Q78" s="4"/>
      <c r="R78" s="4"/>
      <c r="S78" s="4"/>
    </row>
    <row r="79" spans="1:19" ht="18" customHeight="1" x14ac:dyDescent="0.2">
      <c r="A79" s="397"/>
      <c r="B79" s="65" t="s">
        <v>85</v>
      </c>
      <c r="C79" s="45">
        <v>1875</v>
      </c>
      <c r="D79" s="46" t="s">
        <v>89</v>
      </c>
      <c r="E79" s="47">
        <v>14</v>
      </c>
      <c r="F79" s="48"/>
      <c r="G79" s="49">
        <f t="shared" si="2"/>
        <v>0</v>
      </c>
      <c r="H79" s="50">
        <v>2.2000000000000002</v>
      </c>
      <c r="I79" s="50">
        <f t="shared" si="3"/>
        <v>0</v>
      </c>
      <c r="J79" s="42"/>
      <c r="K79" s="4"/>
      <c r="L79" s="4"/>
      <c r="M79" s="4"/>
      <c r="N79" s="4"/>
      <c r="O79" s="4"/>
      <c r="P79" s="4"/>
      <c r="Q79" s="4"/>
      <c r="R79" s="4"/>
      <c r="S79" s="4"/>
    </row>
    <row r="80" spans="1:19" ht="19" customHeight="1" x14ac:dyDescent="0.2">
      <c r="A80" s="397"/>
      <c r="B80" s="62" t="s">
        <v>85</v>
      </c>
      <c r="C80" s="63">
        <v>1879</v>
      </c>
      <c r="D80" s="46" t="s">
        <v>90</v>
      </c>
      <c r="E80" s="64">
        <v>10</v>
      </c>
      <c r="F80" s="52">
        <v>2</v>
      </c>
      <c r="G80" s="49">
        <f t="shared" si="2"/>
        <v>20</v>
      </c>
      <c r="H80" s="50">
        <v>2.1</v>
      </c>
      <c r="I80" s="50">
        <f t="shared" si="3"/>
        <v>42</v>
      </c>
      <c r="J80" s="42"/>
      <c r="K80" s="4"/>
      <c r="L80" s="4"/>
      <c r="M80" s="4"/>
      <c r="N80" s="4"/>
      <c r="O80" s="4"/>
      <c r="P80" s="4"/>
      <c r="Q80" s="4"/>
      <c r="R80" s="4"/>
      <c r="S80" s="4"/>
    </row>
    <row r="81" spans="1:19" ht="19" customHeight="1" x14ac:dyDescent="0.2">
      <c r="A81" s="398"/>
      <c r="B81" s="66" t="s">
        <v>85</v>
      </c>
      <c r="C81" s="67">
        <v>1402</v>
      </c>
      <c r="D81" s="68" t="s">
        <v>91</v>
      </c>
      <c r="E81" s="69">
        <v>14</v>
      </c>
      <c r="F81" s="70">
        <v>1</v>
      </c>
      <c r="G81" s="71">
        <f t="shared" si="2"/>
        <v>14</v>
      </c>
      <c r="H81" s="50">
        <v>3.15</v>
      </c>
      <c r="I81" s="50">
        <f t="shared" si="3"/>
        <v>44.1</v>
      </c>
      <c r="J81" s="42"/>
      <c r="K81" s="4"/>
      <c r="L81" s="4"/>
      <c r="M81" s="4"/>
      <c r="N81" s="4"/>
      <c r="O81" s="4"/>
      <c r="P81" s="4"/>
      <c r="Q81" s="4"/>
      <c r="R81" s="4"/>
      <c r="S81" s="4"/>
    </row>
    <row r="82" spans="1:19" ht="18" customHeight="1" x14ac:dyDescent="0.2">
      <c r="A82" s="396" t="s">
        <v>92</v>
      </c>
      <c r="B82" s="72" t="s">
        <v>93</v>
      </c>
      <c r="C82" s="73">
        <v>2784</v>
      </c>
      <c r="D82" s="37" t="s">
        <v>94</v>
      </c>
      <c r="E82" s="38">
        <v>12</v>
      </c>
      <c r="F82" s="39"/>
      <c r="G82" s="40">
        <f t="shared" si="2"/>
        <v>0</v>
      </c>
      <c r="H82" s="50">
        <v>2.1</v>
      </c>
      <c r="I82" s="50">
        <f t="shared" si="3"/>
        <v>0</v>
      </c>
      <c r="J82" s="42"/>
      <c r="K82" s="4"/>
      <c r="L82" s="4"/>
      <c r="M82" s="4"/>
      <c r="N82" s="4"/>
      <c r="O82" s="4"/>
      <c r="P82" s="4"/>
      <c r="Q82" s="4"/>
      <c r="R82" s="4"/>
      <c r="S82" s="4"/>
    </row>
    <row r="83" spans="1:19" ht="18" customHeight="1" x14ac:dyDescent="0.2">
      <c r="A83" s="397"/>
      <c r="B83" s="74" t="s">
        <v>93</v>
      </c>
      <c r="C83" s="75">
        <v>2929</v>
      </c>
      <c r="D83" s="46" t="s">
        <v>95</v>
      </c>
      <c r="E83" s="47">
        <v>24</v>
      </c>
      <c r="F83" s="48"/>
      <c r="G83" s="49">
        <f t="shared" si="2"/>
        <v>0</v>
      </c>
      <c r="H83" s="50">
        <v>2.1</v>
      </c>
      <c r="I83" s="50">
        <f t="shared" si="3"/>
        <v>0</v>
      </c>
      <c r="J83" s="42"/>
      <c r="K83" s="4"/>
      <c r="L83" s="4"/>
      <c r="M83" s="4"/>
      <c r="N83" s="4"/>
      <c r="O83" s="4"/>
      <c r="P83" s="4"/>
      <c r="Q83" s="4"/>
      <c r="R83" s="4"/>
      <c r="S83" s="4"/>
    </row>
    <row r="84" spans="1:19" ht="18" customHeight="1" x14ac:dyDescent="0.2">
      <c r="A84" s="397"/>
      <c r="B84" s="74" t="s">
        <v>93</v>
      </c>
      <c r="C84" s="75">
        <v>2932</v>
      </c>
      <c r="D84" s="46" t="s">
        <v>96</v>
      </c>
      <c r="E84" s="47">
        <v>24</v>
      </c>
      <c r="F84" s="48"/>
      <c r="G84" s="49">
        <f t="shared" ref="G84:G115" si="4">F84*E84</f>
        <v>0</v>
      </c>
      <c r="H84" s="50">
        <v>2.1</v>
      </c>
      <c r="I84" s="50">
        <f t="shared" ref="I84:I115" si="5">G84*H84</f>
        <v>0</v>
      </c>
      <c r="J84" s="42"/>
      <c r="K84" s="4"/>
      <c r="L84" s="4"/>
      <c r="M84" s="4"/>
      <c r="N84" s="4"/>
      <c r="O84" s="4"/>
      <c r="P84" s="4"/>
      <c r="Q84" s="4"/>
      <c r="R84" s="4"/>
      <c r="S84" s="4"/>
    </row>
    <row r="85" spans="1:19" ht="18" customHeight="1" x14ac:dyDescent="0.2">
      <c r="A85" s="397"/>
      <c r="B85" s="74" t="s">
        <v>93</v>
      </c>
      <c r="C85" s="75">
        <v>2934</v>
      </c>
      <c r="D85" s="46" t="s">
        <v>97</v>
      </c>
      <c r="E85" s="47">
        <v>24</v>
      </c>
      <c r="F85" s="48"/>
      <c r="G85" s="49">
        <f t="shared" si="4"/>
        <v>0</v>
      </c>
      <c r="H85" s="50">
        <v>2.1</v>
      </c>
      <c r="I85" s="50">
        <f t="shared" si="5"/>
        <v>0</v>
      </c>
      <c r="J85" s="42"/>
      <c r="K85" s="4"/>
      <c r="L85" s="4"/>
      <c r="M85" s="4"/>
      <c r="N85" s="4"/>
      <c r="O85" s="4"/>
      <c r="P85" s="4"/>
      <c r="Q85" s="4"/>
      <c r="R85" s="4"/>
      <c r="S85" s="4"/>
    </row>
    <row r="86" spans="1:19" ht="18" customHeight="1" x14ac:dyDescent="0.2">
      <c r="A86" s="397"/>
      <c r="B86" s="76" t="s">
        <v>93</v>
      </c>
      <c r="C86" s="75">
        <v>6111</v>
      </c>
      <c r="D86" s="46" t="s">
        <v>98</v>
      </c>
      <c r="E86" s="47">
        <v>24</v>
      </c>
      <c r="F86" s="48"/>
      <c r="G86" s="49">
        <f t="shared" si="4"/>
        <v>0</v>
      </c>
      <c r="H86" s="50">
        <v>1.53</v>
      </c>
      <c r="I86" s="50">
        <f t="shared" si="5"/>
        <v>0</v>
      </c>
      <c r="J86" s="42"/>
      <c r="K86" s="4"/>
      <c r="L86" s="4"/>
      <c r="M86" s="4"/>
      <c r="N86" s="4"/>
      <c r="O86" s="4"/>
      <c r="P86" s="4"/>
      <c r="Q86" s="4"/>
      <c r="R86" s="4"/>
      <c r="S86" s="4"/>
    </row>
    <row r="87" spans="1:19" ht="18" customHeight="1" x14ac:dyDescent="0.2">
      <c r="A87" s="397"/>
      <c r="B87" s="76" t="s">
        <v>93</v>
      </c>
      <c r="C87" s="75">
        <v>6113</v>
      </c>
      <c r="D87" s="46" t="s">
        <v>99</v>
      </c>
      <c r="E87" s="47">
        <v>24</v>
      </c>
      <c r="F87" s="48"/>
      <c r="G87" s="49">
        <f t="shared" si="4"/>
        <v>0</v>
      </c>
      <c r="H87" s="50">
        <v>1.53</v>
      </c>
      <c r="I87" s="50">
        <f t="shared" si="5"/>
        <v>0</v>
      </c>
      <c r="J87" s="42"/>
      <c r="K87" s="4"/>
      <c r="L87" s="4"/>
      <c r="M87" s="4"/>
      <c r="N87" s="4"/>
      <c r="O87" s="4"/>
      <c r="P87" s="4"/>
      <c r="Q87" s="4"/>
      <c r="R87" s="4"/>
      <c r="S87" s="4"/>
    </row>
    <row r="88" spans="1:19" ht="19" customHeight="1" x14ac:dyDescent="0.2">
      <c r="A88" s="397"/>
      <c r="B88" s="77" t="s">
        <v>93</v>
      </c>
      <c r="C88" s="78">
        <v>6114</v>
      </c>
      <c r="D88" s="46" t="s">
        <v>100</v>
      </c>
      <c r="E88" s="64">
        <v>24</v>
      </c>
      <c r="F88" s="48"/>
      <c r="G88" s="49">
        <f t="shared" si="4"/>
        <v>0</v>
      </c>
      <c r="H88" s="50">
        <v>1.53</v>
      </c>
      <c r="I88" s="50">
        <f t="shared" si="5"/>
        <v>0</v>
      </c>
      <c r="J88" s="42"/>
      <c r="K88" s="4"/>
      <c r="L88" s="4"/>
      <c r="M88" s="4"/>
      <c r="N88" s="4"/>
      <c r="O88" s="4"/>
      <c r="P88" s="4"/>
      <c r="Q88" s="4"/>
      <c r="R88" s="4"/>
      <c r="S88" s="4"/>
    </row>
    <row r="89" spans="1:19" ht="18" customHeight="1" x14ac:dyDescent="0.2">
      <c r="A89" s="397"/>
      <c r="B89" s="74" t="s">
        <v>93</v>
      </c>
      <c r="C89" s="75">
        <v>6121</v>
      </c>
      <c r="D89" s="46" t="s">
        <v>101</v>
      </c>
      <c r="E89" s="47">
        <v>24</v>
      </c>
      <c r="F89" s="48"/>
      <c r="G89" s="49">
        <f t="shared" si="4"/>
        <v>0</v>
      </c>
      <c r="H89" s="50">
        <v>1.53</v>
      </c>
      <c r="I89" s="50">
        <f t="shared" si="5"/>
        <v>0</v>
      </c>
      <c r="J89" s="42"/>
      <c r="K89" s="4"/>
      <c r="L89" s="4"/>
      <c r="M89" s="4"/>
      <c r="N89" s="4"/>
      <c r="O89" s="4"/>
      <c r="P89" s="4"/>
      <c r="Q89" s="4"/>
      <c r="R89" s="4"/>
      <c r="S89" s="4"/>
    </row>
    <row r="90" spans="1:19" ht="18" customHeight="1" x14ac:dyDescent="0.2">
      <c r="A90" s="397"/>
      <c r="B90" s="74" t="s">
        <v>93</v>
      </c>
      <c r="C90" s="75">
        <v>6128</v>
      </c>
      <c r="D90" s="46" t="s">
        <v>102</v>
      </c>
      <c r="E90" s="47">
        <v>24</v>
      </c>
      <c r="F90" s="48"/>
      <c r="G90" s="49">
        <f t="shared" si="4"/>
        <v>0</v>
      </c>
      <c r="H90" s="50">
        <v>1.53</v>
      </c>
      <c r="I90" s="50">
        <f t="shared" si="5"/>
        <v>0</v>
      </c>
      <c r="J90" s="42"/>
      <c r="K90" s="4"/>
      <c r="L90" s="4"/>
      <c r="M90" s="4"/>
      <c r="N90" s="4"/>
      <c r="O90" s="4"/>
      <c r="P90" s="4"/>
      <c r="Q90" s="4"/>
      <c r="R90" s="4"/>
      <c r="S90" s="4"/>
    </row>
    <row r="91" spans="1:19" ht="18" customHeight="1" x14ac:dyDescent="0.2">
      <c r="A91" s="397"/>
      <c r="B91" s="76" t="s">
        <v>93</v>
      </c>
      <c r="C91" s="75">
        <v>6129</v>
      </c>
      <c r="D91" s="46" t="s">
        <v>103</v>
      </c>
      <c r="E91" s="47">
        <v>24</v>
      </c>
      <c r="F91" s="48"/>
      <c r="G91" s="49">
        <f t="shared" si="4"/>
        <v>0</v>
      </c>
      <c r="H91" s="50">
        <v>0.83</v>
      </c>
      <c r="I91" s="50">
        <f t="shared" si="5"/>
        <v>0</v>
      </c>
      <c r="J91" s="42"/>
      <c r="K91" s="4"/>
      <c r="L91" s="4"/>
      <c r="M91" s="4"/>
      <c r="N91" s="4"/>
      <c r="O91" s="4"/>
      <c r="P91" s="4"/>
      <c r="Q91" s="4"/>
      <c r="R91" s="4"/>
      <c r="S91" s="4"/>
    </row>
    <row r="92" spans="1:19" ht="18" customHeight="1" x14ac:dyDescent="0.2">
      <c r="A92" s="397"/>
      <c r="B92" s="74" t="s">
        <v>93</v>
      </c>
      <c r="C92" s="75">
        <v>6130</v>
      </c>
      <c r="D92" s="46" t="s">
        <v>104</v>
      </c>
      <c r="E92" s="47">
        <v>24</v>
      </c>
      <c r="F92" s="48"/>
      <c r="G92" s="49">
        <f t="shared" si="4"/>
        <v>0</v>
      </c>
      <c r="H92" s="50">
        <v>0.83</v>
      </c>
      <c r="I92" s="50">
        <f t="shared" si="5"/>
        <v>0</v>
      </c>
      <c r="J92" s="42"/>
      <c r="K92" s="4"/>
      <c r="L92" s="4"/>
      <c r="M92" s="4"/>
      <c r="N92" s="4"/>
      <c r="O92" s="4"/>
      <c r="P92" s="4"/>
      <c r="Q92" s="4"/>
      <c r="R92" s="4"/>
      <c r="S92" s="4"/>
    </row>
    <row r="93" spans="1:19" ht="18" customHeight="1" x14ac:dyDescent="0.2">
      <c r="A93" s="397"/>
      <c r="B93" s="74" t="s">
        <v>93</v>
      </c>
      <c r="C93" s="75">
        <v>6136</v>
      </c>
      <c r="D93" s="46" t="s">
        <v>105</v>
      </c>
      <c r="E93" s="47">
        <v>24</v>
      </c>
      <c r="F93" s="48"/>
      <c r="G93" s="49">
        <f t="shared" si="4"/>
        <v>0</v>
      </c>
      <c r="H93" s="50">
        <v>1.53</v>
      </c>
      <c r="I93" s="50">
        <f t="shared" si="5"/>
        <v>0</v>
      </c>
      <c r="J93" s="42"/>
      <c r="K93" s="4"/>
      <c r="L93" s="4"/>
      <c r="M93" s="4"/>
      <c r="N93" s="4"/>
      <c r="O93" s="4"/>
      <c r="P93" s="4"/>
      <c r="Q93" s="4"/>
      <c r="R93" s="4"/>
      <c r="S93" s="4"/>
    </row>
    <row r="94" spans="1:19" ht="19" customHeight="1" x14ac:dyDescent="0.2">
      <c r="A94" s="397"/>
      <c r="B94" s="77" t="s">
        <v>93</v>
      </c>
      <c r="C94" s="78">
        <v>6145</v>
      </c>
      <c r="D94" s="46" t="s">
        <v>106</v>
      </c>
      <c r="E94" s="47">
        <v>24</v>
      </c>
      <c r="F94" s="48"/>
      <c r="G94" s="49">
        <f t="shared" si="4"/>
        <v>0</v>
      </c>
      <c r="H94" s="50">
        <v>1.53</v>
      </c>
      <c r="I94" s="50">
        <f t="shared" si="5"/>
        <v>0</v>
      </c>
      <c r="J94" s="42"/>
      <c r="K94" s="4"/>
      <c r="L94" s="4"/>
      <c r="M94" s="4"/>
      <c r="N94" s="4"/>
      <c r="O94" s="4"/>
      <c r="P94" s="4"/>
      <c r="Q94" s="4"/>
      <c r="R94" s="4"/>
      <c r="S94" s="4"/>
    </row>
    <row r="95" spans="1:19" ht="18" customHeight="1" x14ac:dyDescent="0.2">
      <c r="A95" s="397"/>
      <c r="B95" s="76" t="s">
        <v>93</v>
      </c>
      <c r="C95" s="75">
        <v>6162</v>
      </c>
      <c r="D95" s="46" t="s">
        <v>107</v>
      </c>
      <c r="E95" s="47">
        <v>24</v>
      </c>
      <c r="F95" s="48"/>
      <c r="G95" s="49">
        <f t="shared" si="4"/>
        <v>0</v>
      </c>
      <c r="H95" s="50">
        <v>3.58</v>
      </c>
      <c r="I95" s="50">
        <f t="shared" si="5"/>
        <v>0</v>
      </c>
      <c r="J95" s="42"/>
      <c r="K95" s="4"/>
      <c r="L95" s="4"/>
      <c r="M95" s="4"/>
      <c r="N95" s="4"/>
      <c r="O95" s="4"/>
      <c r="P95" s="4"/>
      <c r="Q95" s="4"/>
      <c r="R95" s="4"/>
      <c r="S95" s="4"/>
    </row>
    <row r="96" spans="1:19" ht="18" customHeight="1" x14ac:dyDescent="0.2">
      <c r="A96" s="397"/>
      <c r="B96" s="74" t="s">
        <v>93</v>
      </c>
      <c r="C96" s="75">
        <v>6170</v>
      </c>
      <c r="D96" s="46" t="s">
        <v>108</v>
      </c>
      <c r="E96" s="47">
        <v>24</v>
      </c>
      <c r="F96" s="48"/>
      <c r="G96" s="49">
        <f t="shared" si="4"/>
        <v>0</v>
      </c>
      <c r="H96" s="50">
        <v>2.42</v>
      </c>
      <c r="I96" s="50">
        <f t="shared" si="5"/>
        <v>0</v>
      </c>
      <c r="J96" s="42"/>
      <c r="K96" s="4"/>
      <c r="L96" s="4"/>
      <c r="M96" s="4"/>
      <c r="N96" s="4"/>
      <c r="O96" s="4"/>
      <c r="P96" s="4"/>
      <c r="Q96" s="4"/>
      <c r="R96" s="4"/>
      <c r="S96" s="4"/>
    </row>
    <row r="97" spans="1:19" ht="18" customHeight="1" x14ac:dyDescent="0.2">
      <c r="A97" s="397"/>
      <c r="B97" s="76" t="s">
        <v>93</v>
      </c>
      <c r="C97" s="75">
        <v>6171</v>
      </c>
      <c r="D97" s="46" t="s">
        <v>109</v>
      </c>
      <c r="E97" s="47">
        <v>24</v>
      </c>
      <c r="F97" s="48"/>
      <c r="G97" s="49">
        <f t="shared" si="4"/>
        <v>0</v>
      </c>
      <c r="H97" s="50">
        <v>2.42</v>
      </c>
      <c r="I97" s="50">
        <f t="shared" si="5"/>
        <v>0</v>
      </c>
      <c r="J97" s="42"/>
      <c r="K97" s="4"/>
      <c r="L97" s="4"/>
      <c r="M97" s="4"/>
      <c r="N97" s="4"/>
      <c r="O97" s="4"/>
      <c r="P97" s="4"/>
      <c r="Q97" s="4"/>
      <c r="R97" s="4"/>
      <c r="S97" s="4"/>
    </row>
    <row r="98" spans="1:19" ht="18" customHeight="1" x14ac:dyDescent="0.2">
      <c r="A98" s="397"/>
      <c r="B98" s="74" t="s">
        <v>93</v>
      </c>
      <c r="C98" s="75">
        <v>6174</v>
      </c>
      <c r="D98" s="46" t="s">
        <v>110</v>
      </c>
      <c r="E98" s="47">
        <v>24</v>
      </c>
      <c r="F98" s="48"/>
      <c r="G98" s="49">
        <f t="shared" si="4"/>
        <v>0</v>
      </c>
      <c r="H98" s="50">
        <v>2.42</v>
      </c>
      <c r="I98" s="50">
        <f t="shared" si="5"/>
        <v>0</v>
      </c>
      <c r="J98" s="42"/>
      <c r="K98" s="4"/>
      <c r="L98" s="4"/>
      <c r="M98" s="4"/>
      <c r="N98" s="4"/>
      <c r="O98" s="4"/>
      <c r="P98" s="4"/>
      <c r="Q98" s="4"/>
      <c r="R98" s="4"/>
      <c r="S98" s="4"/>
    </row>
    <row r="99" spans="1:19" ht="18" customHeight="1" x14ac:dyDescent="0.2">
      <c r="A99" s="397"/>
      <c r="B99" s="76" t="s">
        <v>93</v>
      </c>
      <c r="C99" s="75">
        <v>6176</v>
      </c>
      <c r="D99" s="46" t="s">
        <v>111</v>
      </c>
      <c r="E99" s="47">
        <v>24</v>
      </c>
      <c r="F99" s="48"/>
      <c r="G99" s="49">
        <f t="shared" si="4"/>
        <v>0</v>
      </c>
      <c r="H99" s="50">
        <v>2.42</v>
      </c>
      <c r="I99" s="50">
        <f t="shared" si="5"/>
        <v>0</v>
      </c>
      <c r="J99" s="42"/>
      <c r="K99" s="4"/>
      <c r="L99" s="4"/>
      <c r="M99" s="4"/>
      <c r="N99" s="4"/>
      <c r="O99" s="4"/>
      <c r="P99" s="4"/>
      <c r="Q99" s="4"/>
      <c r="R99" s="4"/>
      <c r="S99" s="4"/>
    </row>
    <row r="100" spans="1:19" ht="18" customHeight="1" x14ac:dyDescent="0.2">
      <c r="A100" s="397"/>
      <c r="B100" s="74" t="s">
        <v>93</v>
      </c>
      <c r="C100" s="75">
        <v>6177</v>
      </c>
      <c r="D100" s="46" t="s">
        <v>112</v>
      </c>
      <c r="E100" s="47">
        <v>24</v>
      </c>
      <c r="F100" s="48"/>
      <c r="G100" s="49">
        <f t="shared" si="4"/>
        <v>0</v>
      </c>
      <c r="H100" s="50">
        <v>2.42</v>
      </c>
      <c r="I100" s="50">
        <f t="shared" si="5"/>
        <v>0</v>
      </c>
      <c r="J100" s="42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8" customHeight="1" x14ac:dyDescent="0.2">
      <c r="A101" s="397"/>
      <c r="B101" s="76" t="s">
        <v>93</v>
      </c>
      <c r="C101" s="75">
        <v>6182</v>
      </c>
      <c r="D101" s="46" t="s">
        <v>113</v>
      </c>
      <c r="E101" s="47">
        <v>24</v>
      </c>
      <c r="F101" s="48"/>
      <c r="G101" s="49">
        <f t="shared" si="4"/>
        <v>0</v>
      </c>
      <c r="H101" s="50">
        <v>1.53</v>
      </c>
      <c r="I101" s="50">
        <f t="shared" si="5"/>
        <v>0</v>
      </c>
      <c r="J101" s="42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9" customHeight="1" x14ac:dyDescent="0.2">
      <c r="A102" s="397"/>
      <c r="B102" s="77" t="s">
        <v>93</v>
      </c>
      <c r="C102" s="78">
        <v>6183</v>
      </c>
      <c r="D102" s="46" t="s">
        <v>114</v>
      </c>
      <c r="E102" s="64">
        <v>24</v>
      </c>
      <c r="F102" s="48"/>
      <c r="G102" s="49">
        <f t="shared" si="4"/>
        <v>0</v>
      </c>
      <c r="H102" s="50">
        <v>1.53</v>
      </c>
      <c r="I102" s="50">
        <f t="shared" si="5"/>
        <v>0</v>
      </c>
      <c r="J102" s="42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8" customHeight="1" x14ac:dyDescent="0.2">
      <c r="A103" s="397"/>
      <c r="B103" s="76" t="s">
        <v>93</v>
      </c>
      <c r="C103" s="75">
        <v>6184</v>
      </c>
      <c r="D103" s="46" t="s">
        <v>115</v>
      </c>
      <c r="E103" s="47">
        <v>24</v>
      </c>
      <c r="F103" s="48"/>
      <c r="G103" s="49">
        <f t="shared" si="4"/>
        <v>0</v>
      </c>
      <c r="H103" s="50">
        <v>1.53</v>
      </c>
      <c r="I103" s="50">
        <f t="shared" si="5"/>
        <v>0</v>
      </c>
      <c r="J103" s="42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9" customHeight="1" x14ac:dyDescent="0.2">
      <c r="A104" s="397"/>
      <c r="B104" s="77" t="s">
        <v>93</v>
      </c>
      <c r="C104" s="78">
        <v>6186</v>
      </c>
      <c r="D104" s="46" t="s">
        <v>116</v>
      </c>
      <c r="E104" s="47">
        <v>24</v>
      </c>
      <c r="F104" s="48"/>
      <c r="G104" s="49">
        <f t="shared" si="4"/>
        <v>0</v>
      </c>
      <c r="H104" s="50">
        <v>2.42</v>
      </c>
      <c r="I104" s="50">
        <f t="shared" si="5"/>
        <v>0</v>
      </c>
      <c r="J104" s="42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8" customHeight="1" x14ac:dyDescent="0.2">
      <c r="A105" s="397"/>
      <c r="B105" s="76" t="s">
        <v>93</v>
      </c>
      <c r="C105" s="75">
        <v>6187</v>
      </c>
      <c r="D105" s="46" t="s">
        <v>117</v>
      </c>
      <c r="E105" s="47">
        <v>24</v>
      </c>
      <c r="F105" s="48"/>
      <c r="G105" s="49">
        <f t="shared" si="4"/>
        <v>0</v>
      </c>
      <c r="H105" s="50">
        <v>2.42</v>
      </c>
      <c r="I105" s="50">
        <f t="shared" si="5"/>
        <v>0</v>
      </c>
      <c r="J105" s="42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8" customHeight="1" x14ac:dyDescent="0.2">
      <c r="A106" s="397"/>
      <c r="B106" s="74" t="s">
        <v>93</v>
      </c>
      <c r="C106" s="75">
        <v>6565</v>
      </c>
      <c r="D106" s="46" t="s">
        <v>118</v>
      </c>
      <c r="E106" s="47">
        <v>12</v>
      </c>
      <c r="F106" s="48"/>
      <c r="G106" s="49">
        <f t="shared" si="4"/>
        <v>0</v>
      </c>
      <c r="H106" s="50">
        <v>2.31</v>
      </c>
      <c r="I106" s="50">
        <f t="shared" si="5"/>
        <v>0</v>
      </c>
      <c r="J106" s="42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9" customHeight="1" x14ac:dyDescent="0.2">
      <c r="A107" s="397"/>
      <c r="B107" s="77" t="s">
        <v>93</v>
      </c>
      <c r="C107" s="78">
        <v>6566</v>
      </c>
      <c r="D107" s="46" t="s">
        <v>119</v>
      </c>
      <c r="E107" s="47">
        <v>24</v>
      </c>
      <c r="F107" s="48"/>
      <c r="G107" s="49">
        <f t="shared" si="4"/>
        <v>0</v>
      </c>
      <c r="H107" s="50">
        <v>2.1</v>
      </c>
      <c r="I107" s="50">
        <f t="shared" si="5"/>
        <v>0</v>
      </c>
      <c r="J107" s="42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9" customHeight="1" x14ac:dyDescent="0.2">
      <c r="A108" s="398"/>
      <c r="B108" s="79" t="s">
        <v>93</v>
      </c>
      <c r="C108" s="80">
        <v>6569</v>
      </c>
      <c r="D108" s="68" t="s">
        <v>120</v>
      </c>
      <c r="E108" s="69">
        <v>24</v>
      </c>
      <c r="F108" s="81"/>
      <c r="G108" s="71">
        <f t="shared" si="4"/>
        <v>0</v>
      </c>
      <c r="H108" s="50">
        <v>1.64</v>
      </c>
      <c r="I108" s="50">
        <f t="shared" si="5"/>
        <v>0</v>
      </c>
      <c r="J108" s="42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8" customHeight="1" x14ac:dyDescent="0.2">
      <c r="A109" s="396" t="s">
        <v>121</v>
      </c>
      <c r="B109" s="82" t="s">
        <v>122</v>
      </c>
      <c r="C109" s="83">
        <v>3733</v>
      </c>
      <c r="D109" s="84" t="s">
        <v>123</v>
      </c>
      <c r="E109" s="41">
        <v>16</v>
      </c>
      <c r="F109" s="39"/>
      <c r="G109" s="85">
        <f t="shared" si="4"/>
        <v>0</v>
      </c>
      <c r="H109" s="50">
        <v>1.68</v>
      </c>
      <c r="I109" s="50">
        <f t="shared" si="5"/>
        <v>0</v>
      </c>
      <c r="J109" s="42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8" customHeight="1" x14ac:dyDescent="0.2">
      <c r="A110" s="397"/>
      <c r="B110" s="86" t="s">
        <v>122</v>
      </c>
      <c r="C110" s="87">
        <v>3735</v>
      </c>
      <c r="D110" s="37" t="s">
        <v>124</v>
      </c>
      <c r="E110" s="51" t="s">
        <v>125</v>
      </c>
      <c r="F110" s="48"/>
      <c r="G110" s="40">
        <f t="shared" si="4"/>
        <v>0</v>
      </c>
      <c r="H110" s="50">
        <v>2.04</v>
      </c>
      <c r="I110" s="50">
        <f t="shared" si="5"/>
        <v>0</v>
      </c>
      <c r="J110" s="42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9" customHeight="1" x14ac:dyDescent="0.2">
      <c r="A111" s="397"/>
      <c r="B111" s="88" t="s">
        <v>122</v>
      </c>
      <c r="C111" s="89">
        <v>2114</v>
      </c>
      <c r="D111" s="46" t="s">
        <v>126</v>
      </c>
      <c r="E111" s="47">
        <v>16</v>
      </c>
      <c r="F111" s="48"/>
      <c r="G111" s="49">
        <f t="shared" si="4"/>
        <v>0</v>
      </c>
      <c r="H111" s="50">
        <v>1.99</v>
      </c>
      <c r="I111" s="50">
        <f t="shared" si="5"/>
        <v>0</v>
      </c>
      <c r="J111" s="42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8" customHeight="1" x14ac:dyDescent="0.2">
      <c r="A112" s="397"/>
      <c r="B112" s="90" t="s">
        <v>122</v>
      </c>
      <c r="C112" s="91">
        <v>3317</v>
      </c>
      <c r="D112" s="46" t="s">
        <v>127</v>
      </c>
      <c r="E112" s="47">
        <v>8</v>
      </c>
      <c r="F112" s="52">
        <v>5</v>
      </c>
      <c r="G112" s="49">
        <f t="shared" si="4"/>
        <v>40</v>
      </c>
      <c r="H112" s="50">
        <v>3.89</v>
      </c>
      <c r="I112" s="50">
        <f t="shared" si="5"/>
        <v>155.6</v>
      </c>
      <c r="J112" s="42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8" customHeight="1" x14ac:dyDescent="0.2">
      <c r="A113" s="397"/>
      <c r="B113" s="92" t="s">
        <v>122</v>
      </c>
      <c r="C113" s="91">
        <v>3733</v>
      </c>
      <c r="D113" s="46" t="s">
        <v>128</v>
      </c>
      <c r="E113" s="47">
        <v>16</v>
      </c>
      <c r="F113" s="48"/>
      <c r="G113" s="49">
        <f t="shared" si="4"/>
        <v>0</v>
      </c>
      <c r="H113" s="50">
        <v>1.68</v>
      </c>
      <c r="I113" s="50">
        <f t="shared" si="5"/>
        <v>0</v>
      </c>
      <c r="J113" s="42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8" customHeight="1" x14ac:dyDescent="0.2">
      <c r="A114" s="397"/>
      <c r="B114" s="92" t="s">
        <v>122</v>
      </c>
      <c r="C114" s="91">
        <v>3735</v>
      </c>
      <c r="D114" s="46" t="s">
        <v>129</v>
      </c>
      <c r="E114" s="47">
        <v>16</v>
      </c>
      <c r="F114" s="48"/>
      <c r="G114" s="49">
        <f t="shared" si="4"/>
        <v>0</v>
      </c>
      <c r="H114" s="50">
        <v>2.1</v>
      </c>
      <c r="I114" s="50">
        <f t="shared" si="5"/>
        <v>0</v>
      </c>
      <c r="J114" s="42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8" customHeight="1" x14ac:dyDescent="0.2">
      <c r="A115" s="397"/>
      <c r="B115" s="92" t="s">
        <v>122</v>
      </c>
      <c r="C115" s="91">
        <v>3795</v>
      </c>
      <c r="D115" s="46" t="s">
        <v>130</v>
      </c>
      <c r="E115" s="47">
        <v>24</v>
      </c>
      <c r="F115" s="48"/>
      <c r="G115" s="49">
        <f t="shared" si="4"/>
        <v>0</v>
      </c>
      <c r="H115" s="50">
        <v>1.89</v>
      </c>
      <c r="I115" s="50">
        <f t="shared" si="5"/>
        <v>0</v>
      </c>
      <c r="J115" s="42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8" customHeight="1" x14ac:dyDescent="0.2">
      <c r="A116" s="397"/>
      <c r="B116" s="92" t="s">
        <v>122</v>
      </c>
      <c r="C116" s="91">
        <v>6099</v>
      </c>
      <c r="D116" s="46" t="s">
        <v>131</v>
      </c>
      <c r="E116" s="50">
        <v>24</v>
      </c>
      <c r="F116" s="48"/>
      <c r="G116" s="49">
        <f t="shared" ref="G116:G147" si="6">F116*E116</f>
        <v>0</v>
      </c>
      <c r="H116" s="50">
        <v>1.68</v>
      </c>
      <c r="I116" s="50">
        <f t="shared" ref="I116:I147" si="7">G116*H116</f>
        <v>0</v>
      </c>
      <c r="J116" s="42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8" customHeight="1" x14ac:dyDescent="0.2">
      <c r="A117" s="397"/>
      <c r="B117" s="92" t="s">
        <v>122</v>
      </c>
      <c r="C117" s="91">
        <v>6564</v>
      </c>
      <c r="D117" s="46" t="s">
        <v>132</v>
      </c>
      <c r="E117" s="47">
        <v>20</v>
      </c>
      <c r="F117" s="48"/>
      <c r="G117" s="49">
        <f t="shared" si="6"/>
        <v>0</v>
      </c>
      <c r="H117" s="50">
        <v>1.85</v>
      </c>
      <c r="I117" s="50">
        <f t="shared" si="7"/>
        <v>0</v>
      </c>
      <c r="J117" s="42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9" customHeight="1" x14ac:dyDescent="0.2">
      <c r="A118" s="397"/>
      <c r="B118" s="88" t="s">
        <v>122</v>
      </c>
      <c r="C118" s="89">
        <v>6568</v>
      </c>
      <c r="D118" s="46" t="s">
        <v>133</v>
      </c>
      <c r="E118" s="47">
        <v>16</v>
      </c>
      <c r="F118" s="48"/>
      <c r="G118" s="49">
        <f t="shared" si="6"/>
        <v>0</v>
      </c>
      <c r="H118" s="50">
        <v>1.95</v>
      </c>
      <c r="I118" s="50">
        <f t="shared" si="7"/>
        <v>0</v>
      </c>
      <c r="J118" s="42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8" customHeight="1" x14ac:dyDescent="0.2">
      <c r="A119" s="397"/>
      <c r="B119" s="90" t="s">
        <v>122</v>
      </c>
      <c r="C119" s="91">
        <v>8093</v>
      </c>
      <c r="D119" s="46" t="s">
        <v>134</v>
      </c>
      <c r="E119" s="47">
        <v>8</v>
      </c>
      <c r="F119" s="48"/>
      <c r="G119" s="49">
        <f t="shared" si="6"/>
        <v>0</v>
      </c>
      <c r="H119" s="50">
        <v>3.89</v>
      </c>
      <c r="I119" s="50">
        <f t="shared" si="7"/>
        <v>0</v>
      </c>
      <c r="J119" s="42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9" customHeight="1" x14ac:dyDescent="0.2">
      <c r="A120" s="398"/>
      <c r="B120" s="93" t="s">
        <v>122</v>
      </c>
      <c r="C120" s="94">
        <v>8095</v>
      </c>
      <c r="D120" s="68" t="s">
        <v>135</v>
      </c>
      <c r="E120" s="69">
        <v>8</v>
      </c>
      <c r="F120" s="81"/>
      <c r="G120" s="71">
        <f t="shared" si="6"/>
        <v>0</v>
      </c>
      <c r="H120" s="50">
        <v>3.89</v>
      </c>
      <c r="I120" s="50">
        <f t="shared" si="7"/>
        <v>0</v>
      </c>
      <c r="J120" s="42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9" customHeight="1" x14ac:dyDescent="0.2">
      <c r="A121" s="396" t="s">
        <v>136</v>
      </c>
      <c r="B121" s="95" t="s">
        <v>137</v>
      </c>
      <c r="C121" s="96">
        <v>6803</v>
      </c>
      <c r="D121" s="97" t="s">
        <v>138</v>
      </c>
      <c r="E121" s="38">
        <v>6</v>
      </c>
      <c r="F121" s="98">
        <v>2</v>
      </c>
      <c r="G121" s="40">
        <f t="shared" si="6"/>
        <v>12</v>
      </c>
      <c r="H121" s="50">
        <v>11.5</v>
      </c>
      <c r="I121" s="50">
        <f t="shared" si="7"/>
        <v>138</v>
      </c>
      <c r="J121" s="42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9" customHeight="1" x14ac:dyDescent="0.2">
      <c r="A122" s="397"/>
      <c r="B122" s="99" t="s">
        <v>137</v>
      </c>
      <c r="C122" s="100">
        <v>1817</v>
      </c>
      <c r="D122" s="46" t="s">
        <v>139</v>
      </c>
      <c r="E122" s="47">
        <v>25</v>
      </c>
      <c r="F122" s="52">
        <v>1</v>
      </c>
      <c r="G122" s="49">
        <f t="shared" si="6"/>
        <v>25</v>
      </c>
      <c r="H122" s="50">
        <v>1.36</v>
      </c>
      <c r="I122" s="50">
        <f t="shared" si="7"/>
        <v>34</v>
      </c>
      <c r="J122" s="42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9" customHeight="1" x14ac:dyDescent="0.2">
      <c r="A123" s="397"/>
      <c r="B123" s="99" t="s">
        <v>137</v>
      </c>
      <c r="C123" s="100">
        <v>4123</v>
      </c>
      <c r="D123" s="46" t="s">
        <v>140</v>
      </c>
      <c r="E123" s="47">
        <v>12</v>
      </c>
      <c r="F123" s="48"/>
      <c r="G123" s="49">
        <f t="shared" si="6"/>
        <v>0</v>
      </c>
      <c r="H123" s="50">
        <v>2.42</v>
      </c>
      <c r="I123" s="50">
        <f t="shared" si="7"/>
        <v>0</v>
      </c>
      <c r="J123" s="42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9" customHeight="1" x14ac:dyDescent="0.2">
      <c r="A124" s="397"/>
      <c r="B124" s="99" t="s">
        <v>137</v>
      </c>
      <c r="C124" s="100">
        <v>6788</v>
      </c>
      <c r="D124" s="46" t="s">
        <v>141</v>
      </c>
      <c r="E124" s="47">
        <v>1</v>
      </c>
      <c r="F124" s="52">
        <v>12</v>
      </c>
      <c r="G124" s="49">
        <f t="shared" si="6"/>
        <v>12</v>
      </c>
      <c r="H124" s="50">
        <v>20.95</v>
      </c>
      <c r="I124" s="50">
        <f t="shared" si="7"/>
        <v>251.39999999999998</v>
      </c>
      <c r="J124" s="42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9" customHeight="1" x14ac:dyDescent="0.2">
      <c r="A125" s="397"/>
      <c r="B125" s="99" t="s">
        <v>137</v>
      </c>
      <c r="C125" s="100">
        <v>8195</v>
      </c>
      <c r="D125" s="46" t="s">
        <v>142</v>
      </c>
      <c r="E125" s="47">
        <v>6</v>
      </c>
      <c r="F125" s="48"/>
      <c r="G125" s="49">
        <f t="shared" si="6"/>
        <v>0</v>
      </c>
      <c r="H125" s="50">
        <v>1.94</v>
      </c>
      <c r="I125" s="50">
        <f t="shared" si="7"/>
        <v>0</v>
      </c>
      <c r="J125" s="42"/>
      <c r="K125" s="57"/>
      <c r="L125" s="101"/>
      <c r="M125" s="56"/>
      <c r="N125" s="59"/>
      <c r="O125" s="4"/>
      <c r="P125" s="4"/>
      <c r="Q125" s="4"/>
      <c r="R125" s="4"/>
      <c r="S125" s="4"/>
    </row>
    <row r="126" spans="1:19" ht="19" customHeight="1" x14ac:dyDescent="0.2">
      <c r="A126" s="397"/>
      <c r="B126" s="99" t="s">
        <v>143</v>
      </c>
      <c r="C126" s="102" t="s">
        <v>144</v>
      </c>
      <c r="D126" s="61" t="s">
        <v>145</v>
      </c>
      <c r="E126" s="50">
        <v>1</v>
      </c>
      <c r="F126" s="48"/>
      <c r="G126" s="49">
        <f t="shared" si="6"/>
        <v>0</v>
      </c>
      <c r="H126" s="50">
        <v>27.96</v>
      </c>
      <c r="I126" s="50">
        <f t="shared" si="7"/>
        <v>0</v>
      </c>
      <c r="J126" s="42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9" customHeight="1" x14ac:dyDescent="0.2">
      <c r="A127" s="397"/>
      <c r="B127" s="99" t="s">
        <v>146</v>
      </c>
      <c r="C127" s="102" t="s">
        <v>56</v>
      </c>
      <c r="D127" s="61" t="s">
        <v>147</v>
      </c>
      <c r="E127" s="47">
        <v>1</v>
      </c>
      <c r="F127" s="52">
        <v>5</v>
      </c>
      <c r="G127" s="49">
        <f t="shared" si="6"/>
        <v>5</v>
      </c>
      <c r="H127" s="50">
        <v>19.920000000000002</v>
      </c>
      <c r="I127" s="50">
        <f t="shared" si="7"/>
        <v>99.600000000000009</v>
      </c>
      <c r="J127" s="42"/>
      <c r="K127" s="57"/>
      <c r="L127" s="56"/>
      <c r="M127" s="58"/>
      <c r="N127" s="59"/>
      <c r="O127" s="55"/>
      <c r="P127" s="56"/>
      <c r="Q127" s="60"/>
      <c r="R127" s="4"/>
      <c r="S127" s="4"/>
    </row>
    <row r="128" spans="1:19" ht="19" customHeight="1" x14ac:dyDescent="0.2">
      <c r="A128" s="397"/>
      <c r="B128" s="99" t="s">
        <v>146</v>
      </c>
      <c r="C128" s="100">
        <v>3412</v>
      </c>
      <c r="D128" s="61" t="s">
        <v>148</v>
      </c>
      <c r="E128" s="47">
        <v>12</v>
      </c>
      <c r="F128" s="48"/>
      <c r="G128" s="49">
        <f t="shared" si="6"/>
        <v>0</v>
      </c>
      <c r="H128" s="50">
        <v>1.99</v>
      </c>
      <c r="I128" s="50">
        <f t="shared" si="7"/>
        <v>0</v>
      </c>
      <c r="J128" s="42"/>
      <c r="K128" s="57"/>
      <c r="L128" s="56"/>
      <c r="M128" s="58"/>
      <c r="N128" s="59"/>
      <c r="O128" s="55"/>
      <c r="P128" s="56"/>
      <c r="Q128" s="60"/>
      <c r="R128" s="4"/>
      <c r="S128" s="4"/>
    </row>
    <row r="129" spans="1:19" ht="19" customHeight="1" x14ac:dyDescent="0.2">
      <c r="A129" s="397"/>
      <c r="B129" s="99" t="s">
        <v>146</v>
      </c>
      <c r="C129" s="100">
        <v>3416</v>
      </c>
      <c r="D129" s="61" t="s">
        <v>149</v>
      </c>
      <c r="E129" s="47">
        <v>12</v>
      </c>
      <c r="F129" s="52">
        <v>1</v>
      </c>
      <c r="G129" s="49">
        <f t="shared" si="6"/>
        <v>12</v>
      </c>
      <c r="H129" s="50">
        <v>1.99</v>
      </c>
      <c r="I129" s="50">
        <f t="shared" si="7"/>
        <v>23.88</v>
      </c>
      <c r="J129" s="42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9" customHeight="1" x14ac:dyDescent="0.2">
      <c r="A130" s="397"/>
      <c r="B130" s="99" t="s">
        <v>146</v>
      </c>
      <c r="C130" s="100">
        <v>3418</v>
      </c>
      <c r="D130" s="61" t="s">
        <v>150</v>
      </c>
      <c r="E130" s="47">
        <v>30</v>
      </c>
      <c r="F130" s="48"/>
      <c r="G130" s="49">
        <f t="shared" si="6"/>
        <v>0</v>
      </c>
      <c r="H130" s="50">
        <v>1.99</v>
      </c>
      <c r="I130" s="50">
        <f t="shared" si="7"/>
        <v>0</v>
      </c>
      <c r="J130" s="42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9" customHeight="1" x14ac:dyDescent="0.2">
      <c r="A131" s="397"/>
      <c r="B131" s="99" t="s">
        <v>146</v>
      </c>
      <c r="C131" s="102" t="s">
        <v>56</v>
      </c>
      <c r="D131" s="61" t="s">
        <v>151</v>
      </c>
      <c r="E131" s="51" t="s">
        <v>152</v>
      </c>
      <c r="F131" s="48"/>
      <c r="G131" s="49">
        <f t="shared" si="6"/>
        <v>0</v>
      </c>
      <c r="H131" s="50">
        <v>25.05</v>
      </c>
      <c r="I131" s="50">
        <f t="shared" si="7"/>
        <v>0</v>
      </c>
      <c r="J131" s="42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9" customHeight="1" x14ac:dyDescent="0.2">
      <c r="A132" s="397"/>
      <c r="B132" s="99" t="s">
        <v>153</v>
      </c>
      <c r="C132" s="100">
        <v>2410</v>
      </c>
      <c r="D132" s="61" t="s">
        <v>154</v>
      </c>
      <c r="E132" s="47">
        <v>12</v>
      </c>
      <c r="F132" s="48"/>
      <c r="G132" s="49">
        <f t="shared" si="6"/>
        <v>0</v>
      </c>
      <c r="H132" s="50">
        <v>1.26</v>
      </c>
      <c r="I132" s="50">
        <f t="shared" si="7"/>
        <v>0</v>
      </c>
      <c r="J132" s="42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t="19" customHeight="1" x14ac:dyDescent="0.2">
      <c r="A133" s="397"/>
      <c r="B133" s="99" t="s">
        <v>153</v>
      </c>
      <c r="C133" s="100">
        <v>4951</v>
      </c>
      <c r="D133" s="61" t="s">
        <v>155</v>
      </c>
      <c r="E133" s="47">
        <v>12</v>
      </c>
      <c r="F133" s="48"/>
      <c r="G133" s="49">
        <f t="shared" si="6"/>
        <v>0</v>
      </c>
      <c r="H133" s="50">
        <v>1.42</v>
      </c>
      <c r="I133" s="50">
        <f t="shared" si="7"/>
        <v>0</v>
      </c>
      <c r="J133" s="42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9" customHeight="1" x14ac:dyDescent="0.2">
      <c r="A134" s="397"/>
      <c r="B134" s="99" t="s">
        <v>153</v>
      </c>
      <c r="C134" s="100">
        <v>4952</v>
      </c>
      <c r="D134" s="61" t="s">
        <v>156</v>
      </c>
      <c r="E134" s="47">
        <v>12</v>
      </c>
      <c r="F134" s="48"/>
      <c r="G134" s="49">
        <f t="shared" si="6"/>
        <v>0</v>
      </c>
      <c r="H134" s="50">
        <v>1.57</v>
      </c>
      <c r="I134" s="50">
        <f t="shared" si="7"/>
        <v>0</v>
      </c>
      <c r="J134" s="42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9" customHeight="1" x14ac:dyDescent="0.2">
      <c r="A135" s="397"/>
      <c r="B135" s="99" t="s">
        <v>153</v>
      </c>
      <c r="C135" s="100">
        <v>4955</v>
      </c>
      <c r="D135" s="61" t="s">
        <v>157</v>
      </c>
      <c r="E135" s="47">
        <v>12</v>
      </c>
      <c r="F135" s="52">
        <v>1</v>
      </c>
      <c r="G135" s="49">
        <f t="shared" si="6"/>
        <v>12</v>
      </c>
      <c r="H135" s="50">
        <v>1.42</v>
      </c>
      <c r="I135" s="50">
        <f t="shared" si="7"/>
        <v>17.04</v>
      </c>
      <c r="J135" s="42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20" customHeight="1" x14ac:dyDescent="0.2">
      <c r="A136" s="397"/>
      <c r="B136" s="99" t="s">
        <v>153</v>
      </c>
      <c r="C136" s="100">
        <v>4956</v>
      </c>
      <c r="D136" s="61" t="s">
        <v>158</v>
      </c>
      <c r="E136" s="47">
        <v>12</v>
      </c>
      <c r="F136" s="48"/>
      <c r="G136" s="49">
        <f t="shared" si="6"/>
        <v>0</v>
      </c>
      <c r="H136" s="50">
        <v>1.42</v>
      </c>
      <c r="I136" s="50">
        <f t="shared" si="7"/>
        <v>0</v>
      </c>
      <c r="J136" s="42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8" customHeight="1" x14ac:dyDescent="0.2">
      <c r="A137" s="398"/>
      <c r="B137" s="103" t="s">
        <v>153</v>
      </c>
      <c r="C137" s="104">
        <v>4957</v>
      </c>
      <c r="D137" s="105" t="s">
        <v>159</v>
      </c>
      <c r="E137" s="69">
        <v>12</v>
      </c>
      <c r="F137" s="81"/>
      <c r="G137" s="71">
        <f t="shared" si="6"/>
        <v>0</v>
      </c>
      <c r="H137" s="50">
        <v>1.79</v>
      </c>
      <c r="I137" s="50">
        <f t="shared" si="7"/>
        <v>0</v>
      </c>
      <c r="J137" s="106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8" customHeight="1" x14ac:dyDescent="0.2">
      <c r="A138" s="399" t="s">
        <v>160</v>
      </c>
      <c r="B138" s="107" t="s">
        <v>161</v>
      </c>
      <c r="C138" s="108">
        <v>3861</v>
      </c>
      <c r="D138" s="109" t="s">
        <v>162</v>
      </c>
      <c r="E138" s="110">
        <v>10</v>
      </c>
      <c r="F138" s="111"/>
      <c r="G138" s="112">
        <f t="shared" si="6"/>
        <v>0</v>
      </c>
      <c r="H138" s="50">
        <v>10.99</v>
      </c>
      <c r="I138" s="113">
        <f t="shared" si="7"/>
        <v>0</v>
      </c>
      <c r="J138" s="382" t="s">
        <v>163</v>
      </c>
      <c r="K138" s="11"/>
      <c r="L138" s="4"/>
      <c r="M138" s="4"/>
      <c r="N138" s="4"/>
      <c r="O138" s="4"/>
      <c r="P138" s="4"/>
      <c r="Q138" s="4"/>
      <c r="R138" s="4"/>
      <c r="S138" s="4"/>
    </row>
    <row r="139" spans="1:19" ht="18" customHeight="1" x14ac:dyDescent="0.2">
      <c r="A139" s="397"/>
      <c r="B139" s="114" t="s">
        <v>161</v>
      </c>
      <c r="C139" s="115">
        <v>1292</v>
      </c>
      <c r="D139" s="116" t="s">
        <v>164</v>
      </c>
      <c r="E139" s="117">
        <v>10</v>
      </c>
      <c r="F139" s="118"/>
      <c r="G139" s="119">
        <f t="shared" si="6"/>
        <v>0</v>
      </c>
      <c r="H139" s="50">
        <v>4.21</v>
      </c>
      <c r="I139" s="113">
        <f t="shared" si="7"/>
        <v>0</v>
      </c>
      <c r="J139" s="383"/>
      <c r="K139" s="11"/>
      <c r="L139" s="4"/>
      <c r="M139" s="4"/>
      <c r="N139" s="4"/>
      <c r="O139" s="4"/>
      <c r="P139" s="4"/>
      <c r="Q139" s="4"/>
      <c r="R139" s="4"/>
      <c r="S139" s="4"/>
    </row>
    <row r="140" spans="1:19" ht="18" customHeight="1" x14ac:dyDescent="0.2">
      <c r="A140" s="397"/>
      <c r="B140" s="114" t="s">
        <v>161</v>
      </c>
      <c r="C140" s="115">
        <v>1272</v>
      </c>
      <c r="D140" s="116" t="s">
        <v>165</v>
      </c>
      <c r="E140" s="117">
        <v>10</v>
      </c>
      <c r="F140" s="120">
        <v>10</v>
      </c>
      <c r="G140" s="119">
        <v>10</v>
      </c>
      <c r="H140" s="50">
        <v>10.99</v>
      </c>
      <c r="I140" s="113">
        <f t="shared" si="7"/>
        <v>109.9</v>
      </c>
      <c r="J140" s="383"/>
      <c r="K140" s="11"/>
      <c r="L140" s="4"/>
      <c r="M140" s="4"/>
      <c r="N140" s="4"/>
      <c r="O140" s="4"/>
      <c r="P140" s="4"/>
      <c r="Q140" s="4"/>
      <c r="R140" s="4"/>
      <c r="S140" s="4"/>
    </row>
    <row r="141" spans="1:19" ht="18" customHeight="1" x14ac:dyDescent="0.2">
      <c r="A141" s="397"/>
      <c r="B141" s="114" t="s">
        <v>161</v>
      </c>
      <c r="C141" s="115">
        <v>5121</v>
      </c>
      <c r="D141" s="121" t="s">
        <v>166</v>
      </c>
      <c r="E141" s="117">
        <v>10</v>
      </c>
      <c r="F141" s="118"/>
      <c r="G141" s="119">
        <f t="shared" si="6"/>
        <v>0</v>
      </c>
      <c r="H141" s="50">
        <v>7.27</v>
      </c>
      <c r="I141" s="113">
        <f t="shared" si="7"/>
        <v>0</v>
      </c>
      <c r="J141" s="383"/>
      <c r="K141" s="11"/>
      <c r="L141" s="4"/>
      <c r="M141" s="4"/>
      <c r="N141" s="4"/>
      <c r="O141" s="4"/>
      <c r="P141" s="4"/>
      <c r="Q141" s="4"/>
      <c r="R141" s="4"/>
      <c r="S141" s="4"/>
    </row>
    <row r="142" spans="1:19" ht="18" customHeight="1" x14ac:dyDescent="0.2">
      <c r="A142" s="397"/>
      <c r="B142" s="114" t="s">
        <v>161</v>
      </c>
      <c r="C142" s="115">
        <v>1271</v>
      </c>
      <c r="D142" s="121" t="s">
        <v>167</v>
      </c>
      <c r="E142" s="122">
        <v>10</v>
      </c>
      <c r="F142" s="118"/>
      <c r="G142" s="119">
        <f t="shared" si="6"/>
        <v>0</v>
      </c>
      <c r="H142" s="50">
        <v>8.07</v>
      </c>
      <c r="I142" s="113">
        <f t="shared" si="7"/>
        <v>0</v>
      </c>
      <c r="J142" s="383"/>
      <c r="K142" s="11"/>
      <c r="L142" s="4"/>
      <c r="M142" s="4"/>
      <c r="N142" s="4"/>
      <c r="O142" s="4"/>
      <c r="P142" s="4"/>
      <c r="Q142" s="4"/>
      <c r="R142" s="4"/>
      <c r="S142" s="4"/>
    </row>
    <row r="143" spans="1:19" ht="18" customHeight="1" x14ac:dyDescent="0.2">
      <c r="A143" s="397"/>
      <c r="B143" s="123" t="s">
        <v>161</v>
      </c>
      <c r="C143" s="124">
        <v>1273</v>
      </c>
      <c r="D143" s="125" t="s">
        <v>168</v>
      </c>
      <c r="E143" s="126">
        <v>10</v>
      </c>
      <c r="F143" s="127"/>
      <c r="G143" s="128">
        <f t="shared" si="6"/>
        <v>0</v>
      </c>
      <c r="H143" s="50">
        <v>6.12</v>
      </c>
      <c r="I143" s="113">
        <f t="shared" si="7"/>
        <v>0</v>
      </c>
      <c r="J143" s="384"/>
      <c r="K143" s="11"/>
      <c r="L143" s="4"/>
      <c r="M143" s="4"/>
      <c r="N143" s="4"/>
      <c r="O143" s="4"/>
      <c r="P143" s="4"/>
      <c r="Q143" s="4"/>
      <c r="R143" s="4"/>
      <c r="S143" s="4"/>
    </row>
    <row r="144" spans="1:19" ht="18" customHeight="1" x14ac:dyDescent="0.2">
      <c r="A144" s="397"/>
      <c r="B144" s="129" t="s">
        <v>161</v>
      </c>
      <c r="C144" s="130">
        <v>2078</v>
      </c>
      <c r="D144" s="97" t="s">
        <v>169</v>
      </c>
      <c r="E144" s="38">
        <v>6</v>
      </c>
      <c r="F144" s="39"/>
      <c r="G144" s="40">
        <f t="shared" si="6"/>
        <v>0</v>
      </c>
      <c r="H144" s="50">
        <v>6.8</v>
      </c>
      <c r="I144" s="50">
        <f t="shared" si="7"/>
        <v>0</v>
      </c>
      <c r="J144" s="131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8" customHeight="1" x14ac:dyDescent="0.2">
      <c r="A145" s="397"/>
      <c r="B145" s="132" t="s">
        <v>161</v>
      </c>
      <c r="C145" s="133">
        <v>2373</v>
      </c>
      <c r="D145" s="61" t="s">
        <v>170</v>
      </c>
      <c r="E145" s="47">
        <v>10</v>
      </c>
      <c r="F145" s="52">
        <v>1</v>
      </c>
      <c r="G145" s="49">
        <f t="shared" si="6"/>
        <v>10</v>
      </c>
      <c r="H145" s="50">
        <v>5.26</v>
      </c>
      <c r="I145" s="50">
        <f t="shared" si="7"/>
        <v>52.599999999999994</v>
      </c>
      <c r="J145" s="13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8" customHeight="1" x14ac:dyDescent="0.2">
      <c r="A146" s="397"/>
      <c r="B146" s="135" t="s">
        <v>161</v>
      </c>
      <c r="C146" s="133">
        <v>2392</v>
      </c>
      <c r="D146" s="61" t="s">
        <v>171</v>
      </c>
      <c r="E146" s="47">
        <v>14</v>
      </c>
      <c r="F146" s="52">
        <v>1</v>
      </c>
      <c r="G146" s="49">
        <f t="shared" si="6"/>
        <v>14</v>
      </c>
      <c r="H146" s="50">
        <v>9.42</v>
      </c>
      <c r="I146" s="50">
        <f t="shared" si="7"/>
        <v>131.88</v>
      </c>
      <c r="J146" s="42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8" customHeight="1" x14ac:dyDescent="0.2">
      <c r="A147" s="397"/>
      <c r="B147" s="132" t="s">
        <v>161</v>
      </c>
      <c r="C147" s="133">
        <v>2436</v>
      </c>
      <c r="D147" s="61" t="s">
        <v>172</v>
      </c>
      <c r="E147" s="50">
        <v>10</v>
      </c>
      <c r="F147" s="48"/>
      <c r="G147" s="49">
        <f t="shared" si="6"/>
        <v>0</v>
      </c>
      <c r="H147" s="50">
        <v>16.350000000000001</v>
      </c>
      <c r="I147" s="50">
        <f t="shared" si="7"/>
        <v>0</v>
      </c>
      <c r="J147" s="42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8" customHeight="1" x14ac:dyDescent="0.2">
      <c r="A148" s="397"/>
      <c r="B148" s="132" t="s">
        <v>161</v>
      </c>
      <c r="C148" s="133">
        <v>2605</v>
      </c>
      <c r="D148" s="61" t="s">
        <v>173</v>
      </c>
      <c r="E148" s="47">
        <v>10</v>
      </c>
      <c r="F148" s="48"/>
      <c r="G148" s="49">
        <f t="shared" ref="G148:G158" si="8">F148*E148</f>
        <v>0</v>
      </c>
      <c r="H148" s="50">
        <v>1.95</v>
      </c>
      <c r="I148" s="50">
        <f t="shared" ref="I148:I158" si="9">G148*H148</f>
        <v>0</v>
      </c>
      <c r="J148" s="42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8" customHeight="1" x14ac:dyDescent="0.2">
      <c r="A149" s="397"/>
      <c r="B149" s="135" t="s">
        <v>161</v>
      </c>
      <c r="C149" s="133">
        <v>3679</v>
      </c>
      <c r="D149" s="61" t="s">
        <v>174</v>
      </c>
      <c r="E149" s="47">
        <v>10</v>
      </c>
      <c r="F149" s="48"/>
      <c r="G149" s="49">
        <f t="shared" si="8"/>
        <v>0</v>
      </c>
      <c r="H149" s="50">
        <v>14.6</v>
      </c>
      <c r="I149" s="50">
        <f t="shared" si="9"/>
        <v>0</v>
      </c>
      <c r="J149" s="42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8" customHeight="1" x14ac:dyDescent="0.2">
      <c r="A150" s="397"/>
      <c r="B150" s="135" t="s">
        <v>161</v>
      </c>
      <c r="C150" s="133">
        <v>3690</v>
      </c>
      <c r="D150" s="61" t="s">
        <v>175</v>
      </c>
      <c r="E150" s="50">
        <v>12</v>
      </c>
      <c r="F150" s="52">
        <v>2</v>
      </c>
      <c r="G150" s="49">
        <f t="shared" si="8"/>
        <v>24</v>
      </c>
      <c r="H150" s="50">
        <v>8.43</v>
      </c>
      <c r="I150" s="50">
        <f t="shared" si="9"/>
        <v>202.32</v>
      </c>
      <c r="J150" s="42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8" customHeight="1" x14ac:dyDescent="0.2">
      <c r="A151" s="397"/>
      <c r="B151" s="136" t="s">
        <v>161</v>
      </c>
      <c r="C151" s="137">
        <v>3705</v>
      </c>
      <c r="D151" s="105" t="s">
        <v>176</v>
      </c>
      <c r="E151" s="69">
        <v>12</v>
      </c>
      <c r="F151" s="81"/>
      <c r="G151" s="71">
        <f t="shared" si="8"/>
        <v>0</v>
      </c>
      <c r="H151" s="50">
        <v>7.37</v>
      </c>
      <c r="I151" s="50">
        <f t="shared" si="9"/>
        <v>0</v>
      </c>
      <c r="J151" s="42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8" customHeight="1" x14ac:dyDescent="0.2">
      <c r="A152" s="397"/>
      <c r="B152" s="138" t="s">
        <v>161</v>
      </c>
      <c r="C152" s="130">
        <v>6816</v>
      </c>
      <c r="D152" s="97" t="s">
        <v>177</v>
      </c>
      <c r="E152" s="38">
        <v>10</v>
      </c>
      <c r="F152" s="98">
        <v>1</v>
      </c>
      <c r="G152" s="40">
        <f t="shared" si="8"/>
        <v>10</v>
      </c>
      <c r="H152" s="50">
        <v>2.31</v>
      </c>
      <c r="I152" s="50">
        <f t="shared" si="9"/>
        <v>23.1</v>
      </c>
      <c r="J152" s="42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8" customHeight="1" x14ac:dyDescent="0.2">
      <c r="A153" s="397"/>
      <c r="B153" s="135" t="s">
        <v>161</v>
      </c>
      <c r="C153" s="133">
        <v>4409</v>
      </c>
      <c r="D153" s="61" t="s">
        <v>178</v>
      </c>
      <c r="E153" s="47">
        <v>6</v>
      </c>
      <c r="F153" s="52">
        <v>2</v>
      </c>
      <c r="G153" s="49">
        <f t="shared" si="8"/>
        <v>12</v>
      </c>
      <c r="H153" s="50">
        <v>13.5</v>
      </c>
      <c r="I153" s="50">
        <f t="shared" si="9"/>
        <v>162</v>
      </c>
      <c r="J153" s="42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8" customHeight="1" x14ac:dyDescent="0.2">
      <c r="A154" s="397"/>
      <c r="B154" s="132" t="s">
        <v>161</v>
      </c>
      <c r="C154" s="133">
        <v>4413</v>
      </c>
      <c r="D154" s="61" t="s">
        <v>179</v>
      </c>
      <c r="E154" s="47">
        <v>6</v>
      </c>
      <c r="F154" s="48"/>
      <c r="G154" s="49">
        <f t="shared" si="8"/>
        <v>0</v>
      </c>
      <c r="H154" s="50">
        <v>12.44</v>
      </c>
      <c r="I154" s="50">
        <f t="shared" si="9"/>
        <v>0</v>
      </c>
      <c r="J154" s="139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8" customHeight="1" x14ac:dyDescent="0.2">
      <c r="A155" s="397"/>
      <c r="B155" s="135" t="s">
        <v>161</v>
      </c>
      <c r="C155" s="133">
        <v>5128</v>
      </c>
      <c r="D155" s="46" t="s">
        <v>180</v>
      </c>
      <c r="E155" s="140" t="s">
        <v>152</v>
      </c>
      <c r="F155" s="48"/>
      <c r="G155" s="49">
        <f t="shared" si="8"/>
        <v>0</v>
      </c>
      <c r="H155" s="50">
        <v>7.95</v>
      </c>
      <c r="I155" s="50">
        <f t="shared" si="9"/>
        <v>0</v>
      </c>
      <c r="J155" s="139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8" customHeight="1" x14ac:dyDescent="0.2">
      <c r="A156" s="397"/>
      <c r="B156" s="132" t="s">
        <v>161</v>
      </c>
      <c r="C156" s="133">
        <v>8244</v>
      </c>
      <c r="D156" s="61" t="s">
        <v>181</v>
      </c>
      <c r="E156" s="47">
        <v>12</v>
      </c>
      <c r="F156" s="48"/>
      <c r="G156" s="49">
        <f t="shared" si="8"/>
        <v>0</v>
      </c>
      <c r="H156" s="50">
        <v>7.9</v>
      </c>
      <c r="I156" s="50">
        <f t="shared" si="9"/>
        <v>0</v>
      </c>
      <c r="J156" s="42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8" customHeight="1" x14ac:dyDescent="0.2">
      <c r="A157" s="397"/>
      <c r="B157" s="135" t="s">
        <v>161</v>
      </c>
      <c r="C157" s="133">
        <v>8527</v>
      </c>
      <c r="D157" s="61" t="s">
        <v>182</v>
      </c>
      <c r="E157" s="47">
        <v>7</v>
      </c>
      <c r="F157" s="48"/>
      <c r="G157" s="49">
        <f t="shared" si="8"/>
        <v>0</v>
      </c>
      <c r="H157" s="50">
        <v>8.33</v>
      </c>
      <c r="I157" s="50">
        <f t="shared" si="9"/>
        <v>0</v>
      </c>
      <c r="J157" s="42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9" customHeight="1" x14ac:dyDescent="0.2">
      <c r="A158" s="398"/>
      <c r="B158" s="136" t="s">
        <v>161</v>
      </c>
      <c r="C158" s="137">
        <v>8530</v>
      </c>
      <c r="D158" s="105" t="s">
        <v>183</v>
      </c>
      <c r="E158" s="69">
        <v>7</v>
      </c>
      <c r="F158" s="81"/>
      <c r="G158" s="71">
        <f t="shared" si="8"/>
        <v>0</v>
      </c>
      <c r="H158" s="50">
        <v>12.65</v>
      </c>
      <c r="I158" s="50">
        <f t="shared" si="9"/>
        <v>0</v>
      </c>
      <c r="J158" s="42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21" customHeight="1" x14ac:dyDescent="0.2">
      <c r="A159" s="141"/>
      <c r="B159" s="142"/>
      <c r="C159" s="143"/>
      <c r="D159" s="144"/>
      <c r="E159" s="145"/>
      <c r="F159" s="146"/>
      <c r="G159" s="392" t="s">
        <v>184</v>
      </c>
      <c r="H159" s="393"/>
      <c r="I159" s="147">
        <f>SUM(I20:I158)+K170</f>
        <v>3139.7629999999999</v>
      </c>
      <c r="J159" s="42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38" customHeight="1" x14ac:dyDescent="0.2">
      <c r="A160" s="148"/>
      <c r="B160" s="149"/>
      <c r="C160" s="150"/>
      <c r="D160" s="151"/>
      <c r="E160" s="152"/>
      <c r="F160" s="153"/>
      <c r="G160" s="389" t="s">
        <v>185</v>
      </c>
      <c r="H160" s="390"/>
      <c r="I160" s="391"/>
      <c r="J160" s="42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9" customHeight="1" x14ac:dyDescent="0.2">
      <c r="A161" s="148"/>
      <c r="B161" s="149"/>
      <c r="C161" s="150"/>
      <c r="D161" s="151"/>
      <c r="E161" s="152"/>
      <c r="F161" s="4"/>
      <c r="G161" s="154"/>
      <c r="H161" s="155"/>
      <c r="I161" s="155"/>
      <c r="J161" s="156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9" customHeight="1" x14ac:dyDescent="0.2">
      <c r="A162" s="148"/>
      <c r="B162" s="149"/>
      <c r="C162" s="150"/>
      <c r="D162" s="151"/>
      <c r="E162" s="152"/>
      <c r="F162" s="4"/>
      <c r="G162" s="6"/>
      <c r="H162" s="5"/>
      <c r="I162" s="5"/>
      <c r="J162" s="156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6" customHeight="1" x14ac:dyDescent="0.2">
      <c r="A163" s="4"/>
      <c r="B163" s="157"/>
      <c r="C163" s="157"/>
      <c r="D163" s="4"/>
      <c r="E163" s="4"/>
      <c r="F163" s="4"/>
      <c r="G163" s="6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7" customHeight="1" x14ac:dyDescent="0.2">
      <c r="A164" s="4"/>
      <c r="B164" s="4"/>
      <c r="C164" s="4"/>
      <c r="D164" s="8"/>
      <c r="E164" s="8"/>
      <c r="F164" s="8"/>
      <c r="G164" s="158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20" customHeight="1" x14ac:dyDescent="0.2">
      <c r="A165" s="4"/>
      <c r="B165" s="8"/>
      <c r="C165" s="28"/>
      <c r="D165" s="400" t="s">
        <v>186</v>
      </c>
      <c r="E165" s="401"/>
      <c r="F165" s="401"/>
      <c r="G165" s="402"/>
      <c r="H165" s="159"/>
      <c r="I165" s="8"/>
      <c r="J165" s="160"/>
      <c r="K165" s="160"/>
      <c r="L165" s="4"/>
      <c r="M165" s="4"/>
      <c r="N165" s="4"/>
      <c r="O165" s="4"/>
      <c r="P165" s="4"/>
      <c r="Q165" s="4"/>
      <c r="R165" s="4"/>
      <c r="S165" s="4"/>
    </row>
    <row r="166" spans="1:19" ht="58" customHeight="1" x14ac:dyDescent="0.2">
      <c r="A166" s="15"/>
      <c r="B166" s="403" t="s">
        <v>187</v>
      </c>
      <c r="C166" s="404"/>
      <c r="D166" s="161" t="s">
        <v>188</v>
      </c>
      <c r="E166" s="162" t="s">
        <v>189</v>
      </c>
      <c r="F166" s="162" t="s">
        <v>190</v>
      </c>
      <c r="G166" s="163" t="s">
        <v>191</v>
      </c>
      <c r="H166" s="164" t="s">
        <v>192</v>
      </c>
      <c r="I166" s="165" t="s">
        <v>193</v>
      </c>
      <c r="J166" s="166" t="s">
        <v>194</v>
      </c>
      <c r="K166" s="166" t="s">
        <v>195</v>
      </c>
      <c r="L166" s="139"/>
      <c r="M166" s="4"/>
      <c r="N166" s="4"/>
      <c r="O166" s="4"/>
      <c r="P166" s="4"/>
      <c r="Q166" s="4"/>
      <c r="R166" s="4"/>
      <c r="S166" s="4"/>
    </row>
    <row r="167" spans="1:19" ht="19" customHeight="1" x14ac:dyDescent="0.2">
      <c r="A167" s="15"/>
      <c r="B167" s="167" t="s">
        <v>196</v>
      </c>
      <c r="C167" s="168"/>
      <c r="D167" s="169">
        <v>27</v>
      </c>
      <c r="E167" s="170">
        <v>0</v>
      </c>
      <c r="F167" s="171">
        <v>0</v>
      </c>
      <c r="G167" s="172">
        <f>F167+E167+D167</f>
        <v>27</v>
      </c>
      <c r="H167" s="173">
        <f>SUM(D167:F167)</f>
        <v>27</v>
      </c>
      <c r="I167" s="174" t="s">
        <v>197</v>
      </c>
      <c r="J167" s="175">
        <v>1.899</v>
      </c>
      <c r="K167" s="176">
        <f>J167*G167</f>
        <v>51.273000000000003</v>
      </c>
      <c r="L167" s="139"/>
      <c r="M167" s="4"/>
      <c r="N167" s="4"/>
      <c r="O167" s="4"/>
      <c r="P167" s="4"/>
      <c r="Q167" s="4"/>
      <c r="R167" s="4"/>
      <c r="S167" s="4"/>
    </row>
    <row r="168" spans="1:19" ht="19" customHeight="1" x14ac:dyDescent="0.2">
      <c r="A168" s="15"/>
      <c r="B168" s="167" t="s">
        <v>198</v>
      </c>
      <c r="C168" s="168"/>
      <c r="D168" s="177">
        <v>4</v>
      </c>
      <c r="E168" s="178">
        <v>0</v>
      </c>
      <c r="F168" s="179">
        <v>0</v>
      </c>
      <c r="G168" s="172">
        <f>F168+E168+D168</f>
        <v>4</v>
      </c>
      <c r="H168" s="173">
        <f>SUM(D168:F168)*30</f>
        <v>120</v>
      </c>
      <c r="I168" s="174" t="s">
        <v>199</v>
      </c>
      <c r="J168" s="175">
        <v>20.572500000000002</v>
      </c>
      <c r="K168" s="176">
        <f>J168*G168</f>
        <v>82.29</v>
      </c>
      <c r="L168" s="139"/>
      <c r="M168" s="4"/>
      <c r="N168" s="4"/>
      <c r="O168" s="4"/>
      <c r="P168" s="4"/>
      <c r="Q168" s="4"/>
      <c r="R168" s="4"/>
      <c r="S168" s="4"/>
    </row>
    <row r="169" spans="1:19" ht="19" customHeight="1" x14ac:dyDescent="0.2">
      <c r="A169" s="15"/>
      <c r="B169" s="167" t="s">
        <v>200</v>
      </c>
      <c r="C169" s="168"/>
      <c r="D169" s="180">
        <v>0</v>
      </c>
      <c r="E169" s="181">
        <v>0</v>
      </c>
      <c r="F169" s="182">
        <v>0</v>
      </c>
      <c r="G169" s="172">
        <f>F169+E169+D169</f>
        <v>0</v>
      </c>
      <c r="H169" s="173">
        <f>SUM(D169:F169)*30</f>
        <v>0</v>
      </c>
      <c r="I169" s="174" t="s">
        <v>201</v>
      </c>
      <c r="J169" s="183">
        <v>29.170750000000002</v>
      </c>
      <c r="K169" s="184">
        <f>J169*G169</f>
        <v>0</v>
      </c>
      <c r="L169" s="139"/>
      <c r="M169" s="4"/>
      <c r="N169" s="4"/>
      <c r="O169" s="4"/>
      <c r="P169" s="4"/>
      <c r="Q169" s="4"/>
      <c r="R169" s="4"/>
      <c r="S169" s="4"/>
    </row>
    <row r="170" spans="1:19" ht="17" customHeight="1" x14ac:dyDescent="0.2">
      <c r="A170" s="160"/>
      <c r="B170" s="185"/>
      <c r="C170" s="185"/>
      <c r="D170" s="185"/>
      <c r="E170" s="13"/>
      <c r="F170" s="13"/>
      <c r="G170" s="186"/>
      <c r="H170" s="187"/>
      <c r="I170" s="188"/>
      <c r="J170" s="189" t="s">
        <v>202</v>
      </c>
      <c r="K170" s="190">
        <f>SUM(K167:K169)</f>
        <v>133.56300000000002</v>
      </c>
      <c r="L170" s="11"/>
      <c r="M170" s="4"/>
      <c r="N170" s="4"/>
      <c r="O170" s="4"/>
      <c r="P170" s="4"/>
      <c r="Q170" s="4"/>
      <c r="R170" s="4"/>
      <c r="S170" s="4"/>
    </row>
    <row r="171" spans="1:19" ht="19" customHeight="1" x14ac:dyDescent="0.2">
      <c r="A171" s="191"/>
      <c r="B171" s="405" t="s">
        <v>203</v>
      </c>
      <c r="C171" s="406"/>
      <c r="D171" s="192" t="s">
        <v>17</v>
      </c>
      <c r="E171" s="11"/>
      <c r="F171" s="4"/>
      <c r="G171" s="6"/>
      <c r="H171" s="7"/>
      <c r="I171" s="4"/>
      <c r="J171" s="13"/>
      <c r="K171" s="13"/>
      <c r="L171" s="4"/>
      <c r="M171" s="4"/>
      <c r="N171" s="4"/>
      <c r="O171" s="4"/>
      <c r="P171" s="4"/>
      <c r="Q171" s="4"/>
      <c r="R171" s="4"/>
      <c r="S171" s="4"/>
    </row>
    <row r="172" spans="1:19" ht="16" customHeight="1" x14ac:dyDescent="0.2">
      <c r="A172" s="193">
        <v>1</v>
      </c>
      <c r="B172" s="394"/>
      <c r="C172" s="395"/>
      <c r="D172" s="194"/>
      <c r="E172" s="11"/>
      <c r="F172" s="4"/>
      <c r="G172" s="6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6" customHeight="1" x14ac:dyDescent="0.2">
      <c r="A173" s="195">
        <v>2</v>
      </c>
      <c r="B173" s="385"/>
      <c r="C173" s="386"/>
      <c r="D173" s="196"/>
      <c r="E173" s="11"/>
      <c r="F173" s="4"/>
      <c r="G173" s="6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6" customHeight="1" x14ac:dyDescent="0.2">
      <c r="A174" s="195">
        <v>3</v>
      </c>
      <c r="B174" s="385"/>
      <c r="C174" s="386"/>
      <c r="D174" s="196"/>
      <c r="E174" s="11"/>
      <c r="F174" s="4"/>
      <c r="G174" s="6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6" customHeight="1" x14ac:dyDescent="0.2">
      <c r="A175" s="195">
        <v>4</v>
      </c>
      <c r="B175" s="385"/>
      <c r="C175" s="386"/>
      <c r="D175" s="196"/>
      <c r="E175" s="11"/>
      <c r="F175" s="4"/>
      <c r="G175" s="6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7" customHeight="1" x14ac:dyDescent="0.2">
      <c r="A176" s="197">
        <v>5</v>
      </c>
      <c r="B176" s="387"/>
      <c r="C176" s="388"/>
      <c r="D176" s="198"/>
      <c r="E176" s="11"/>
      <c r="F176" s="4"/>
      <c r="G176" s="6"/>
      <c r="H176" s="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</sheetData>
  <mergeCells count="20">
    <mergeCell ref="D5:E5"/>
    <mergeCell ref="B17:G17"/>
    <mergeCell ref="A20:A81"/>
    <mergeCell ref="A82:A108"/>
    <mergeCell ref="A109:A120"/>
    <mergeCell ref="D14:E14"/>
    <mergeCell ref="D15:E15"/>
    <mergeCell ref="A121:A137"/>
    <mergeCell ref="A138:A158"/>
    <mergeCell ref="D165:G165"/>
    <mergeCell ref="B166:C166"/>
    <mergeCell ref="B171:C171"/>
    <mergeCell ref="J138:J143"/>
    <mergeCell ref="B173:C173"/>
    <mergeCell ref="B174:C174"/>
    <mergeCell ref="B175:C175"/>
    <mergeCell ref="B176:C176"/>
    <mergeCell ref="G160:I160"/>
    <mergeCell ref="G159:H159"/>
    <mergeCell ref="B172:C172"/>
  </mergeCells>
  <conditionalFormatting sqref="P50:P51 O68:O69 N125 N127:N128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820D-080D-B549-9DFD-7FD11C4B0B63}">
  <dimension ref="A1:S176"/>
  <sheetViews>
    <sheetView topLeftCell="C15" zoomScale="125" workbookViewId="0">
      <selection activeCell="F27" sqref="F27"/>
    </sheetView>
  </sheetViews>
  <sheetFormatPr baseColWidth="10" defaultRowHeight="16" x14ac:dyDescent="0.2"/>
  <cols>
    <col min="1" max="1" width="14.83203125" bestFit="1" customWidth="1"/>
    <col min="2" max="2" width="28" bestFit="1" customWidth="1"/>
    <col min="3" max="3" width="9.5" customWidth="1"/>
    <col min="4" max="4" width="72.1640625" bestFit="1" customWidth="1"/>
    <col min="5" max="5" width="22" customWidth="1"/>
    <col min="7" max="7" width="20.33203125" style="201" bestFit="1" customWidth="1"/>
    <col min="8" max="8" width="12.5" style="202" customWidth="1"/>
    <col min="9" max="9" width="13.1640625" customWidth="1"/>
    <col min="10" max="10" width="30.83203125" customWidth="1"/>
  </cols>
  <sheetData>
    <row r="1" spans="1:5" ht="45" customHeight="1" x14ac:dyDescent="0.2">
      <c r="A1" s="199"/>
      <c r="B1" s="199"/>
      <c r="C1" s="200"/>
      <c r="E1" s="201"/>
    </row>
    <row r="2" spans="1:5" ht="17" customHeight="1" thickBot="1" x14ac:dyDescent="0.25">
      <c r="E2" s="201"/>
    </row>
    <row r="3" spans="1:5" ht="20" customHeight="1" thickBot="1" x14ac:dyDescent="0.25">
      <c r="A3" s="203" t="s">
        <v>0</v>
      </c>
      <c r="B3" s="204"/>
      <c r="E3" s="205"/>
    </row>
    <row r="4" spans="1:5" ht="16" customHeight="1" thickBot="1" x14ac:dyDescent="0.25">
      <c r="E4" s="201"/>
    </row>
    <row r="5" spans="1:5" ht="17" customHeight="1" thickBot="1" x14ac:dyDescent="0.25">
      <c r="D5" s="439" t="s">
        <v>1</v>
      </c>
      <c r="E5" s="440"/>
    </row>
    <row r="6" spans="1:5" ht="18" thickBot="1" x14ac:dyDescent="0.25">
      <c r="D6" s="206" t="s">
        <v>2</v>
      </c>
      <c r="E6" s="207"/>
    </row>
    <row r="7" spans="1:5" ht="35" customHeight="1" thickBot="1" x14ac:dyDescent="0.25">
      <c r="D7" s="206" t="s">
        <v>3</v>
      </c>
      <c r="E7" s="208"/>
    </row>
    <row r="8" spans="1:5" ht="35" customHeight="1" thickBot="1" x14ac:dyDescent="0.25">
      <c r="D8" s="206" t="s">
        <v>4</v>
      </c>
      <c r="E8" s="208"/>
    </row>
    <row r="9" spans="1:5" ht="18" thickBot="1" x14ac:dyDescent="0.25">
      <c r="D9" s="206" t="s">
        <v>5</v>
      </c>
      <c r="E9" s="209"/>
    </row>
    <row r="10" spans="1:5" ht="35" thickBot="1" x14ac:dyDescent="0.25">
      <c r="D10" s="206" t="s">
        <v>6</v>
      </c>
      <c r="E10" s="210"/>
    </row>
    <row r="11" spans="1:5" ht="18" thickBot="1" x14ac:dyDescent="0.25">
      <c r="D11" s="206" t="s">
        <v>7</v>
      </c>
      <c r="E11" s="211"/>
    </row>
    <row r="12" spans="1:5" ht="18" thickBot="1" x14ac:dyDescent="0.25">
      <c r="D12" s="206" t="s">
        <v>8</v>
      </c>
      <c r="E12" s="207"/>
    </row>
    <row r="13" spans="1:5" ht="69" customHeight="1" thickBot="1" x14ac:dyDescent="0.25">
      <c r="D13" s="212" t="s">
        <v>9</v>
      </c>
      <c r="E13" s="208">
        <v>45702</v>
      </c>
    </row>
    <row r="14" spans="1:5" ht="24" thickBot="1" x14ac:dyDescent="0.25">
      <c r="D14" s="213" t="s">
        <v>10</v>
      </c>
      <c r="E14" s="214"/>
    </row>
    <row r="15" spans="1:5" ht="33" customHeight="1" thickBot="1" x14ac:dyDescent="0.25">
      <c r="D15" s="213" t="s">
        <v>11</v>
      </c>
      <c r="E15" s="215"/>
    </row>
    <row r="17" spans="1:11" ht="23" x14ac:dyDescent="0.2">
      <c r="B17" s="441" t="s">
        <v>12</v>
      </c>
      <c r="C17" s="441"/>
      <c r="D17" s="441"/>
      <c r="E17" s="441"/>
      <c r="F17" s="441"/>
      <c r="G17" s="442"/>
    </row>
    <row r="18" spans="1:11" ht="17" thickBot="1" x14ac:dyDescent="0.25"/>
    <row r="19" spans="1:11" ht="58" thickBot="1" x14ac:dyDescent="0.25">
      <c r="B19" s="216" t="s">
        <v>13</v>
      </c>
      <c r="C19" s="216" t="s">
        <v>14</v>
      </c>
      <c r="D19" s="217" t="s">
        <v>15</v>
      </c>
      <c r="E19" s="218" t="s">
        <v>16</v>
      </c>
      <c r="F19" s="216" t="s">
        <v>17</v>
      </c>
      <c r="G19" s="219" t="s">
        <v>18</v>
      </c>
      <c r="H19" s="220" t="s">
        <v>19</v>
      </c>
      <c r="I19" s="221" t="s">
        <v>20</v>
      </c>
      <c r="J19" s="222"/>
    </row>
    <row r="20" spans="1:11" ht="18" customHeight="1" x14ac:dyDescent="0.2">
      <c r="A20" s="443" t="s">
        <v>21</v>
      </c>
      <c r="B20" s="223" t="s">
        <v>22</v>
      </c>
      <c r="C20" s="224">
        <v>227</v>
      </c>
      <c r="D20" s="225" t="s">
        <v>23</v>
      </c>
      <c r="E20" s="226">
        <v>20</v>
      </c>
      <c r="F20" s="227"/>
      <c r="G20" s="228">
        <f t="shared" ref="G20:G83" si="0">+F20*E20</f>
        <v>0</v>
      </c>
      <c r="H20" s="229">
        <v>1.78</v>
      </c>
      <c r="I20" s="229">
        <f>+G20*H20</f>
        <v>0</v>
      </c>
      <c r="J20" s="202"/>
      <c r="K20" s="230"/>
    </row>
    <row r="21" spans="1:11" ht="18" customHeight="1" x14ac:dyDescent="0.2">
      <c r="A21" s="444"/>
      <c r="B21" s="231" t="s">
        <v>22</v>
      </c>
      <c r="C21" s="232">
        <v>228</v>
      </c>
      <c r="D21" s="233" t="s">
        <v>24</v>
      </c>
      <c r="E21" s="234">
        <v>16</v>
      </c>
      <c r="F21" s="235"/>
      <c r="G21" s="236">
        <f t="shared" si="0"/>
        <v>0</v>
      </c>
      <c r="H21" s="237">
        <v>3.05</v>
      </c>
      <c r="I21" s="237">
        <f>+G21*H21</f>
        <v>0</v>
      </c>
      <c r="J21" s="202"/>
    </row>
    <row r="22" spans="1:11" ht="18" customHeight="1" x14ac:dyDescent="0.2">
      <c r="A22" s="444"/>
      <c r="B22" s="231" t="s">
        <v>22</v>
      </c>
      <c r="C22" s="232">
        <v>9822</v>
      </c>
      <c r="D22" s="233" t="s">
        <v>25</v>
      </c>
      <c r="E22" s="238" t="s">
        <v>26</v>
      </c>
      <c r="F22" s="235"/>
      <c r="G22" s="236">
        <f t="shared" si="0"/>
        <v>0</v>
      </c>
      <c r="H22" s="237">
        <v>4</v>
      </c>
      <c r="I22" s="237">
        <f>+G22*H22</f>
        <v>0</v>
      </c>
      <c r="J22" s="202"/>
    </row>
    <row r="23" spans="1:11" ht="18" customHeight="1" x14ac:dyDescent="0.2">
      <c r="A23" s="444"/>
      <c r="B23" s="231" t="s">
        <v>22</v>
      </c>
      <c r="C23" s="232">
        <v>967</v>
      </c>
      <c r="D23" s="233" t="s">
        <v>27</v>
      </c>
      <c r="E23" s="238">
        <v>20</v>
      </c>
      <c r="F23" s="235"/>
      <c r="G23" s="236">
        <f t="shared" si="0"/>
        <v>0</v>
      </c>
      <c r="H23" s="237">
        <v>2.94</v>
      </c>
      <c r="I23" s="237">
        <f t="shared" ref="I23:I86" si="1">+G23*H23</f>
        <v>0</v>
      </c>
      <c r="J23" s="202"/>
    </row>
    <row r="24" spans="1:11" ht="18" customHeight="1" x14ac:dyDescent="0.2">
      <c r="A24" s="444"/>
      <c r="B24" s="231" t="s">
        <v>22</v>
      </c>
      <c r="C24" s="232">
        <v>982</v>
      </c>
      <c r="D24" s="233" t="s">
        <v>28</v>
      </c>
      <c r="E24" s="238">
        <v>18</v>
      </c>
      <c r="F24" s="235"/>
      <c r="G24" s="236">
        <f t="shared" si="0"/>
        <v>0</v>
      </c>
      <c r="H24" s="237">
        <v>4</v>
      </c>
      <c r="I24" s="237">
        <f t="shared" si="1"/>
        <v>0</v>
      </c>
      <c r="J24" s="202"/>
    </row>
    <row r="25" spans="1:11" ht="18" customHeight="1" x14ac:dyDescent="0.2">
      <c r="A25" s="444"/>
      <c r="B25" s="231" t="s">
        <v>22</v>
      </c>
      <c r="C25" s="232">
        <v>230</v>
      </c>
      <c r="D25" s="233" t="s">
        <v>29</v>
      </c>
      <c r="E25" s="238" t="s">
        <v>30</v>
      </c>
      <c r="F25" s="235"/>
      <c r="G25" s="236">
        <f t="shared" si="0"/>
        <v>0</v>
      </c>
      <c r="H25" s="237">
        <v>4.63</v>
      </c>
      <c r="I25" s="237">
        <f t="shared" si="1"/>
        <v>0</v>
      </c>
      <c r="J25" s="202"/>
    </row>
    <row r="26" spans="1:11" ht="18" customHeight="1" x14ac:dyDescent="0.2">
      <c r="A26" s="444"/>
      <c r="B26" s="231" t="s">
        <v>22</v>
      </c>
      <c r="C26" s="232">
        <v>2399</v>
      </c>
      <c r="D26" s="233" t="s">
        <v>31</v>
      </c>
      <c r="E26" s="234">
        <v>9</v>
      </c>
      <c r="F26" s="235"/>
      <c r="G26" s="236">
        <f t="shared" si="0"/>
        <v>0</v>
      </c>
      <c r="H26" s="237">
        <v>6.21</v>
      </c>
      <c r="I26" s="237">
        <f t="shared" si="1"/>
        <v>0</v>
      </c>
      <c r="J26" s="202"/>
    </row>
    <row r="27" spans="1:11" ht="18" customHeight="1" x14ac:dyDescent="0.2">
      <c r="A27" s="444"/>
      <c r="B27" s="231" t="s">
        <v>22</v>
      </c>
      <c r="C27" s="232">
        <v>2556</v>
      </c>
      <c r="D27" s="233" t="s">
        <v>32</v>
      </c>
      <c r="E27" s="238">
        <v>30</v>
      </c>
      <c r="F27" s="235">
        <v>6</v>
      </c>
      <c r="G27" s="236">
        <f t="shared" si="0"/>
        <v>180</v>
      </c>
      <c r="H27" s="237">
        <v>1.04</v>
      </c>
      <c r="I27" s="237">
        <f t="shared" si="1"/>
        <v>187.20000000000002</v>
      </c>
      <c r="J27" s="202"/>
    </row>
    <row r="28" spans="1:11" ht="18" customHeight="1" x14ac:dyDescent="0.2">
      <c r="A28" s="444"/>
      <c r="B28" s="231" t="s">
        <v>22</v>
      </c>
      <c r="C28" s="232">
        <v>2644</v>
      </c>
      <c r="D28" s="233" t="s">
        <v>33</v>
      </c>
      <c r="E28" s="234">
        <v>55</v>
      </c>
      <c r="F28" s="235"/>
      <c r="G28" s="236">
        <f t="shared" si="0"/>
        <v>0</v>
      </c>
      <c r="H28" s="237">
        <v>1.04</v>
      </c>
      <c r="I28" s="237">
        <f t="shared" si="1"/>
        <v>0</v>
      </c>
      <c r="J28" s="202"/>
    </row>
    <row r="29" spans="1:11" ht="18" customHeight="1" x14ac:dyDescent="0.2">
      <c r="A29" s="444"/>
      <c r="B29" s="231" t="s">
        <v>34</v>
      </c>
      <c r="C29" s="232">
        <v>821</v>
      </c>
      <c r="D29" s="233" t="s">
        <v>35</v>
      </c>
      <c r="E29" s="239">
        <v>6</v>
      </c>
      <c r="F29" s="235">
        <v>2</v>
      </c>
      <c r="G29" s="236">
        <f t="shared" si="0"/>
        <v>12</v>
      </c>
      <c r="H29" s="237">
        <v>2.84</v>
      </c>
      <c r="I29" s="237">
        <f t="shared" si="1"/>
        <v>34.08</v>
      </c>
      <c r="J29" s="202"/>
    </row>
    <row r="30" spans="1:11" ht="18" customHeight="1" x14ac:dyDescent="0.2">
      <c r="A30" s="444"/>
      <c r="B30" s="231" t="s">
        <v>34</v>
      </c>
      <c r="C30" s="232">
        <v>1343</v>
      </c>
      <c r="D30" s="233" t="s">
        <v>36</v>
      </c>
      <c r="E30" s="234">
        <v>12</v>
      </c>
      <c r="F30" s="235"/>
      <c r="G30" s="236">
        <f t="shared" si="0"/>
        <v>0</v>
      </c>
      <c r="H30" s="237">
        <v>3.58</v>
      </c>
      <c r="I30" s="237">
        <f t="shared" si="1"/>
        <v>0</v>
      </c>
      <c r="J30" s="202"/>
    </row>
    <row r="31" spans="1:11" ht="18" customHeight="1" x14ac:dyDescent="0.2">
      <c r="A31" s="444"/>
      <c r="B31" s="231" t="s">
        <v>34</v>
      </c>
      <c r="C31" s="232">
        <v>2577</v>
      </c>
      <c r="D31" s="233" t="s">
        <v>37</v>
      </c>
      <c r="E31" s="238">
        <v>12</v>
      </c>
      <c r="F31" s="235"/>
      <c r="G31" s="236">
        <f t="shared" si="0"/>
        <v>0</v>
      </c>
      <c r="H31" s="237">
        <v>1.04</v>
      </c>
      <c r="I31" s="237">
        <f t="shared" si="1"/>
        <v>0</v>
      </c>
      <c r="J31" s="202"/>
    </row>
    <row r="32" spans="1:11" ht="18" customHeight="1" x14ac:dyDescent="0.2">
      <c r="A32" s="444"/>
      <c r="B32" s="231" t="s">
        <v>38</v>
      </c>
      <c r="C32" s="232">
        <v>7</v>
      </c>
      <c r="D32" s="233" t="s">
        <v>39</v>
      </c>
      <c r="E32" s="234">
        <v>12</v>
      </c>
      <c r="F32" s="235"/>
      <c r="G32" s="236">
        <f t="shared" si="0"/>
        <v>0</v>
      </c>
      <c r="H32" s="237">
        <v>4.95</v>
      </c>
      <c r="I32" s="237">
        <f t="shared" si="1"/>
        <v>0</v>
      </c>
      <c r="J32" s="202"/>
    </row>
    <row r="33" spans="1:10" ht="18" customHeight="1" x14ac:dyDescent="0.2">
      <c r="A33" s="444"/>
      <c r="B33" s="231" t="s">
        <v>38</v>
      </c>
      <c r="C33" s="232">
        <v>146</v>
      </c>
      <c r="D33" s="233" t="s">
        <v>40</v>
      </c>
      <c r="E33" s="240">
        <v>16</v>
      </c>
      <c r="F33" s="235"/>
      <c r="G33" s="236">
        <f t="shared" si="0"/>
        <v>0</v>
      </c>
      <c r="H33" s="237">
        <v>4.63</v>
      </c>
      <c r="I33" s="237">
        <f t="shared" si="1"/>
        <v>0</v>
      </c>
      <c r="J33" s="202"/>
    </row>
    <row r="34" spans="1:10" ht="18" customHeight="1" x14ac:dyDescent="0.2">
      <c r="A34" s="444"/>
      <c r="B34" s="231" t="s">
        <v>38</v>
      </c>
      <c r="C34" s="232">
        <v>526</v>
      </c>
      <c r="D34" s="233" t="s">
        <v>41</v>
      </c>
      <c r="E34" s="238">
        <v>14</v>
      </c>
      <c r="F34" s="235">
        <v>1</v>
      </c>
      <c r="G34" s="236">
        <f t="shared" si="0"/>
        <v>14</v>
      </c>
      <c r="H34" s="237">
        <v>3.15</v>
      </c>
      <c r="I34" s="237">
        <f t="shared" si="1"/>
        <v>44.1</v>
      </c>
      <c r="J34" s="202"/>
    </row>
    <row r="35" spans="1:10" ht="18" customHeight="1" x14ac:dyDescent="0.2">
      <c r="A35" s="444"/>
      <c r="B35" s="231" t="s">
        <v>38</v>
      </c>
      <c r="C35" s="232">
        <v>766</v>
      </c>
      <c r="D35" s="233" t="s">
        <v>42</v>
      </c>
      <c r="E35" s="238">
        <v>16</v>
      </c>
      <c r="F35" s="235"/>
      <c r="G35" s="236">
        <f t="shared" si="0"/>
        <v>0</v>
      </c>
      <c r="H35" s="237">
        <v>7.91</v>
      </c>
      <c r="I35" s="237">
        <f t="shared" si="1"/>
        <v>0</v>
      </c>
      <c r="J35" s="202"/>
    </row>
    <row r="36" spans="1:10" ht="18" customHeight="1" x14ac:dyDescent="0.2">
      <c r="A36" s="444"/>
      <c r="B36" s="231" t="s">
        <v>38</v>
      </c>
      <c r="C36" s="232">
        <v>952</v>
      </c>
      <c r="D36" s="233" t="s">
        <v>43</v>
      </c>
      <c r="E36" s="241">
        <v>12</v>
      </c>
      <c r="F36" s="235"/>
      <c r="G36" s="236">
        <f t="shared" si="0"/>
        <v>0</v>
      </c>
      <c r="H36" s="237">
        <v>3.68</v>
      </c>
      <c r="I36" s="237">
        <f t="shared" si="1"/>
        <v>0</v>
      </c>
      <c r="J36" s="202"/>
    </row>
    <row r="37" spans="1:10" ht="18" customHeight="1" x14ac:dyDescent="0.2">
      <c r="A37" s="444"/>
      <c r="B37" s="231" t="s">
        <v>38</v>
      </c>
      <c r="C37" s="232">
        <v>932</v>
      </c>
      <c r="D37" s="233" t="s">
        <v>44</v>
      </c>
      <c r="E37" s="238">
        <v>24</v>
      </c>
      <c r="F37" s="235"/>
      <c r="G37" s="236">
        <f t="shared" si="0"/>
        <v>0</v>
      </c>
      <c r="H37" s="237">
        <v>2.36</v>
      </c>
      <c r="I37" s="237">
        <f t="shared" si="1"/>
        <v>0</v>
      </c>
      <c r="J37" s="202"/>
    </row>
    <row r="38" spans="1:10" ht="18" customHeight="1" x14ac:dyDescent="0.2">
      <c r="A38" s="444"/>
      <c r="B38" s="231" t="s">
        <v>38</v>
      </c>
      <c r="C38" s="232">
        <v>945</v>
      </c>
      <c r="D38" s="233" t="s">
        <v>45</v>
      </c>
      <c r="E38" s="238">
        <v>12</v>
      </c>
      <c r="F38" s="235"/>
      <c r="G38" s="236">
        <f t="shared" si="0"/>
        <v>0</v>
      </c>
      <c r="H38" s="237">
        <v>1.99</v>
      </c>
      <c r="I38" s="237">
        <f t="shared" si="1"/>
        <v>0</v>
      </c>
      <c r="J38" s="202"/>
    </row>
    <row r="39" spans="1:10" ht="18" customHeight="1" x14ac:dyDescent="0.2">
      <c r="A39" s="444"/>
      <c r="B39" s="231" t="s">
        <v>38</v>
      </c>
      <c r="C39" s="232">
        <v>977</v>
      </c>
      <c r="D39" s="233" t="s">
        <v>46</v>
      </c>
      <c r="E39" s="238">
        <v>24</v>
      </c>
      <c r="F39" s="235">
        <v>1</v>
      </c>
      <c r="G39" s="236">
        <f t="shared" si="0"/>
        <v>24</v>
      </c>
      <c r="H39" s="237">
        <v>1.58</v>
      </c>
      <c r="I39" s="237">
        <f t="shared" si="1"/>
        <v>37.92</v>
      </c>
      <c r="J39" s="202"/>
    </row>
    <row r="40" spans="1:10" ht="18" customHeight="1" x14ac:dyDescent="0.2">
      <c r="A40" s="444"/>
      <c r="B40" s="231" t="s">
        <v>38</v>
      </c>
      <c r="C40" s="232">
        <v>6155</v>
      </c>
      <c r="D40" s="233" t="s">
        <v>47</v>
      </c>
      <c r="E40" s="238">
        <v>12</v>
      </c>
      <c r="F40" s="235">
        <v>3</v>
      </c>
      <c r="G40" s="236">
        <f t="shared" si="0"/>
        <v>36</v>
      </c>
      <c r="H40" s="237">
        <v>2.1</v>
      </c>
      <c r="I40" s="237">
        <f t="shared" si="1"/>
        <v>75.600000000000009</v>
      </c>
      <c r="J40" s="202"/>
    </row>
    <row r="41" spans="1:10" ht="18" customHeight="1" x14ac:dyDescent="0.2">
      <c r="A41" s="444"/>
      <c r="B41" s="231" t="s">
        <v>38</v>
      </c>
      <c r="C41" s="232">
        <v>1566</v>
      </c>
      <c r="D41" s="233" t="s">
        <v>48</v>
      </c>
      <c r="E41" s="234">
        <v>10</v>
      </c>
      <c r="F41" s="235"/>
      <c r="G41" s="236">
        <f t="shared" si="0"/>
        <v>0</v>
      </c>
      <c r="H41" s="237">
        <v>6.91</v>
      </c>
      <c r="I41" s="237">
        <f t="shared" si="1"/>
        <v>0</v>
      </c>
      <c r="J41" s="202"/>
    </row>
    <row r="42" spans="1:10" ht="18" customHeight="1" x14ac:dyDescent="0.2">
      <c r="A42" s="444"/>
      <c r="B42" s="231" t="s">
        <v>38</v>
      </c>
      <c r="C42" s="232">
        <v>1918</v>
      </c>
      <c r="D42" s="233" t="s">
        <v>49</v>
      </c>
      <c r="E42" s="234">
        <v>10</v>
      </c>
      <c r="F42" s="235"/>
      <c r="G42" s="236">
        <f t="shared" si="0"/>
        <v>0</v>
      </c>
      <c r="H42" s="237">
        <v>7.37</v>
      </c>
      <c r="I42" s="237">
        <f t="shared" si="1"/>
        <v>0</v>
      </c>
      <c r="J42" s="202"/>
    </row>
    <row r="43" spans="1:10" ht="18" customHeight="1" x14ac:dyDescent="0.2">
      <c r="A43" s="444"/>
      <c r="B43" s="231" t="s">
        <v>38</v>
      </c>
      <c r="C43" s="232">
        <v>2926</v>
      </c>
      <c r="D43" s="233" t="s">
        <v>50</v>
      </c>
      <c r="E43" s="234">
        <v>9</v>
      </c>
      <c r="F43" s="235">
        <v>2</v>
      </c>
      <c r="G43" s="236">
        <f t="shared" si="0"/>
        <v>18</v>
      </c>
      <c r="H43" s="237">
        <v>2.94</v>
      </c>
      <c r="I43" s="237">
        <f t="shared" si="1"/>
        <v>52.92</v>
      </c>
      <c r="J43" s="202"/>
    </row>
    <row r="44" spans="1:10" ht="18" customHeight="1" x14ac:dyDescent="0.2">
      <c r="A44" s="444"/>
      <c r="B44" s="231" t="s">
        <v>38</v>
      </c>
      <c r="C44" s="232">
        <v>3259</v>
      </c>
      <c r="D44" s="233" t="s">
        <v>51</v>
      </c>
      <c r="E44" s="240">
        <v>12</v>
      </c>
      <c r="F44" s="235"/>
      <c r="G44" s="236">
        <f t="shared" si="0"/>
        <v>0</v>
      </c>
      <c r="H44" s="237">
        <v>1.47</v>
      </c>
      <c r="I44" s="237">
        <f t="shared" si="1"/>
        <v>0</v>
      </c>
      <c r="J44" s="202"/>
    </row>
    <row r="45" spans="1:10" ht="18" customHeight="1" x14ac:dyDescent="0.2">
      <c r="A45" s="444"/>
      <c r="B45" s="231" t="s">
        <v>38</v>
      </c>
      <c r="C45" s="232">
        <v>766</v>
      </c>
      <c r="D45" s="233" t="s">
        <v>52</v>
      </c>
      <c r="E45" s="238">
        <v>16</v>
      </c>
      <c r="F45" s="235"/>
      <c r="G45" s="236">
        <f t="shared" si="0"/>
        <v>0</v>
      </c>
      <c r="H45" s="237">
        <v>7.91</v>
      </c>
      <c r="I45" s="237">
        <f t="shared" si="1"/>
        <v>0</v>
      </c>
      <c r="J45" s="202"/>
    </row>
    <row r="46" spans="1:10" ht="18" customHeight="1" x14ac:dyDescent="0.2">
      <c r="A46" s="444"/>
      <c r="B46" s="231" t="s">
        <v>38</v>
      </c>
      <c r="C46" s="232">
        <v>3839</v>
      </c>
      <c r="D46" s="233" t="s">
        <v>53</v>
      </c>
      <c r="E46" s="239">
        <v>6</v>
      </c>
      <c r="F46" s="235"/>
      <c r="G46" s="236">
        <f t="shared" si="0"/>
        <v>0</v>
      </c>
      <c r="H46" s="237">
        <v>2.58</v>
      </c>
      <c r="I46" s="237">
        <f t="shared" si="1"/>
        <v>0</v>
      </c>
      <c r="J46" s="202"/>
    </row>
    <row r="47" spans="1:10" ht="18" customHeight="1" x14ac:dyDescent="0.2">
      <c r="A47" s="444"/>
      <c r="B47" s="231" t="s">
        <v>38</v>
      </c>
      <c r="C47" s="232">
        <v>3892</v>
      </c>
      <c r="D47" s="233" t="s">
        <v>54</v>
      </c>
      <c r="E47" s="234">
        <v>10</v>
      </c>
      <c r="F47" s="235"/>
      <c r="G47" s="236">
        <f t="shared" si="0"/>
        <v>0</v>
      </c>
      <c r="H47" s="237">
        <v>3.44</v>
      </c>
      <c r="I47" s="237">
        <f t="shared" si="1"/>
        <v>0</v>
      </c>
      <c r="J47" s="202"/>
    </row>
    <row r="48" spans="1:10" ht="18" customHeight="1" x14ac:dyDescent="0.2">
      <c r="A48" s="444"/>
      <c r="B48" s="231" t="s">
        <v>38</v>
      </c>
      <c r="C48" s="232">
        <v>3949</v>
      </c>
      <c r="D48" s="233" t="s">
        <v>55</v>
      </c>
      <c r="E48" s="239">
        <v>30</v>
      </c>
      <c r="F48" s="235">
        <v>1</v>
      </c>
      <c r="G48" s="236">
        <f t="shared" si="0"/>
        <v>30</v>
      </c>
      <c r="H48" s="237">
        <v>2.52</v>
      </c>
      <c r="I48" s="237">
        <f t="shared" si="1"/>
        <v>75.599999999999994</v>
      </c>
      <c r="J48" s="202"/>
    </row>
    <row r="49" spans="1:19" ht="18" customHeight="1" x14ac:dyDescent="0.2">
      <c r="A49" s="444"/>
      <c r="B49" s="231" t="s">
        <v>38</v>
      </c>
      <c r="C49" s="242" t="s">
        <v>56</v>
      </c>
      <c r="D49" s="233" t="s">
        <v>57</v>
      </c>
      <c r="E49" s="238">
        <v>14</v>
      </c>
      <c r="F49" s="235"/>
      <c r="G49" s="236">
        <f t="shared" si="0"/>
        <v>0</v>
      </c>
      <c r="H49" s="237">
        <v>2.79</v>
      </c>
      <c r="I49" s="237">
        <f t="shared" si="1"/>
        <v>0</v>
      </c>
      <c r="J49" s="202"/>
    </row>
    <row r="50" spans="1:19" ht="18" customHeight="1" x14ac:dyDescent="0.2">
      <c r="A50" s="444"/>
      <c r="B50" s="231" t="s">
        <v>38</v>
      </c>
      <c r="C50" s="242" t="s">
        <v>56</v>
      </c>
      <c r="D50" s="233" t="s">
        <v>58</v>
      </c>
      <c r="E50" s="238">
        <v>14</v>
      </c>
      <c r="F50" s="235"/>
      <c r="G50" s="236">
        <f t="shared" si="0"/>
        <v>0</v>
      </c>
      <c r="H50" s="237">
        <v>2.79</v>
      </c>
      <c r="I50" s="237">
        <f t="shared" si="1"/>
        <v>0</v>
      </c>
      <c r="J50" s="202"/>
      <c r="K50" s="243"/>
      <c r="L50" s="244"/>
      <c r="M50" s="245"/>
      <c r="N50" s="244"/>
      <c r="O50" s="246"/>
      <c r="P50" s="247"/>
      <c r="Q50" s="243"/>
      <c r="R50" s="248"/>
      <c r="S50" s="249"/>
    </row>
    <row r="51" spans="1:19" ht="18" customHeight="1" x14ac:dyDescent="0.2">
      <c r="A51" s="444"/>
      <c r="B51" s="231" t="s">
        <v>38</v>
      </c>
      <c r="C51" s="232">
        <v>5436</v>
      </c>
      <c r="D51" s="233" t="s">
        <v>59</v>
      </c>
      <c r="E51" s="238">
        <v>12</v>
      </c>
      <c r="F51" s="235"/>
      <c r="G51" s="236">
        <f t="shared" si="0"/>
        <v>0</v>
      </c>
      <c r="H51" s="237">
        <v>3.15</v>
      </c>
      <c r="I51" s="237">
        <f t="shared" si="1"/>
        <v>0</v>
      </c>
      <c r="J51" s="202"/>
      <c r="K51" s="243"/>
      <c r="L51" s="244"/>
      <c r="M51" s="245"/>
      <c r="N51" s="244"/>
      <c r="O51" s="246"/>
      <c r="P51" s="247"/>
      <c r="Q51" s="243"/>
      <c r="R51" s="248"/>
      <c r="S51" s="249"/>
    </row>
    <row r="52" spans="1:19" ht="18" customHeight="1" x14ac:dyDescent="0.2">
      <c r="A52" s="444"/>
      <c r="B52" s="231" t="s">
        <v>38</v>
      </c>
      <c r="C52" s="232">
        <v>5436</v>
      </c>
      <c r="D52" s="250" t="s">
        <v>59</v>
      </c>
      <c r="E52" s="238">
        <v>12</v>
      </c>
      <c r="F52" s="235"/>
      <c r="G52" s="236">
        <f t="shared" si="0"/>
        <v>0</v>
      </c>
      <c r="H52" s="237">
        <v>3.15</v>
      </c>
      <c r="I52" s="237">
        <f t="shared" si="1"/>
        <v>0</v>
      </c>
      <c r="J52" s="202"/>
    </row>
    <row r="53" spans="1:19" ht="18" customHeight="1" x14ac:dyDescent="0.2">
      <c r="A53" s="444"/>
      <c r="B53" s="231" t="s">
        <v>38</v>
      </c>
      <c r="C53" s="232">
        <v>6155</v>
      </c>
      <c r="D53" s="233" t="s">
        <v>60</v>
      </c>
      <c r="E53" s="238">
        <v>12</v>
      </c>
      <c r="F53" s="235"/>
      <c r="G53" s="236">
        <f t="shared" si="0"/>
        <v>0</v>
      </c>
      <c r="H53" s="237">
        <v>2.1</v>
      </c>
      <c r="I53" s="237">
        <f t="shared" si="1"/>
        <v>0</v>
      </c>
      <c r="J53" s="202"/>
    </row>
    <row r="54" spans="1:19" ht="18" customHeight="1" x14ac:dyDescent="0.2">
      <c r="A54" s="444"/>
      <c r="B54" s="231" t="s">
        <v>38</v>
      </c>
      <c r="C54" s="232">
        <v>6156</v>
      </c>
      <c r="D54" s="233" t="s">
        <v>61</v>
      </c>
      <c r="E54" s="234">
        <v>12</v>
      </c>
      <c r="F54" s="235">
        <v>1</v>
      </c>
      <c r="G54" s="236">
        <f t="shared" si="0"/>
        <v>12</v>
      </c>
      <c r="H54" s="237">
        <v>3.15</v>
      </c>
      <c r="I54" s="237">
        <f t="shared" si="1"/>
        <v>37.799999999999997</v>
      </c>
      <c r="J54" s="202"/>
    </row>
    <row r="55" spans="1:19" ht="19" customHeight="1" x14ac:dyDescent="0.2">
      <c r="A55" s="444"/>
      <c r="B55" s="251" t="s">
        <v>62</v>
      </c>
      <c r="C55" s="252">
        <v>35</v>
      </c>
      <c r="D55" s="233" t="s">
        <v>63</v>
      </c>
      <c r="E55" s="253">
        <v>1</v>
      </c>
      <c r="F55" s="235">
        <v>3</v>
      </c>
      <c r="G55" s="236">
        <f t="shared" si="0"/>
        <v>3</v>
      </c>
      <c r="H55" s="237">
        <v>11.9</v>
      </c>
      <c r="I55" s="237">
        <f t="shared" si="1"/>
        <v>35.700000000000003</v>
      </c>
      <c r="J55" s="202"/>
    </row>
    <row r="56" spans="1:19" ht="19" customHeight="1" x14ac:dyDescent="0.2">
      <c r="A56" s="444"/>
      <c r="B56" s="251" t="s">
        <v>62</v>
      </c>
      <c r="C56" s="252">
        <v>349</v>
      </c>
      <c r="D56" s="233" t="s">
        <v>64</v>
      </c>
      <c r="E56" s="240">
        <v>1</v>
      </c>
      <c r="F56" s="235">
        <v>1</v>
      </c>
      <c r="G56" s="236">
        <f t="shared" si="0"/>
        <v>1</v>
      </c>
      <c r="H56" s="237">
        <v>20.99</v>
      </c>
      <c r="I56" s="237">
        <f t="shared" si="1"/>
        <v>20.99</v>
      </c>
      <c r="J56" s="202"/>
    </row>
    <row r="57" spans="1:19" ht="19" customHeight="1" x14ac:dyDescent="0.2">
      <c r="A57" s="444"/>
      <c r="B57" s="251" t="s">
        <v>62</v>
      </c>
      <c r="C57" s="252">
        <v>350</v>
      </c>
      <c r="D57" s="233" t="s">
        <v>65</v>
      </c>
      <c r="E57" s="234">
        <v>1</v>
      </c>
      <c r="F57" s="235">
        <v>1</v>
      </c>
      <c r="G57" s="236">
        <f t="shared" si="0"/>
        <v>1</v>
      </c>
      <c r="H57" s="237">
        <v>11.5</v>
      </c>
      <c r="I57" s="237">
        <f t="shared" si="1"/>
        <v>11.5</v>
      </c>
      <c r="J57" s="202"/>
    </row>
    <row r="58" spans="1:19" ht="19" customHeight="1" x14ac:dyDescent="0.2">
      <c r="A58" s="444"/>
      <c r="B58" s="251" t="s">
        <v>62</v>
      </c>
      <c r="C58" s="252">
        <v>678</v>
      </c>
      <c r="D58" s="233" t="s">
        <v>66</v>
      </c>
      <c r="E58" s="238">
        <v>12</v>
      </c>
      <c r="F58" s="235"/>
      <c r="G58" s="236">
        <f t="shared" si="0"/>
        <v>0</v>
      </c>
      <c r="H58" s="237">
        <v>5.26</v>
      </c>
      <c r="I58" s="237">
        <f t="shared" si="1"/>
        <v>0</v>
      </c>
      <c r="J58" s="202"/>
    </row>
    <row r="59" spans="1:19" ht="19" customHeight="1" x14ac:dyDescent="0.2">
      <c r="A59" s="444"/>
      <c r="B59" s="251" t="s">
        <v>62</v>
      </c>
      <c r="C59" s="252">
        <v>764</v>
      </c>
      <c r="D59" s="233" t="s">
        <v>67</v>
      </c>
      <c r="E59" s="239">
        <v>12</v>
      </c>
      <c r="F59" s="235"/>
      <c r="G59" s="236">
        <f t="shared" si="0"/>
        <v>0</v>
      </c>
      <c r="H59" s="237">
        <v>3.26</v>
      </c>
      <c r="I59" s="237">
        <f t="shared" si="1"/>
        <v>0</v>
      </c>
      <c r="J59" s="202"/>
    </row>
    <row r="60" spans="1:19" ht="19" customHeight="1" x14ac:dyDescent="0.2">
      <c r="A60" s="444"/>
      <c r="B60" s="251" t="s">
        <v>62</v>
      </c>
      <c r="C60" s="252">
        <v>768</v>
      </c>
      <c r="D60" s="233" t="s">
        <v>68</v>
      </c>
      <c r="E60" s="238">
        <v>12</v>
      </c>
      <c r="F60" s="235"/>
      <c r="G60" s="236">
        <f t="shared" si="0"/>
        <v>0</v>
      </c>
      <c r="H60" s="237">
        <v>2.38</v>
      </c>
      <c r="I60" s="237">
        <f t="shared" si="1"/>
        <v>0</v>
      </c>
      <c r="J60" s="202"/>
    </row>
    <row r="61" spans="1:19" ht="19" customHeight="1" x14ac:dyDescent="0.2">
      <c r="A61" s="444"/>
      <c r="B61" s="251" t="s">
        <v>62</v>
      </c>
      <c r="C61" s="252">
        <v>5246</v>
      </c>
      <c r="D61" s="233" t="s">
        <v>69</v>
      </c>
      <c r="E61" s="238">
        <v>12</v>
      </c>
      <c r="F61" s="235"/>
      <c r="G61" s="236">
        <f t="shared" si="0"/>
        <v>0</v>
      </c>
      <c r="H61" s="237">
        <v>2.84</v>
      </c>
      <c r="I61" s="237">
        <f t="shared" si="1"/>
        <v>0</v>
      </c>
      <c r="J61" s="202"/>
    </row>
    <row r="62" spans="1:19" ht="19" customHeight="1" x14ac:dyDescent="0.2">
      <c r="A62" s="444"/>
      <c r="B62" s="251" t="s">
        <v>62</v>
      </c>
      <c r="C62" s="252">
        <v>2279</v>
      </c>
      <c r="D62" s="233" t="s">
        <v>70</v>
      </c>
      <c r="E62" s="234">
        <v>12</v>
      </c>
      <c r="F62" s="235"/>
      <c r="G62" s="236">
        <f t="shared" si="0"/>
        <v>0</v>
      </c>
      <c r="H62" s="237">
        <v>3.05</v>
      </c>
      <c r="I62" s="237">
        <f t="shared" si="1"/>
        <v>0</v>
      </c>
      <c r="J62" s="202"/>
    </row>
    <row r="63" spans="1:19" ht="19" customHeight="1" x14ac:dyDescent="0.2">
      <c r="A63" s="444"/>
      <c r="B63" s="251" t="s">
        <v>62</v>
      </c>
      <c r="C63" s="252">
        <v>6767</v>
      </c>
      <c r="D63" s="233" t="s">
        <v>71</v>
      </c>
      <c r="E63" s="234">
        <v>6</v>
      </c>
      <c r="F63" s="235">
        <v>2</v>
      </c>
      <c r="G63" s="236">
        <f t="shared" si="0"/>
        <v>12</v>
      </c>
      <c r="H63" s="237">
        <v>4.53</v>
      </c>
      <c r="I63" s="237">
        <f t="shared" si="1"/>
        <v>54.36</v>
      </c>
      <c r="J63" s="202"/>
    </row>
    <row r="64" spans="1:19" ht="19" customHeight="1" x14ac:dyDescent="0.2">
      <c r="A64" s="444"/>
      <c r="B64" s="251" t="s">
        <v>62</v>
      </c>
      <c r="C64" s="252">
        <v>3325</v>
      </c>
      <c r="D64" s="233" t="s">
        <v>72</v>
      </c>
      <c r="E64" s="240">
        <v>12</v>
      </c>
      <c r="F64" s="235">
        <v>1</v>
      </c>
      <c r="G64" s="236">
        <f t="shared" si="0"/>
        <v>12</v>
      </c>
      <c r="H64" s="237">
        <v>1.99</v>
      </c>
      <c r="I64" s="237">
        <f t="shared" si="1"/>
        <v>23.88</v>
      </c>
      <c r="J64" s="202"/>
    </row>
    <row r="65" spans="1:15" ht="19" customHeight="1" x14ac:dyDescent="0.2">
      <c r="A65" s="444"/>
      <c r="B65" s="251" t="s">
        <v>62</v>
      </c>
      <c r="C65" s="252">
        <v>3454</v>
      </c>
      <c r="D65" s="233" t="s">
        <v>73</v>
      </c>
      <c r="E65" s="238">
        <v>1</v>
      </c>
      <c r="F65" s="235"/>
      <c r="G65" s="236">
        <f t="shared" si="0"/>
        <v>0</v>
      </c>
      <c r="H65" s="237">
        <v>12.34</v>
      </c>
      <c r="I65" s="237">
        <f t="shared" si="1"/>
        <v>0</v>
      </c>
      <c r="J65" s="202"/>
    </row>
    <row r="66" spans="1:15" ht="19" customHeight="1" x14ac:dyDescent="0.2">
      <c r="A66" s="444"/>
      <c r="B66" s="251" t="s">
        <v>62</v>
      </c>
      <c r="C66" s="252">
        <v>3458</v>
      </c>
      <c r="D66" s="233" t="s">
        <v>74</v>
      </c>
      <c r="E66" s="239">
        <v>12</v>
      </c>
      <c r="F66" s="235"/>
      <c r="G66" s="236">
        <f t="shared" si="0"/>
        <v>0</v>
      </c>
      <c r="H66" s="237">
        <v>1.78</v>
      </c>
      <c r="I66" s="237">
        <f t="shared" si="1"/>
        <v>0</v>
      </c>
      <c r="J66" s="202"/>
    </row>
    <row r="67" spans="1:15" ht="19" customHeight="1" x14ac:dyDescent="0.2">
      <c r="A67" s="444"/>
      <c r="B67" s="251" t="s">
        <v>62</v>
      </c>
      <c r="C67" s="252">
        <v>3491</v>
      </c>
      <c r="D67" s="233" t="s">
        <v>75</v>
      </c>
      <c r="E67" s="238">
        <v>12</v>
      </c>
      <c r="F67" s="235"/>
      <c r="G67" s="236">
        <f t="shared" si="0"/>
        <v>0</v>
      </c>
      <c r="H67" s="237">
        <v>2.1</v>
      </c>
      <c r="I67" s="237">
        <f t="shared" si="1"/>
        <v>0</v>
      </c>
      <c r="J67" s="202"/>
    </row>
    <row r="68" spans="1:15" ht="19" customHeight="1" x14ac:dyDescent="0.2">
      <c r="A68" s="444"/>
      <c r="B68" s="251" t="s">
        <v>62</v>
      </c>
      <c r="C68" s="252">
        <v>3596</v>
      </c>
      <c r="D68" s="233" t="s">
        <v>76</v>
      </c>
      <c r="E68" s="253">
        <v>12</v>
      </c>
      <c r="F68" s="235"/>
      <c r="G68" s="236">
        <f t="shared" si="0"/>
        <v>0</v>
      </c>
      <c r="H68" s="237">
        <v>3.29</v>
      </c>
      <c r="I68" s="237">
        <f t="shared" si="1"/>
        <v>0</v>
      </c>
      <c r="J68" s="202"/>
      <c r="K68" s="244"/>
      <c r="L68" s="245"/>
      <c r="M68" s="244"/>
      <c r="N68" s="246"/>
      <c r="O68" s="247"/>
    </row>
    <row r="69" spans="1:15" ht="19" customHeight="1" x14ac:dyDescent="0.2">
      <c r="A69" s="444"/>
      <c r="B69" s="251" t="s">
        <v>62</v>
      </c>
      <c r="C69" s="252">
        <v>3597</v>
      </c>
      <c r="D69" s="233" t="s">
        <v>77</v>
      </c>
      <c r="E69" s="234">
        <v>12</v>
      </c>
      <c r="F69" s="235"/>
      <c r="G69" s="236">
        <f t="shared" si="0"/>
        <v>0</v>
      </c>
      <c r="H69" s="237">
        <v>3.29</v>
      </c>
      <c r="I69" s="237">
        <f t="shared" si="1"/>
        <v>0</v>
      </c>
      <c r="J69" s="202"/>
      <c r="K69" s="244"/>
      <c r="L69" s="245"/>
      <c r="M69" s="244"/>
      <c r="N69" s="246"/>
      <c r="O69" s="247"/>
    </row>
    <row r="70" spans="1:15" ht="19" customHeight="1" x14ac:dyDescent="0.2">
      <c r="A70" s="444"/>
      <c r="B70" s="251" t="s">
        <v>62</v>
      </c>
      <c r="C70" s="254">
        <v>5196</v>
      </c>
      <c r="D70" s="233" t="s">
        <v>78</v>
      </c>
      <c r="E70" s="234">
        <v>12</v>
      </c>
      <c r="F70" s="235"/>
      <c r="G70" s="236">
        <f t="shared" si="0"/>
        <v>0</v>
      </c>
      <c r="H70" s="237">
        <v>2.09</v>
      </c>
      <c r="I70" s="237">
        <f t="shared" si="1"/>
        <v>0</v>
      </c>
      <c r="J70" s="202"/>
    </row>
    <row r="71" spans="1:15" ht="19" customHeight="1" x14ac:dyDescent="0.2">
      <c r="A71" s="444"/>
      <c r="B71" s="251" t="s">
        <v>62</v>
      </c>
      <c r="C71" s="254">
        <v>5197</v>
      </c>
      <c r="D71" s="233" t="s">
        <v>79</v>
      </c>
      <c r="E71" s="234">
        <v>12</v>
      </c>
      <c r="F71" s="235"/>
      <c r="G71" s="236">
        <f t="shared" si="0"/>
        <v>0</v>
      </c>
      <c r="H71" s="237">
        <v>2.31</v>
      </c>
      <c r="I71" s="237">
        <f t="shared" si="1"/>
        <v>0</v>
      </c>
      <c r="J71" s="202"/>
    </row>
    <row r="72" spans="1:15" ht="19" customHeight="1" x14ac:dyDescent="0.2">
      <c r="A72" s="444"/>
      <c r="B72" s="251" t="s">
        <v>62</v>
      </c>
      <c r="C72" s="254">
        <v>5247</v>
      </c>
      <c r="D72" s="233" t="s">
        <v>80</v>
      </c>
      <c r="E72" s="234">
        <v>12</v>
      </c>
      <c r="F72" s="235"/>
      <c r="G72" s="236">
        <f t="shared" si="0"/>
        <v>0</v>
      </c>
      <c r="H72" s="237">
        <v>2.84</v>
      </c>
      <c r="I72" s="237">
        <f t="shared" si="1"/>
        <v>0</v>
      </c>
      <c r="J72" s="202"/>
    </row>
    <row r="73" spans="1:15" ht="19" customHeight="1" x14ac:dyDescent="0.2">
      <c r="A73" s="444"/>
      <c r="B73" s="251" t="s">
        <v>62</v>
      </c>
      <c r="C73" s="254">
        <v>4276</v>
      </c>
      <c r="D73" s="233" t="s">
        <v>81</v>
      </c>
      <c r="E73" s="255">
        <v>10</v>
      </c>
      <c r="F73" s="235"/>
      <c r="G73" s="236">
        <f t="shared" si="0"/>
        <v>0</v>
      </c>
      <c r="H73" s="237">
        <v>1.68</v>
      </c>
      <c r="I73" s="237">
        <f t="shared" si="1"/>
        <v>0</v>
      </c>
      <c r="J73" s="202"/>
    </row>
    <row r="74" spans="1:15" ht="18" customHeight="1" x14ac:dyDescent="0.2">
      <c r="A74" s="444"/>
      <c r="B74" s="231" t="s">
        <v>82</v>
      </c>
      <c r="C74" s="256">
        <v>220</v>
      </c>
      <c r="D74" s="250" t="s">
        <v>83</v>
      </c>
      <c r="E74" s="234">
        <v>1</v>
      </c>
      <c r="F74" s="235"/>
      <c r="G74" s="236">
        <f t="shared" si="0"/>
        <v>0</v>
      </c>
      <c r="H74" s="237">
        <v>2.39</v>
      </c>
      <c r="I74" s="237">
        <f t="shared" si="1"/>
        <v>0</v>
      </c>
      <c r="J74" s="202"/>
    </row>
    <row r="75" spans="1:15" ht="18" customHeight="1" x14ac:dyDescent="0.2">
      <c r="A75" s="444"/>
      <c r="B75" s="257" t="s">
        <v>82</v>
      </c>
      <c r="C75" s="256">
        <v>2068</v>
      </c>
      <c r="D75" s="250" t="s">
        <v>84</v>
      </c>
      <c r="E75" s="234">
        <v>6</v>
      </c>
      <c r="F75" s="235"/>
      <c r="G75" s="236">
        <f t="shared" si="0"/>
        <v>0</v>
      </c>
      <c r="H75" s="237">
        <v>5.28</v>
      </c>
      <c r="I75" s="237">
        <f t="shared" si="1"/>
        <v>0</v>
      </c>
      <c r="J75" s="202"/>
    </row>
    <row r="76" spans="1:15" ht="19" customHeight="1" x14ac:dyDescent="0.2">
      <c r="A76" s="444"/>
      <c r="B76" s="251" t="s">
        <v>85</v>
      </c>
      <c r="C76" s="256">
        <v>1845</v>
      </c>
      <c r="D76" s="233" t="s">
        <v>86</v>
      </c>
      <c r="E76" s="255">
        <v>16</v>
      </c>
      <c r="F76" s="235"/>
      <c r="G76" s="236">
        <f t="shared" si="0"/>
        <v>0</v>
      </c>
      <c r="H76" s="237">
        <v>2.2000000000000002</v>
      </c>
      <c r="I76" s="237">
        <f t="shared" si="1"/>
        <v>0</v>
      </c>
      <c r="J76" s="202"/>
    </row>
    <row r="77" spans="1:15" ht="18" customHeight="1" x14ac:dyDescent="0.2">
      <c r="A77" s="444"/>
      <c r="B77" s="257" t="s">
        <v>85</v>
      </c>
      <c r="C77" s="256">
        <v>1726</v>
      </c>
      <c r="D77" s="233" t="s">
        <v>87</v>
      </c>
      <c r="E77" s="238">
        <v>10</v>
      </c>
      <c r="F77" s="235"/>
      <c r="G77" s="236">
        <f t="shared" si="0"/>
        <v>0</v>
      </c>
      <c r="H77" s="237">
        <v>2.9</v>
      </c>
      <c r="I77" s="237">
        <f t="shared" si="1"/>
        <v>0</v>
      </c>
      <c r="J77" s="202"/>
    </row>
    <row r="78" spans="1:15" ht="18" customHeight="1" x14ac:dyDescent="0.2">
      <c r="A78" s="444"/>
      <c r="B78" s="257" t="s">
        <v>85</v>
      </c>
      <c r="C78" s="256">
        <v>1860</v>
      </c>
      <c r="D78" s="233" t="s">
        <v>88</v>
      </c>
      <c r="E78" s="234">
        <v>20</v>
      </c>
      <c r="F78" s="235"/>
      <c r="G78" s="236">
        <f t="shared" si="0"/>
        <v>0</v>
      </c>
      <c r="H78" s="237">
        <v>1.26</v>
      </c>
      <c r="I78" s="237">
        <f t="shared" si="1"/>
        <v>0</v>
      </c>
      <c r="J78" s="202"/>
    </row>
    <row r="79" spans="1:15" ht="18" customHeight="1" x14ac:dyDescent="0.2">
      <c r="A79" s="444"/>
      <c r="B79" s="257" t="s">
        <v>85</v>
      </c>
      <c r="C79" s="256">
        <v>1875</v>
      </c>
      <c r="D79" s="233" t="s">
        <v>89</v>
      </c>
      <c r="E79" s="234">
        <v>14</v>
      </c>
      <c r="F79" s="235"/>
      <c r="G79" s="236">
        <f t="shared" si="0"/>
        <v>0</v>
      </c>
      <c r="H79" s="237">
        <v>2.2000000000000002</v>
      </c>
      <c r="I79" s="237">
        <f t="shared" si="1"/>
        <v>0</v>
      </c>
      <c r="J79" s="202"/>
    </row>
    <row r="80" spans="1:15" ht="19" customHeight="1" x14ac:dyDescent="0.2">
      <c r="A80" s="444"/>
      <c r="B80" s="251" t="s">
        <v>85</v>
      </c>
      <c r="C80" s="254">
        <v>1879</v>
      </c>
      <c r="D80" s="233" t="s">
        <v>90</v>
      </c>
      <c r="E80" s="253">
        <v>10</v>
      </c>
      <c r="F80" s="235">
        <v>2</v>
      </c>
      <c r="G80" s="236">
        <f t="shared" si="0"/>
        <v>20</v>
      </c>
      <c r="H80" s="237">
        <v>2.1</v>
      </c>
      <c r="I80" s="237">
        <f t="shared" si="1"/>
        <v>42</v>
      </c>
      <c r="J80" s="202"/>
    </row>
    <row r="81" spans="1:10" ht="19" customHeight="1" thickBot="1" x14ac:dyDescent="0.25">
      <c r="A81" s="445"/>
      <c r="B81" s="258" t="s">
        <v>85</v>
      </c>
      <c r="C81" s="259">
        <v>1402</v>
      </c>
      <c r="D81" s="260" t="s">
        <v>91</v>
      </c>
      <c r="E81" s="261">
        <v>14</v>
      </c>
      <c r="F81" s="262"/>
      <c r="G81" s="263">
        <f t="shared" si="0"/>
        <v>0</v>
      </c>
      <c r="H81" s="237">
        <v>3.15</v>
      </c>
      <c r="I81" s="237">
        <f t="shared" si="1"/>
        <v>0</v>
      </c>
      <c r="J81" s="202"/>
    </row>
    <row r="82" spans="1:10" ht="18" customHeight="1" x14ac:dyDescent="0.2">
      <c r="A82" s="443" t="s">
        <v>92</v>
      </c>
      <c r="B82" s="264" t="s">
        <v>93</v>
      </c>
      <c r="C82" s="265">
        <v>2784</v>
      </c>
      <c r="D82" s="225" t="s">
        <v>94</v>
      </c>
      <c r="E82" s="266">
        <v>12</v>
      </c>
      <c r="F82" s="227">
        <v>1</v>
      </c>
      <c r="G82" s="228">
        <f t="shared" si="0"/>
        <v>12</v>
      </c>
      <c r="H82" s="237">
        <v>2.1</v>
      </c>
      <c r="I82" s="237">
        <f t="shared" si="1"/>
        <v>25.200000000000003</v>
      </c>
      <c r="J82" s="202"/>
    </row>
    <row r="83" spans="1:10" ht="18" customHeight="1" x14ac:dyDescent="0.2">
      <c r="A83" s="444"/>
      <c r="B83" s="267" t="s">
        <v>93</v>
      </c>
      <c r="C83" s="268">
        <v>2929</v>
      </c>
      <c r="D83" s="233" t="s">
        <v>95</v>
      </c>
      <c r="E83" s="239">
        <v>24</v>
      </c>
      <c r="F83" s="235"/>
      <c r="G83" s="236">
        <f t="shared" si="0"/>
        <v>0</v>
      </c>
      <c r="H83" s="237">
        <v>2.1</v>
      </c>
      <c r="I83" s="237">
        <f t="shared" si="1"/>
        <v>0</v>
      </c>
      <c r="J83" s="202"/>
    </row>
    <row r="84" spans="1:10" ht="18" customHeight="1" x14ac:dyDescent="0.2">
      <c r="A84" s="444"/>
      <c r="B84" s="269" t="s">
        <v>93</v>
      </c>
      <c r="C84" s="270">
        <v>2932</v>
      </c>
      <c r="D84" s="233" t="s">
        <v>96</v>
      </c>
      <c r="E84" s="239">
        <v>24</v>
      </c>
      <c r="F84" s="235"/>
      <c r="G84" s="236">
        <f t="shared" ref="G84:G147" si="2">+F84*E84</f>
        <v>0</v>
      </c>
      <c r="H84" s="237">
        <v>2.1</v>
      </c>
      <c r="I84" s="237">
        <f t="shared" si="1"/>
        <v>0</v>
      </c>
      <c r="J84" s="202"/>
    </row>
    <row r="85" spans="1:10" ht="18" customHeight="1" x14ac:dyDescent="0.2">
      <c r="A85" s="444"/>
      <c r="B85" s="269" t="s">
        <v>93</v>
      </c>
      <c r="C85" s="270">
        <v>2934</v>
      </c>
      <c r="D85" s="233" t="s">
        <v>97</v>
      </c>
      <c r="E85" s="239">
        <v>24</v>
      </c>
      <c r="F85" s="235"/>
      <c r="G85" s="236">
        <f t="shared" si="2"/>
        <v>0</v>
      </c>
      <c r="H85" s="237">
        <v>2.1</v>
      </c>
      <c r="I85" s="237">
        <f t="shared" si="1"/>
        <v>0</v>
      </c>
      <c r="J85" s="202"/>
    </row>
    <row r="86" spans="1:10" ht="18" customHeight="1" x14ac:dyDescent="0.2">
      <c r="A86" s="444"/>
      <c r="B86" s="271" t="s">
        <v>93</v>
      </c>
      <c r="C86" s="270">
        <v>6111</v>
      </c>
      <c r="D86" s="233" t="s">
        <v>98</v>
      </c>
      <c r="E86" s="234">
        <v>24</v>
      </c>
      <c r="F86" s="235"/>
      <c r="G86" s="236">
        <f t="shared" si="2"/>
        <v>0</v>
      </c>
      <c r="H86" s="237">
        <v>1.53</v>
      </c>
      <c r="I86" s="237">
        <f t="shared" si="1"/>
        <v>0</v>
      </c>
      <c r="J86" s="202"/>
    </row>
    <row r="87" spans="1:10" ht="18" customHeight="1" x14ac:dyDescent="0.2">
      <c r="A87" s="444"/>
      <c r="B87" s="271" t="s">
        <v>93</v>
      </c>
      <c r="C87" s="270">
        <v>6113</v>
      </c>
      <c r="D87" s="233" t="s">
        <v>99</v>
      </c>
      <c r="E87" s="234">
        <v>24</v>
      </c>
      <c r="F87" s="235"/>
      <c r="G87" s="236">
        <f t="shared" si="2"/>
        <v>0</v>
      </c>
      <c r="H87" s="237">
        <v>1.53</v>
      </c>
      <c r="I87" s="237">
        <f t="shared" ref="I87:I150" si="3">+G87*H87</f>
        <v>0</v>
      </c>
      <c r="J87" s="202"/>
    </row>
    <row r="88" spans="1:10" ht="19" customHeight="1" x14ac:dyDescent="0.2">
      <c r="A88" s="444"/>
      <c r="B88" s="272" t="s">
        <v>93</v>
      </c>
      <c r="C88" s="273">
        <v>6114</v>
      </c>
      <c r="D88" s="233" t="s">
        <v>100</v>
      </c>
      <c r="E88" s="274">
        <v>24</v>
      </c>
      <c r="F88" s="235"/>
      <c r="G88" s="236">
        <f t="shared" si="2"/>
        <v>0</v>
      </c>
      <c r="H88" s="237">
        <v>1.53</v>
      </c>
      <c r="I88" s="237">
        <f t="shared" si="3"/>
        <v>0</v>
      </c>
      <c r="J88" s="202"/>
    </row>
    <row r="89" spans="1:10" ht="18" customHeight="1" x14ac:dyDescent="0.2">
      <c r="A89" s="444"/>
      <c r="B89" s="269" t="s">
        <v>93</v>
      </c>
      <c r="C89" s="275">
        <v>6121</v>
      </c>
      <c r="D89" s="233" t="s">
        <v>101</v>
      </c>
      <c r="E89" s="234">
        <v>24</v>
      </c>
      <c r="F89" s="235"/>
      <c r="G89" s="236">
        <f t="shared" si="2"/>
        <v>0</v>
      </c>
      <c r="H89" s="237">
        <v>1.53</v>
      </c>
      <c r="I89" s="237">
        <f t="shared" si="3"/>
        <v>0</v>
      </c>
      <c r="J89" s="202"/>
    </row>
    <row r="90" spans="1:10" ht="18" customHeight="1" x14ac:dyDescent="0.2">
      <c r="A90" s="444"/>
      <c r="B90" s="267" t="s">
        <v>93</v>
      </c>
      <c r="C90" s="276">
        <v>6128</v>
      </c>
      <c r="D90" s="233" t="s">
        <v>102</v>
      </c>
      <c r="E90" s="239">
        <v>24</v>
      </c>
      <c r="F90" s="235"/>
      <c r="G90" s="236">
        <f t="shared" si="2"/>
        <v>0</v>
      </c>
      <c r="H90" s="237">
        <v>1.53</v>
      </c>
      <c r="I90" s="237">
        <f t="shared" si="3"/>
        <v>0</v>
      </c>
      <c r="J90" s="202"/>
    </row>
    <row r="91" spans="1:10" ht="18" customHeight="1" x14ac:dyDescent="0.2">
      <c r="A91" s="444"/>
      <c r="B91" s="271" t="s">
        <v>93</v>
      </c>
      <c r="C91" s="275">
        <v>6129</v>
      </c>
      <c r="D91" s="233" t="s">
        <v>103</v>
      </c>
      <c r="E91" s="239">
        <v>24</v>
      </c>
      <c r="F91" s="235"/>
      <c r="G91" s="236">
        <f t="shared" si="2"/>
        <v>0</v>
      </c>
      <c r="H91" s="237">
        <v>0.83</v>
      </c>
      <c r="I91" s="237">
        <f t="shared" si="3"/>
        <v>0</v>
      </c>
      <c r="J91" s="202"/>
    </row>
    <row r="92" spans="1:10" ht="18" customHeight="1" x14ac:dyDescent="0.2">
      <c r="A92" s="444"/>
      <c r="B92" s="269" t="s">
        <v>93</v>
      </c>
      <c r="C92" s="275">
        <v>6130</v>
      </c>
      <c r="D92" s="233" t="s">
        <v>104</v>
      </c>
      <c r="E92" s="239">
        <v>24</v>
      </c>
      <c r="F92" s="235"/>
      <c r="G92" s="236">
        <f t="shared" si="2"/>
        <v>0</v>
      </c>
      <c r="H92" s="237">
        <v>0.83</v>
      </c>
      <c r="I92" s="237">
        <f t="shared" si="3"/>
        <v>0</v>
      </c>
      <c r="J92" s="202"/>
    </row>
    <row r="93" spans="1:10" ht="18" customHeight="1" x14ac:dyDescent="0.2">
      <c r="A93" s="444"/>
      <c r="B93" s="269" t="s">
        <v>93</v>
      </c>
      <c r="C93" s="275">
        <v>6136</v>
      </c>
      <c r="D93" s="233" t="s">
        <v>105</v>
      </c>
      <c r="E93" s="239">
        <v>24</v>
      </c>
      <c r="F93" s="235"/>
      <c r="G93" s="236">
        <f t="shared" si="2"/>
        <v>0</v>
      </c>
      <c r="H93" s="237">
        <v>1.53</v>
      </c>
      <c r="I93" s="237">
        <f t="shared" si="3"/>
        <v>0</v>
      </c>
      <c r="J93" s="202"/>
    </row>
    <row r="94" spans="1:10" ht="19" customHeight="1" x14ac:dyDescent="0.2">
      <c r="A94" s="444"/>
      <c r="B94" s="272" t="s">
        <v>93</v>
      </c>
      <c r="C94" s="273">
        <v>6145</v>
      </c>
      <c r="D94" s="233" t="s">
        <v>106</v>
      </c>
      <c r="E94" s="239">
        <v>24</v>
      </c>
      <c r="F94" s="235"/>
      <c r="G94" s="236">
        <f t="shared" si="2"/>
        <v>0</v>
      </c>
      <c r="H94" s="237">
        <v>1.53</v>
      </c>
      <c r="I94" s="237">
        <f t="shared" si="3"/>
        <v>0</v>
      </c>
      <c r="J94" s="202"/>
    </row>
    <row r="95" spans="1:10" ht="18" customHeight="1" x14ac:dyDescent="0.2">
      <c r="A95" s="444"/>
      <c r="B95" s="271" t="s">
        <v>93</v>
      </c>
      <c r="C95" s="275">
        <v>6162</v>
      </c>
      <c r="D95" s="233" t="s">
        <v>107</v>
      </c>
      <c r="E95" s="234">
        <v>24</v>
      </c>
      <c r="F95" s="235"/>
      <c r="G95" s="236">
        <f t="shared" si="2"/>
        <v>0</v>
      </c>
      <c r="H95" s="237">
        <v>3.58</v>
      </c>
      <c r="I95" s="237">
        <f t="shared" si="3"/>
        <v>0</v>
      </c>
      <c r="J95" s="202"/>
    </row>
    <row r="96" spans="1:10" ht="18" customHeight="1" x14ac:dyDescent="0.2">
      <c r="A96" s="444"/>
      <c r="B96" s="269" t="s">
        <v>93</v>
      </c>
      <c r="C96" s="275">
        <v>6170</v>
      </c>
      <c r="D96" s="233" t="s">
        <v>108</v>
      </c>
      <c r="E96" s="234">
        <v>24</v>
      </c>
      <c r="F96" s="235"/>
      <c r="G96" s="236">
        <f t="shared" si="2"/>
        <v>0</v>
      </c>
      <c r="H96" s="237">
        <v>2.42</v>
      </c>
      <c r="I96" s="237">
        <f t="shared" si="3"/>
        <v>0</v>
      </c>
      <c r="J96" s="202"/>
    </row>
    <row r="97" spans="1:10" ht="18" customHeight="1" x14ac:dyDescent="0.2">
      <c r="A97" s="444"/>
      <c r="B97" s="271" t="s">
        <v>93</v>
      </c>
      <c r="C97" s="275">
        <v>6171</v>
      </c>
      <c r="D97" s="233" t="s">
        <v>109</v>
      </c>
      <c r="E97" s="234">
        <v>24</v>
      </c>
      <c r="F97" s="235"/>
      <c r="G97" s="236">
        <f t="shared" si="2"/>
        <v>0</v>
      </c>
      <c r="H97" s="237">
        <v>2.42</v>
      </c>
      <c r="I97" s="237">
        <f t="shared" si="3"/>
        <v>0</v>
      </c>
      <c r="J97" s="202"/>
    </row>
    <row r="98" spans="1:10" ht="18" customHeight="1" x14ac:dyDescent="0.2">
      <c r="A98" s="444"/>
      <c r="B98" s="269" t="s">
        <v>93</v>
      </c>
      <c r="C98" s="275">
        <v>6174</v>
      </c>
      <c r="D98" s="233" t="s">
        <v>110</v>
      </c>
      <c r="E98" s="234">
        <v>24</v>
      </c>
      <c r="F98" s="235"/>
      <c r="G98" s="236">
        <f t="shared" si="2"/>
        <v>0</v>
      </c>
      <c r="H98" s="237">
        <v>2.42</v>
      </c>
      <c r="I98" s="237">
        <f t="shared" si="3"/>
        <v>0</v>
      </c>
      <c r="J98" s="202"/>
    </row>
    <row r="99" spans="1:10" ht="18" customHeight="1" x14ac:dyDescent="0.2">
      <c r="A99" s="444"/>
      <c r="B99" s="271" t="s">
        <v>93</v>
      </c>
      <c r="C99" s="275">
        <v>6176</v>
      </c>
      <c r="D99" s="233" t="s">
        <v>111</v>
      </c>
      <c r="E99" s="234">
        <v>24</v>
      </c>
      <c r="F99" s="235"/>
      <c r="G99" s="236">
        <f t="shared" si="2"/>
        <v>0</v>
      </c>
      <c r="H99" s="237">
        <v>2.42</v>
      </c>
      <c r="I99" s="237">
        <f t="shared" si="3"/>
        <v>0</v>
      </c>
      <c r="J99" s="202"/>
    </row>
    <row r="100" spans="1:10" ht="18" customHeight="1" x14ac:dyDescent="0.2">
      <c r="A100" s="444"/>
      <c r="B100" s="269" t="s">
        <v>93</v>
      </c>
      <c r="C100" s="275">
        <v>6177</v>
      </c>
      <c r="D100" s="233" t="s">
        <v>112</v>
      </c>
      <c r="E100" s="234">
        <v>24</v>
      </c>
      <c r="F100" s="235"/>
      <c r="G100" s="236">
        <f t="shared" si="2"/>
        <v>0</v>
      </c>
      <c r="H100" s="237">
        <v>2.42</v>
      </c>
      <c r="I100" s="237">
        <f t="shared" si="3"/>
        <v>0</v>
      </c>
      <c r="J100" s="202"/>
    </row>
    <row r="101" spans="1:10" ht="18" customHeight="1" x14ac:dyDescent="0.2">
      <c r="A101" s="444"/>
      <c r="B101" s="271" t="s">
        <v>93</v>
      </c>
      <c r="C101" s="275">
        <v>6182</v>
      </c>
      <c r="D101" s="233" t="s">
        <v>113</v>
      </c>
      <c r="E101" s="234">
        <v>24</v>
      </c>
      <c r="F101" s="235"/>
      <c r="G101" s="236">
        <f t="shared" si="2"/>
        <v>0</v>
      </c>
      <c r="H101" s="237">
        <v>1.53</v>
      </c>
      <c r="I101" s="237">
        <f t="shared" si="3"/>
        <v>0</v>
      </c>
      <c r="J101" s="202"/>
    </row>
    <row r="102" spans="1:10" ht="19" customHeight="1" x14ac:dyDescent="0.2">
      <c r="A102" s="444"/>
      <c r="B102" s="272" t="s">
        <v>93</v>
      </c>
      <c r="C102" s="273">
        <v>6183</v>
      </c>
      <c r="D102" s="233" t="s">
        <v>114</v>
      </c>
      <c r="E102" s="274">
        <v>24</v>
      </c>
      <c r="F102" s="235"/>
      <c r="G102" s="236">
        <f t="shared" si="2"/>
        <v>0</v>
      </c>
      <c r="H102" s="237">
        <v>1.53</v>
      </c>
      <c r="I102" s="237">
        <f t="shared" si="3"/>
        <v>0</v>
      </c>
      <c r="J102" s="202"/>
    </row>
    <row r="103" spans="1:10" ht="18" customHeight="1" x14ac:dyDescent="0.2">
      <c r="A103" s="444"/>
      <c r="B103" s="271" t="s">
        <v>93</v>
      </c>
      <c r="C103" s="275">
        <v>6184</v>
      </c>
      <c r="D103" s="233" t="s">
        <v>115</v>
      </c>
      <c r="E103" s="234">
        <v>24</v>
      </c>
      <c r="F103" s="235"/>
      <c r="G103" s="236">
        <f t="shared" si="2"/>
        <v>0</v>
      </c>
      <c r="H103" s="237">
        <v>1.53</v>
      </c>
      <c r="I103" s="237">
        <f t="shared" si="3"/>
        <v>0</v>
      </c>
      <c r="J103" s="202"/>
    </row>
    <row r="104" spans="1:10" ht="19" customHeight="1" x14ac:dyDescent="0.2">
      <c r="A104" s="444"/>
      <c r="B104" s="272" t="s">
        <v>93</v>
      </c>
      <c r="C104" s="273">
        <v>6186</v>
      </c>
      <c r="D104" s="233" t="s">
        <v>116</v>
      </c>
      <c r="E104" s="239">
        <v>24</v>
      </c>
      <c r="F104" s="235"/>
      <c r="G104" s="236">
        <f t="shared" si="2"/>
        <v>0</v>
      </c>
      <c r="H104" s="237">
        <v>2.42</v>
      </c>
      <c r="I104" s="237">
        <f t="shared" si="3"/>
        <v>0</v>
      </c>
      <c r="J104" s="202"/>
    </row>
    <row r="105" spans="1:10" ht="18" customHeight="1" x14ac:dyDescent="0.2">
      <c r="A105" s="444"/>
      <c r="B105" s="271" t="s">
        <v>93</v>
      </c>
      <c r="C105" s="275">
        <v>6187</v>
      </c>
      <c r="D105" s="233" t="s">
        <v>117</v>
      </c>
      <c r="E105" s="234">
        <v>24</v>
      </c>
      <c r="F105" s="235"/>
      <c r="G105" s="236">
        <f t="shared" si="2"/>
        <v>0</v>
      </c>
      <c r="H105" s="237">
        <v>2.42</v>
      </c>
      <c r="I105" s="237">
        <f t="shared" si="3"/>
        <v>0</v>
      </c>
      <c r="J105" s="202"/>
    </row>
    <row r="106" spans="1:10" ht="18" customHeight="1" x14ac:dyDescent="0.2">
      <c r="A106" s="444"/>
      <c r="B106" s="267" t="s">
        <v>93</v>
      </c>
      <c r="C106" s="276">
        <v>6565</v>
      </c>
      <c r="D106" s="233" t="s">
        <v>118</v>
      </c>
      <c r="E106" s="277">
        <v>12</v>
      </c>
      <c r="F106" s="235"/>
      <c r="G106" s="236">
        <f t="shared" si="2"/>
        <v>0</v>
      </c>
      <c r="H106" s="237">
        <v>2.31</v>
      </c>
      <c r="I106" s="237">
        <f t="shared" si="3"/>
        <v>0</v>
      </c>
      <c r="J106" s="202"/>
    </row>
    <row r="107" spans="1:10" ht="19" customHeight="1" x14ac:dyDescent="0.2">
      <c r="A107" s="444"/>
      <c r="B107" s="272" t="s">
        <v>93</v>
      </c>
      <c r="C107" s="273">
        <v>6566</v>
      </c>
      <c r="D107" s="233" t="s">
        <v>119</v>
      </c>
      <c r="E107" s="239">
        <v>24</v>
      </c>
      <c r="F107" s="235"/>
      <c r="G107" s="236">
        <f t="shared" si="2"/>
        <v>0</v>
      </c>
      <c r="H107" s="237">
        <v>2.1</v>
      </c>
      <c r="I107" s="237">
        <f t="shared" si="3"/>
        <v>0</v>
      </c>
      <c r="J107" s="202"/>
    </row>
    <row r="108" spans="1:10" ht="19" customHeight="1" thickBot="1" x14ac:dyDescent="0.25">
      <c r="A108" s="445"/>
      <c r="B108" s="278" t="s">
        <v>93</v>
      </c>
      <c r="C108" s="279">
        <v>6569</v>
      </c>
      <c r="D108" s="260" t="s">
        <v>120</v>
      </c>
      <c r="E108" s="280">
        <v>24</v>
      </c>
      <c r="F108" s="262"/>
      <c r="G108" s="263">
        <f t="shared" si="2"/>
        <v>0</v>
      </c>
      <c r="H108" s="237">
        <v>1.64</v>
      </c>
      <c r="I108" s="237">
        <f t="shared" si="3"/>
        <v>0</v>
      </c>
      <c r="J108" s="202"/>
    </row>
    <row r="109" spans="1:10" ht="18" customHeight="1" thickBot="1" x14ac:dyDescent="0.25">
      <c r="A109" s="443" t="s">
        <v>121</v>
      </c>
      <c r="B109" s="281" t="s">
        <v>122</v>
      </c>
      <c r="C109" s="282">
        <v>3733</v>
      </c>
      <c r="D109" s="225" t="s">
        <v>123</v>
      </c>
      <c r="E109" s="283">
        <v>16</v>
      </c>
      <c r="F109" s="227"/>
      <c r="G109" s="228">
        <f t="shared" si="2"/>
        <v>0</v>
      </c>
      <c r="H109" s="237">
        <v>1.68</v>
      </c>
      <c r="I109" s="237">
        <f t="shared" si="3"/>
        <v>0</v>
      </c>
      <c r="J109" s="202"/>
    </row>
    <row r="110" spans="1:10" ht="18" customHeight="1" x14ac:dyDescent="0.2">
      <c r="A110" s="444"/>
      <c r="B110" s="281" t="s">
        <v>122</v>
      </c>
      <c r="C110" s="282">
        <v>3735</v>
      </c>
      <c r="D110" s="225" t="s">
        <v>124</v>
      </c>
      <c r="E110" s="284" t="s">
        <v>125</v>
      </c>
      <c r="F110" s="285"/>
      <c r="G110" s="228">
        <f t="shared" si="2"/>
        <v>0</v>
      </c>
      <c r="H110" s="237">
        <v>2.04</v>
      </c>
      <c r="I110" s="237">
        <f t="shared" si="3"/>
        <v>0</v>
      </c>
      <c r="J110" s="202"/>
    </row>
    <row r="111" spans="1:10" ht="19" customHeight="1" x14ac:dyDescent="0.2">
      <c r="A111" s="444"/>
      <c r="B111" s="286" t="s">
        <v>122</v>
      </c>
      <c r="C111" s="287">
        <v>2114</v>
      </c>
      <c r="D111" s="233" t="s">
        <v>126</v>
      </c>
      <c r="E111" s="239">
        <v>16</v>
      </c>
      <c r="F111" s="235"/>
      <c r="G111" s="236">
        <f t="shared" si="2"/>
        <v>0</v>
      </c>
      <c r="H111" s="237">
        <v>1.99</v>
      </c>
      <c r="I111" s="237">
        <f t="shared" si="3"/>
        <v>0</v>
      </c>
      <c r="J111" s="202"/>
    </row>
    <row r="112" spans="1:10" ht="18" customHeight="1" x14ac:dyDescent="0.2">
      <c r="A112" s="444"/>
      <c r="B112" s="288" t="s">
        <v>122</v>
      </c>
      <c r="C112" s="289">
        <v>3317</v>
      </c>
      <c r="D112" s="233" t="s">
        <v>127</v>
      </c>
      <c r="E112" s="239">
        <v>8</v>
      </c>
      <c r="F112" s="235"/>
      <c r="G112" s="236">
        <f t="shared" si="2"/>
        <v>0</v>
      </c>
      <c r="H112" s="237">
        <v>3.89</v>
      </c>
      <c r="I112" s="237">
        <f t="shared" si="3"/>
        <v>0</v>
      </c>
      <c r="J112" s="202"/>
    </row>
    <row r="113" spans="1:17" ht="18" customHeight="1" x14ac:dyDescent="0.2">
      <c r="A113" s="444"/>
      <c r="B113" s="290" t="s">
        <v>122</v>
      </c>
      <c r="C113" s="289">
        <v>3733</v>
      </c>
      <c r="D113" s="233" t="s">
        <v>128</v>
      </c>
      <c r="E113" s="234">
        <v>16</v>
      </c>
      <c r="F113" s="235"/>
      <c r="G113" s="236">
        <f t="shared" si="2"/>
        <v>0</v>
      </c>
      <c r="H113" s="237">
        <v>1.68</v>
      </c>
      <c r="I113" s="237">
        <f t="shared" si="3"/>
        <v>0</v>
      </c>
      <c r="J113" s="202"/>
    </row>
    <row r="114" spans="1:17" ht="18" customHeight="1" x14ac:dyDescent="0.2">
      <c r="A114" s="444"/>
      <c r="B114" s="291" t="s">
        <v>122</v>
      </c>
      <c r="C114" s="292">
        <v>3735</v>
      </c>
      <c r="D114" s="233" t="s">
        <v>129</v>
      </c>
      <c r="E114" s="277">
        <v>16</v>
      </c>
      <c r="F114" s="235"/>
      <c r="G114" s="236">
        <f t="shared" si="2"/>
        <v>0</v>
      </c>
      <c r="H114" s="237">
        <v>2.1</v>
      </c>
      <c r="I114" s="237">
        <f t="shared" si="3"/>
        <v>0</v>
      </c>
      <c r="J114" s="202"/>
    </row>
    <row r="115" spans="1:17" ht="18" customHeight="1" x14ac:dyDescent="0.2">
      <c r="A115" s="444"/>
      <c r="B115" s="290" t="s">
        <v>122</v>
      </c>
      <c r="C115" s="289">
        <v>3795</v>
      </c>
      <c r="D115" s="233" t="s">
        <v>130</v>
      </c>
      <c r="E115" s="239">
        <v>24</v>
      </c>
      <c r="F115" s="235"/>
      <c r="G115" s="236">
        <f t="shared" si="2"/>
        <v>0</v>
      </c>
      <c r="H115" s="237">
        <v>1.89</v>
      </c>
      <c r="I115" s="237">
        <f t="shared" si="3"/>
        <v>0</v>
      </c>
      <c r="J115" s="202"/>
    </row>
    <row r="116" spans="1:17" ht="18" customHeight="1" x14ac:dyDescent="0.2">
      <c r="A116" s="444"/>
      <c r="B116" s="290" t="s">
        <v>122</v>
      </c>
      <c r="C116" s="289">
        <v>6099</v>
      </c>
      <c r="D116" s="233" t="s">
        <v>131</v>
      </c>
      <c r="E116" s="238">
        <v>24</v>
      </c>
      <c r="F116" s="235"/>
      <c r="G116" s="236">
        <f t="shared" si="2"/>
        <v>0</v>
      </c>
      <c r="H116" s="237">
        <v>1.68</v>
      </c>
      <c r="I116" s="237">
        <f t="shared" si="3"/>
        <v>0</v>
      </c>
      <c r="J116" s="202"/>
    </row>
    <row r="117" spans="1:17" ht="18" customHeight="1" x14ac:dyDescent="0.2">
      <c r="A117" s="444"/>
      <c r="B117" s="290" t="s">
        <v>122</v>
      </c>
      <c r="C117" s="289">
        <v>6564</v>
      </c>
      <c r="D117" s="233" t="s">
        <v>132</v>
      </c>
      <c r="E117" s="239">
        <v>20</v>
      </c>
      <c r="F117" s="235"/>
      <c r="G117" s="236">
        <f t="shared" si="2"/>
        <v>0</v>
      </c>
      <c r="H117" s="237">
        <v>1.85</v>
      </c>
      <c r="I117" s="237">
        <f t="shared" si="3"/>
        <v>0</v>
      </c>
      <c r="J117" s="202"/>
    </row>
    <row r="118" spans="1:17" ht="19" customHeight="1" x14ac:dyDescent="0.2">
      <c r="A118" s="444"/>
      <c r="B118" s="286" t="s">
        <v>122</v>
      </c>
      <c r="C118" s="287">
        <v>6568</v>
      </c>
      <c r="D118" s="233" t="s">
        <v>133</v>
      </c>
      <c r="E118" s="234">
        <v>16</v>
      </c>
      <c r="F118" s="235"/>
      <c r="G118" s="236">
        <f t="shared" si="2"/>
        <v>0</v>
      </c>
      <c r="H118" s="237">
        <v>1.95</v>
      </c>
      <c r="I118" s="237">
        <f t="shared" si="3"/>
        <v>0</v>
      </c>
      <c r="J118" s="202"/>
    </row>
    <row r="119" spans="1:17" ht="18" customHeight="1" x14ac:dyDescent="0.2">
      <c r="A119" s="444"/>
      <c r="B119" s="288" t="s">
        <v>122</v>
      </c>
      <c r="C119" s="289">
        <v>8093</v>
      </c>
      <c r="D119" s="233" t="s">
        <v>134</v>
      </c>
      <c r="E119" s="239">
        <v>8</v>
      </c>
      <c r="F119" s="235">
        <v>1</v>
      </c>
      <c r="G119" s="236">
        <f t="shared" si="2"/>
        <v>8</v>
      </c>
      <c r="H119" s="237">
        <v>3.89</v>
      </c>
      <c r="I119" s="237">
        <f t="shared" si="3"/>
        <v>31.12</v>
      </c>
      <c r="J119" s="202"/>
    </row>
    <row r="120" spans="1:17" ht="19" customHeight="1" thickBot="1" x14ac:dyDescent="0.25">
      <c r="A120" s="445"/>
      <c r="B120" s="293" t="s">
        <v>122</v>
      </c>
      <c r="C120" s="294">
        <v>8095</v>
      </c>
      <c r="D120" s="260" t="s">
        <v>135</v>
      </c>
      <c r="E120" s="280">
        <v>8</v>
      </c>
      <c r="F120" s="262">
        <v>1</v>
      </c>
      <c r="G120" s="263">
        <f t="shared" si="2"/>
        <v>8</v>
      </c>
      <c r="H120" s="237">
        <v>3.89</v>
      </c>
      <c r="I120" s="237">
        <f t="shared" si="3"/>
        <v>31.12</v>
      </c>
      <c r="J120" s="202"/>
    </row>
    <row r="121" spans="1:17" ht="19" customHeight="1" x14ac:dyDescent="0.2">
      <c r="A121" s="443" t="s">
        <v>136</v>
      </c>
      <c r="B121" s="295" t="s">
        <v>137</v>
      </c>
      <c r="C121" s="296">
        <v>6803</v>
      </c>
      <c r="D121" s="297" t="s">
        <v>138</v>
      </c>
      <c r="E121" s="298">
        <v>6</v>
      </c>
      <c r="F121" s="227">
        <v>6</v>
      </c>
      <c r="G121" s="228">
        <f t="shared" si="2"/>
        <v>36</v>
      </c>
      <c r="H121" s="237">
        <v>11.5</v>
      </c>
      <c r="I121" s="237">
        <f t="shared" si="3"/>
        <v>414</v>
      </c>
      <c r="J121" s="202"/>
    </row>
    <row r="122" spans="1:17" ht="19" customHeight="1" x14ac:dyDescent="0.2">
      <c r="A122" s="444"/>
      <c r="B122" s="299" t="s">
        <v>137</v>
      </c>
      <c r="C122" s="300">
        <v>1817</v>
      </c>
      <c r="D122" s="233" t="s">
        <v>139</v>
      </c>
      <c r="E122" s="239">
        <v>25</v>
      </c>
      <c r="F122" s="235"/>
      <c r="G122" s="236">
        <f t="shared" si="2"/>
        <v>0</v>
      </c>
      <c r="H122" s="237">
        <v>1.36</v>
      </c>
      <c r="I122" s="237">
        <f t="shared" si="3"/>
        <v>0</v>
      </c>
      <c r="J122" s="202"/>
    </row>
    <row r="123" spans="1:17" ht="19" customHeight="1" x14ac:dyDescent="0.2">
      <c r="A123" s="444"/>
      <c r="B123" s="299" t="s">
        <v>137</v>
      </c>
      <c r="C123" s="300">
        <v>4123</v>
      </c>
      <c r="D123" s="233" t="s">
        <v>140</v>
      </c>
      <c r="E123" s="239">
        <v>12</v>
      </c>
      <c r="F123" s="235"/>
      <c r="G123" s="236">
        <f t="shared" si="2"/>
        <v>0</v>
      </c>
      <c r="H123" s="237">
        <v>2.42</v>
      </c>
      <c r="I123" s="237">
        <f t="shared" si="3"/>
        <v>0</v>
      </c>
      <c r="J123" s="202"/>
    </row>
    <row r="124" spans="1:17" ht="19" customHeight="1" x14ac:dyDescent="0.2">
      <c r="A124" s="444"/>
      <c r="B124" s="299" t="s">
        <v>137</v>
      </c>
      <c r="C124" s="301">
        <v>6788</v>
      </c>
      <c r="D124" s="233" t="s">
        <v>141</v>
      </c>
      <c r="E124" s="234">
        <v>1</v>
      </c>
      <c r="F124" s="235">
        <v>7</v>
      </c>
      <c r="G124" s="236">
        <f t="shared" si="2"/>
        <v>7</v>
      </c>
      <c r="H124" s="237">
        <v>20.95</v>
      </c>
      <c r="I124" s="237">
        <f t="shared" si="3"/>
        <v>146.65</v>
      </c>
      <c r="J124" s="202"/>
    </row>
    <row r="125" spans="1:17" ht="19" customHeight="1" x14ac:dyDescent="0.2">
      <c r="A125" s="444"/>
      <c r="B125" s="299" t="s">
        <v>137</v>
      </c>
      <c r="C125" s="301">
        <v>8195</v>
      </c>
      <c r="D125" s="233" t="s">
        <v>142</v>
      </c>
      <c r="E125" s="277">
        <v>6</v>
      </c>
      <c r="F125" s="235"/>
      <c r="G125" s="236">
        <f t="shared" si="2"/>
        <v>0</v>
      </c>
      <c r="H125" s="237">
        <v>1.94</v>
      </c>
      <c r="I125" s="237">
        <f t="shared" si="3"/>
        <v>0</v>
      </c>
      <c r="J125" s="202"/>
      <c r="K125" s="245"/>
      <c r="L125" s="302"/>
      <c r="M125" s="248"/>
      <c r="N125" s="247"/>
    </row>
    <row r="126" spans="1:17" ht="19" customHeight="1" x14ac:dyDescent="0.2">
      <c r="A126" s="444"/>
      <c r="B126" s="299" t="s">
        <v>143</v>
      </c>
      <c r="C126" s="301" t="s">
        <v>144</v>
      </c>
      <c r="D126" s="250" t="s">
        <v>145</v>
      </c>
      <c r="E126" s="255">
        <v>1</v>
      </c>
      <c r="F126" s="235"/>
      <c r="G126" s="236">
        <f t="shared" si="2"/>
        <v>0</v>
      </c>
      <c r="H126" s="237">
        <v>27.96</v>
      </c>
      <c r="I126" s="237">
        <f t="shared" si="3"/>
        <v>0</v>
      </c>
      <c r="J126" s="202"/>
    </row>
    <row r="127" spans="1:17" ht="19" customHeight="1" x14ac:dyDescent="0.2">
      <c r="A127" s="444"/>
      <c r="B127" s="299" t="s">
        <v>146</v>
      </c>
      <c r="C127" s="300" t="s">
        <v>56</v>
      </c>
      <c r="D127" s="250" t="s">
        <v>147</v>
      </c>
      <c r="E127" s="239">
        <v>1</v>
      </c>
      <c r="F127" s="235"/>
      <c r="G127" s="236">
        <f t="shared" si="2"/>
        <v>0</v>
      </c>
      <c r="H127" s="237">
        <v>19.920000000000002</v>
      </c>
      <c r="I127" s="237">
        <f t="shared" si="3"/>
        <v>0</v>
      </c>
      <c r="J127" s="202"/>
      <c r="K127" s="245"/>
      <c r="L127" s="244"/>
      <c r="M127" s="246"/>
      <c r="N127" s="247"/>
      <c r="O127" s="243"/>
      <c r="P127" s="248"/>
      <c r="Q127" s="249"/>
    </row>
    <row r="128" spans="1:17" ht="19" customHeight="1" x14ac:dyDescent="0.2">
      <c r="A128" s="444"/>
      <c r="B128" s="299" t="s">
        <v>146</v>
      </c>
      <c r="C128" s="300">
        <v>3412</v>
      </c>
      <c r="D128" s="250" t="s">
        <v>148</v>
      </c>
      <c r="E128" s="277">
        <v>12</v>
      </c>
      <c r="F128" s="235"/>
      <c r="G128" s="236">
        <f t="shared" si="2"/>
        <v>0</v>
      </c>
      <c r="H128" s="237">
        <v>1.99</v>
      </c>
      <c r="I128" s="237">
        <f t="shared" si="3"/>
        <v>0</v>
      </c>
      <c r="J128" s="202"/>
      <c r="K128" s="245"/>
      <c r="L128" s="244"/>
      <c r="M128" s="246"/>
      <c r="N128" s="247"/>
      <c r="O128" s="243"/>
      <c r="P128" s="248"/>
      <c r="Q128" s="249"/>
    </row>
    <row r="129" spans="1:10" ht="19" customHeight="1" x14ac:dyDescent="0.2">
      <c r="A129" s="444"/>
      <c r="B129" s="299" t="s">
        <v>146</v>
      </c>
      <c r="C129" s="300">
        <v>3416</v>
      </c>
      <c r="D129" s="250" t="s">
        <v>149</v>
      </c>
      <c r="E129" s="239">
        <v>12</v>
      </c>
      <c r="F129" s="235"/>
      <c r="G129" s="236">
        <f t="shared" si="2"/>
        <v>0</v>
      </c>
      <c r="H129" s="237">
        <v>1.99</v>
      </c>
      <c r="I129" s="237">
        <f t="shared" si="3"/>
        <v>0</v>
      </c>
      <c r="J129" s="202"/>
    </row>
    <row r="130" spans="1:10" ht="19" customHeight="1" x14ac:dyDescent="0.2">
      <c r="A130" s="444"/>
      <c r="B130" s="299" t="s">
        <v>146</v>
      </c>
      <c r="C130" s="300">
        <v>3418</v>
      </c>
      <c r="D130" s="250" t="s">
        <v>150</v>
      </c>
      <c r="E130" s="239">
        <v>30</v>
      </c>
      <c r="F130" s="235"/>
      <c r="G130" s="236">
        <f t="shared" si="2"/>
        <v>0</v>
      </c>
      <c r="H130" s="237">
        <v>1.99</v>
      </c>
      <c r="I130" s="237">
        <f t="shared" si="3"/>
        <v>0</v>
      </c>
      <c r="J130" s="202"/>
    </row>
    <row r="131" spans="1:10" ht="19" customHeight="1" x14ac:dyDescent="0.2">
      <c r="A131" s="444"/>
      <c r="B131" s="299" t="s">
        <v>146</v>
      </c>
      <c r="C131" s="300" t="s">
        <v>56</v>
      </c>
      <c r="D131" s="250" t="s">
        <v>151</v>
      </c>
      <c r="E131" s="238" t="s">
        <v>152</v>
      </c>
      <c r="F131" s="235"/>
      <c r="G131" s="236">
        <f t="shared" si="2"/>
        <v>0</v>
      </c>
      <c r="H131" s="237">
        <v>25.05</v>
      </c>
      <c r="I131" s="237">
        <f t="shared" si="3"/>
        <v>0</v>
      </c>
      <c r="J131" s="202"/>
    </row>
    <row r="132" spans="1:10" ht="19" customHeight="1" x14ac:dyDescent="0.2">
      <c r="A132" s="444"/>
      <c r="B132" s="299" t="s">
        <v>153</v>
      </c>
      <c r="C132" s="300">
        <v>2410</v>
      </c>
      <c r="D132" s="250" t="s">
        <v>154</v>
      </c>
      <c r="E132" s="239">
        <v>12</v>
      </c>
      <c r="F132" s="235">
        <v>1</v>
      </c>
      <c r="G132" s="236">
        <f t="shared" si="2"/>
        <v>12</v>
      </c>
      <c r="H132" s="237">
        <v>1.26</v>
      </c>
      <c r="I132" s="237">
        <f t="shared" si="3"/>
        <v>15.120000000000001</v>
      </c>
      <c r="J132" s="202"/>
    </row>
    <row r="133" spans="1:10" ht="19" customHeight="1" x14ac:dyDescent="0.2">
      <c r="A133" s="444"/>
      <c r="B133" s="299" t="s">
        <v>153</v>
      </c>
      <c r="C133" s="300">
        <v>4951</v>
      </c>
      <c r="D133" s="250" t="s">
        <v>155</v>
      </c>
      <c r="E133" s="239">
        <v>12</v>
      </c>
      <c r="F133" s="235"/>
      <c r="G133" s="236">
        <f t="shared" si="2"/>
        <v>0</v>
      </c>
      <c r="H133" s="237">
        <v>1.42</v>
      </c>
      <c r="I133" s="237">
        <f t="shared" si="3"/>
        <v>0</v>
      </c>
      <c r="J133" s="202"/>
    </row>
    <row r="134" spans="1:10" ht="19" customHeight="1" x14ac:dyDescent="0.2">
      <c r="A134" s="444"/>
      <c r="B134" s="299" t="s">
        <v>153</v>
      </c>
      <c r="C134" s="300">
        <v>4952</v>
      </c>
      <c r="D134" s="250" t="s">
        <v>156</v>
      </c>
      <c r="E134" s="234">
        <v>12</v>
      </c>
      <c r="F134" s="235"/>
      <c r="G134" s="236">
        <f t="shared" si="2"/>
        <v>0</v>
      </c>
      <c r="H134" s="237">
        <v>1.57</v>
      </c>
      <c r="I134" s="237">
        <f t="shared" si="3"/>
        <v>0</v>
      </c>
      <c r="J134" s="202"/>
    </row>
    <row r="135" spans="1:10" ht="19" customHeight="1" x14ac:dyDescent="0.2">
      <c r="A135" s="444"/>
      <c r="B135" s="299" t="s">
        <v>153</v>
      </c>
      <c r="C135" s="300">
        <v>4955</v>
      </c>
      <c r="D135" s="250" t="s">
        <v>157</v>
      </c>
      <c r="E135" s="277">
        <v>12</v>
      </c>
      <c r="F135" s="235">
        <v>2</v>
      </c>
      <c r="G135" s="236">
        <f t="shared" si="2"/>
        <v>24</v>
      </c>
      <c r="H135" s="237">
        <v>1.42</v>
      </c>
      <c r="I135" s="237">
        <f t="shared" si="3"/>
        <v>34.08</v>
      </c>
      <c r="J135" s="202"/>
    </row>
    <row r="136" spans="1:10" ht="20" customHeight="1" x14ac:dyDescent="0.2">
      <c r="A136" s="444"/>
      <c r="B136" s="299" t="s">
        <v>153</v>
      </c>
      <c r="C136" s="300">
        <v>4956</v>
      </c>
      <c r="D136" s="250" t="s">
        <v>158</v>
      </c>
      <c r="E136" s="239">
        <v>12</v>
      </c>
      <c r="F136" s="235"/>
      <c r="G136" s="236">
        <f t="shared" si="2"/>
        <v>0</v>
      </c>
      <c r="H136" s="237">
        <v>1.42</v>
      </c>
      <c r="I136" s="237">
        <f t="shared" si="3"/>
        <v>0</v>
      </c>
      <c r="J136" s="202"/>
    </row>
    <row r="137" spans="1:10" ht="18" customHeight="1" thickBot="1" x14ac:dyDescent="0.25">
      <c r="A137" s="445"/>
      <c r="B137" s="303" t="s">
        <v>153</v>
      </c>
      <c r="C137" s="304">
        <v>4957</v>
      </c>
      <c r="D137" s="305" t="s">
        <v>159</v>
      </c>
      <c r="E137" s="280">
        <v>12</v>
      </c>
      <c r="F137" s="262"/>
      <c r="G137" s="263">
        <f t="shared" si="2"/>
        <v>0</v>
      </c>
      <c r="H137" s="237">
        <v>1.79</v>
      </c>
      <c r="I137" s="237">
        <f t="shared" si="3"/>
        <v>0</v>
      </c>
      <c r="J137" s="202"/>
    </row>
    <row r="138" spans="1:10" ht="18" customHeight="1" x14ac:dyDescent="0.2">
      <c r="A138" s="424" t="s">
        <v>160</v>
      </c>
      <c r="B138" s="306" t="s">
        <v>161</v>
      </c>
      <c r="C138" s="307">
        <v>3861</v>
      </c>
      <c r="D138" s="308" t="s">
        <v>162</v>
      </c>
      <c r="E138" s="309">
        <v>10</v>
      </c>
      <c r="F138" s="310"/>
      <c r="G138" s="311">
        <f t="shared" si="2"/>
        <v>0</v>
      </c>
      <c r="H138" s="237">
        <v>10.99</v>
      </c>
      <c r="I138" s="237">
        <f t="shared" si="3"/>
        <v>0</v>
      </c>
      <c r="J138" s="427" t="s">
        <v>163</v>
      </c>
    </row>
    <row r="139" spans="1:10" ht="18" customHeight="1" x14ac:dyDescent="0.2">
      <c r="A139" s="425"/>
      <c r="B139" s="312" t="s">
        <v>161</v>
      </c>
      <c r="C139" s="313">
        <v>1292</v>
      </c>
      <c r="D139" s="314" t="s">
        <v>164</v>
      </c>
      <c r="E139" s="315">
        <v>10</v>
      </c>
      <c r="F139" s="316"/>
      <c r="G139" s="317">
        <f t="shared" si="2"/>
        <v>0</v>
      </c>
      <c r="H139" s="237">
        <v>4.21</v>
      </c>
      <c r="I139" s="237">
        <f t="shared" si="3"/>
        <v>0</v>
      </c>
      <c r="J139" s="428"/>
    </row>
    <row r="140" spans="1:10" ht="18" customHeight="1" x14ac:dyDescent="0.2">
      <c r="A140" s="425"/>
      <c r="B140" s="312" t="s">
        <v>161</v>
      </c>
      <c r="C140" s="313">
        <v>1272</v>
      </c>
      <c r="D140" s="314" t="s">
        <v>165</v>
      </c>
      <c r="E140" s="315">
        <v>10</v>
      </c>
      <c r="F140" s="316">
        <v>10</v>
      </c>
      <c r="G140" s="317">
        <f t="shared" si="2"/>
        <v>100</v>
      </c>
      <c r="H140" s="237">
        <v>10.99</v>
      </c>
      <c r="I140" s="237">
        <f t="shared" si="3"/>
        <v>1099</v>
      </c>
      <c r="J140" s="428"/>
    </row>
    <row r="141" spans="1:10" ht="18" customHeight="1" x14ac:dyDescent="0.2">
      <c r="A141" s="425"/>
      <c r="B141" s="312" t="s">
        <v>161</v>
      </c>
      <c r="C141" s="313">
        <v>5121</v>
      </c>
      <c r="D141" s="318" t="s">
        <v>166</v>
      </c>
      <c r="E141" s="315">
        <v>10</v>
      </c>
      <c r="F141" s="316"/>
      <c r="G141" s="317">
        <f t="shared" si="2"/>
        <v>0</v>
      </c>
      <c r="H141" s="237">
        <v>7.27</v>
      </c>
      <c r="I141" s="237">
        <f t="shared" si="3"/>
        <v>0</v>
      </c>
      <c r="J141" s="428"/>
    </row>
    <row r="142" spans="1:10" ht="18" customHeight="1" x14ac:dyDescent="0.2">
      <c r="A142" s="425"/>
      <c r="B142" s="312" t="s">
        <v>161</v>
      </c>
      <c r="C142" s="313">
        <v>1271</v>
      </c>
      <c r="D142" s="318" t="s">
        <v>167</v>
      </c>
      <c r="E142" s="319">
        <v>10</v>
      </c>
      <c r="F142" s="316"/>
      <c r="G142" s="317">
        <f t="shared" si="2"/>
        <v>0</v>
      </c>
      <c r="H142" s="237">
        <v>8.07</v>
      </c>
      <c r="I142" s="237">
        <f t="shared" si="3"/>
        <v>0</v>
      </c>
      <c r="J142" s="428"/>
    </row>
    <row r="143" spans="1:10" ht="18" customHeight="1" thickBot="1" x14ac:dyDescent="0.25">
      <c r="A143" s="425"/>
      <c r="B143" s="320" t="s">
        <v>161</v>
      </c>
      <c r="C143" s="321">
        <v>1273</v>
      </c>
      <c r="D143" s="322" t="s">
        <v>168</v>
      </c>
      <c r="E143" s="323">
        <v>10</v>
      </c>
      <c r="F143" s="324"/>
      <c r="G143" s="325">
        <f t="shared" si="2"/>
        <v>0</v>
      </c>
      <c r="H143" s="237">
        <v>6.12</v>
      </c>
      <c r="I143" s="237">
        <f t="shared" si="3"/>
        <v>0</v>
      </c>
      <c r="J143" s="429"/>
    </row>
    <row r="144" spans="1:10" ht="18" customHeight="1" x14ac:dyDescent="0.2">
      <c r="A144" s="425"/>
      <c r="B144" s="326" t="s">
        <v>161</v>
      </c>
      <c r="C144" s="327">
        <v>2078</v>
      </c>
      <c r="D144" s="328" t="s">
        <v>169</v>
      </c>
      <c r="E144" s="329">
        <v>6</v>
      </c>
      <c r="F144" s="285">
        <v>3</v>
      </c>
      <c r="G144" s="330">
        <f t="shared" si="2"/>
        <v>18</v>
      </c>
      <c r="H144" s="237">
        <v>6.8</v>
      </c>
      <c r="I144" s="237">
        <f t="shared" si="3"/>
        <v>122.39999999999999</v>
      </c>
      <c r="J144" s="331"/>
    </row>
    <row r="145" spans="1:10" ht="18" customHeight="1" x14ac:dyDescent="0.2">
      <c r="A145" s="425"/>
      <c r="B145" s="332" t="s">
        <v>161</v>
      </c>
      <c r="C145" s="333">
        <v>2373</v>
      </c>
      <c r="D145" s="250" t="s">
        <v>170</v>
      </c>
      <c r="E145" s="234">
        <v>10</v>
      </c>
      <c r="F145" s="235"/>
      <c r="G145" s="236">
        <f t="shared" si="2"/>
        <v>0</v>
      </c>
      <c r="H145" s="237">
        <v>5.26</v>
      </c>
      <c r="I145" s="237">
        <f t="shared" si="3"/>
        <v>0</v>
      </c>
      <c r="J145" s="331"/>
    </row>
    <row r="146" spans="1:10" ht="18" customHeight="1" x14ac:dyDescent="0.2">
      <c r="A146" s="425"/>
      <c r="B146" s="334" t="s">
        <v>161</v>
      </c>
      <c r="C146" s="333">
        <v>2392</v>
      </c>
      <c r="D146" s="250" t="s">
        <v>171</v>
      </c>
      <c r="E146" s="239">
        <v>14</v>
      </c>
      <c r="F146" s="235"/>
      <c r="G146" s="236">
        <f t="shared" si="2"/>
        <v>0</v>
      </c>
      <c r="H146" s="237">
        <v>9.42</v>
      </c>
      <c r="I146" s="237">
        <f t="shared" si="3"/>
        <v>0</v>
      </c>
      <c r="J146" s="202"/>
    </row>
    <row r="147" spans="1:10" ht="18" customHeight="1" x14ac:dyDescent="0.2">
      <c r="A147" s="425"/>
      <c r="B147" s="332" t="s">
        <v>161</v>
      </c>
      <c r="C147" s="333">
        <v>2436</v>
      </c>
      <c r="D147" s="250" t="s">
        <v>172</v>
      </c>
      <c r="E147" s="238">
        <v>10</v>
      </c>
      <c r="F147" s="235"/>
      <c r="G147" s="236">
        <f t="shared" si="2"/>
        <v>0</v>
      </c>
      <c r="H147" s="237">
        <v>16.350000000000001</v>
      </c>
      <c r="I147" s="237">
        <f t="shared" si="3"/>
        <v>0</v>
      </c>
      <c r="J147" s="202"/>
    </row>
    <row r="148" spans="1:10" ht="18" customHeight="1" x14ac:dyDescent="0.2">
      <c r="A148" s="425"/>
      <c r="B148" s="332" t="s">
        <v>161</v>
      </c>
      <c r="C148" s="333">
        <v>2605</v>
      </c>
      <c r="D148" s="250" t="s">
        <v>173</v>
      </c>
      <c r="E148" s="234">
        <v>10</v>
      </c>
      <c r="F148" s="235"/>
      <c r="G148" s="236">
        <f t="shared" ref="G148:G158" si="4">+F148*E148</f>
        <v>0</v>
      </c>
      <c r="H148" s="237">
        <v>1.95</v>
      </c>
      <c r="I148" s="237">
        <f t="shared" si="3"/>
        <v>0</v>
      </c>
      <c r="J148" s="202"/>
    </row>
    <row r="149" spans="1:10" ht="18" customHeight="1" x14ac:dyDescent="0.2">
      <c r="A149" s="425"/>
      <c r="B149" s="334" t="s">
        <v>161</v>
      </c>
      <c r="C149" s="333">
        <v>3679</v>
      </c>
      <c r="D149" s="250" t="s">
        <v>174</v>
      </c>
      <c r="E149" s="239">
        <v>10</v>
      </c>
      <c r="F149" s="235"/>
      <c r="G149" s="236">
        <f t="shared" si="4"/>
        <v>0</v>
      </c>
      <c r="H149" s="237">
        <v>14.6</v>
      </c>
      <c r="I149" s="237">
        <f t="shared" si="3"/>
        <v>0</v>
      </c>
      <c r="J149" s="202"/>
    </row>
    <row r="150" spans="1:10" ht="18" customHeight="1" x14ac:dyDescent="0.2">
      <c r="A150" s="425"/>
      <c r="B150" s="334" t="s">
        <v>161</v>
      </c>
      <c r="C150" s="333">
        <v>3690</v>
      </c>
      <c r="D150" s="250" t="s">
        <v>175</v>
      </c>
      <c r="E150" s="238">
        <v>12</v>
      </c>
      <c r="F150" s="235"/>
      <c r="G150" s="236">
        <f t="shared" si="4"/>
        <v>0</v>
      </c>
      <c r="H150" s="237">
        <v>8.43</v>
      </c>
      <c r="I150" s="237">
        <f t="shared" si="3"/>
        <v>0</v>
      </c>
      <c r="J150" s="202"/>
    </row>
    <row r="151" spans="1:10" ht="18" customHeight="1" thickBot="1" x14ac:dyDescent="0.25">
      <c r="A151" s="425"/>
      <c r="B151" s="334" t="s">
        <v>161</v>
      </c>
      <c r="C151" s="333">
        <v>3705</v>
      </c>
      <c r="D151" s="250" t="s">
        <v>176</v>
      </c>
      <c r="E151" s="239">
        <v>12</v>
      </c>
      <c r="F151" s="235"/>
      <c r="G151" s="236">
        <f t="shared" si="4"/>
        <v>0</v>
      </c>
      <c r="H151" s="237">
        <v>7.37</v>
      </c>
      <c r="I151" s="237">
        <f t="shared" ref="I151:I158" si="5">+G151*H151</f>
        <v>0</v>
      </c>
      <c r="J151" s="202"/>
    </row>
    <row r="152" spans="1:10" ht="18" customHeight="1" x14ac:dyDescent="0.2">
      <c r="A152" s="425"/>
      <c r="B152" s="335" t="s">
        <v>161</v>
      </c>
      <c r="C152" s="336">
        <v>6816</v>
      </c>
      <c r="D152" s="297" t="s">
        <v>177</v>
      </c>
      <c r="E152" s="298">
        <v>10</v>
      </c>
      <c r="F152" s="227">
        <v>2</v>
      </c>
      <c r="G152" s="228">
        <f t="shared" si="4"/>
        <v>20</v>
      </c>
      <c r="H152" s="237">
        <v>2.31</v>
      </c>
      <c r="I152" s="237">
        <f t="shared" si="5"/>
        <v>46.2</v>
      </c>
      <c r="J152" s="202"/>
    </row>
    <row r="153" spans="1:10" ht="18" customHeight="1" x14ac:dyDescent="0.2">
      <c r="A153" s="425"/>
      <c r="B153" s="334" t="s">
        <v>161</v>
      </c>
      <c r="C153" s="333">
        <v>4409</v>
      </c>
      <c r="D153" s="250" t="s">
        <v>178</v>
      </c>
      <c r="E153" s="277">
        <v>6</v>
      </c>
      <c r="F153" s="235"/>
      <c r="G153" s="236">
        <f t="shared" si="4"/>
        <v>0</v>
      </c>
      <c r="H153" s="237">
        <v>13.5</v>
      </c>
      <c r="I153" s="237">
        <f t="shared" si="5"/>
        <v>0</v>
      </c>
      <c r="J153" s="202"/>
    </row>
    <row r="154" spans="1:10" ht="18" customHeight="1" x14ac:dyDescent="0.2">
      <c r="A154" s="425"/>
      <c r="B154" s="332" t="s">
        <v>161</v>
      </c>
      <c r="C154" s="333">
        <v>4413</v>
      </c>
      <c r="D154" s="250" t="s">
        <v>179</v>
      </c>
      <c r="E154" s="239">
        <v>6</v>
      </c>
      <c r="F154" s="235"/>
      <c r="G154" s="236">
        <f t="shared" si="4"/>
        <v>0</v>
      </c>
      <c r="H154" s="237">
        <v>12.44</v>
      </c>
      <c r="I154" s="237">
        <f t="shared" si="5"/>
        <v>0</v>
      </c>
    </row>
    <row r="155" spans="1:10" ht="18" customHeight="1" x14ac:dyDescent="0.2">
      <c r="A155" s="425"/>
      <c r="B155" s="334" t="s">
        <v>161</v>
      </c>
      <c r="C155" s="333">
        <v>5128</v>
      </c>
      <c r="D155" s="233" t="s">
        <v>180</v>
      </c>
      <c r="E155" s="277" t="s">
        <v>152</v>
      </c>
      <c r="F155" s="235">
        <v>16</v>
      </c>
      <c r="G155" s="236">
        <f t="shared" si="4"/>
        <v>16</v>
      </c>
      <c r="H155" s="237">
        <v>7.95</v>
      </c>
      <c r="I155" s="237">
        <f t="shared" si="5"/>
        <v>127.2</v>
      </c>
    </row>
    <row r="156" spans="1:10" ht="18" customHeight="1" x14ac:dyDescent="0.2">
      <c r="A156" s="425"/>
      <c r="B156" s="332" t="s">
        <v>161</v>
      </c>
      <c r="C156" s="333">
        <v>8244</v>
      </c>
      <c r="D156" s="250" t="s">
        <v>181</v>
      </c>
      <c r="E156" s="239">
        <v>12</v>
      </c>
      <c r="F156" s="235"/>
      <c r="G156" s="236">
        <f t="shared" si="4"/>
        <v>0</v>
      </c>
      <c r="H156" s="237">
        <v>7.9</v>
      </c>
      <c r="I156" s="237">
        <f t="shared" si="5"/>
        <v>0</v>
      </c>
      <c r="J156" s="202"/>
    </row>
    <row r="157" spans="1:10" ht="18" customHeight="1" x14ac:dyDescent="0.2">
      <c r="A157" s="425"/>
      <c r="B157" s="334" t="s">
        <v>161</v>
      </c>
      <c r="C157" s="333">
        <v>8527</v>
      </c>
      <c r="D157" s="250" t="s">
        <v>182</v>
      </c>
      <c r="E157" s="239">
        <v>7</v>
      </c>
      <c r="F157" s="235"/>
      <c r="G157" s="236">
        <f t="shared" si="4"/>
        <v>0</v>
      </c>
      <c r="H157" s="237">
        <v>8.33</v>
      </c>
      <c r="I157" s="237">
        <f t="shared" si="5"/>
        <v>0</v>
      </c>
      <c r="J157" s="202"/>
    </row>
    <row r="158" spans="1:10" ht="19" customHeight="1" thickBot="1" x14ac:dyDescent="0.25">
      <c r="A158" s="426"/>
      <c r="B158" s="337" t="s">
        <v>161</v>
      </c>
      <c r="C158" s="338">
        <v>8530</v>
      </c>
      <c r="D158" s="305" t="s">
        <v>183</v>
      </c>
      <c r="E158" s="261">
        <v>7</v>
      </c>
      <c r="F158" s="262">
        <v>3</v>
      </c>
      <c r="G158" s="263">
        <f t="shared" si="4"/>
        <v>21</v>
      </c>
      <c r="H158" s="237">
        <v>12.65</v>
      </c>
      <c r="I158" s="237">
        <f t="shared" si="5"/>
        <v>265.65000000000003</v>
      </c>
      <c r="J158" s="202"/>
    </row>
    <row r="159" spans="1:10" ht="21" customHeight="1" x14ac:dyDescent="0.2">
      <c r="A159" s="339"/>
      <c r="B159" s="340"/>
      <c r="C159" s="341"/>
      <c r="D159" s="342"/>
      <c r="E159" s="343"/>
      <c r="G159" s="430" t="s">
        <v>184</v>
      </c>
      <c r="H159" s="430"/>
      <c r="I159" s="344">
        <f>SUM(I20:I158)+K170</f>
        <v>3198.6835000000001</v>
      </c>
      <c r="J159" s="202"/>
    </row>
    <row r="160" spans="1:10" ht="38" customHeight="1" x14ac:dyDescent="0.2">
      <c r="A160" s="339"/>
      <c r="B160" s="340"/>
      <c r="C160" s="341"/>
      <c r="D160" s="342"/>
      <c r="E160" s="343"/>
      <c r="G160" s="431" t="s">
        <v>185</v>
      </c>
      <c r="H160" s="432"/>
      <c r="I160" s="433"/>
      <c r="J160" s="202"/>
    </row>
    <row r="161" spans="1:11" ht="19" customHeight="1" x14ac:dyDescent="0.2">
      <c r="A161" s="339"/>
      <c r="B161" s="340"/>
      <c r="C161" s="341"/>
      <c r="D161" s="342"/>
      <c r="E161" s="343"/>
      <c r="H161" s="345"/>
      <c r="I161" s="345"/>
      <c r="J161" s="202"/>
    </row>
    <row r="162" spans="1:11" ht="19" customHeight="1" x14ac:dyDescent="0.2">
      <c r="A162" s="339"/>
      <c r="B162" s="340"/>
      <c r="C162" s="341"/>
      <c r="D162" s="342"/>
      <c r="E162" s="343"/>
      <c r="H162" s="345"/>
      <c r="I162" s="345"/>
      <c r="J162" s="202"/>
    </row>
    <row r="164" spans="1:11" ht="17" thickBot="1" x14ac:dyDescent="0.25"/>
    <row r="165" spans="1:11" ht="19" thickBot="1" x14ac:dyDescent="0.25">
      <c r="D165" s="434" t="s">
        <v>186</v>
      </c>
      <c r="E165" s="435"/>
      <c r="F165" s="435"/>
      <c r="G165" s="436"/>
    </row>
    <row r="166" spans="1:11" ht="58" thickBot="1" x14ac:dyDescent="0.25">
      <c r="B166" s="437" t="s">
        <v>187</v>
      </c>
      <c r="C166" s="438"/>
      <c r="D166" s="346" t="s">
        <v>188</v>
      </c>
      <c r="E166" s="347" t="s">
        <v>189</v>
      </c>
      <c r="F166" s="347" t="s">
        <v>190</v>
      </c>
      <c r="G166" s="348" t="s">
        <v>191</v>
      </c>
      <c r="H166" s="349" t="s">
        <v>192</v>
      </c>
      <c r="I166" s="350" t="s">
        <v>193</v>
      </c>
      <c r="J166" s="351" t="s">
        <v>194</v>
      </c>
      <c r="K166" s="351" t="s">
        <v>195</v>
      </c>
    </row>
    <row r="167" spans="1:11" ht="19" thickBot="1" x14ac:dyDescent="0.25">
      <c r="B167" s="352" t="s">
        <v>196</v>
      </c>
      <c r="C167" s="353"/>
      <c r="D167" s="354">
        <v>0</v>
      </c>
      <c r="E167" s="355">
        <v>24</v>
      </c>
      <c r="F167" s="356">
        <v>0</v>
      </c>
      <c r="G167" s="357">
        <f>+F167+E167+D167</f>
        <v>24</v>
      </c>
      <c r="H167" s="358">
        <f>SUM(D167:F167)</f>
        <v>24</v>
      </c>
      <c r="I167" s="359" t="s">
        <v>197</v>
      </c>
      <c r="J167" s="360">
        <v>1.899</v>
      </c>
      <c r="K167" s="361">
        <f>+J167*G167</f>
        <v>45.576000000000001</v>
      </c>
    </row>
    <row r="168" spans="1:11" ht="19" thickBot="1" x14ac:dyDescent="0.25">
      <c r="B168" s="352" t="s">
        <v>198</v>
      </c>
      <c r="C168" s="353"/>
      <c r="D168" s="362">
        <v>0</v>
      </c>
      <c r="E168" s="363">
        <v>3</v>
      </c>
      <c r="F168" s="364">
        <v>0</v>
      </c>
      <c r="G168" s="357">
        <v>3</v>
      </c>
      <c r="H168" s="358">
        <f>SUM(D168:F168)*30</f>
        <v>90</v>
      </c>
      <c r="I168" s="359" t="s">
        <v>199</v>
      </c>
      <c r="J168" s="360">
        <v>20.572500000000002</v>
      </c>
      <c r="K168" s="361">
        <f t="shared" ref="K168:K169" si="6">+J168*G168</f>
        <v>61.717500000000001</v>
      </c>
    </row>
    <row r="169" spans="1:11" ht="19" thickBot="1" x14ac:dyDescent="0.25">
      <c r="B169" s="352" t="s">
        <v>200</v>
      </c>
      <c r="C169" s="353"/>
      <c r="D169" s="365">
        <v>0</v>
      </c>
      <c r="E169" s="366">
        <v>0</v>
      </c>
      <c r="F169" s="367">
        <v>0</v>
      </c>
      <c r="G169" s="368">
        <f t="shared" ref="G169" si="7">+F169+E169+D169</f>
        <v>0</v>
      </c>
      <c r="H169" s="369">
        <f>SUM(D169:F169)*30</f>
        <v>0</v>
      </c>
      <c r="I169" s="370" t="s">
        <v>201</v>
      </c>
      <c r="J169" s="371">
        <v>29.170750000000002</v>
      </c>
      <c r="K169" s="372">
        <f t="shared" si="6"/>
        <v>0</v>
      </c>
    </row>
    <row r="170" spans="1:11" ht="17" thickBot="1" x14ac:dyDescent="0.25">
      <c r="J170" s="373" t="s">
        <v>202</v>
      </c>
      <c r="K170" s="374">
        <f>SUM(K167:K169)</f>
        <v>107.29349999999999</v>
      </c>
    </row>
    <row r="171" spans="1:11" ht="19" thickBot="1" x14ac:dyDescent="0.25">
      <c r="A171" s="375"/>
      <c r="B171" s="416" t="s">
        <v>203</v>
      </c>
      <c r="C171" s="417"/>
      <c r="D171" s="368" t="s">
        <v>17</v>
      </c>
    </row>
    <row r="172" spans="1:11" x14ac:dyDescent="0.2">
      <c r="A172" s="376">
        <v>1</v>
      </c>
      <c r="B172" s="418"/>
      <c r="C172" s="419"/>
      <c r="D172" s="377"/>
    </row>
    <row r="173" spans="1:11" x14ac:dyDescent="0.2">
      <c r="A173" s="378">
        <v>2</v>
      </c>
      <c r="B173" s="420"/>
      <c r="C173" s="421"/>
      <c r="D173" s="379"/>
    </row>
    <row r="174" spans="1:11" x14ac:dyDescent="0.2">
      <c r="A174" s="378">
        <v>3</v>
      </c>
      <c r="B174" s="420"/>
      <c r="C174" s="421"/>
      <c r="D174" s="379"/>
    </row>
    <row r="175" spans="1:11" x14ac:dyDescent="0.2">
      <c r="A175" s="378">
        <v>4</v>
      </c>
      <c r="B175" s="420"/>
      <c r="C175" s="421"/>
      <c r="D175" s="379"/>
    </row>
    <row r="176" spans="1:11" ht="17" thickBot="1" x14ac:dyDescent="0.25">
      <c r="A176" s="380">
        <v>5</v>
      </c>
      <c r="B176" s="422"/>
      <c r="C176" s="423"/>
      <c r="D176" s="381"/>
    </row>
  </sheetData>
  <mergeCells count="18">
    <mergeCell ref="A121:A137"/>
    <mergeCell ref="D5:E5"/>
    <mergeCell ref="B17:G17"/>
    <mergeCell ref="A20:A81"/>
    <mergeCell ref="A82:A108"/>
    <mergeCell ref="A109:A120"/>
    <mergeCell ref="B176:C176"/>
    <mergeCell ref="A138:A158"/>
    <mergeCell ref="J138:J143"/>
    <mergeCell ref="G159:H159"/>
    <mergeCell ref="G160:I160"/>
    <mergeCell ref="D165:G165"/>
    <mergeCell ref="B166:C166"/>
    <mergeCell ref="B171:C171"/>
    <mergeCell ref="B172:C172"/>
    <mergeCell ref="B173:C173"/>
    <mergeCell ref="B174:C174"/>
    <mergeCell ref="B175:C1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MERCURIEL 2025 (2)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  MANDELCWAJG</cp:lastModifiedBy>
  <dcterms:modified xsi:type="dcterms:W3CDTF">2025-06-10T08:41:14Z</dcterms:modified>
</cp:coreProperties>
</file>