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62cd303e452cea/Documents/Robotics2021/2021-Falcon/documents/"/>
    </mc:Choice>
  </mc:AlternateContent>
  <xr:revisionPtr revIDLastSave="214" documentId="8_{00258F6B-5F49-4C88-8296-7C9BDB565E0F}" xr6:coauthVersionLast="47" xr6:coauthVersionMax="47" xr10:uidLastSave="{EE7614AB-4EC9-4713-A216-96ABA37EE035}"/>
  <bookViews>
    <workbookView xWindow="-103" yWindow="-103" windowWidth="19543" windowHeight="12652" activeTab="1" xr2:uid="{768FAE63-1FE3-4B9A-9395-A3569413DFEF}"/>
  </bookViews>
  <sheets>
    <sheet name="Shape" sheetId="1" r:id="rId1"/>
    <sheet name="Shape w off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C8" i="2"/>
  <c r="D26" i="2"/>
  <c r="B26" i="2"/>
  <c r="C7" i="2"/>
  <c r="C9" i="2"/>
  <c r="C10" i="2"/>
  <c r="C11" i="2"/>
  <c r="C12" i="2"/>
  <c r="C13" i="2"/>
  <c r="C14" i="2"/>
  <c r="C15" i="2"/>
  <c r="C16" i="2"/>
  <c r="C17" i="2"/>
  <c r="C6" i="2"/>
  <c r="B6" i="2"/>
  <c r="A20" i="2" s="1" a="1"/>
  <c r="A20" i="2" s="1"/>
  <c r="B28" i="2" s="1"/>
  <c r="B7" i="2"/>
  <c r="B9" i="2"/>
  <c r="B10" i="2"/>
  <c r="B11" i="2"/>
  <c r="B12" i="2"/>
  <c r="B13" i="2"/>
  <c r="B14" i="2"/>
  <c r="B15" i="2"/>
  <c r="B16" i="2"/>
  <c r="B17" i="2"/>
  <c r="F22" i="2"/>
  <c r="F20" i="2"/>
  <c r="A22" i="2" a="1"/>
  <c r="A22" i="2" s="1"/>
  <c r="C5" i="2"/>
  <c r="F21" i="2" s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C35" i="1"/>
  <c r="B35" i="1"/>
  <c r="A29" i="1" a="1"/>
  <c r="A29" i="1" s="1"/>
  <c r="D32" i="2" l="1"/>
  <c r="D29" i="2"/>
  <c r="B38" i="2"/>
  <c r="B37" i="2"/>
  <c r="B35" i="2"/>
  <c r="B34" i="2"/>
  <c r="B33" i="2"/>
  <c r="B32" i="2"/>
  <c r="B31" i="2"/>
  <c r="B30" i="2"/>
  <c r="B29" i="2"/>
  <c r="B36" i="2"/>
  <c r="C26" i="2"/>
  <c r="D34" i="2"/>
  <c r="B27" i="2"/>
  <c r="D31" i="2"/>
  <c r="D36" i="2"/>
  <c r="D28" i="2"/>
  <c r="D37" i="2"/>
  <c r="D27" i="2"/>
  <c r="D33" i="2"/>
  <c r="D38" i="2"/>
  <c r="D30" i="2"/>
  <c r="D35" i="2"/>
  <c r="A21" i="2" a="1"/>
  <c r="A21" i="2" s="1"/>
  <c r="C29" i="2" s="1"/>
  <c r="C34" i="1"/>
  <c r="F31" i="1"/>
  <c r="F29" i="1"/>
  <c r="D10" i="1"/>
  <c r="D9" i="1"/>
  <c r="D8" i="1"/>
  <c r="D7" i="1"/>
  <c r="D6" i="1"/>
  <c r="C5" i="1"/>
  <c r="F30" i="1" s="1"/>
  <c r="C16" i="1"/>
  <c r="C18" i="1"/>
  <c r="C14" i="1" s="1"/>
  <c r="C19" i="1"/>
  <c r="C13" i="1" s="1"/>
  <c r="C20" i="1"/>
  <c r="C12" i="1" s="1"/>
  <c r="C21" i="1"/>
  <c r="C11" i="1" s="1"/>
  <c r="C22" i="1"/>
  <c r="C10" i="1" s="1"/>
  <c r="C23" i="1"/>
  <c r="C9" i="1" s="1"/>
  <c r="C24" i="1"/>
  <c r="C8" i="1" s="1"/>
  <c r="C25" i="1"/>
  <c r="C7" i="1" s="1"/>
  <c r="C26" i="1"/>
  <c r="C6" i="1" s="1"/>
  <c r="C17" i="1"/>
  <c r="C15" i="1" s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16" i="1"/>
  <c r="C28" i="2" l="1"/>
  <c r="C35" i="2"/>
  <c r="C30" i="2"/>
  <c r="C38" i="2"/>
  <c r="C33" i="2"/>
  <c r="C36" i="2"/>
  <c r="C37" i="2"/>
  <c r="C32" i="2"/>
  <c r="C31" i="2"/>
  <c r="C27" i="2"/>
  <c r="C34" i="2"/>
  <c r="A30" i="1" a="1"/>
  <c r="A30" i="1" s="1"/>
  <c r="D11" i="1"/>
  <c r="A31" i="1" a="1"/>
  <c r="A31" i="1" s="1"/>
  <c r="D14" i="1"/>
  <c r="D15" i="1"/>
  <c r="D12" i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<sst xmlns="http://schemas.openxmlformats.org/spreadsheetml/2006/main" count="19" uniqueCount="11">
  <si>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>Input</t>
  </si>
  <si>
    <t>power</t>
  </si>
  <si>
    <t>power1</t>
  </si>
  <si>
    <t>manual</t>
  </si>
  <si>
    <t>Coefficients computed via regression</t>
  </si>
  <si>
    <t xml:space="preserve">The driver turning is too fast.  Make polynomial function to reshape and slow down the turning action.  Thumbstick still -1..1, but reduces at lower deflections. </t>
  </si>
  <si>
    <t>Offset</t>
  </si>
  <si>
    <t>Now plot resulting regression equations to insert into code</t>
  </si>
  <si>
    <t>I set this below the 0.15 deadband, so that it will still get driven to zero.</t>
  </si>
  <si>
    <t>exp1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</si>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</sst>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5" xfId="0" applyFont="1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Shaping Worksheet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Shape!$A$5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4-414A-9F55-4619C8BFF067}"/>
            </c:ext>
          </c:extLst>
        </c:ser>
        <c:ser>
          <c:idx val="1"/>
          <c:order val="1"/>
          <c:tx>
            <c:strRef>
              <c:f>Shape!$B$5</c:f>
              <c:strCache>
                <c:ptCount val="1"/>
                <c:pt idx="0">
                  <c:v>power1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Shape!$B$6:$B$26</c:f>
              <c:numCache>
                <c:formatCode>General</c:formatCode>
                <c:ptCount val="21"/>
                <c:pt idx="0">
                  <c:v>-1</c:v>
                </c:pt>
                <c:pt idx="1">
                  <c:v>-0.84945501196734519</c:v>
                </c:pt>
                <c:pt idx="2">
                  <c:v>-0.71323627369762321</c:v>
                </c:pt>
                <c:pt idx="3">
                  <c:v>-0.58998046227353163</c:v>
                </c:pt>
                <c:pt idx="4">
                  <c:v>-0.47845399210662953</c:v>
                </c:pt>
                <c:pt idx="5">
                  <c:v>-0.37754066879814552</c:v>
                </c:pt>
                <c:pt idx="6">
                  <c:v>-0.28623051789026871</c:v>
                </c:pt>
                <c:pt idx="7">
                  <c:v>-0.2036096767023117</c:v>
                </c:pt>
                <c:pt idx="8">
                  <c:v>-0.12885124808584156</c:v>
                </c:pt>
                <c:pt idx="9">
                  <c:v>-6.1207024560089175E-2</c:v>
                </c:pt>
                <c:pt idx="10">
                  <c:v>0</c:v>
                </c:pt>
                <c:pt idx="11">
                  <c:v>6.1207024560089175E-2</c:v>
                </c:pt>
                <c:pt idx="12">
                  <c:v>0.12885124808584156</c:v>
                </c:pt>
                <c:pt idx="13">
                  <c:v>0.2036096767023117</c:v>
                </c:pt>
                <c:pt idx="14">
                  <c:v>0.28623051789026871</c:v>
                </c:pt>
                <c:pt idx="15">
                  <c:v>0.37754066879814552</c:v>
                </c:pt>
                <c:pt idx="16">
                  <c:v>0.47845399210662953</c:v>
                </c:pt>
                <c:pt idx="17">
                  <c:v>0.58998046227353163</c:v>
                </c:pt>
                <c:pt idx="18">
                  <c:v>0.71323627369762321</c:v>
                </c:pt>
                <c:pt idx="19">
                  <c:v>0.84945501196734519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4-414A-9F55-4619C8BFF067}"/>
            </c:ext>
          </c:extLst>
        </c:ser>
        <c:ser>
          <c:idx val="2"/>
          <c:order val="2"/>
          <c:tx>
            <c:strRef>
              <c:f>Shape!$C$5</c:f>
              <c:strCache>
                <c:ptCount val="1"/>
                <c:pt idx="0">
                  <c:v>power3.5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Shape!$C$6:$C$26</c:f>
              <c:numCache>
                <c:formatCode>General</c:formatCode>
                <c:ptCount val="21"/>
                <c:pt idx="0">
                  <c:v>-1</c:v>
                </c:pt>
                <c:pt idx="1">
                  <c:v>-0.69549276808160476</c:v>
                </c:pt>
                <c:pt idx="2">
                  <c:v>-0.48091014851549807</c:v>
                </c:pt>
                <c:pt idx="3">
                  <c:v>-0.32969633224662026</c:v>
                </c:pt>
                <c:pt idx="4">
                  <c:v>-0.22313775692102844</c:v>
                </c:pt>
                <c:pt idx="5">
                  <c:v>-0.14804719803168948</c:v>
                </c:pt>
                <c:pt idx="6">
                  <c:v>-9.5131775532050711E-2</c:v>
                </c:pt>
                <c:pt idx="7">
                  <c:v>-5.7842907534121628E-2</c:v>
                </c:pt>
                <c:pt idx="8">
                  <c:v>-3.1565886376887689E-2</c:v>
                </c:pt>
                <c:pt idx="9">
                  <c:v>-1.3048782534098309E-2</c:v>
                </c:pt>
                <c:pt idx="10">
                  <c:v>0</c:v>
                </c:pt>
                <c:pt idx="11">
                  <c:v>1.3048782534098309E-2</c:v>
                </c:pt>
                <c:pt idx="12">
                  <c:v>3.1565886376887689E-2</c:v>
                </c:pt>
                <c:pt idx="13">
                  <c:v>5.7842907534121628E-2</c:v>
                </c:pt>
                <c:pt idx="14">
                  <c:v>9.5131775532050711E-2</c:v>
                </c:pt>
                <c:pt idx="15">
                  <c:v>0.14804719803168948</c:v>
                </c:pt>
                <c:pt idx="16">
                  <c:v>0.22313775692102844</c:v>
                </c:pt>
                <c:pt idx="17">
                  <c:v>0.32969633224662026</c:v>
                </c:pt>
                <c:pt idx="18">
                  <c:v>0.48091014851549807</c:v>
                </c:pt>
                <c:pt idx="19">
                  <c:v>0.69549276808160476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A4-414A-9F55-4619C8BFF067}"/>
            </c:ext>
          </c:extLst>
        </c:ser>
        <c:ser>
          <c:idx val="3"/>
          <c:order val="3"/>
          <c:tx>
            <c:strRef>
              <c:f>Shape!$D$5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Shape!$A$6:$A$26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Shape!$D$6:$D$26</c:f>
              <c:numCache>
                <c:formatCode>General</c:formatCode>
                <c:ptCount val="21"/>
                <c:pt idx="0">
                  <c:v>-1</c:v>
                </c:pt>
                <c:pt idx="1">
                  <c:v>-0.8</c:v>
                </c:pt>
                <c:pt idx="2">
                  <c:v>-0.65</c:v>
                </c:pt>
                <c:pt idx="3">
                  <c:v>-0.48</c:v>
                </c:pt>
                <c:pt idx="4">
                  <c:v>-0.32</c:v>
                </c:pt>
                <c:pt idx="5">
                  <c:v>-0.25</c:v>
                </c:pt>
                <c:pt idx="6">
                  <c:v>-0.2</c:v>
                </c:pt>
                <c:pt idx="7">
                  <c:v>-0.16</c:v>
                </c:pt>
                <c:pt idx="8">
                  <c:v>-0.12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0.12</c:v>
                </c:pt>
                <c:pt idx="13">
                  <c:v>0.16</c:v>
                </c:pt>
                <c:pt idx="14">
                  <c:v>0.2</c:v>
                </c:pt>
                <c:pt idx="15">
                  <c:v>0.25</c:v>
                </c:pt>
                <c:pt idx="16">
                  <c:v>0.32</c:v>
                </c:pt>
                <c:pt idx="17">
                  <c:v>0.48</c:v>
                </c:pt>
                <c:pt idx="18">
                  <c:v>0.65</c:v>
                </c:pt>
                <c:pt idx="19">
                  <c:v>0.8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A4-414A-9F55-4619C8BFF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22992"/>
        <c:axId val="624226272"/>
      </c:lineChart>
      <c:catAx>
        <c:axId val="6242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6272"/>
        <c:crosses val="autoZero"/>
        <c:auto val="1"/>
        <c:lblAlgn val="ctr"/>
        <c:lblOffset val="100"/>
        <c:noMultiLvlLbl val="0"/>
      </c:catAx>
      <c:valAx>
        <c:axId val="6242262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299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Shape!$A$34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F0-4E6A-831B-7A9C4A24769A}"/>
            </c:ext>
          </c:extLst>
        </c:ser>
        <c:ser>
          <c:idx val="1"/>
          <c:order val="1"/>
          <c:tx>
            <c:strRef>
              <c:f>Shape!$B$34</c:f>
              <c:strCache>
                <c:ptCount val="1"/>
                <c:pt idx="0">
                  <c:v>power1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Shape!$B$35:$B$55</c:f>
              <c:numCache>
                <c:formatCode>General</c:formatCode>
                <c:ptCount val="21"/>
                <c:pt idx="0">
                  <c:v>-1.0058767345429183</c:v>
                </c:pt>
                <c:pt idx="1">
                  <c:v>-0.84798623215784419</c:v>
                </c:pt>
                <c:pt idx="2">
                  <c:v>-0.70819135996143812</c:v>
                </c:pt>
                <c:pt idx="3">
                  <c:v>-0.58448149237718139</c:v>
                </c:pt>
                <c:pt idx="4">
                  <c:v>-0.47484600382855546</c:v>
                </c:pt>
                <c:pt idx="5">
                  <c:v>-0.37727426873904163</c:v>
                </c:pt>
                <c:pt idx="6">
                  <c:v>-0.28975566153212123</c:v>
                </c:pt>
                <c:pt idx="7">
                  <c:v>-0.21027955663127548</c:v>
                </c:pt>
                <c:pt idx="8">
                  <c:v>-0.13683532845998586</c:v>
                </c:pt>
                <c:pt idx="9">
                  <c:v>-6.7412351441733576E-2</c:v>
                </c:pt>
                <c:pt idx="10">
                  <c:v>0</c:v>
                </c:pt>
                <c:pt idx="11">
                  <c:v>6.7412351441733576E-2</c:v>
                </c:pt>
                <c:pt idx="12">
                  <c:v>0.13683532845998581</c:v>
                </c:pt>
                <c:pt idx="13">
                  <c:v>0.2102795566312754</c:v>
                </c:pt>
                <c:pt idx="14">
                  <c:v>0.28975566153212107</c:v>
                </c:pt>
                <c:pt idx="15">
                  <c:v>0.37727426873904146</c:v>
                </c:pt>
                <c:pt idx="16">
                  <c:v>0.47484600382855524</c:v>
                </c:pt>
                <c:pt idx="17">
                  <c:v>0.58448149237718117</c:v>
                </c:pt>
                <c:pt idx="18">
                  <c:v>0.70819135996143801</c:v>
                </c:pt>
                <c:pt idx="19">
                  <c:v>0.8479862321578443</c:v>
                </c:pt>
                <c:pt idx="20">
                  <c:v>1.0058767345429187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F0-4E6A-831B-7A9C4A24769A}"/>
            </c:ext>
          </c:extLst>
        </c:ser>
        <c:ser>
          <c:idx val="2"/>
          <c:order val="2"/>
          <c:tx>
            <c:strRef>
              <c:f>Shape!$C$34</c:f>
              <c:strCache>
                <c:ptCount val="1"/>
                <c:pt idx="0">
                  <c:v>power3.5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Shape!$C$35:$C$55</c:f>
              <c:numCache>
                <c:formatCode>General</c:formatCode>
                <c:ptCount val="21"/>
                <c:pt idx="0">
                  <c:v>-0.96854744173860874</c:v>
                </c:pt>
                <c:pt idx="1">
                  <c:v>-0.71370325381606481</c:v>
                </c:pt>
                <c:pt idx="2">
                  <c:v>-0.50875046918257838</c:v>
                </c:pt>
                <c:pt idx="3">
                  <c:v>-0.34814559858381011</c:v>
                </c:pt>
                <c:pt idx="4">
                  <c:v>-0.22634515276542036</c:v>
                </c:pt>
                <c:pt idx="5">
                  <c:v>-0.13780564247306915</c:v>
                </c:pt>
                <c:pt idx="6">
                  <c:v>-7.6983578452416726E-2</c:v>
                </c:pt>
                <c:pt idx="7">
                  <c:v>-3.8335471449123359E-2</c:v>
                </c:pt>
                <c:pt idx="8">
                  <c:v>-1.63178322088493E-2</c:v>
                </c:pt>
                <c:pt idx="9">
                  <c:v>-5.3871714772547666E-3</c:v>
                </c:pt>
                <c:pt idx="10">
                  <c:v>0</c:v>
                </c:pt>
                <c:pt idx="11">
                  <c:v>5.3871714772547648E-3</c:v>
                </c:pt>
                <c:pt idx="12">
                  <c:v>1.6317832208849293E-2</c:v>
                </c:pt>
                <c:pt idx="13">
                  <c:v>3.8335471449123346E-2</c:v>
                </c:pt>
                <c:pt idx="14">
                  <c:v>7.6983578452416712E-2</c:v>
                </c:pt>
                <c:pt idx="15">
                  <c:v>0.13780564247306909</c:v>
                </c:pt>
                <c:pt idx="16">
                  <c:v>0.22634515276542036</c:v>
                </c:pt>
                <c:pt idx="17">
                  <c:v>0.34814559858381011</c:v>
                </c:pt>
                <c:pt idx="18">
                  <c:v>0.50875046918257849</c:v>
                </c:pt>
                <c:pt idx="19">
                  <c:v>0.71370325381606481</c:v>
                </c:pt>
                <c:pt idx="20">
                  <c:v>0.96854744173860896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F0-4E6A-831B-7A9C4A24769A}"/>
            </c:ext>
          </c:extLst>
        </c:ser>
        <c:ser>
          <c:idx val="3"/>
          <c:order val="3"/>
          <c:tx>
            <c:strRef>
              <c:f>Shape!$D$34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Shape!$A$35:$A$55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cat>
          <c:val>
            <c:numRef>
              <c:f>Shape!$D$35:$D$55</c:f>
              <c:numCache>
                <c:formatCode>General</c:formatCode>
                <c:ptCount val="21"/>
                <c:pt idx="0">
                  <c:v>-1.0010163749294185</c:v>
                </c:pt>
                <c:pt idx="1">
                  <c:v>-0.79715979672501447</c:v>
                </c:pt>
                <c:pt idx="2">
                  <c:v>-0.62606793664001947</c:v>
                </c:pt>
                <c:pt idx="3">
                  <c:v>-0.48410027043894344</c:v>
                </c:pt>
                <c:pt idx="4">
                  <c:v>-0.36761627388629703</c:v>
                </c:pt>
                <c:pt idx="5">
                  <c:v>-0.27297542274659004</c:v>
                </c:pt>
                <c:pt idx="6">
                  <c:v>-0.1965371927843326</c:v>
                </c:pt>
                <c:pt idx="7">
                  <c:v>-0.13466105976403475</c:v>
                </c:pt>
                <c:pt idx="8">
                  <c:v>-8.3706499450206653E-2</c:v>
                </c:pt>
                <c:pt idx="9">
                  <c:v>-4.0032987607358371E-2</c:v>
                </c:pt>
                <c:pt idx="10">
                  <c:v>0</c:v>
                </c:pt>
                <c:pt idx="11">
                  <c:v>4.0032987607358364E-2</c:v>
                </c:pt>
                <c:pt idx="12">
                  <c:v>8.370649945020664E-2</c:v>
                </c:pt>
                <c:pt idx="13">
                  <c:v>0.13466105976403472</c:v>
                </c:pt>
                <c:pt idx="14">
                  <c:v>0.19653719278433254</c:v>
                </c:pt>
                <c:pt idx="15">
                  <c:v>0.27297542274658998</c:v>
                </c:pt>
                <c:pt idx="16">
                  <c:v>0.36761627388629692</c:v>
                </c:pt>
                <c:pt idx="17">
                  <c:v>0.48410027043894333</c:v>
                </c:pt>
                <c:pt idx="18">
                  <c:v>0.62606793664001925</c:v>
                </c:pt>
                <c:pt idx="19">
                  <c:v>0.79715979672501436</c:v>
                </c:pt>
                <c:pt idx="20">
                  <c:v>1.0010163749294185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F0-4E6A-831B-7A9C4A247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748808"/>
        <c:axId val="454744544"/>
      </c:lineChart>
      <c:catAx>
        <c:axId val="45474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4544"/>
        <c:crosses val="autoZero"/>
        <c:auto val="1"/>
        <c:lblAlgn val="ctr"/>
        <c:lblOffset val="100"/>
        <c:noMultiLvlLbl val="0"/>
      </c:catAx>
      <c:valAx>
        <c:axId val="454744544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88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Shaping Worksheet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'Shape w offset'!$A$5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5A-48CA-BB63-4B3E3C49CDA2}"/>
            </c:ext>
          </c:extLst>
        </c:ser>
        <c:ser>
          <c:idx val="1"/>
          <c:order val="1"/>
          <c:tx>
            <c:strRef>
              <c:f>'Shape w offset'!$B$5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offset'!$B$6:$B$17</c:f>
              <c:numCache>
                <c:formatCode>General</c:formatCode>
                <c:ptCount val="12"/>
                <c:pt idx="0">
                  <c:v>0.14000000000000001</c:v>
                </c:pt>
                <c:pt idx="1">
                  <c:v>0.19263804112167671</c:v>
                </c:pt>
                <c:pt idx="2">
                  <c:v>0.2209980332918598</c:v>
                </c:pt>
                <c:pt idx="3">
                  <c:v>0.25081207335382372</c:v>
                </c:pt>
                <c:pt idx="4">
                  <c:v>0.31510432196398808</c:v>
                </c:pt>
                <c:pt idx="5">
                  <c:v>0.38615824538563109</c:v>
                </c:pt>
                <c:pt idx="6">
                  <c:v>0.46468497516640517</c:v>
                </c:pt>
                <c:pt idx="7">
                  <c:v>0.55147043321170142</c:v>
                </c:pt>
                <c:pt idx="8">
                  <c:v>0.64738319755523721</c:v>
                </c:pt>
                <c:pt idx="9">
                  <c:v>0.75338319537995602</c:v>
                </c:pt>
                <c:pt idx="10">
                  <c:v>0.87053131029191688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5A-48CA-BB63-4B3E3C49CDA2}"/>
            </c:ext>
          </c:extLst>
        </c:ser>
        <c:ser>
          <c:idx val="2"/>
          <c:order val="2"/>
          <c:tx>
            <c:strRef>
              <c:f>'Shape w offset'!$C$5</c:f>
              <c:strCache>
                <c:ptCount val="1"/>
                <c:pt idx="0">
                  <c:v>exp4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offset'!$C$6:$C$17</c:f>
              <c:numCache>
                <c:formatCode>General</c:formatCode>
                <c:ptCount val="12"/>
                <c:pt idx="0">
                  <c:v>0.14000000000000001</c:v>
                </c:pt>
                <c:pt idx="1">
                  <c:v>0.14789148953293979</c:v>
                </c:pt>
                <c:pt idx="2">
                  <c:v>0.15319116737981864</c:v>
                </c:pt>
                <c:pt idx="3">
                  <c:v>0.15966420851935689</c:v>
                </c:pt>
                <c:pt idx="4">
                  <c:v>0.17722704146168422</c:v>
                </c:pt>
                <c:pt idx="5">
                  <c:v>0.20342770940559585</c:v>
                </c:pt>
                <c:pt idx="6">
                  <c:v>0.24251451293902115</c:v>
                </c:pt>
                <c:pt idx="7">
                  <c:v>0.30082517180203705</c:v>
                </c:pt>
                <c:pt idx="8">
                  <c:v>0.38781445282961913</c:v>
                </c:pt>
                <c:pt idx="9">
                  <c:v>0.51758721069662317</c:v>
                </c:pt>
                <c:pt idx="10">
                  <c:v>0.71118541596364016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5A-48CA-BB63-4B3E3C49CDA2}"/>
            </c:ext>
          </c:extLst>
        </c:ser>
        <c:ser>
          <c:idx val="3"/>
          <c:order val="3"/>
          <c:tx>
            <c:strRef>
              <c:f>'Shape w offset'!$D$5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offset'!$A$6:$A$17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offset'!$D$6:$D$17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0.11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0.25</c:v>
                </c:pt>
                <c:pt idx="7">
                  <c:v>0.32</c:v>
                </c:pt>
                <c:pt idx="8">
                  <c:v>0.48</c:v>
                </c:pt>
                <c:pt idx="9">
                  <c:v>0.65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5A-48CA-BB63-4B3E3C49C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22992"/>
        <c:axId val="624226272"/>
      </c:lineChart>
      <c:catAx>
        <c:axId val="62422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6272"/>
        <c:crosses val="autoZero"/>
        <c:auto val="1"/>
        <c:lblAlgn val="ctr"/>
        <c:lblOffset val="100"/>
        <c:noMultiLvlLbl val="0"/>
      </c:catAx>
      <c:valAx>
        <c:axId val="6242262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2992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'Shape w offset'!$A$26</c:f>
              <c:strCache>
                <c:ptCount val="1"/>
                <c:pt idx="0">
                  <c:v>Input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offset'!$A$27:$A$38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offset'!$A$27:$A$38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2-4F5B-ABB5-88F8EDBD0F21}"/>
            </c:ext>
          </c:extLst>
        </c:ser>
        <c:ser>
          <c:idx val="1"/>
          <c:order val="1"/>
          <c:tx>
            <c:strRef>
              <c:f>'Shape w offset'!$B$26</c:f>
              <c:strCache>
                <c:ptCount val="1"/>
                <c:pt idx="0">
                  <c:v>exp1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offset'!$A$27:$A$38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offset'!$B$27:$B$38</c:f>
              <c:numCache>
                <c:formatCode>General</c:formatCode>
                <c:ptCount val="12"/>
                <c:pt idx="0">
                  <c:v>0.14000837931780008</c:v>
                </c:pt>
                <c:pt idx="1">
                  <c:v>0.19262514867268199</c:v>
                </c:pt>
                <c:pt idx="2">
                  <c:v>0.22099013408614587</c:v>
                </c:pt>
                <c:pt idx="3">
                  <c:v>0.25081221724361547</c:v>
                </c:pt>
                <c:pt idx="4">
                  <c:v>0.31511695886641533</c:v>
                </c:pt>
                <c:pt idx="5">
                  <c:v>0.38616992155255503</c:v>
                </c:pt>
                <c:pt idx="6">
                  <c:v>0.46468482748916695</c:v>
                </c:pt>
                <c:pt idx="7">
                  <c:v>0.55145857303904222</c:v>
                </c:pt>
                <c:pt idx="8">
                  <c:v>0.64737122874063091</c:v>
                </c:pt>
                <c:pt idx="9">
                  <c:v>0.75338603930804171</c:v>
                </c:pt>
                <c:pt idx="10">
                  <c:v>0.87054942363104204</c:v>
                </c:pt>
                <c:pt idx="11">
                  <c:v>0.99999097477505849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2-4F5B-ABB5-88F8EDBD0F21}"/>
            </c:ext>
          </c:extLst>
        </c:ser>
        <c:ser>
          <c:idx val="2"/>
          <c:order val="2"/>
          <c:tx>
            <c:strRef>
              <c:f>'Shape w offset'!$C$26</c:f>
              <c:strCache>
                <c:ptCount val="1"/>
                <c:pt idx="0">
                  <c:v>exp4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offset'!$A$27:$A$38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offset'!$C$27:$C$38</c:f>
              <c:numCache>
                <c:formatCode>General</c:formatCode>
                <c:ptCount val="12"/>
                <c:pt idx="0">
                  <c:v>0.14134691292508222</c:v>
                </c:pt>
                <c:pt idx="1">
                  <c:v>0.14593599611065727</c:v>
                </c:pt>
                <c:pt idx="2">
                  <c:v>0.15187994751269807</c:v>
                </c:pt>
                <c:pt idx="3">
                  <c:v>0.15953280649103985</c:v>
                </c:pt>
                <c:pt idx="4">
                  <c:v>0.17915649329318784</c:v>
                </c:pt>
                <c:pt idx="5">
                  <c:v>0.20546178709383356</c:v>
                </c:pt>
                <c:pt idx="6">
                  <c:v>0.24273899981948358</c:v>
                </c:pt>
                <c:pt idx="7">
                  <c:v>0.29891402474641893</c:v>
                </c:pt>
                <c:pt idx="8">
                  <c:v>0.38554833650069487</c:v>
                </c:pt>
                <c:pt idx="9">
                  <c:v>0.51783899105814157</c:v>
                </c:pt>
                <c:pt idx="10">
                  <c:v>0.71461862574436208</c:v>
                </c:pt>
                <c:pt idx="11">
                  <c:v>0.99835545923473523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72-4F5B-ABB5-88F8EDBD0F21}"/>
            </c:ext>
          </c:extLst>
        </c:ser>
        <c:ser>
          <c:idx val="3"/>
          <c:order val="3"/>
          <c:tx>
            <c:strRef>
              <c:f>'Shape w offset'!$D$26</c:f>
              <c:strCache>
                <c:ptCount val="1"/>
                <c:pt idx="0">
                  <c:v>manual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'Shape w offset'!$A$27:$A$38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numCache>
            </c:numRef>
          </c:cat>
          <c:val>
            <c:numRef>
              <c:f>'Shape w offset'!$D$27:$D$38</c:f>
              <c:numCache>
                <c:formatCode>General</c:formatCode>
                <c:ptCount val="12"/>
                <c:pt idx="0">
                  <c:v>1.622299602736299E-3</c:v>
                </c:pt>
                <c:pt idx="1">
                  <c:v>9.0061981147694356E-2</c:v>
                </c:pt>
                <c:pt idx="2">
                  <c:v>0.11434986428587388</c:v>
                </c:pt>
                <c:pt idx="3">
                  <c:v>0.13106657169256461</c:v>
                </c:pt>
                <c:pt idx="4">
                  <c:v>0.1561847066949581</c:v>
                </c:pt>
                <c:pt idx="5">
                  <c:v>0.18962597977074175</c:v>
                </c:pt>
                <c:pt idx="6">
                  <c:v>0.24826094269403809</c:v>
                </c:pt>
                <c:pt idx="7">
                  <c:v>0.34162110539722546</c:v>
                </c:pt>
                <c:pt idx="8">
                  <c:v>0.47189893597093802</c:v>
                </c:pt>
                <c:pt idx="9">
                  <c:v>0.63394786066406683</c:v>
                </c:pt>
                <c:pt idx="10">
                  <c:v>0.81528226388375635</c:v>
                </c:pt>
                <c:pt idx="11">
                  <c:v>0.99607748819540898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72-4F5B-ABB5-88F8EDBD0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748808"/>
        <c:axId val="454744544"/>
      </c:lineChart>
      <c:catAx>
        <c:axId val="45474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4544"/>
        <c:crosses val="autoZero"/>
        <c:auto val="1"/>
        <c:lblAlgn val="ctr"/>
        <c:lblOffset val="100"/>
        <c:noMultiLvlLbl val="0"/>
      </c:catAx>
      <c:valAx>
        <c:axId val="45474454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748808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405491</xdr:colOff>
      <xdr:row>4</xdr:row>
      <xdr:rowOff>70757</xdr:rowOff>
    </xdr:from>
    <xdr:to>
      <xdr:col>12</xdr:col>
      <xdr:colOff>337457</xdr:colOff>
      <xdr:row>23</xdr:row>
      <xdr:rowOff>125186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829748-13BA-4B25-B17A-BC83987A5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166006</xdr:colOff>
      <xdr:row>32</xdr:row>
      <xdr:rowOff>27214</xdr:rowOff>
    </xdr:from>
    <xdr:to>
      <xdr:col>12</xdr:col>
      <xdr:colOff>315686</xdr:colOff>
      <xdr:row>53</xdr:row>
      <xdr:rowOff>168728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15014D-FB1D-4FCD-8D29-A89E68742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405493</xdr:colOff>
      <xdr:row>3</xdr:row>
      <xdr:rowOff>97971</xdr:rowOff>
    </xdr:from>
    <xdr:to>
      <xdr:col>11</xdr:col>
      <xdr:colOff>250373</xdr:colOff>
      <xdr:row>22</xdr:row>
      <xdr:rowOff>103413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2FBD3-9A3C-4632-8AC1-94ADDFA36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166006</xdr:colOff>
      <xdr:row>23</xdr:row>
      <xdr:rowOff>130629</xdr:rowOff>
    </xdr:from>
    <xdr:to>
      <xdr:col>11</xdr:col>
      <xdr:colOff>321129</xdr:colOff>
      <xdr:row>42</xdr:row>
      <xdr:rowOff>48987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31FDD4-B885-4605-9096-5E21BB40E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0B77-4DB4-4B7B-A44F-9580F4BD9F83}">
  <dimension ref="A2:I55"/>
  <sheetViews>
    <sheetView topLeftCell="A25" workbookViewId="0">
      <selection activeCell="C30" sqref="C30"/>
    </sheetView>
  </sheetViews>
  <sheetFormatPr defaultRowHeight="14.6" x14ac:dyDescent="0.4"/>
  <cols>
    <col min="1" max="1" width="12.4609375" bestFit="1" customWidth="1"/>
    <col min="5" max="5" width="12.4609375" bestFit="1" customWidth="1"/>
  </cols>
  <sheetData>
    <row r="2" spans="1:4" x14ac:dyDescent="0.4">
      <c r="A2" t="s">
        <v>5</v>
      </c>
    </row>
    <row r="5" spans="1:4" x14ac:dyDescent="0.4">
      <c r="A5" t="s">
        <v>0</v>
      </c>
      <c r="B5" t="s">
        <v>2</v>
      </c>
      <c r="C5" t="str">
        <f>CONCATENATE(H29,I29)</f>
        <v>power3.5</v>
      </c>
      <c r="D5" t="s">
        <v>3</v>
      </c>
    </row>
    <row r="6" spans="1:4" x14ac:dyDescent="0.4">
      <c r="A6">
        <v>-1</v>
      </c>
      <c r="B6">
        <f>-B26</f>
        <v>-1</v>
      </c>
      <c r="C6">
        <f>-C26</f>
        <v>-1</v>
      </c>
      <c r="D6">
        <f>-D26</f>
        <v>-1</v>
      </c>
    </row>
    <row r="7" spans="1:4" x14ac:dyDescent="0.4">
      <c r="A7">
        <v>-0.9</v>
      </c>
      <c r="B7">
        <f>-B25</f>
        <v>-0.84945501196734519</v>
      </c>
      <c r="C7">
        <f>-C25</f>
        <v>-0.69549276808160476</v>
      </c>
      <c r="D7">
        <f>-D25</f>
        <v>-0.8</v>
      </c>
    </row>
    <row r="8" spans="1:4" x14ac:dyDescent="0.4">
      <c r="A8">
        <v>-0.8</v>
      </c>
      <c r="B8">
        <f>-B24</f>
        <v>-0.71323627369762321</v>
      </c>
      <c r="C8">
        <f>-C24</f>
        <v>-0.48091014851549807</v>
      </c>
      <c r="D8">
        <f>-D24</f>
        <v>-0.65</v>
      </c>
    </row>
    <row r="9" spans="1:4" x14ac:dyDescent="0.4">
      <c r="A9">
        <v>-0.7</v>
      </c>
      <c r="B9">
        <f>-B23</f>
        <v>-0.58998046227353163</v>
      </c>
      <c r="C9">
        <f>-C23</f>
        <v>-0.32969633224662026</v>
      </c>
      <c r="D9">
        <f>-D23</f>
        <v>-0.48</v>
      </c>
    </row>
    <row r="10" spans="1:4" x14ac:dyDescent="0.4">
      <c r="A10">
        <v>-0.6</v>
      </c>
      <c r="B10">
        <f>-B22</f>
        <v>-0.47845399210662953</v>
      </c>
      <c r="C10">
        <f>-C22</f>
        <v>-0.22313775692102844</v>
      </c>
      <c r="D10">
        <f>-D22</f>
        <v>-0.32</v>
      </c>
    </row>
    <row r="11" spans="1:4" x14ac:dyDescent="0.4">
      <c r="A11">
        <v>-0.5</v>
      </c>
      <c r="B11">
        <f>-B21</f>
        <v>-0.37754066879814552</v>
      </c>
      <c r="C11">
        <f>-C21</f>
        <v>-0.14804719803168948</v>
      </c>
      <c r="D11">
        <f>-D21</f>
        <v>-0.25</v>
      </c>
    </row>
    <row r="12" spans="1:4" x14ac:dyDescent="0.4">
      <c r="A12">
        <v>-0.4</v>
      </c>
      <c r="B12">
        <f>-B20</f>
        <v>-0.28623051789026871</v>
      </c>
      <c r="C12">
        <f>-C20</f>
        <v>-9.5131775532050711E-2</v>
      </c>
      <c r="D12">
        <f>-D20</f>
        <v>-0.2</v>
      </c>
    </row>
    <row r="13" spans="1:4" x14ac:dyDescent="0.4">
      <c r="A13">
        <v>-0.3</v>
      </c>
      <c r="B13">
        <f>-B19</f>
        <v>-0.2036096767023117</v>
      </c>
      <c r="C13">
        <f>-C19</f>
        <v>-5.7842907534121628E-2</v>
      </c>
      <c r="D13">
        <f>-D19</f>
        <v>-0.16</v>
      </c>
    </row>
    <row r="14" spans="1:4" x14ac:dyDescent="0.4">
      <c r="A14">
        <v>-0.2</v>
      </c>
      <c r="B14">
        <f>-B18</f>
        <v>-0.12885124808584156</v>
      </c>
      <c r="C14">
        <f>-C18</f>
        <v>-3.1565886376887689E-2</v>
      </c>
      <c r="D14">
        <f>-D18</f>
        <v>-0.12</v>
      </c>
    </row>
    <row r="15" spans="1:4" x14ac:dyDescent="0.4">
      <c r="A15">
        <v>-0.1</v>
      </c>
      <c r="B15">
        <f>-B17</f>
        <v>-6.1207024560089175E-2</v>
      </c>
      <c r="C15">
        <f>-C17</f>
        <v>-1.3048782534098309E-2</v>
      </c>
      <c r="D15">
        <f>-D17</f>
        <v>-0.1</v>
      </c>
    </row>
    <row r="16" spans="1:4" x14ac:dyDescent="0.4">
      <c r="A16">
        <v>0</v>
      </c>
      <c r="B16">
        <f>(EXP(A16)-1)/(EXP(1)-1)</f>
        <v>0</v>
      </c>
      <c r="C16">
        <f t="shared" ref="C16:C26" si="0">(POWER(EXP(A16),I$29)-1)/(POWER(EXP(1),I$29)-1)</f>
        <v>0</v>
      </c>
      <c r="D16">
        <v>0</v>
      </c>
    </row>
    <row r="17" spans="1:9" x14ac:dyDescent="0.4">
      <c r="A17">
        <v>0.1</v>
      </c>
      <c r="B17">
        <f t="shared" ref="B17:B26" si="1">(EXP(A17)-1)/(EXP(1)-1)</f>
        <v>6.1207024560089175E-2</v>
      </c>
      <c r="C17">
        <f t="shared" si="0"/>
        <v>1.3048782534098309E-2</v>
      </c>
      <c r="D17">
        <v>0.1</v>
      </c>
    </row>
    <row r="18" spans="1:9" x14ac:dyDescent="0.4">
      <c r="A18">
        <v>0.2</v>
      </c>
      <c r="B18">
        <f t="shared" si="1"/>
        <v>0.12885124808584156</v>
      </c>
      <c r="C18">
        <f t="shared" si="0"/>
        <v>3.1565886376887689E-2</v>
      </c>
      <c r="D18">
        <v>0.12</v>
      </c>
    </row>
    <row r="19" spans="1:9" x14ac:dyDescent="0.4">
      <c r="A19">
        <v>0.3</v>
      </c>
      <c r="B19">
        <f t="shared" si="1"/>
        <v>0.2036096767023117</v>
      </c>
      <c r="C19">
        <f t="shared" si="0"/>
        <v>5.7842907534121628E-2</v>
      </c>
      <c r="D19">
        <v>0.16</v>
      </c>
    </row>
    <row r="20" spans="1:9" x14ac:dyDescent="0.4">
      <c r="A20">
        <v>0.4</v>
      </c>
      <c r="B20">
        <f t="shared" si="1"/>
        <v>0.28623051789026871</v>
      </c>
      <c r="C20">
        <f t="shared" si="0"/>
        <v>9.5131775532050711E-2</v>
      </c>
      <c r="D20">
        <v>0.2</v>
      </c>
    </row>
    <row r="21" spans="1:9" x14ac:dyDescent="0.4">
      <c r="A21">
        <v>0.5</v>
      </c>
      <c r="B21">
        <f t="shared" si="1"/>
        <v>0.37754066879814552</v>
      </c>
      <c r="C21">
        <f t="shared" si="0"/>
        <v>0.14804719803168948</v>
      </c>
      <c r="D21">
        <v>0.25</v>
      </c>
    </row>
    <row r="22" spans="1:9" x14ac:dyDescent="0.4">
      <c r="A22">
        <v>0.6</v>
      </c>
      <c r="B22">
        <f t="shared" si="1"/>
        <v>0.47845399210662953</v>
      </c>
      <c r="C22">
        <f t="shared" si="0"/>
        <v>0.22313775692102844</v>
      </c>
      <c r="D22">
        <v>0.32</v>
      </c>
    </row>
    <row r="23" spans="1:9" x14ac:dyDescent="0.4">
      <c r="A23">
        <v>0.7</v>
      </c>
      <c r="B23">
        <f t="shared" si="1"/>
        <v>0.58998046227353163</v>
      </c>
      <c r="C23">
        <f t="shared" si="0"/>
        <v>0.32969633224662026</v>
      </c>
      <c r="D23">
        <v>0.48</v>
      </c>
    </row>
    <row r="24" spans="1:9" x14ac:dyDescent="0.4">
      <c r="A24">
        <v>0.8</v>
      </c>
      <c r="B24">
        <f t="shared" si="1"/>
        <v>0.71323627369762321</v>
      </c>
      <c r="C24">
        <f t="shared" si="0"/>
        <v>0.48091014851549807</v>
      </c>
      <c r="D24">
        <v>0.65</v>
      </c>
    </row>
    <row r="25" spans="1:9" x14ac:dyDescent="0.4">
      <c r="A25">
        <v>0.9</v>
      </c>
      <c r="B25">
        <f t="shared" si="1"/>
        <v>0.84945501196734519</v>
      </c>
      <c r="C25">
        <f t="shared" si="0"/>
        <v>0.69549276808160476</v>
      </c>
      <c r="D25">
        <v>0.8</v>
      </c>
    </row>
    <row r="26" spans="1:9" x14ac:dyDescent="0.4">
      <c r="A26">
        <v>1</v>
      </c>
      <c r="B26">
        <f t="shared" si="1"/>
        <v>1</v>
      </c>
      <c r="C26">
        <f t="shared" si="0"/>
        <v>1</v>
      </c>
      <c r="D26">
        <v>1</v>
      </c>
    </row>
    <row r="28" spans="1:9" x14ac:dyDescent="0.4">
      <c r="A28" t="s">
        <v>4</v>
      </c>
    </row>
    <row r="29" spans="1:9" x14ac:dyDescent="0.4">
      <c r="A29" cm="1">
        <f t="array" ref="A29:E29">LINEST(B$6:B$26,A$6:A$26^{1,2,3,4})</f>
        <v>7.097395991147361E-16</v>
      </c>
      <c r="B29">
        <v>0.33510426275311395</v>
      </c>
      <c r="C29">
        <v>-5.3360466371040193E-16</v>
      </c>
      <c r="D29">
        <v>0.67077247178980459</v>
      </c>
      <c r="E29" s="1">
        <v>5.6139193927165053E-17</v>
      </c>
      <c r="F29" t="str">
        <f>B5</f>
        <v>power1</v>
      </c>
      <c r="H29" s="3" t="s">
        <v>1</v>
      </c>
      <c r="I29" s="2">
        <v>3.5</v>
      </c>
    </row>
    <row r="30" spans="1:9" x14ac:dyDescent="0.4">
      <c r="A30" cm="1">
        <f t="array" ref="A30:E30">LINEST(C$6:C$26,A$6:A$26^{1,2,3,4})</f>
        <v>2.4222111504809923E-16</v>
      </c>
      <c r="B30">
        <v>0.92391487572329412</v>
      </c>
      <c r="C30">
        <v>-8.8368743981177006E-17</v>
      </c>
      <c r="D30">
        <v>4.4632566015314706E-2</v>
      </c>
      <c r="E30" s="1">
        <v>-1.5464455615362161E-17</v>
      </c>
      <c r="F30" t="str">
        <f>C5</f>
        <v>power3.5</v>
      </c>
    </row>
    <row r="31" spans="1:9" x14ac:dyDescent="0.4">
      <c r="A31" cm="1">
        <f t="array" ref="A31:E31">LINEST(D$6:D$26,A$6:A$26^{1,2,3,4})</f>
        <v>1.015424761773691E-16</v>
      </c>
      <c r="B31">
        <v>0.60675403924831817</v>
      </c>
      <c r="C31">
        <v>-1.3572139055942452E-16</v>
      </c>
      <c r="D31">
        <v>0.39426233568110047</v>
      </c>
      <c r="E31" s="1">
        <v>3.5839247734873419E-17</v>
      </c>
      <c r="F31" t="str">
        <f>D5</f>
        <v>manual</v>
      </c>
    </row>
    <row r="34" spans="1:4" x14ac:dyDescent="0.4">
      <c r="A34" t="s">
        <v>0</v>
      </c>
      <c r="B34" t="s">
        <v>2</v>
      </c>
      <c r="C34" t="str">
        <f>CONCATENATE(H29,I29)</f>
        <v>power3.5</v>
      </c>
      <c r="D34" t="s">
        <v>3</v>
      </c>
    </row>
    <row r="35" spans="1:4" x14ac:dyDescent="0.4">
      <c r="A35">
        <v>-1</v>
      </c>
      <c r="B35">
        <f>A$29*A35^4+B$29*A35^3+C$29*A35^2+D$29*A35+0</f>
        <v>-1.0058767345429183</v>
      </c>
      <c r="C35">
        <f>A$30*A35^4+B$30*A35^3+C$30*A35^2+D$30*A35+0</f>
        <v>-0.96854744173860874</v>
      </c>
      <c r="D35">
        <f>A$31*A35^4+B$31*A35^3+C$31*A35^2+D$31*A35+0</f>
        <v>-1.0010163749294185</v>
      </c>
    </row>
    <row r="36" spans="1:4" x14ac:dyDescent="0.4">
      <c r="A36">
        <v>-0.9</v>
      </c>
      <c r="B36">
        <f t="shared" ref="B36:B55" si="2">A$29*A36^4+B$29*A36^3+C$29*A36^2+D$29*A36+0</f>
        <v>-0.84798623215784419</v>
      </c>
      <c r="C36">
        <f t="shared" ref="C36:C55" si="3">A$30*A36^4+B$30*A36^3+C$30*A36^2+D$30*A36+0</f>
        <v>-0.71370325381606481</v>
      </c>
      <c r="D36">
        <f t="shared" ref="D36:D55" si="4">A$31*A36^4+B$31*A36^3+C$31*A36^2+D$31*A36+0</f>
        <v>-0.79715979672501447</v>
      </c>
    </row>
    <row r="37" spans="1:4" x14ac:dyDescent="0.4">
      <c r="A37">
        <v>-0.8</v>
      </c>
      <c r="B37">
        <f t="shared" si="2"/>
        <v>-0.70819135996143812</v>
      </c>
      <c r="C37">
        <f t="shared" si="3"/>
        <v>-0.50875046918257838</v>
      </c>
      <c r="D37">
        <f t="shared" si="4"/>
        <v>-0.62606793664001947</v>
      </c>
    </row>
    <row r="38" spans="1:4" x14ac:dyDescent="0.4">
      <c r="A38">
        <v>-0.7</v>
      </c>
      <c r="B38">
        <f t="shared" si="2"/>
        <v>-0.58448149237718139</v>
      </c>
      <c r="C38">
        <f t="shared" si="3"/>
        <v>-0.34814559858381011</v>
      </c>
      <c r="D38">
        <f t="shared" si="4"/>
        <v>-0.48410027043894344</v>
      </c>
    </row>
    <row r="39" spans="1:4" x14ac:dyDescent="0.4">
      <c r="A39">
        <v>-0.6</v>
      </c>
      <c r="B39">
        <f t="shared" si="2"/>
        <v>-0.47484600382855546</v>
      </c>
      <c r="C39">
        <f t="shared" si="3"/>
        <v>-0.22634515276542036</v>
      </c>
      <c r="D39">
        <f t="shared" si="4"/>
        <v>-0.36761627388629703</v>
      </c>
    </row>
    <row r="40" spans="1:4" x14ac:dyDescent="0.4">
      <c r="A40">
        <v>-0.5</v>
      </c>
      <c r="B40">
        <f t="shared" si="2"/>
        <v>-0.37727426873904163</v>
      </c>
      <c r="C40">
        <f t="shared" si="3"/>
        <v>-0.13780564247306915</v>
      </c>
      <c r="D40">
        <f t="shared" si="4"/>
        <v>-0.27297542274659004</v>
      </c>
    </row>
    <row r="41" spans="1:4" x14ac:dyDescent="0.4">
      <c r="A41">
        <v>-0.4</v>
      </c>
      <c r="B41">
        <f t="shared" si="2"/>
        <v>-0.28975566153212123</v>
      </c>
      <c r="C41">
        <f t="shared" si="3"/>
        <v>-7.6983578452416726E-2</v>
      </c>
      <c r="D41">
        <f t="shared" si="4"/>
        <v>-0.1965371927843326</v>
      </c>
    </row>
    <row r="42" spans="1:4" x14ac:dyDescent="0.4">
      <c r="A42">
        <v>-0.3</v>
      </c>
      <c r="B42">
        <f t="shared" si="2"/>
        <v>-0.21027955663127548</v>
      </c>
      <c r="C42">
        <f t="shared" si="3"/>
        <v>-3.8335471449123359E-2</v>
      </c>
      <c r="D42">
        <f t="shared" si="4"/>
        <v>-0.13466105976403475</v>
      </c>
    </row>
    <row r="43" spans="1:4" x14ac:dyDescent="0.4">
      <c r="A43">
        <v>-0.2</v>
      </c>
      <c r="B43">
        <f t="shared" si="2"/>
        <v>-0.13683532845998586</v>
      </c>
      <c r="C43">
        <f t="shared" si="3"/>
        <v>-1.63178322088493E-2</v>
      </c>
      <c r="D43">
        <f t="shared" si="4"/>
        <v>-8.3706499450206653E-2</v>
      </c>
    </row>
    <row r="44" spans="1:4" x14ac:dyDescent="0.4">
      <c r="A44">
        <v>-0.1</v>
      </c>
      <c r="B44">
        <f t="shared" si="2"/>
        <v>-6.7412351441733576E-2</v>
      </c>
      <c r="C44">
        <f t="shared" si="3"/>
        <v>-5.3871714772547666E-3</v>
      </c>
      <c r="D44">
        <f t="shared" si="4"/>
        <v>-4.0032987607358371E-2</v>
      </c>
    </row>
    <row r="45" spans="1:4" x14ac:dyDescent="0.4">
      <c r="A45">
        <v>0</v>
      </c>
      <c r="B45">
        <f t="shared" si="2"/>
        <v>0</v>
      </c>
      <c r="C45">
        <f t="shared" si="3"/>
        <v>0</v>
      </c>
      <c r="D45">
        <f t="shared" si="4"/>
        <v>0</v>
      </c>
    </row>
    <row r="46" spans="1:4" x14ac:dyDescent="0.4">
      <c r="A46">
        <v>0.1</v>
      </c>
      <c r="B46">
        <f t="shared" si="2"/>
        <v>6.7412351441733576E-2</v>
      </c>
      <c r="C46">
        <f t="shared" si="3"/>
        <v>5.3871714772547648E-3</v>
      </c>
      <c r="D46">
        <f t="shared" si="4"/>
        <v>4.0032987607358364E-2</v>
      </c>
    </row>
    <row r="47" spans="1:4" x14ac:dyDescent="0.4">
      <c r="A47">
        <v>0.2</v>
      </c>
      <c r="B47">
        <f t="shared" si="2"/>
        <v>0.13683532845998581</v>
      </c>
      <c r="C47">
        <f t="shared" si="3"/>
        <v>1.6317832208849293E-2</v>
      </c>
      <c r="D47">
        <f t="shared" si="4"/>
        <v>8.370649945020664E-2</v>
      </c>
    </row>
    <row r="48" spans="1:4" x14ac:dyDescent="0.4">
      <c r="A48">
        <v>0.3</v>
      </c>
      <c r="B48">
        <f t="shared" si="2"/>
        <v>0.2102795566312754</v>
      </c>
      <c r="C48">
        <f t="shared" si="3"/>
        <v>3.8335471449123346E-2</v>
      </c>
      <c r="D48">
        <f t="shared" si="4"/>
        <v>0.13466105976403472</v>
      </c>
    </row>
    <row r="49" spans="1:4" x14ac:dyDescent="0.4">
      <c r="A49">
        <v>0.4</v>
      </c>
      <c r="B49">
        <f t="shared" si="2"/>
        <v>0.28975566153212107</v>
      </c>
      <c r="C49">
        <f t="shared" si="3"/>
        <v>7.6983578452416712E-2</v>
      </c>
      <c r="D49">
        <f t="shared" si="4"/>
        <v>0.19653719278433254</v>
      </c>
    </row>
    <row r="50" spans="1:4" x14ac:dyDescent="0.4">
      <c r="A50">
        <v>0.5</v>
      </c>
      <c r="B50">
        <f t="shared" si="2"/>
        <v>0.37727426873904146</v>
      </c>
      <c r="C50">
        <f t="shared" si="3"/>
        <v>0.13780564247306909</v>
      </c>
      <c r="D50">
        <f t="shared" si="4"/>
        <v>0.27297542274658998</v>
      </c>
    </row>
    <row r="51" spans="1:4" x14ac:dyDescent="0.4">
      <c r="A51">
        <v>0.6</v>
      </c>
      <c r="B51">
        <f t="shared" si="2"/>
        <v>0.47484600382855524</v>
      </c>
      <c r="C51">
        <f t="shared" si="3"/>
        <v>0.22634515276542036</v>
      </c>
      <c r="D51">
        <f t="shared" si="4"/>
        <v>0.36761627388629692</v>
      </c>
    </row>
    <row r="52" spans="1:4" x14ac:dyDescent="0.4">
      <c r="A52">
        <v>0.7</v>
      </c>
      <c r="B52">
        <f t="shared" si="2"/>
        <v>0.58448149237718117</v>
      </c>
      <c r="C52">
        <f t="shared" si="3"/>
        <v>0.34814559858381011</v>
      </c>
      <c r="D52">
        <f t="shared" si="4"/>
        <v>0.48410027043894333</v>
      </c>
    </row>
    <row r="53" spans="1:4" x14ac:dyDescent="0.4">
      <c r="A53">
        <v>0.8</v>
      </c>
      <c r="B53">
        <f t="shared" si="2"/>
        <v>0.70819135996143801</v>
      </c>
      <c r="C53">
        <f t="shared" si="3"/>
        <v>0.50875046918257849</v>
      </c>
      <c r="D53">
        <f t="shared" si="4"/>
        <v>0.62606793664001925</v>
      </c>
    </row>
    <row r="54" spans="1:4" x14ac:dyDescent="0.4">
      <c r="A54">
        <v>0.9</v>
      </c>
      <c r="B54">
        <f t="shared" si="2"/>
        <v>0.8479862321578443</v>
      </c>
      <c r="C54">
        <f t="shared" si="3"/>
        <v>0.71370325381606481</v>
      </c>
      <c r="D54">
        <f t="shared" si="4"/>
        <v>0.79715979672501436</v>
      </c>
    </row>
    <row r="55" spans="1:4" x14ac:dyDescent="0.4">
      <c r="A55">
        <v>1</v>
      </c>
      <c r="B55">
        <f t="shared" si="2"/>
        <v>1.0058767345429187</v>
      </c>
      <c r="C55">
        <f t="shared" si="3"/>
        <v>0.96854744173860896</v>
      </c>
      <c r="D55">
        <f t="shared" si="4"/>
        <v>1.0010163749294185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B8AF-B239-41A9-A214-B9F0B9D430C1}">
  <dimension ref="A2:F38"/>
  <sheetViews>
    <sheetView tabSelected="1" workbookViewId="0">
      <selection activeCell="M8" sqref="M8"/>
    </sheetView>
  </sheetViews>
  <sheetFormatPr defaultRowHeight="14.6" x14ac:dyDescent="0.4"/>
  <cols>
    <col min="1" max="1" width="12.4609375" bestFit="1" customWidth="1"/>
    <col min="5" max="5" width="12.4609375" bestFit="1" customWidth="1"/>
  </cols>
  <sheetData>
    <row r="2" spans="1:6" x14ac:dyDescent="0.4">
      <c r="A2" t="s">
        <v>5</v>
      </c>
    </row>
    <row r="3" spans="1:6" x14ac:dyDescent="0.4">
      <c r="D3" s="7" t="s">
        <v>6</v>
      </c>
      <c r="E3" s="8">
        <v>0.14000000000000001</v>
      </c>
      <c r="F3" t="s">
        <v>8</v>
      </c>
    </row>
    <row r="5" spans="1:6" x14ac:dyDescent="0.4">
      <c r="A5" t="s">
        <v>0</v>
      </c>
      <c r="B5" t="s">
        <v>9</v>
      </c>
      <c r="C5" t="str">
        <f>CONCATENATE(F5,F6)</f>
        <v>exp4</v>
      </c>
      <c r="D5" t="s">
        <v>3</v>
      </c>
      <c r="F5" s="5" t="s">
        <v>10</v>
      </c>
    </row>
    <row r="6" spans="1:6" x14ac:dyDescent="0.4">
      <c r="A6">
        <v>0</v>
      </c>
      <c r="B6">
        <f>(EXP(A6)-1)/(EXP(1)-1)*(1-$E$3)+$E$3</f>
        <v>0.14000000000000001</v>
      </c>
      <c r="C6">
        <f t="shared" ref="C6:C17" si="0">(POWER(EXP(A6),F$6)-1)/(POWER(EXP(1),F$6)-1)*(1-$E$3)+$E$3</f>
        <v>0.14000000000000001</v>
      </c>
      <c r="D6">
        <v>0</v>
      </c>
      <c r="F6" s="6">
        <v>4</v>
      </c>
    </row>
    <row r="7" spans="1:6" x14ac:dyDescent="0.4">
      <c r="A7">
        <v>0.1</v>
      </c>
      <c r="B7">
        <f t="shared" ref="B7:B17" si="1">(EXP(A7)-1)/(EXP(1)-1)*(1-$E$3)+$E$3</f>
        <v>0.19263804112167671</v>
      </c>
      <c r="C7">
        <f t="shared" si="0"/>
        <v>0.14789148953293979</v>
      </c>
      <c r="D7">
        <v>0.1</v>
      </c>
    </row>
    <row r="8" spans="1:6" x14ac:dyDescent="0.4">
      <c r="A8">
        <v>0.15</v>
      </c>
      <c r="B8">
        <f t="shared" si="1"/>
        <v>0.2209980332918598</v>
      </c>
      <c r="C8">
        <f t="shared" si="0"/>
        <v>0.15319116737981864</v>
      </c>
      <c r="D8">
        <v>0.11</v>
      </c>
    </row>
    <row r="9" spans="1:6" x14ac:dyDescent="0.4">
      <c r="A9">
        <v>0.2</v>
      </c>
      <c r="B9">
        <f t="shared" si="1"/>
        <v>0.25081207335382372</v>
      </c>
      <c r="C9">
        <f t="shared" si="0"/>
        <v>0.15966420851935689</v>
      </c>
      <c r="D9">
        <v>0.12</v>
      </c>
    </row>
    <row r="10" spans="1:6" x14ac:dyDescent="0.4">
      <c r="A10">
        <v>0.3</v>
      </c>
      <c r="B10">
        <f t="shared" si="1"/>
        <v>0.31510432196398808</v>
      </c>
      <c r="C10">
        <f t="shared" si="0"/>
        <v>0.17722704146168422</v>
      </c>
      <c r="D10">
        <v>0.16</v>
      </c>
    </row>
    <row r="11" spans="1:6" x14ac:dyDescent="0.4">
      <c r="A11">
        <v>0.4</v>
      </c>
      <c r="B11">
        <f t="shared" si="1"/>
        <v>0.38615824538563109</v>
      </c>
      <c r="C11">
        <f t="shared" si="0"/>
        <v>0.20342770940559585</v>
      </c>
      <c r="D11">
        <v>0.2</v>
      </c>
    </row>
    <row r="12" spans="1:6" x14ac:dyDescent="0.4">
      <c r="A12">
        <v>0.5</v>
      </c>
      <c r="B12">
        <f t="shared" si="1"/>
        <v>0.46468497516640517</v>
      </c>
      <c r="C12">
        <f t="shared" si="0"/>
        <v>0.24251451293902115</v>
      </c>
      <c r="D12">
        <v>0.25</v>
      </c>
    </row>
    <row r="13" spans="1:6" x14ac:dyDescent="0.4">
      <c r="A13">
        <v>0.6</v>
      </c>
      <c r="B13">
        <f t="shared" si="1"/>
        <v>0.55147043321170142</v>
      </c>
      <c r="C13">
        <f t="shared" si="0"/>
        <v>0.30082517180203705</v>
      </c>
      <c r="D13">
        <v>0.32</v>
      </c>
    </row>
    <row r="14" spans="1:6" x14ac:dyDescent="0.4">
      <c r="A14">
        <v>0.7</v>
      </c>
      <c r="B14">
        <f t="shared" si="1"/>
        <v>0.64738319755523721</v>
      </c>
      <c r="C14">
        <f t="shared" si="0"/>
        <v>0.38781445282961913</v>
      </c>
      <c r="D14">
        <v>0.48</v>
      </c>
    </row>
    <row r="15" spans="1:6" x14ac:dyDescent="0.4">
      <c r="A15">
        <v>0.8</v>
      </c>
      <c r="B15">
        <f t="shared" si="1"/>
        <v>0.75338319537995602</v>
      </c>
      <c r="C15">
        <f t="shared" si="0"/>
        <v>0.51758721069662317</v>
      </c>
      <c r="D15">
        <v>0.65</v>
      </c>
    </row>
    <row r="16" spans="1:6" x14ac:dyDescent="0.4">
      <c r="A16">
        <v>0.9</v>
      </c>
      <c r="B16">
        <f t="shared" si="1"/>
        <v>0.87053131029191688</v>
      </c>
      <c r="C16">
        <f t="shared" si="0"/>
        <v>0.71118541596364016</v>
      </c>
      <c r="D16">
        <v>0.8</v>
      </c>
    </row>
    <row r="17" spans="1:6" x14ac:dyDescent="0.4">
      <c r="A17">
        <v>1</v>
      </c>
      <c r="B17">
        <f t="shared" si="1"/>
        <v>1</v>
      </c>
      <c r="C17">
        <f t="shared" si="0"/>
        <v>1</v>
      </c>
      <c r="D17">
        <v>1</v>
      </c>
    </row>
    <row r="19" spans="1:6" x14ac:dyDescent="0.4">
      <c r="A19" t="s">
        <v>4</v>
      </c>
    </row>
    <row r="20" spans="1:6" ht="15" thickBot="1" x14ac:dyDescent="0.45">
      <c r="A20" cm="1">
        <f t="array" ref="A20:E20">LINEST(B$6:B$17,A$6:A$17^{1,2,3,4})</f>
        <v>3.4655906524502657E-2</v>
      </c>
      <c r="B20">
        <v>7.0435428721087531E-2</v>
      </c>
      <c r="C20">
        <v>0.25495841872953834</v>
      </c>
      <c r="D20">
        <v>0.49993284148212985</v>
      </c>
      <c r="E20" s="4">
        <v>0.14000837931780008</v>
      </c>
      <c r="F20" t="str">
        <f>B5</f>
        <v>exp1</v>
      </c>
    </row>
    <row r="21" spans="1:6" ht="15" thickBot="1" x14ac:dyDescent="0.45">
      <c r="A21" s="9" cm="1">
        <f t="array" ref="A21:E21">LINEST(C$6:C$17,A$6:A$17^{1,2,3,4})</f>
        <v>1.514825562405979</v>
      </c>
      <c r="B21" s="10">
        <v>-1.4057037996172661</v>
      </c>
      <c r="C21" s="10">
        <v>0.76605971025713671</v>
      </c>
      <c r="D21" s="10">
        <v>-1.8172926736196488E-2</v>
      </c>
      <c r="E21" s="11">
        <v>0.14134691292508222</v>
      </c>
      <c r="F21" s="12" t="str">
        <f>C5</f>
        <v>exp4</v>
      </c>
    </row>
    <row r="22" spans="1:6" x14ac:dyDescent="0.4">
      <c r="A22" cm="1">
        <f t="array" ref="A22:E22">LINEST(D$6:D$17,A$6:A$17^{1,2,3,4})</f>
        <v>-3.0579341007267513</v>
      </c>
      <c r="B22">
        <v>7.0928663700378909</v>
      </c>
      <c r="C22">
        <v>-4.2855590739648841</v>
      </c>
      <c r="D22">
        <v>1.2450819932464168</v>
      </c>
      <c r="E22" s="4">
        <v>1.622299602736299E-3</v>
      </c>
      <c r="F22" t="str">
        <f>D5</f>
        <v>manual</v>
      </c>
    </row>
    <row r="23" spans="1:6" x14ac:dyDescent="0.4">
      <c r="E23" s="4"/>
    </row>
    <row r="24" spans="1:6" x14ac:dyDescent="0.4">
      <c r="A24" t="s">
        <v>7</v>
      </c>
    </row>
    <row r="26" spans="1:6" x14ac:dyDescent="0.4">
      <c r="A26" t="s">
        <v>0</v>
      </c>
      <c r="B26" t="str">
        <f>B5</f>
        <v>exp1</v>
      </c>
      <c r="C26" t="str">
        <f>C5</f>
        <v>exp4</v>
      </c>
      <c r="D26" t="str">
        <f>D5</f>
        <v>manual</v>
      </c>
    </row>
    <row r="27" spans="1:6" x14ac:dyDescent="0.4">
      <c r="A27">
        <v>0</v>
      </c>
      <c r="B27">
        <f>A$20*A27^4+B$20*A27^3+C$20*A27^2+D$20*A27+E$20</f>
        <v>0.14000837931780008</v>
      </c>
      <c r="C27">
        <f>A$21*A27^4+B$21*A27^3+C$21*A27^2+D$21*A27+E$21</f>
        <v>0.14134691292508222</v>
      </c>
      <c r="D27">
        <f>A$22*A27^4+B$22*A27^3+C$22*A27^2+D$22*A27+E$22</f>
        <v>1.622299602736299E-3</v>
      </c>
    </row>
    <row r="28" spans="1:6" x14ac:dyDescent="0.4">
      <c r="A28">
        <v>0.1</v>
      </c>
      <c r="B28">
        <f t="shared" ref="B28:B38" si="2">A$20*A28^4+B$20*A28^3+C$20*A28^2+D$20*A28+E$20</f>
        <v>0.19262514867268199</v>
      </c>
      <c r="C28">
        <f t="shared" ref="C28:C38" si="3">A$21*A28^4+B$21*A28^3+C$21*A28^2+D$21*A28+E$21</f>
        <v>0.14593599611065727</v>
      </c>
      <c r="D28">
        <f t="shared" ref="D28:D38" si="4">A$22*A28^4+B$22*A28^3+C$22*A28^2+D$22*A28+E$22</f>
        <v>9.0061981147694356E-2</v>
      </c>
    </row>
    <row r="29" spans="1:6" x14ac:dyDescent="0.4">
      <c r="A29">
        <v>0.15</v>
      </c>
      <c r="B29">
        <f t="shared" si="2"/>
        <v>0.22099013408614587</v>
      </c>
      <c r="C29">
        <f t="shared" ref="C29" si="5">A$21*A29^4+B$21*A29^3+C$21*A29^2+D$21*A29+E$21</f>
        <v>0.15187994751269807</v>
      </c>
      <c r="D29">
        <f t="shared" ref="D29" si="6">A$22*A29^4+B$22*A29^3+C$22*A29^2+D$22*A29+E$22</f>
        <v>0.11434986428587388</v>
      </c>
    </row>
    <row r="30" spans="1:6" x14ac:dyDescent="0.4">
      <c r="A30">
        <v>0.2</v>
      </c>
      <c r="B30">
        <f t="shared" si="2"/>
        <v>0.25081221724361547</v>
      </c>
      <c r="C30">
        <f t="shared" si="3"/>
        <v>0.15953280649103985</v>
      </c>
      <c r="D30">
        <f t="shared" si="4"/>
        <v>0.13106657169256461</v>
      </c>
    </row>
    <row r="31" spans="1:6" x14ac:dyDescent="0.4">
      <c r="A31">
        <v>0.3</v>
      </c>
      <c r="B31">
        <f t="shared" si="2"/>
        <v>0.31511695886641533</v>
      </c>
      <c r="C31">
        <f t="shared" si="3"/>
        <v>0.17915649329318784</v>
      </c>
      <c r="D31">
        <f t="shared" si="4"/>
        <v>0.1561847066949581</v>
      </c>
    </row>
    <row r="32" spans="1:6" x14ac:dyDescent="0.4">
      <c r="A32">
        <v>0.4</v>
      </c>
      <c r="B32">
        <f t="shared" si="2"/>
        <v>0.38616992155255503</v>
      </c>
      <c r="C32">
        <f t="shared" si="3"/>
        <v>0.20546178709383356</v>
      </c>
      <c r="D32">
        <f t="shared" si="4"/>
        <v>0.18962597977074175</v>
      </c>
    </row>
    <row r="33" spans="1:4" x14ac:dyDescent="0.4">
      <c r="A33">
        <v>0.5</v>
      </c>
      <c r="B33">
        <f t="shared" si="2"/>
        <v>0.46468482748916695</v>
      </c>
      <c r="C33">
        <f t="shared" si="3"/>
        <v>0.24273899981948358</v>
      </c>
      <c r="D33">
        <f t="shared" si="4"/>
        <v>0.24826094269403809</v>
      </c>
    </row>
    <row r="34" spans="1:4" x14ac:dyDescent="0.4">
      <c r="A34">
        <v>0.6</v>
      </c>
      <c r="B34">
        <f t="shared" si="2"/>
        <v>0.55145857303904222</v>
      </c>
      <c r="C34">
        <f t="shared" si="3"/>
        <v>0.29891402474641893</v>
      </c>
      <c r="D34">
        <f t="shared" si="4"/>
        <v>0.34162110539722546</v>
      </c>
    </row>
    <row r="35" spans="1:4" x14ac:dyDescent="0.4">
      <c r="A35">
        <v>0.7</v>
      </c>
      <c r="B35">
        <f t="shared" si="2"/>
        <v>0.64737122874063091</v>
      </c>
      <c r="C35">
        <f t="shared" si="3"/>
        <v>0.38554833650069487</v>
      </c>
      <c r="D35">
        <f t="shared" si="4"/>
        <v>0.47189893597093802</v>
      </c>
    </row>
    <row r="36" spans="1:4" x14ac:dyDescent="0.4">
      <c r="A36">
        <v>0.8</v>
      </c>
      <c r="B36">
        <f t="shared" si="2"/>
        <v>0.75338603930804171</v>
      </c>
      <c r="C36">
        <f t="shared" si="3"/>
        <v>0.51783899105814157</v>
      </c>
      <c r="D36">
        <f t="shared" si="4"/>
        <v>0.63394786066406683</v>
      </c>
    </row>
    <row r="37" spans="1:4" x14ac:dyDescent="0.4">
      <c r="A37">
        <v>0.9</v>
      </c>
      <c r="B37">
        <f t="shared" si="2"/>
        <v>0.87054942363104204</v>
      </c>
      <c r="C37">
        <f t="shared" si="3"/>
        <v>0.71461862574436208</v>
      </c>
      <c r="D37">
        <f t="shared" si="4"/>
        <v>0.81528226388375635</v>
      </c>
    </row>
    <row r="38" spans="1:4" x14ac:dyDescent="0.4">
      <c r="A38">
        <v>1</v>
      </c>
      <c r="B38">
        <f t="shared" si="2"/>
        <v>0.99999097477505849</v>
      </c>
      <c r="C38">
        <f t="shared" si="3"/>
        <v>0.99835545923473523</v>
      </c>
      <c r="D38">
        <f t="shared" si="4"/>
        <v>0.99607748819540898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Shape</vt:lpstr>
      <vt:lpstr>Shape w 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Tripi</dc:creator>
  <cp:lastModifiedBy>James Tripi</cp:lastModifiedBy>
  <dcterms:created xsi:type="dcterms:W3CDTF">2021-10-01T14:11:58Z</dcterms:created>
  <dcterms:modified xsi:type="dcterms:W3CDTF">2021-10-02T18:03:23Z</dcterms:modified>
</cp:coreProperties>
</file>