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2cd303e452cea/Documents/Robotics2021/2021-Falcon/documents/"/>
    </mc:Choice>
  </mc:AlternateContent>
  <xr:revisionPtr revIDLastSave="282" documentId="8_{00258F6B-5F49-4C88-8296-7C9BDB565E0F}" xr6:coauthVersionLast="47" xr6:coauthVersionMax="47" xr10:uidLastSave="{941C1BB1-265A-4A60-940A-D31E9F9115C7}"/>
  <bookViews>
    <workbookView xWindow="-103" yWindow="-103" windowWidth="19543" windowHeight="12652" activeTab="1" xr2:uid="{768FAE63-1FE3-4B9A-9395-A3569413DFEF}"/>
  </bookViews>
  <sheets>
    <sheet name="Shape" sheetId="1" r:id="rId1"/>
    <sheet name="Shape w off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6" i="2"/>
  <c r="M7" i="2"/>
  <c r="M6" i="2"/>
  <c r="B8" i="2"/>
  <c r="B6" i="2"/>
  <c r="B7" i="2"/>
  <c r="B9" i="2"/>
  <c r="B10" i="2"/>
  <c r="B11" i="2"/>
  <c r="B12" i="2"/>
  <c r="B13" i="2"/>
  <c r="B14" i="2"/>
  <c r="B15" i="2"/>
  <c r="B16" i="2"/>
  <c r="B17" i="2"/>
  <c r="C5" i="2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C35" i="1"/>
  <c r="B35" i="1"/>
  <c r="A29" i="1" a="1"/>
  <c r="A29" i="1" s="1"/>
  <c r="C34" i="1" l="1"/>
  <c r="F31" i="1"/>
  <c r="F29" i="1"/>
  <c r="D10" i="1"/>
  <c r="D9" i="1"/>
  <c r="D8" i="1"/>
  <c r="D7" i="1"/>
  <c r="D6" i="1"/>
  <c r="C5" i="1"/>
  <c r="F30" i="1" s="1"/>
  <c r="C16" i="1"/>
  <c r="C18" i="1"/>
  <c r="C14" i="1" s="1"/>
  <c r="C19" i="1"/>
  <c r="C13" i="1" s="1"/>
  <c r="C20" i="1"/>
  <c r="C12" i="1" s="1"/>
  <c r="C21" i="1"/>
  <c r="C11" i="1" s="1"/>
  <c r="C22" i="1"/>
  <c r="C10" i="1" s="1"/>
  <c r="C23" i="1"/>
  <c r="C9" i="1" s="1"/>
  <c r="C24" i="1"/>
  <c r="C8" i="1" s="1"/>
  <c r="C25" i="1"/>
  <c r="C7" i="1" s="1"/>
  <c r="C26" i="1"/>
  <c r="C6" i="1" s="1"/>
  <c r="C17" i="1"/>
  <c r="C15" i="1" s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16" i="1"/>
  <c r="A30" i="1" l="1" a="1"/>
  <c r="A30" i="1" s="1"/>
  <c r="D11" i="1"/>
  <c r="A31" i="1" a="1"/>
  <c r="A31" i="1" s="1"/>
  <c r="D14" i="1"/>
  <c r="D15" i="1"/>
  <c r="D12" i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<sst xmlns="http://schemas.openxmlformats.org/spreadsheetml/2006/main" count="17" uniqueCount="11">
  <si>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Input</t>
  </si>
  <si>
    <t>power</t>
  </si>
  <si>
    <t>power1</t>
  </si>
  <si>
    <t>manual</t>
  </si>
  <si>
    <t>Coefficients computed via regression</t>
  </si>
  <si>
    <t xml:space="preserve">The driver turning is too fast.  Make polynomial function to reshape and slow down the turning action.  Thumbstick still -1..1, but reduces at lower deflections. </t>
  </si>
  <si>
    <t>Offset</t>
  </si>
  <si>
    <t>I set this below the 0.15 deadband, so that it will still get driven to zero.</t>
  </si>
  <si>
    <t>exp1</t>
  </si>
  <si>
    <t>exp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</si>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</sst>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4" xfId="0" applyFont="1" applyFill="1" applyBorder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Shaping Worksheet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Shape!$A$5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4-414A-9F55-4619C8BFF067}"/>
            </c:ext>
          </c:extLst>
        </c:ser>
        <c:ser>
          <c:idx val="1"/>
          <c:order val="1"/>
          <c:tx>
            <c:strRef>
              <c:f>Shape!$B$5</c:f>
              <c:strCache>
                <c:ptCount val="1"/>
                <c:pt idx="0">
                  <c:v>power1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Shape!$B$6:$B$26</c:f>
              <c:numCache>
                <c:formatCode>General</c:formatCode>
                <c:ptCount val="21"/>
                <c:pt idx="0">
                  <c:v>-1</c:v>
                </c:pt>
                <c:pt idx="1">
                  <c:v>-0.84945501196734519</c:v>
                </c:pt>
                <c:pt idx="2">
                  <c:v>-0.71323627369762321</c:v>
                </c:pt>
                <c:pt idx="3">
                  <c:v>-0.58998046227353163</c:v>
                </c:pt>
                <c:pt idx="4">
                  <c:v>-0.47845399210662953</c:v>
                </c:pt>
                <c:pt idx="5">
                  <c:v>-0.37754066879814552</c:v>
                </c:pt>
                <c:pt idx="6">
                  <c:v>-0.28623051789026871</c:v>
                </c:pt>
                <c:pt idx="7">
                  <c:v>-0.2036096767023117</c:v>
                </c:pt>
                <c:pt idx="8">
                  <c:v>-0.12885124808584156</c:v>
                </c:pt>
                <c:pt idx="9">
                  <c:v>-6.1207024560089175E-2</c:v>
                </c:pt>
                <c:pt idx="10">
                  <c:v>0</c:v>
                </c:pt>
                <c:pt idx="11">
                  <c:v>6.1207024560089175E-2</c:v>
                </c:pt>
                <c:pt idx="12">
                  <c:v>0.12885124808584156</c:v>
                </c:pt>
                <c:pt idx="13">
                  <c:v>0.2036096767023117</c:v>
                </c:pt>
                <c:pt idx="14">
                  <c:v>0.28623051789026871</c:v>
                </c:pt>
                <c:pt idx="15">
                  <c:v>0.37754066879814552</c:v>
                </c:pt>
                <c:pt idx="16">
                  <c:v>0.47845399210662953</c:v>
                </c:pt>
                <c:pt idx="17">
                  <c:v>0.58998046227353163</c:v>
                </c:pt>
                <c:pt idx="18">
                  <c:v>0.71323627369762321</c:v>
                </c:pt>
                <c:pt idx="19">
                  <c:v>0.84945501196734519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4-414A-9F55-4619C8BFF067}"/>
            </c:ext>
          </c:extLst>
        </c:ser>
        <c:ser>
          <c:idx val="2"/>
          <c:order val="2"/>
          <c:tx>
            <c:strRef>
              <c:f>Shape!$C$5</c:f>
              <c:strCache>
                <c:ptCount val="1"/>
                <c:pt idx="0">
                  <c:v>power3.5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Shape!$C$6:$C$26</c:f>
              <c:numCache>
                <c:formatCode>General</c:formatCode>
                <c:ptCount val="21"/>
                <c:pt idx="0">
                  <c:v>-1</c:v>
                </c:pt>
                <c:pt idx="1">
                  <c:v>-0.69549276808160476</c:v>
                </c:pt>
                <c:pt idx="2">
                  <c:v>-0.48091014851549807</c:v>
                </c:pt>
                <c:pt idx="3">
                  <c:v>-0.32969633224662026</c:v>
                </c:pt>
                <c:pt idx="4">
                  <c:v>-0.22313775692102844</c:v>
                </c:pt>
                <c:pt idx="5">
                  <c:v>-0.14804719803168948</c:v>
                </c:pt>
                <c:pt idx="6">
                  <c:v>-9.5131775532050711E-2</c:v>
                </c:pt>
                <c:pt idx="7">
                  <c:v>-5.7842907534121628E-2</c:v>
                </c:pt>
                <c:pt idx="8">
                  <c:v>-3.1565886376887689E-2</c:v>
                </c:pt>
                <c:pt idx="9">
                  <c:v>-1.3048782534098309E-2</c:v>
                </c:pt>
                <c:pt idx="10">
                  <c:v>0</c:v>
                </c:pt>
                <c:pt idx="11">
                  <c:v>1.3048782534098309E-2</c:v>
                </c:pt>
                <c:pt idx="12">
                  <c:v>3.1565886376887689E-2</c:v>
                </c:pt>
                <c:pt idx="13">
                  <c:v>5.7842907534121628E-2</c:v>
                </c:pt>
                <c:pt idx="14">
                  <c:v>9.5131775532050711E-2</c:v>
                </c:pt>
                <c:pt idx="15">
                  <c:v>0.14804719803168948</c:v>
                </c:pt>
                <c:pt idx="16">
                  <c:v>0.22313775692102844</c:v>
                </c:pt>
                <c:pt idx="17">
                  <c:v>0.32969633224662026</c:v>
                </c:pt>
                <c:pt idx="18">
                  <c:v>0.48091014851549807</c:v>
                </c:pt>
                <c:pt idx="19">
                  <c:v>0.69549276808160476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A4-414A-9F55-4619C8BFF067}"/>
            </c:ext>
          </c:extLst>
        </c:ser>
        <c:ser>
          <c:idx val="3"/>
          <c:order val="3"/>
          <c:tx>
            <c:strRef>
              <c:f>Shape!$D$5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Shape!$D$6:$D$26</c:f>
              <c:numCache>
                <c:formatCode>General</c:formatCode>
                <c:ptCount val="21"/>
                <c:pt idx="0">
                  <c:v>-1</c:v>
                </c:pt>
                <c:pt idx="1">
                  <c:v>-0.8</c:v>
                </c:pt>
                <c:pt idx="2">
                  <c:v>-0.65</c:v>
                </c:pt>
                <c:pt idx="3">
                  <c:v>-0.48</c:v>
                </c:pt>
                <c:pt idx="4">
                  <c:v>-0.32</c:v>
                </c:pt>
                <c:pt idx="5">
                  <c:v>-0.25</c:v>
                </c:pt>
                <c:pt idx="6">
                  <c:v>-0.2</c:v>
                </c:pt>
                <c:pt idx="7">
                  <c:v>-0.16</c:v>
                </c:pt>
                <c:pt idx="8">
                  <c:v>-0.12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  <c:pt idx="15">
                  <c:v>0.25</c:v>
                </c:pt>
                <c:pt idx="16">
                  <c:v>0.32</c:v>
                </c:pt>
                <c:pt idx="17">
                  <c:v>0.48</c:v>
                </c:pt>
                <c:pt idx="18">
                  <c:v>0.65</c:v>
                </c:pt>
                <c:pt idx="19">
                  <c:v>0.8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A4-414A-9F55-4619C8BFF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22992"/>
        <c:axId val="624226272"/>
      </c:lineChart>
      <c:catAx>
        <c:axId val="6242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6272"/>
        <c:crosses val="autoZero"/>
        <c:auto val="1"/>
        <c:lblAlgn val="ctr"/>
        <c:lblOffset val="100"/>
        <c:noMultiLvlLbl val="0"/>
      </c:catAx>
      <c:valAx>
        <c:axId val="6242262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29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Shape!$A$34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F0-4E6A-831B-7A9C4A24769A}"/>
            </c:ext>
          </c:extLst>
        </c:ser>
        <c:ser>
          <c:idx val="1"/>
          <c:order val="1"/>
          <c:tx>
            <c:strRef>
              <c:f>Shape!$B$34</c:f>
              <c:strCache>
                <c:ptCount val="1"/>
                <c:pt idx="0">
                  <c:v>power1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Shape!$B$35:$B$55</c:f>
              <c:numCache>
                <c:formatCode>General</c:formatCode>
                <c:ptCount val="21"/>
                <c:pt idx="0">
                  <c:v>-1.0058767345429183</c:v>
                </c:pt>
                <c:pt idx="1">
                  <c:v>-0.84798623215784419</c:v>
                </c:pt>
                <c:pt idx="2">
                  <c:v>-0.70819135996143812</c:v>
                </c:pt>
                <c:pt idx="3">
                  <c:v>-0.58448149237718139</c:v>
                </c:pt>
                <c:pt idx="4">
                  <c:v>-0.47484600382855546</c:v>
                </c:pt>
                <c:pt idx="5">
                  <c:v>-0.37727426873904163</c:v>
                </c:pt>
                <c:pt idx="6">
                  <c:v>-0.28975566153212123</c:v>
                </c:pt>
                <c:pt idx="7">
                  <c:v>-0.21027955663127548</c:v>
                </c:pt>
                <c:pt idx="8">
                  <c:v>-0.13683532845998586</c:v>
                </c:pt>
                <c:pt idx="9">
                  <c:v>-6.7412351441733576E-2</c:v>
                </c:pt>
                <c:pt idx="10">
                  <c:v>0</c:v>
                </c:pt>
                <c:pt idx="11">
                  <c:v>6.7412351441733576E-2</c:v>
                </c:pt>
                <c:pt idx="12">
                  <c:v>0.13683532845998581</c:v>
                </c:pt>
                <c:pt idx="13">
                  <c:v>0.2102795566312754</c:v>
                </c:pt>
                <c:pt idx="14">
                  <c:v>0.28975566153212107</c:v>
                </c:pt>
                <c:pt idx="15">
                  <c:v>0.37727426873904146</c:v>
                </c:pt>
                <c:pt idx="16">
                  <c:v>0.47484600382855524</c:v>
                </c:pt>
                <c:pt idx="17">
                  <c:v>0.58448149237718117</c:v>
                </c:pt>
                <c:pt idx="18">
                  <c:v>0.70819135996143801</c:v>
                </c:pt>
                <c:pt idx="19">
                  <c:v>0.8479862321578443</c:v>
                </c:pt>
                <c:pt idx="20">
                  <c:v>1.0058767345429187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F0-4E6A-831B-7A9C4A24769A}"/>
            </c:ext>
          </c:extLst>
        </c:ser>
        <c:ser>
          <c:idx val="2"/>
          <c:order val="2"/>
          <c:tx>
            <c:strRef>
              <c:f>Shape!$C$34</c:f>
              <c:strCache>
                <c:ptCount val="1"/>
                <c:pt idx="0">
                  <c:v>power3.5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Shape!$C$35:$C$55</c:f>
              <c:numCache>
                <c:formatCode>General</c:formatCode>
                <c:ptCount val="21"/>
                <c:pt idx="0">
                  <c:v>-0.96854744173860874</c:v>
                </c:pt>
                <c:pt idx="1">
                  <c:v>-0.71370325381606481</c:v>
                </c:pt>
                <c:pt idx="2">
                  <c:v>-0.50875046918257838</c:v>
                </c:pt>
                <c:pt idx="3">
                  <c:v>-0.34814559858381011</c:v>
                </c:pt>
                <c:pt idx="4">
                  <c:v>-0.22634515276542036</c:v>
                </c:pt>
                <c:pt idx="5">
                  <c:v>-0.13780564247306915</c:v>
                </c:pt>
                <c:pt idx="6">
                  <c:v>-7.6983578452416726E-2</c:v>
                </c:pt>
                <c:pt idx="7">
                  <c:v>-3.8335471449123359E-2</c:v>
                </c:pt>
                <c:pt idx="8">
                  <c:v>-1.63178322088493E-2</c:v>
                </c:pt>
                <c:pt idx="9">
                  <c:v>-5.3871714772547666E-3</c:v>
                </c:pt>
                <c:pt idx="10">
                  <c:v>0</c:v>
                </c:pt>
                <c:pt idx="11">
                  <c:v>5.3871714772547648E-3</c:v>
                </c:pt>
                <c:pt idx="12">
                  <c:v>1.6317832208849293E-2</c:v>
                </c:pt>
                <c:pt idx="13">
                  <c:v>3.8335471449123346E-2</c:v>
                </c:pt>
                <c:pt idx="14">
                  <c:v>7.6983578452416712E-2</c:v>
                </c:pt>
                <c:pt idx="15">
                  <c:v>0.13780564247306909</c:v>
                </c:pt>
                <c:pt idx="16">
                  <c:v>0.22634515276542036</c:v>
                </c:pt>
                <c:pt idx="17">
                  <c:v>0.34814559858381011</c:v>
                </c:pt>
                <c:pt idx="18">
                  <c:v>0.50875046918257849</c:v>
                </c:pt>
                <c:pt idx="19">
                  <c:v>0.71370325381606481</c:v>
                </c:pt>
                <c:pt idx="20">
                  <c:v>0.96854744173860896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F0-4E6A-831B-7A9C4A24769A}"/>
            </c:ext>
          </c:extLst>
        </c:ser>
        <c:ser>
          <c:idx val="3"/>
          <c:order val="3"/>
          <c:tx>
            <c:strRef>
              <c:f>Shape!$D$34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Shape!$D$35:$D$55</c:f>
              <c:numCache>
                <c:formatCode>General</c:formatCode>
                <c:ptCount val="21"/>
                <c:pt idx="0">
                  <c:v>-1.0010163749294185</c:v>
                </c:pt>
                <c:pt idx="1">
                  <c:v>-0.79715979672501447</c:v>
                </c:pt>
                <c:pt idx="2">
                  <c:v>-0.62606793664001947</c:v>
                </c:pt>
                <c:pt idx="3">
                  <c:v>-0.48410027043894344</c:v>
                </c:pt>
                <c:pt idx="4">
                  <c:v>-0.36761627388629703</c:v>
                </c:pt>
                <c:pt idx="5">
                  <c:v>-0.27297542274659004</c:v>
                </c:pt>
                <c:pt idx="6">
                  <c:v>-0.1965371927843326</c:v>
                </c:pt>
                <c:pt idx="7">
                  <c:v>-0.13466105976403475</c:v>
                </c:pt>
                <c:pt idx="8">
                  <c:v>-8.3706499450206653E-2</c:v>
                </c:pt>
                <c:pt idx="9">
                  <c:v>-4.0032987607358371E-2</c:v>
                </c:pt>
                <c:pt idx="10">
                  <c:v>0</c:v>
                </c:pt>
                <c:pt idx="11">
                  <c:v>4.0032987607358364E-2</c:v>
                </c:pt>
                <c:pt idx="12">
                  <c:v>8.370649945020664E-2</c:v>
                </c:pt>
                <c:pt idx="13">
                  <c:v>0.13466105976403472</c:v>
                </c:pt>
                <c:pt idx="14">
                  <c:v>0.19653719278433254</c:v>
                </c:pt>
                <c:pt idx="15">
                  <c:v>0.27297542274658998</c:v>
                </c:pt>
                <c:pt idx="16">
                  <c:v>0.36761627388629692</c:v>
                </c:pt>
                <c:pt idx="17">
                  <c:v>0.48410027043894333</c:v>
                </c:pt>
                <c:pt idx="18">
                  <c:v>0.62606793664001925</c:v>
                </c:pt>
                <c:pt idx="19">
                  <c:v>0.79715979672501436</c:v>
                </c:pt>
                <c:pt idx="20">
                  <c:v>1.0010163749294185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F0-4E6A-831B-7A9C4A247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748808"/>
        <c:axId val="454744544"/>
      </c:lineChart>
      <c:catAx>
        <c:axId val="45474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4544"/>
        <c:crosses val="autoZero"/>
        <c:auto val="1"/>
        <c:lblAlgn val="ctr"/>
        <c:lblOffset val="100"/>
        <c:noMultiLvlLbl val="0"/>
      </c:catAx>
      <c:valAx>
        <c:axId val="454744544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88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Shaping Worksheet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'Shape w offset'!$A$5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A-48CA-BB63-4B3E3C49CDA2}"/>
            </c:ext>
          </c:extLst>
        </c:ser>
        <c:ser>
          <c:idx val="1"/>
          <c:order val="1"/>
          <c:tx>
            <c:strRef>
              <c:f>'Shape w offset'!$B$5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offset'!$B$6:$B$17</c:f>
              <c:numCache>
                <c:formatCode>General</c:formatCode>
                <c:ptCount val="12"/>
                <c:pt idx="0">
                  <c:v>0.15</c:v>
                </c:pt>
                <c:pt idx="1">
                  <c:v>0.20202597087607579</c:v>
                </c:pt>
                <c:pt idx="2">
                  <c:v>0.23005619569544281</c:v>
                </c:pt>
                <c:pt idx="3">
                  <c:v>0.2595235608729653</c:v>
                </c:pt>
                <c:pt idx="4">
                  <c:v>0.32306822519696493</c:v>
                </c:pt>
                <c:pt idx="5">
                  <c:v>0.39329594020672842</c:v>
                </c:pt>
                <c:pt idx="6">
                  <c:v>0.47090956847842369</c:v>
                </c:pt>
                <c:pt idx="7">
                  <c:v>0.55668589329063511</c:v>
                </c:pt>
                <c:pt idx="8">
                  <c:v>0.6514833929325019</c:v>
                </c:pt>
                <c:pt idx="9">
                  <c:v>0.75625083264297976</c:v>
                </c:pt>
                <c:pt idx="10">
                  <c:v>0.87203676017224341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A-48CA-BB63-4B3E3C49CDA2}"/>
            </c:ext>
          </c:extLst>
        </c:ser>
        <c:ser>
          <c:idx val="2"/>
          <c:order val="2"/>
          <c:tx>
            <c:strRef>
              <c:f>'Shape w offset'!$C$5</c:f>
              <c:strCache>
                <c:ptCount val="1"/>
                <c:pt idx="0">
                  <c:v>exp4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offset'!$C$6:$C$17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7.6440406502485993E-3</c:v>
                </c:pt>
                <c:pt idx="4">
                  <c:v>2.8384061615765351E-2</c:v>
                </c:pt>
                <c:pt idx="5">
                  <c:v>5.9324537121721005E-2</c:v>
                </c:pt>
                <c:pt idx="6">
                  <c:v>0.10548230263827044</c:v>
                </c:pt>
                <c:pt idx="7">
                  <c:v>0.17434159722379344</c:v>
                </c:pt>
                <c:pt idx="8">
                  <c:v>0.27706759354863236</c:v>
                </c:pt>
                <c:pt idx="9">
                  <c:v>0.4303167719558339</c:v>
                </c:pt>
                <c:pt idx="10">
                  <c:v>0.65893768119692997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A-48CA-BB63-4B3E3C49CDA2}"/>
            </c:ext>
          </c:extLst>
        </c:ser>
        <c:ser>
          <c:idx val="3"/>
          <c:order val="3"/>
          <c:tx>
            <c:strRef>
              <c:f>'Shape w offset'!$D$5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offset'!$D$6:$D$17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0.11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0.25</c:v>
                </c:pt>
                <c:pt idx="7">
                  <c:v>0.32</c:v>
                </c:pt>
                <c:pt idx="8">
                  <c:v>0.48</c:v>
                </c:pt>
                <c:pt idx="9">
                  <c:v>0.65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5A-48CA-BB63-4B3E3C49C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22992"/>
        <c:axId val="624226272"/>
      </c:lineChart>
      <c:catAx>
        <c:axId val="6242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6272"/>
        <c:crosses val="autoZero"/>
        <c:auto val="1"/>
        <c:lblAlgn val="ctr"/>
        <c:lblOffset val="100"/>
        <c:noMultiLvlLbl val="0"/>
      </c:catAx>
      <c:valAx>
        <c:axId val="6242262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29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405491</xdr:colOff>
      <xdr:row>4</xdr:row>
      <xdr:rowOff>70757</xdr:rowOff>
    </xdr:from>
    <xdr:to>
      <xdr:col>12</xdr:col>
      <xdr:colOff>337457</xdr:colOff>
      <xdr:row>23</xdr:row>
      <xdr:rowOff>125186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829748-13BA-4B25-B17A-BC83987A5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166006</xdr:colOff>
      <xdr:row>32</xdr:row>
      <xdr:rowOff>27214</xdr:rowOff>
    </xdr:from>
    <xdr:to>
      <xdr:col>12</xdr:col>
      <xdr:colOff>315686</xdr:colOff>
      <xdr:row>53</xdr:row>
      <xdr:rowOff>168728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15014D-FB1D-4FCD-8D29-A89E68742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405493</xdr:colOff>
      <xdr:row>3</xdr:row>
      <xdr:rowOff>97970</xdr:rowOff>
    </xdr:from>
    <xdr:to>
      <xdr:col>11</xdr:col>
      <xdr:colOff>250373</xdr:colOff>
      <xdr:row>21</xdr:row>
      <xdr:rowOff>119742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2FBD3-9A3C-4632-8AC1-94ADDFA36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B77-4DB4-4B7B-A44F-9580F4BD9F83}">
  <dimension ref="A2:I55"/>
  <sheetViews>
    <sheetView workbookViewId="0">
      <selection activeCell="C30" sqref="C30"/>
    </sheetView>
  </sheetViews>
  <sheetFormatPr defaultRowHeight="14.6" x14ac:dyDescent="0.4"/>
  <cols>
    <col min="1" max="1" width="12.4609375" bestFit="1" customWidth="1"/>
    <col min="5" max="5" width="12.4609375" bestFit="1" customWidth="1"/>
  </cols>
  <sheetData>
    <row r="2" spans="1:4" x14ac:dyDescent="0.4">
      <c r="A2" t="s">
        <v>5</v>
      </c>
    </row>
    <row r="5" spans="1:4" x14ac:dyDescent="0.4">
      <c r="A5" t="s">
        <v>0</v>
      </c>
      <c r="B5" t="s">
        <v>2</v>
      </c>
      <c r="C5" t="str">
        <f>CONCATENATE(H29,I29)</f>
        <v>power3.5</v>
      </c>
      <c r="D5" t="s">
        <v>3</v>
      </c>
    </row>
    <row r="6" spans="1:4" x14ac:dyDescent="0.4">
      <c r="A6">
        <v>-1</v>
      </c>
      <c r="B6">
        <f>-B26</f>
        <v>-1</v>
      </c>
      <c r="C6">
        <f>-C26</f>
        <v>-1</v>
      </c>
      <c r="D6">
        <f>-D26</f>
        <v>-1</v>
      </c>
    </row>
    <row r="7" spans="1:4" x14ac:dyDescent="0.4">
      <c r="A7">
        <v>-0.9</v>
      </c>
      <c r="B7">
        <f>-B25</f>
        <v>-0.84945501196734519</v>
      </c>
      <c r="C7">
        <f>-C25</f>
        <v>-0.69549276808160476</v>
      </c>
      <c r="D7">
        <f>-D25</f>
        <v>-0.8</v>
      </c>
    </row>
    <row r="8" spans="1:4" x14ac:dyDescent="0.4">
      <c r="A8">
        <v>-0.8</v>
      </c>
      <c r="B8">
        <f>-B24</f>
        <v>-0.71323627369762321</v>
      </c>
      <c r="C8">
        <f>-C24</f>
        <v>-0.48091014851549807</v>
      </c>
      <c r="D8">
        <f>-D24</f>
        <v>-0.65</v>
      </c>
    </row>
    <row r="9" spans="1:4" x14ac:dyDescent="0.4">
      <c r="A9">
        <v>-0.7</v>
      </c>
      <c r="B9">
        <f>-B23</f>
        <v>-0.58998046227353163</v>
      </c>
      <c r="C9">
        <f>-C23</f>
        <v>-0.32969633224662026</v>
      </c>
      <c r="D9">
        <f>-D23</f>
        <v>-0.48</v>
      </c>
    </row>
    <row r="10" spans="1:4" x14ac:dyDescent="0.4">
      <c r="A10">
        <v>-0.6</v>
      </c>
      <c r="B10">
        <f>-B22</f>
        <v>-0.47845399210662953</v>
      </c>
      <c r="C10">
        <f>-C22</f>
        <v>-0.22313775692102844</v>
      </c>
      <c r="D10">
        <f>-D22</f>
        <v>-0.32</v>
      </c>
    </row>
    <row r="11" spans="1:4" x14ac:dyDescent="0.4">
      <c r="A11">
        <v>-0.5</v>
      </c>
      <c r="B11">
        <f>-B21</f>
        <v>-0.37754066879814552</v>
      </c>
      <c r="C11">
        <f>-C21</f>
        <v>-0.14804719803168948</v>
      </c>
      <c r="D11">
        <f>-D21</f>
        <v>-0.25</v>
      </c>
    </row>
    <row r="12" spans="1:4" x14ac:dyDescent="0.4">
      <c r="A12">
        <v>-0.4</v>
      </c>
      <c r="B12">
        <f>-B20</f>
        <v>-0.28623051789026871</v>
      </c>
      <c r="C12">
        <f>-C20</f>
        <v>-9.5131775532050711E-2</v>
      </c>
      <c r="D12">
        <f>-D20</f>
        <v>-0.2</v>
      </c>
    </row>
    <row r="13" spans="1:4" x14ac:dyDescent="0.4">
      <c r="A13">
        <v>-0.3</v>
      </c>
      <c r="B13">
        <f>-B19</f>
        <v>-0.2036096767023117</v>
      </c>
      <c r="C13">
        <f>-C19</f>
        <v>-5.7842907534121628E-2</v>
      </c>
      <c r="D13">
        <f>-D19</f>
        <v>-0.16</v>
      </c>
    </row>
    <row r="14" spans="1:4" x14ac:dyDescent="0.4">
      <c r="A14">
        <v>-0.2</v>
      </c>
      <c r="B14">
        <f>-B18</f>
        <v>-0.12885124808584156</v>
      </c>
      <c r="C14">
        <f>-C18</f>
        <v>-3.1565886376887689E-2</v>
      </c>
      <c r="D14">
        <f>-D18</f>
        <v>-0.12</v>
      </c>
    </row>
    <row r="15" spans="1:4" x14ac:dyDescent="0.4">
      <c r="A15">
        <v>-0.1</v>
      </c>
      <c r="B15">
        <f>-B17</f>
        <v>-6.1207024560089175E-2</v>
      </c>
      <c r="C15">
        <f>-C17</f>
        <v>-1.3048782534098309E-2</v>
      </c>
      <c r="D15">
        <f>-D17</f>
        <v>-0.1</v>
      </c>
    </row>
    <row r="16" spans="1:4" x14ac:dyDescent="0.4">
      <c r="A16">
        <v>0</v>
      </c>
      <c r="B16">
        <f>(EXP(A16)-1)/(EXP(1)-1)</f>
        <v>0</v>
      </c>
      <c r="C16">
        <f t="shared" ref="C16:C26" si="0">(POWER(EXP(A16),I$29)-1)/(POWER(EXP(1),I$29)-1)</f>
        <v>0</v>
      </c>
      <c r="D16">
        <v>0</v>
      </c>
    </row>
    <row r="17" spans="1:9" x14ac:dyDescent="0.4">
      <c r="A17">
        <v>0.1</v>
      </c>
      <c r="B17">
        <f t="shared" ref="B17:B26" si="1">(EXP(A17)-1)/(EXP(1)-1)</f>
        <v>6.1207024560089175E-2</v>
      </c>
      <c r="C17">
        <f t="shared" si="0"/>
        <v>1.3048782534098309E-2</v>
      </c>
      <c r="D17">
        <v>0.1</v>
      </c>
    </row>
    <row r="18" spans="1:9" x14ac:dyDescent="0.4">
      <c r="A18">
        <v>0.2</v>
      </c>
      <c r="B18">
        <f t="shared" si="1"/>
        <v>0.12885124808584156</v>
      </c>
      <c r="C18">
        <f t="shared" si="0"/>
        <v>3.1565886376887689E-2</v>
      </c>
      <c r="D18">
        <v>0.12</v>
      </c>
    </row>
    <row r="19" spans="1:9" x14ac:dyDescent="0.4">
      <c r="A19">
        <v>0.3</v>
      </c>
      <c r="B19">
        <f t="shared" si="1"/>
        <v>0.2036096767023117</v>
      </c>
      <c r="C19">
        <f t="shared" si="0"/>
        <v>5.7842907534121628E-2</v>
      </c>
      <c r="D19">
        <v>0.16</v>
      </c>
    </row>
    <row r="20" spans="1:9" x14ac:dyDescent="0.4">
      <c r="A20">
        <v>0.4</v>
      </c>
      <c r="B20">
        <f t="shared" si="1"/>
        <v>0.28623051789026871</v>
      </c>
      <c r="C20">
        <f t="shared" si="0"/>
        <v>9.5131775532050711E-2</v>
      </c>
      <c r="D20">
        <v>0.2</v>
      </c>
    </row>
    <row r="21" spans="1:9" x14ac:dyDescent="0.4">
      <c r="A21">
        <v>0.5</v>
      </c>
      <c r="B21">
        <f t="shared" si="1"/>
        <v>0.37754066879814552</v>
      </c>
      <c r="C21">
        <f t="shared" si="0"/>
        <v>0.14804719803168948</v>
      </c>
      <c r="D21">
        <v>0.25</v>
      </c>
    </row>
    <row r="22" spans="1:9" x14ac:dyDescent="0.4">
      <c r="A22">
        <v>0.6</v>
      </c>
      <c r="B22">
        <f t="shared" si="1"/>
        <v>0.47845399210662953</v>
      </c>
      <c r="C22">
        <f t="shared" si="0"/>
        <v>0.22313775692102844</v>
      </c>
      <c r="D22">
        <v>0.32</v>
      </c>
    </row>
    <row r="23" spans="1:9" x14ac:dyDescent="0.4">
      <c r="A23">
        <v>0.7</v>
      </c>
      <c r="B23">
        <f t="shared" si="1"/>
        <v>0.58998046227353163</v>
      </c>
      <c r="C23">
        <f t="shared" si="0"/>
        <v>0.32969633224662026</v>
      </c>
      <c r="D23">
        <v>0.48</v>
      </c>
    </row>
    <row r="24" spans="1:9" x14ac:dyDescent="0.4">
      <c r="A24">
        <v>0.8</v>
      </c>
      <c r="B24">
        <f t="shared" si="1"/>
        <v>0.71323627369762321</v>
      </c>
      <c r="C24">
        <f t="shared" si="0"/>
        <v>0.48091014851549807</v>
      </c>
      <c r="D24">
        <v>0.65</v>
      </c>
    </row>
    <row r="25" spans="1:9" x14ac:dyDescent="0.4">
      <c r="A25">
        <v>0.9</v>
      </c>
      <c r="B25">
        <f t="shared" si="1"/>
        <v>0.84945501196734519</v>
      </c>
      <c r="C25">
        <f t="shared" si="0"/>
        <v>0.69549276808160476</v>
      </c>
      <c r="D25">
        <v>0.8</v>
      </c>
    </row>
    <row r="26" spans="1:9" x14ac:dyDescent="0.4">
      <c r="A26">
        <v>1</v>
      </c>
      <c r="B26">
        <f t="shared" si="1"/>
        <v>1</v>
      </c>
      <c r="C26">
        <f t="shared" si="0"/>
        <v>1</v>
      </c>
      <c r="D26">
        <v>1</v>
      </c>
    </row>
    <row r="28" spans="1:9" x14ac:dyDescent="0.4">
      <c r="A28" t="s">
        <v>4</v>
      </c>
    </row>
    <row r="29" spans="1:9" x14ac:dyDescent="0.4">
      <c r="A29" cm="1">
        <f t="array" ref="A29:E29">LINEST(B$6:B$26,A$6:A$26^{1,2,3,4})</f>
        <v>7.097395991147361E-16</v>
      </c>
      <c r="B29">
        <v>0.33510426275311395</v>
      </c>
      <c r="C29">
        <v>-5.3360466371040193E-16</v>
      </c>
      <c r="D29">
        <v>0.67077247178980459</v>
      </c>
      <c r="E29" s="1">
        <v>5.6139193927165053E-17</v>
      </c>
      <c r="F29" t="str">
        <f>B5</f>
        <v>power1</v>
      </c>
      <c r="H29" s="3" t="s">
        <v>1</v>
      </c>
      <c r="I29" s="2">
        <v>3.5</v>
      </c>
    </row>
    <row r="30" spans="1:9" x14ac:dyDescent="0.4">
      <c r="A30" cm="1">
        <f t="array" ref="A30:E30">LINEST(C$6:C$26,A$6:A$26^{1,2,3,4})</f>
        <v>2.4222111504809923E-16</v>
      </c>
      <c r="B30">
        <v>0.92391487572329412</v>
      </c>
      <c r="C30">
        <v>-8.8368743981177006E-17</v>
      </c>
      <c r="D30">
        <v>4.4632566015314706E-2</v>
      </c>
      <c r="E30" s="1">
        <v>-1.5464455615362161E-17</v>
      </c>
      <c r="F30" t="str">
        <f>C5</f>
        <v>power3.5</v>
      </c>
    </row>
    <row r="31" spans="1:9" x14ac:dyDescent="0.4">
      <c r="A31" cm="1">
        <f t="array" ref="A31:E31">LINEST(D$6:D$26,A$6:A$26^{1,2,3,4})</f>
        <v>1.015424761773691E-16</v>
      </c>
      <c r="B31">
        <v>0.60675403924831817</v>
      </c>
      <c r="C31">
        <v>-1.3572139055942452E-16</v>
      </c>
      <c r="D31">
        <v>0.39426233568110047</v>
      </c>
      <c r="E31" s="1">
        <v>3.5839247734873419E-17</v>
      </c>
      <c r="F31" t="str">
        <f>D5</f>
        <v>manual</v>
      </c>
    </row>
    <row r="34" spans="1:4" x14ac:dyDescent="0.4">
      <c r="A34" t="s">
        <v>0</v>
      </c>
      <c r="B34" t="s">
        <v>2</v>
      </c>
      <c r="C34" t="str">
        <f>CONCATENATE(H29,I29)</f>
        <v>power3.5</v>
      </c>
      <c r="D34" t="s">
        <v>3</v>
      </c>
    </row>
    <row r="35" spans="1:4" x14ac:dyDescent="0.4">
      <c r="A35">
        <v>-1</v>
      </c>
      <c r="B35">
        <f>A$29*A35^4+B$29*A35^3+C$29*A35^2+D$29*A35+0</f>
        <v>-1.0058767345429183</v>
      </c>
      <c r="C35">
        <f>A$30*A35^4+B$30*A35^3+C$30*A35^2+D$30*A35+0</f>
        <v>-0.96854744173860874</v>
      </c>
      <c r="D35">
        <f>A$31*A35^4+B$31*A35^3+C$31*A35^2+D$31*A35+0</f>
        <v>-1.0010163749294185</v>
      </c>
    </row>
    <row r="36" spans="1:4" x14ac:dyDescent="0.4">
      <c r="A36">
        <v>-0.9</v>
      </c>
      <c r="B36">
        <f t="shared" ref="B36:B55" si="2">A$29*A36^4+B$29*A36^3+C$29*A36^2+D$29*A36+0</f>
        <v>-0.84798623215784419</v>
      </c>
      <c r="C36">
        <f t="shared" ref="C36:C55" si="3">A$30*A36^4+B$30*A36^3+C$30*A36^2+D$30*A36+0</f>
        <v>-0.71370325381606481</v>
      </c>
      <c r="D36">
        <f t="shared" ref="D36:D55" si="4">A$31*A36^4+B$31*A36^3+C$31*A36^2+D$31*A36+0</f>
        <v>-0.79715979672501447</v>
      </c>
    </row>
    <row r="37" spans="1:4" x14ac:dyDescent="0.4">
      <c r="A37">
        <v>-0.8</v>
      </c>
      <c r="B37">
        <f t="shared" si="2"/>
        <v>-0.70819135996143812</v>
      </c>
      <c r="C37">
        <f t="shared" si="3"/>
        <v>-0.50875046918257838</v>
      </c>
      <c r="D37">
        <f t="shared" si="4"/>
        <v>-0.62606793664001947</v>
      </c>
    </row>
    <row r="38" spans="1:4" x14ac:dyDescent="0.4">
      <c r="A38">
        <v>-0.7</v>
      </c>
      <c r="B38">
        <f t="shared" si="2"/>
        <v>-0.58448149237718139</v>
      </c>
      <c r="C38">
        <f t="shared" si="3"/>
        <v>-0.34814559858381011</v>
      </c>
      <c r="D38">
        <f t="shared" si="4"/>
        <v>-0.48410027043894344</v>
      </c>
    </row>
    <row r="39" spans="1:4" x14ac:dyDescent="0.4">
      <c r="A39">
        <v>-0.6</v>
      </c>
      <c r="B39">
        <f t="shared" si="2"/>
        <v>-0.47484600382855546</v>
      </c>
      <c r="C39">
        <f t="shared" si="3"/>
        <v>-0.22634515276542036</v>
      </c>
      <c r="D39">
        <f t="shared" si="4"/>
        <v>-0.36761627388629703</v>
      </c>
    </row>
    <row r="40" spans="1:4" x14ac:dyDescent="0.4">
      <c r="A40">
        <v>-0.5</v>
      </c>
      <c r="B40">
        <f t="shared" si="2"/>
        <v>-0.37727426873904163</v>
      </c>
      <c r="C40">
        <f t="shared" si="3"/>
        <v>-0.13780564247306915</v>
      </c>
      <c r="D40">
        <f t="shared" si="4"/>
        <v>-0.27297542274659004</v>
      </c>
    </row>
    <row r="41" spans="1:4" x14ac:dyDescent="0.4">
      <c r="A41">
        <v>-0.4</v>
      </c>
      <c r="B41">
        <f t="shared" si="2"/>
        <v>-0.28975566153212123</v>
      </c>
      <c r="C41">
        <f t="shared" si="3"/>
        <v>-7.6983578452416726E-2</v>
      </c>
      <c r="D41">
        <f t="shared" si="4"/>
        <v>-0.1965371927843326</v>
      </c>
    </row>
    <row r="42" spans="1:4" x14ac:dyDescent="0.4">
      <c r="A42">
        <v>-0.3</v>
      </c>
      <c r="B42">
        <f t="shared" si="2"/>
        <v>-0.21027955663127548</v>
      </c>
      <c r="C42">
        <f t="shared" si="3"/>
        <v>-3.8335471449123359E-2</v>
      </c>
      <c r="D42">
        <f t="shared" si="4"/>
        <v>-0.13466105976403475</v>
      </c>
    </row>
    <row r="43" spans="1:4" x14ac:dyDescent="0.4">
      <c r="A43">
        <v>-0.2</v>
      </c>
      <c r="B43">
        <f t="shared" si="2"/>
        <v>-0.13683532845998586</v>
      </c>
      <c r="C43">
        <f t="shared" si="3"/>
        <v>-1.63178322088493E-2</v>
      </c>
      <c r="D43">
        <f t="shared" si="4"/>
        <v>-8.3706499450206653E-2</v>
      </c>
    </row>
    <row r="44" spans="1:4" x14ac:dyDescent="0.4">
      <c r="A44">
        <v>-0.1</v>
      </c>
      <c r="B44">
        <f t="shared" si="2"/>
        <v>-6.7412351441733576E-2</v>
      </c>
      <c r="C44">
        <f t="shared" si="3"/>
        <v>-5.3871714772547666E-3</v>
      </c>
      <c r="D44">
        <f t="shared" si="4"/>
        <v>-4.0032987607358371E-2</v>
      </c>
    </row>
    <row r="45" spans="1:4" x14ac:dyDescent="0.4">
      <c r="A45">
        <v>0</v>
      </c>
      <c r="B45">
        <f t="shared" si="2"/>
        <v>0</v>
      </c>
      <c r="C45">
        <f t="shared" si="3"/>
        <v>0</v>
      </c>
      <c r="D45">
        <f t="shared" si="4"/>
        <v>0</v>
      </c>
    </row>
    <row r="46" spans="1:4" x14ac:dyDescent="0.4">
      <c r="A46">
        <v>0.1</v>
      </c>
      <c r="B46">
        <f t="shared" si="2"/>
        <v>6.7412351441733576E-2</v>
      </c>
      <c r="C46">
        <f t="shared" si="3"/>
        <v>5.3871714772547648E-3</v>
      </c>
      <c r="D46">
        <f t="shared" si="4"/>
        <v>4.0032987607358364E-2</v>
      </c>
    </row>
    <row r="47" spans="1:4" x14ac:dyDescent="0.4">
      <c r="A47">
        <v>0.2</v>
      </c>
      <c r="B47">
        <f t="shared" si="2"/>
        <v>0.13683532845998581</v>
      </c>
      <c r="C47">
        <f t="shared" si="3"/>
        <v>1.6317832208849293E-2</v>
      </c>
      <c r="D47">
        <f t="shared" si="4"/>
        <v>8.370649945020664E-2</v>
      </c>
    </row>
    <row r="48" spans="1:4" x14ac:dyDescent="0.4">
      <c r="A48">
        <v>0.3</v>
      </c>
      <c r="B48">
        <f t="shared" si="2"/>
        <v>0.2102795566312754</v>
      </c>
      <c r="C48">
        <f t="shared" si="3"/>
        <v>3.8335471449123346E-2</v>
      </c>
      <c r="D48">
        <f t="shared" si="4"/>
        <v>0.13466105976403472</v>
      </c>
    </row>
    <row r="49" spans="1:4" x14ac:dyDescent="0.4">
      <c r="A49">
        <v>0.4</v>
      </c>
      <c r="B49">
        <f t="shared" si="2"/>
        <v>0.28975566153212107</v>
      </c>
      <c r="C49">
        <f t="shared" si="3"/>
        <v>7.6983578452416712E-2</v>
      </c>
      <c r="D49">
        <f t="shared" si="4"/>
        <v>0.19653719278433254</v>
      </c>
    </row>
    <row r="50" spans="1:4" x14ac:dyDescent="0.4">
      <c r="A50">
        <v>0.5</v>
      </c>
      <c r="B50">
        <f t="shared" si="2"/>
        <v>0.37727426873904146</v>
      </c>
      <c r="C50">
        <f t="shared" si="3"/>
        <v>0.13780564247306909</v>
      </c>
      <c r="D50">
        <f t="shared" si="4"/>
        <v>0.27297542274658998</v>
      </c>
    </row>
    <row r="51" spans="1:4" x14ac:dyDescent="0.4">
      <c r="A51">
        <v>0.6</v>
      </c>
      <c r="B51">
        <f t="shared" si="2"/>
        <v>0.47484600382855524</v>
      </c>
      <c r="C51">
        <f t="shared" si="3"/>
        <v>0.22634515276542036</v>
      </c>
      <c r="D51">
        <f t="shared" si="4"/>
        <v>0.36761627388629692</v>
      </c>
    </row>
    <row r="52" spans="1:4" x14ac:dyDescent="0.4">
      <c r="A52">
        <v>0.7</v>
      </c>
      <c r="B52">
        <f t="shared" si="2"/>
        <v>0.58448149237718117</v>
      </c>
      <c r="C52">
        <f t="shared" si="3"/>
        <v>0.34814559858381011</v>
      </c>
      <c r="D52">
        <f t="shared" si="4"/>
        <v>0.48410027043894333</v>
      </c>
    </row>
    <row r="53" spans="1:4" x14ac:dyDescent="0.4">
      <c r="A53">
        <v>0.8</v>
      </c>
      <c r="B53">
        <f t="shared" si="2"/>
        <v>0.70819135996143801</v>
      </c>
      <c r="C53">
        <f t="shared" si="3"/>
        <v>0.50875046918257849</v>
      </c>
      <c r="D53">
        <f t="shared" si="4"/>
        <v>0.62606793664001925</v>
      </c>
    </row>
    <row r="54" spans="1:4" x14ac:dyDescent="0.4">
      <c r="A54">
        <v>0.9</v>
      </c>
      <c r="B54">
        <f t="shared" si="2"/>
        <v>0.8479862321578443</v>
      </c>
      <c r="C54">
        <f t="shared" si="3"/>
        <v>0.71370325381606481</v>
      </c>
      <c r="D54">
        <f t="shared" si="4"/>
        <v>0.79715979672501436</v>
      </c>
    </row>
    <row r="55" spans="1:4" x14ac:dyDescent="0.4">
      <c r="A55">
        <v>1</v>
      </c>
      <c r="B55">
        <f t="shared" si="2"/>
        <v>1.0058767345429187</v>
      </c>
      <c r="C55">
        <f t="shared" si="3"/>
        <v>0.96854744173860896</v>
      </c>
      <c r="D55">
        <f t="shared" si="4"/>
        <v>1.0010163749294185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B8AF-B239-41A9-A214-B9F0B9D430C1}">
  <dimension ref="A2:M17"/>
  <sheetViews>
    <sheetView tabSelected="1" workbookViewId="0">
      <selection activeCell="E6" sqref="E6"/>
    </sheetView>
  </sheetViews>
  <sheetFormatPr defaultRowHeight="14.6" x14ac:dyDescent="0.4"/>
  <cols>
    <col min="1" max="1" width="12.4609375" bestFit="1" customWidth="1"/>
    <col min="5" max="5" width="12.4609375" bestFit="1" customWidth="1"/>
  </cols>
  <sheetData>
    <row r="2" spans="1:13" x14ac:dyDescent="0.4">
      <c r="A2" t="s">
        <v>5</v>
      </c>
    </row>
    <row r="3" spans="1:13" x14ac:dyDescent="0.4">
      <c r="D3" s="6" t="s">
        <v>6</v>
      </c>
      <c r="E3" s="7">
        <v>0.15</v>
      </c>
      <c r="F3" t="s">
        <v>7</v>
      </c>
    </row>
    <row r="4" spans="1:13" ht="15" thickBot="1" x14ac:dyDescent="0.45"/>
    <row r="5" spans="1:13" x14ac:dyDescent="0.4">
      <c r="A5" t="s">
        <v>0</v>
      </c>
      <c r="B5" s="9" t="s">
        <v>8</v>
      </c>
      <c r="C5" s="11" t="str">
        <f>CONCATENATE(F5,F6)</f>
        <v>exp4</v>
      </c>
      <c r="D5" s="8" t="s">
        <v>3</v>
      </c>
      <c r="F5" s="4" t="s">
        <v>9</v>
      </c>
    </row>
    <row r="6" spans="1:13" x14ac:dyDescent="0.4">
      <c r="A6" s="10">
        <v>0</v>
      </c>
      <c r="B6" s="9">
        <f>(EXP(A6)-1)/(EXP(1)-1)*(1-$E$3)+$E$3</f>
        <v>0.15</v>
      </c>
      <c r="C6" s="12">
        <f>(POWER(EXP(IF(A6&lt;E$3,0,A6-E$3)),F$6)-1)/(POWER(EXP(1-E$3),F$6)-1)*F$9</f>
        <v>0</v>
      </c>
      <c r="D6" s="8">
        <v>0</v>
      </c>
      <c r="F6" s="5">
        <v>4</v>
      </c>
      <c r="M6">
        <f>EXP(0)</f>
        <v>1</v>
      </c>
    </row>
    <row r="7" spans="1:13" x14ac:dyDescent="0.4">
      <c r="A7" s="10">
        <v>0.1</v>
      </c>
      <c r="B7" s="9">
        <f t="shared" ref="B7:B17" si="0">(EXP(A7)-1)/(EXP(1)-1)*(1-$E$3)+$E$3</f>
        <v>0.20202597087607579</v>
      </c>
      <c r="C7" s="12">
        <f t="shared" ref="C7:C17" si="1">(POWER(EXP(IF(A7&lt;E$3,0,A7-E$3)),F$6)-1)/(POWER(EXP(1-E$3),F$6)-1)*F$9</f>
        <v>0</v>
      </c>
      <c r="D7" s="8">
        <v>0.1</v>
      </c>
      <c r="M7">
        <f>EXP(1)</f>
        <v>2.7182818284590451</v>
      </c>
    </row>
    <row r="8" spans="1:13" x14ac:dyDescent="0.4">
      <c r="A8" s="10">
        <v>0.15</v>
      </c>
      <c r="B8" s="9">
        <f t="shared" si="0"/>
        <v>0.23005619569544281</v>
      </c>
      <c r="C8" s="12">
        <f t="shared" si="1"/>
        <v>0</v>
      </c>
      <c r="D8" s="8">
        <v>0.11</v>
      </c>
      <c r="F8" s="4" t="s">
        <v>10</v>
      </c>
    </row>
    <row r="9" spans="1:13" x14ac:dyDescent="0.4">
      <c r="A9" s="10">
        <v>0.2</v>
      </c>
      <c r="B9" s="9">
        <f t="shared" si="0"/>
        <v>0.2595235608729653</v>
      </c>
      <c r="C9" s="12">
        <f t="shared" si="1"/>
        <v>7.6440406502485993E-3</v>
      </c>
      <c r="D9" s="8">
        <v>0.12</v>
      </c>
      <c r="F9" s="5">
        <v>1</v>
      </c>
    </row>
    <row r="10" spans="1:13" x14ac:dyDescent="0.4">
      <c r="A10" s="10">
        <v>0.3</v>
      </c>
      <c r="B10" s="9">
        <f t="shared" si="0"/>
        <v>0.32306822519696493</v>
      </c>
      <c r="C10" s="12">
        <f t="shared" si="1"/>
        <v>2.8384061615765351E-2</v>
      </c>
      <c r="D10" s="8">
        <v>0.16</v>
      </c>
    </row>
    <row r="11" spans="1:13" x14ac:dyDescent="0.4">
      <c r="A11" s="10">
        <v>0.4</v>
      </c>
      <c r="B11" s="9">
        <f t="shared" si="0"/>
        <v>0.39329594020672842</v>
      </c>
      <c r="C11" s="12">
        <f t="shared" si="1"/>
        <v>5.9324537121721005E-2</v>
      </c>
      <c r="D11" s="8">
        <v>0.2</v>
      </c>
    </row>
    <row r="12" spans="1:13" x14ac:dyDescent="0.4">
      <c r="A12" s="10">
        <v>0.5</v>
      </c>
      <c r="B12" s="9">
        <f t="shared" si="0"/>
        <v>0.47090956847842369</v>
      </c>
      <c r="C12" s="12">
        <f t="shared" si="1"/>
        <v>0.10548230263827044</v>
      </c>
      <c r="D12" s="8">
        <v>0.25</v>
      </c>
    </row>
    <row r="13" spans="1:13" x14ac:dyDescent="0.4">
      <c r="A13" s="10">
        <v>0.6</v>
      </c>
      <c r="B13" s="9">
        <f t="shared" si="0"/>
        <v>0.55668589329063511</v>
      </c>
      <c r="C13" s="12">
        <f t="shared" si="1"/>
        <v>0.17434159722379344</v>
      </c>
      <c r="D13" s="8">
        <v>0.32</v>
      </c>
    </row>
    <row r="14" spans="1:13" x14ac:dyDescent="0.4">
      <c r="A14" s="10">
        <v>0.7</v>
      </c>
      <c r="B14" s="9">
        <f t="shared" si="0"/>
        <v>0.6514833929325019</v>
      </c>
      <c r="C14" s="12">
        <f t="shared" si="1"/>
        <v>0.27706759354863236</v>
      </c>
      <c r="D14" s="8">
        <v>0.48</v>
      </c>
    </row>
    <row r="15" spans="1:13" x14ac:dyDescent="0.4">
      <c r="A15" s="10">
        <v>0.8</v>
      </c>
      <c r="B15" s="9">
        <f t="shared" si="0"/>
        <v>0.75625083264297976</v>
      </c>
      <c r="C15" s="12">
        <f t="shared" si="1"/>
        <v>0.4303167719558339</v>
      </c>
      <c r="D15" s="8">
        <v>0.65</v>
      </c>
    </row>
    <row r="16" spans="1:13" x14ac:dyDescent="0.4">
      <c r="A16" s="10">
        <v>0.9</v>
      </c>
      <c r="B16" s="9">
        <f t="shared" si="0"/>
        <v>0.87203676017224341</v>
      </c>
      <c r="C16" s="12">
        <f t="shared" si="1"/>
        <v>0.65893768119692997</v>
      </c>
      <c r="D16" s="8">
        <v>0.8</v>
      </c>
    </row>
    <row r="17" spans="1:4" x14ac:dyDescent="0.4">
      <c r="A17" s="10">
        <v>1</v>
      </c>
      <c r="B17" s="9">
        <f t="shared" si="0"/>
        <v>1</v>
      </c>
      <c r="C17" s="12">
        <f t="shared" si="1"/>
        <v>1</v>
      </c>
      <c r="D17" s="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</vt:lpstr>
      <vt:lpstr>Shape w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Tripi</dc:creator>
  <cp:lastModifiedBy>James Tripi</cp:lastModifiedBy>
  <dcterms:created xsi:type="dcterms:W3CDTF">2021-10-01T14:11:58Z</dcterms:created>
  <dcterms:modified xsi:type="dcterms:W3CDTF">2021-10-06T23:38:28Z</dcterms:modified>
</cp:coreProperties>
</file>