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fd52494cb7ee5/Desktop/"/>
    </mc:Choice>
  </mc:AlternateContent>
  <xr:revisionPtr revIDLastSave="523" documentId="8_{1EFDAFF7-AC53-4BA5-9F71-87E3F65A086E}" xr6:coauthVersionLast="47" xr6:coauthVersionMax="47" xr10:uidLastSave="{BB83F842-4493-4534-AA9F-3C3F27118F65}"/>
  <bookViews>
    <workbookView xWindow="-110" yWindow="-110" windowWidth="19420" windowHeight="10300" xr2:uid="{00000000-000D-0000-FFFF-FFFF00000000}"/>
  </bookViews>
  <sheets>
    <sheet name="Deshboard" sheetId="9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Sheet2" sheetId="10" r:id="rId9"/>
    <sheet name="71 Centuries of Virat Kohli" sheetId="1" r:id="rId10"/>
  </sheet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L4" i="2"/>
  <c r="K4" i="2"/>
  <c r="J4" i="2"/>
  <c r="I4" i="2"/>
  <c r="H4" i="2"/>
  <c r="G4" i="2"/>
  <c r="F4" i="2"/>
  <c r="E4" i="2"/>
  <c r="D4" i="2"/>
  <c r="M5" i="2"/>
  <c r="L5" i="2"/>
  <c r="K5" i="2"/>
  <c r="J5" i="2"/>
  <c r="I5" i="2"/>
  <c r="H5" i="2"/>
  <c r="G5" i="2"/>
  <c r="F5" i="2"/>
  <c r="E5" i="2"/>
  <c r="D5" i="2"/>
</calcChain>
</file>

<file path=xl/sharedStrings.xml><?xml version="1.0" encoding="utf-8"?>
<sst xmlns="http://schemas.openxmlformats.org/spreadsheetml/2006/main" count="723" uniqueCount="133">
  <si>
    <t>Score</t>
  </si>
  <si>
    <t>Out/Not Out</t>
  </si>
  <si>
    <t>Against</t>
  </si>
  <si>
    <t>Batting Order</t>
  </si>
  <si>
    <t>Inn.</t>
  </si>
  <si>
    <t>Strike Rate</t>
  </si>
  <si>
    <t>Venue</t>
  </si>
  <si>
    <t>Column1</t>
  </si>
  <si>
    <t>H/A</t>
  </si>
  <si>
    <t>Date</t>
  </si>
  <si>
    <t>Result</t>
  </si>
  <si>
    <t>Format</t>
  </si>
  <si>
    <t>Man of the Match</t>
  </si>
  <si>
    <t>Captain</t>
  </si>
  <si>
    <t>Out</t>
  </si>
  <si>
    <t>Australia</t>
  </si>
  <si>
    <t>Adelaide Oval</t>
  </si>
  <si>
    <t xml:space="preserve"> Adelaide</t>
  </si>
  <si>
    <t>Away</t>
  </si>
  <si>
    <t>Lost</t>
  </si>
  <si>
    <t>Test</t>
  </si>
  <si>
    <t>No</t>
  </si>
  <si>
    <t>New Zealand</t>
  </si>
  <si>
    <t>M. Chinnaswamy Stadium</t>
  </si>
  <si>
    <t xml:space="preserve"> Bangalore</t>
  </si>
  <si>
    <t>Home</t>
  </si>
  <si>
    <t>Won</t>
  </si>
  <si>
    <t>Yes</t>
  </si>
  <si>
    <t>England</t>
  </si>
  <si>
    <t>Vidarbha Cricket Association Stadium</t>
  </si>
  <si>
    <t xml:space="preserve"> Nagpur</t>
  </si>
  <si>
    <t>Drawn</t>
  </si>
  <si>
    <t>M. A. Chidambaram Stadium</t>
  </si>
  <si>
    <t xml:space="preserve"> Chennai</t>
  </si>
  <si>
    <t>South Africa</t>
  </si>
  <si>
    <t>Wanderers Stadium</t>
  </si>
  <si>
    <t xml:space="preserve"> Johannesburg</t>
  </si>
  <si>
    <t>Not Out</t>
  </si>
  <si>
    <t>Basin Reserve</t>
  </si>
  <si>
    <t xml:space="preserve"> Wellington</t>
  </si>
  <si>
    <t>Melbourne Cricket Ground</t>
  </si>
  <si>
    <t xml:space="preserve"> Melbourne</t>
  </si>
  <si>
    <t>Sydney Cricket Ground</t>
  </si>
  <si>
    <t xml:space="preserve"> Sydney</t>
  </si>
  <si>
    <t>Sri Lanka</t>
  </si>
  <si>
    <t>Galle International Stadium</t>
  </si>
  <si>
    <t xml:space="preserve"> Galle</t>
  </si>
  <si>
    <t>West Indies</t>
  </si>
  <si>
    <t>Sir Vivian Richards Stadium</t>
  </si>
  <si>
    <t xml:space="preserve"> North Sound</t>
  </si>
  <si>
    <t>Holkar Stadium</t>
  </si>
  <si>
    <t xml:space="preserve"> Indore</t>
  </si>
  <si>
    <t>ACA-VDCA Cricket Stadium</t>
  </si>
  <si>
    <t xml:space="preserve"> Visakhapatnam</t>
  </si>
  <si>
    <t>Wankhede Stadium</t>
  </si>
  <si>
    <t xml:space="preserve"> Mumbai</t>
  </si>
  <si>
    <t>Bangladesh</t>
  </si>
  <si>
    <t>Rajiv Gandhi International Cricket Stadium</t>
  </si>
  <si>
    <t xml:space="preserve"> Hyderabad</t>
  </si>
  <si>
    <t>Eden Gardens</t>
  </si>
  <si>
    <t xml:space="preserve"> Kolkata</t>
  </si>
  <si>
    <t>Feroz Shah Kotla Ground</t>
  </si>
  <si>
    <t xml:space="preserve"> Delhi</t>
  </si>
  <si>
    <t>SuperSport Park</t>
  </si>
  <si>
    <t xml:space="preserve"> Centurion</t>
  </si>
  <si>
    <t>Edgbaston Cricket Ground</t>
  </si>
  <si>
    <t xml:space="preserve"> Birmingham</t>
  </si>
  <si>
    <t>Trent Bridge</t>
  </si>
  <si>
    <t xml:space="preserve"> Nottingham</t>
  </si>
  <si>
    <t>Saurashtra Cricket Association Stadium</t>
  </si>
  <si>
    <t xml:space="preserve"> Rajkot</t>
  </si>
  <si>
    <t>Perth Stadium</t>
  </si>
  <si>
    <t xml:space="preserve"> Perth</t>
  </si>
  <si>
    <t>Maharashtra Cricket Association Stadium</t>
  </si>
  <si>
    <t xml:space="preserve"> Pune</t>
  </si>
  <si>
    <t>ODI</t>
  </si>
  <si>
    <t>Sher-e-Bangla Cricket Stadium</t>
  </si>
  <si>
    <t xml:space="preserve"> Dhaka</t>
  </si>
  <si>
    <t>APCA-VDCA Stadium</t>
  </si>
  <si>
    <t>Nehru Stadium</t>
  </si>
  <si>
    <t xml:space="preserve"> Guwahati</t>
  </si>
  <si>
    <t>Sophia Gardens</t>
  </si>
  <si>
    <t xml:space="preserve"> Cardiff</t>
  </si>
  <si>
    <t>Lost (D/L)</t>
  </si>
  <si>
    <t>Bellerive Oval</t>
  </si>
  <si>
    <t xml:space="preserve"> Hobart</t>
  </si>
  <si>
    <t>Pakistan</t>
  </si>
  <si>
    <t>MRIC Stadium</t>
  </si>
  <si>
    <t xml:space="preserve"> Hambantota</t>
  </si>
  <si>
    <t>R. Premadasa Stadium</t>
  </si>
  <si>
    <t xml:space="preserve"> Colombo</t>
  </si>
  <si>
    <t>Queen's Park Oval</t>
  </si>
  <si>
    <t xml:space="preserve"> Port of Spain</t>
  </si>
  <si>
    <t>Won (D/L)</t>
  </si>
  <si>
    <t>Zimbabwe</t>
  </si>
  <si>
    <t>Harare Sports Club</t>
  </si>
  <si>
    <t xml:space="preserve"> Harare</t>
  </si>
  <si>
    <t>Sawai Mansingh Stadium</t>
  </si>
  <si>
    <t xml:space="preserve"> Jaipur</t>
  </si>
  <si>
    <t>VCA Stadium</t>
  </si>
  <si>
    <t>McLean Park</t>
  </si>
  <si>
    <t xml:space="preserve"> Napier</t>
  </si>
  <si>
    <t>Khan Shaheb Osman Ali Stadium</t>
  </si>
  <si>
    <t xml:space="preserve"> Fatullah</t>
  </si>
  <si>
    <t>HPCA Stadium</t>
  </si>
  <si>
    <t xml:space="preserve"> Dharamshala</t>
  </si>
  <si>
    <t>JSCA International Stadium</t>
  </si>
  <si>
    <t xml:space="preserve"> Ranchi</t>
  </si>
  <si>
    <t>Manuka Oval</t>
  </si>
  <si>
    <t xml:space="preserve"> Canberra</t>
  </si>
  <si>
    <t>Punjab Cricket Association IS Bindra Stadium</t>
  </si>
  <si>
    <t xml:space="preserve"> Mohali</t>
  </si>
  <si>
    <t>Sabina Park</t>
  </si>
  <si>
    <t xml:space="preserve"> Kingston</t>
  </si>
  <si>
    <t>Green Park Stadium</t>
  </si>
  <si>
    <t xml:space="preserve"> Kanpur</t>
  </si>
  <si>
    <t>Kingsmead Cricket Ground</t>
  </si>
  <si>
    <t xml:space="preserve"> Durban</t>
  </si>
  <si>
    <t>Newlands Cricket Ground</t>
  </si>
  <si>
    <t xml:space="preserve"> Cape Town</t>
  </si>
  <si>
    <t>ACA Stadium</t>
  </si>
  <si>
    <t>Tied</t>
  </si>
  <si>
    <t>Afganistan</t>
  </si>
  <si>
    <t>Dubai International Cricket Stadium</t>
  </si>
  <si>
    <t>Dubai</t>
  </si>
  <si>
    <t>T20I</t>
  </si>
  <si>
    <t>Sum of Score</t>
  </si>
  <si>
    <t>Row Labels</t>
  </si>
  <si>
    <t>Grand Total</t>
  </si>
  <si>
    <t>Column Labels</t>
  </si>
  <si>
    <t>Count of Score</t>
  </si>
  <si>
    <t>Average of Strike Rate</t>
  </si>
  <si>
    <t>71 CENTURIES OF VIRAT KOHLI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</si>
</sst>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5" borderId="0" xfId="0" applyFill="1"/>
    <xf numFmtId="0" fontId="0" fillId="35" borderId="10" xfId="0" applyFill="1" applyBorder="1"/>
    <xf numFmtId="0" fontId="18" fillId="36" borderId="11" xfId="0" applyFont="1" applyFill="1" applyBorder="1"/>
    <xf numFmtId="0" fontId="0" fillId="36" borderId="12" xfId="0" applyFill="1" applyBorder="1"/>
    <xf numFmtId="0" fontId="0" fillId="36" borderId="11" xfId="0" applyFill="1" applyBorder="1"/>
    <xf numFmtId="0" fontId="0" fillId="36" borderId="13" xfId="0" applyFill="1" applyBorder="1"/>
    <xf numFmtId="0" fontId="0" fillId="36" borderId="10" xfId="0" applyFill="1" applyBorder="1"/>
    <xf numFmtId="0" fontId="0" fillId="36" borderId="14" xfId="0" applyFill="1" applyBorder="1"/>
    <xf numFmtId="0" fontId="18" fillId="34" borderId="0" xfId="0" applyFont="1" applyFill="1"/>
    <xf numFmtId="0" fontId="0" fillId="34" borderId="0" xfId="0" applyFill="1"/>
    <xf numFmtId="0" fontId="20" fillId="0" borderId="0" xfId="0" applyFont="1"/>
    <xf numFmtId="0" fontId="0" fillId="34" borderId="12" xfId="0" applyFill="1" applyBorder="1"/>
    <xf numFmtId="0" fontId="18" fillId="37" borderId="0" xfId="0" applyFont="1" applyFill="1"/>
    <xf numFmtId="0" fontId="0" fillId="37" borderId="0" xfId="0" applyFill="1"/>
    <xf numFmtId="0" fontId="20" fillId="37" borderId="0" xfId="0" applyFont="1" applyFill="1"/>
    <xf numFmtId="0" fontId="21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833B"/>
      <color rgb="FF8362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Total</a:t>
            </a:r>
            <a:r>
              <a:rPr lang="en-IN" baseline="0">
                <a:solidFill>
                  <a:schemeClr val="tx1"/>
                </a:solidFill>
              </a:rPr>
              <a:t> runs based on out &amp; not out rate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Not Out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New Zealand</c:v>
                </c:pt>
                <c:pt idx="5">
                  <c:v>Pakistan</c:v>
                </c:pt>
                <c:pt idx="6">
                  <c:v>South Africa</c:v>
                </c:pt>
                <c:pt idx="7">
                  <c:v>Sri Lanka</c:v>
                </c:pt>
                <c:pt idx="8">
                  <c:v>West Indies</c:v>
                </c:pt>
                <c:pt idx="9">
                  <c:v>Zimbabwe</c:v>
                </c:pt>
              </c:strCache>
            </c:strRef>
          </c:cat>
          <c:val>
            <c:numRef>
              <c:f>'Q2'!$B$5:$B$15</c:f>
              <c:numCache>
                <c:formatCode>General</c:formatCode>
                <c:ptCount val="10"/>
                <c:pt idx="0">
                  <c:v>122</c:v>
                </c:pt>
                <c:pt idx="1">
                  <c:v>215</c:v>
                </c:pt>
                <c:pt idx="2">
                  <c:v>202</c:v>
                </c:pt>
                <c:pt idx="3">
                  <c:v>112</c:v>
                </c:pt>
                <c:pt idx="4">
                  <c:v>259</c:v>
                </c:pt>
                <c:pt idx="6">
                  <c:v>543</c:v>
                </c:pt>
                <c:pt idx="7">
                  <c:v>717</c:v>
                </c:pt>
                <c:pt idx="8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C-4A5E-B712-BD384B28A83B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New Zealand</c:v>
                </c:pt>
                <c:pt idx="5">
                  <c:v>Pakistan</c:v>
                </c:pt>
                <c:pt idx="6">
                  <c:v>South Africa</c:v>
                </c:pt>
                <c:pt idx="7">
                  <c:v>Sri Lanka</c:v>
                </c:pt>
                <c:pt idx="8">
                  <c:v>West Indies</c:v>
                </c:pt>
                <c:pt idx="9">
                  <c:v>Zimbabwe</c:v>
                </c:pt>
              </c:strCache>
            </c:strRef>
          </c:cat>
          <c:val>
            <c:numRef>
              <c:f>'Q2'!$C$5:$C$15</c:f>
              <c:numCache>
                <c:formatCode>General</c:formatCode>
                <c:ptCount val="10"/>
                <c:pt idx="1">
                  <c:v>1602</c:v>
                </c:pt>
                <c:pt idx="2">
                  <c:v>476</c:v>
                </c:pt>
                <c:pt idx="3">
                  <c:v>986</c:v>
                </c:pt>
                <c:pt idx="4">
                  <c:v>776</c:v>
                </c:pt>
                <c:pt idx="5">
                  <c:v>290</c:v>
                </c:pt>
                <c:pt idx="6">
                  <c:v>522</c:v>
                </c:pt>
                <c:pt idx="7">
                  <c:v>1011</c:v>
                </c:pt>
                <c:pt idx="8">
                  <c:v>1052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C-4A5E-B712-BD384B28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635839"/>
        <c:axId val="1948508831"/>
      </c:barChart>
      <c:catAx>
        <c:axId val="19436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08831"/>
        <c:crosses val="autoZero"/>
        <c:auto val="1"/>
        <c:lblAlgn val="ctr"/>
        <c:lblOffset val="100"/>
        <c:noMultiLvlLbl val="0"/>
      </c:catAx>
      <c:valAx>
        <c:axId val="194850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</a:t>
            </a:r>
            <a:r>
              <a:rPr lang="en-IN" baseline="0"/>
              <a:t> of scores based on results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'Q3'!$A$4:$A$10</c:f>
              <c:strCache>
                <c:ptCount val="6"/>
                <c:pt idx="0">
                  <c:v>Drawn</c:v>
                </c:pt>
                <c:pt idx="1">
                  <c:v>Lost</c:v>
                </c:pt>
                <c:pt idx="2">
                  <c:v>Lost (D/L)</c:v>
                </c:pt>
                <c:pt idx="3">
                  <c:v>Tied</c:v>
                </c:pt>
                <c:pt idx="4">
                  <c:v>Won</c:v>
                </c:pt>
                <c:pt idx="5">
                  <c:v>Won (D/L)</c:v>
                </c:pt>
              </c:strCache>
            </c:strRef>
          </c:cat>
          <c:val>
            <c:numRef>
              <c:f>'Q3'!$B$4:$B$10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48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2-4A0D-A1C0-36E3A010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25439"/>
        <c:axId val="1953309855"/>
      </c:lineChart>
      <c:catAx>
        <c:axId val="19507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09855"/>
        <c:crosses val="autoZero"/>
        <c:auto val="1"/>
        <c:lblAlgn val="ctr"/>
        <c:lblOffset val="100"/>
        <c:noMultiLvlLbl val="0"/>
      </c:catAx>
      <c:valAx>
        <c:axId val="195330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venue's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24431321084863"/>
          <c:y val="0.28473461650627002"/>
          <c:w val="0.41628937007874023"/>
          <c:h val="0.69381561679790038"/>
        </c:manualLayout>
      </c:layout>
      <c:doughnut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89-4BC3-8031-FD1C671D39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89-4BC3-8031-FD1C671D39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89-4BC3-8031-FD1C671D39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89-4BC3-8031-FD1C671D39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89-4BC3-8031-FD1C671D39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89-4BC3-8031-FD1C671D39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89-4BC3-8031-FD1C671D39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89-4BC3-8031-FD1C671D39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89-4BC3-8031-FD1C671D39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89-4BC3-8031-FD1C671D39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'Q4'!$A$4:$A$14</c:f>
              <c:strCache>
                <c:ptCount val="10"/>
                <c:pt idx="0">
                  <c:v>Adelaide Oval</c:v>
                </c:pt>
                <c:pt idx="1">
                  <c:v>Sher-e-Bangla Cricket Stadium</c:v>
                </c:pt>
                <c:pt idx="2">
                  <c:v>Maharashtra Cricket Association Stadium</c:v>
                </c:pt>
                <c:pt idx="3">
                  <c:v>Vidarbha Cricket Association Stadium</c:v>
                </c:pt>
                <c:pt idx="4">
                  <c:v>R. Premadasa Stadium</c:v>
                </c:pt>
                <c:pt idx="5">
                  <c:v>Wankhede Stadium</c:v>
                </c:pt>
                <c:pt idx="6">
                  <c:v>Feroz Shah Kotla Ground</c:v>
                </c:pt>
                <c:pt idx="7">
                  <c:v>Eden Gardens</c:v>
                </c:pt>
                <c:pt idx="8">
                  <c:v>Queen's Park Oval</c:v>
                </c:pt>
                <c:pt idx="9">
                  <c:v>ACA-VDCA Cricket Stadium</c:v>
                </c:pt>
              </c:strCache>
            </c:strRef>
          </c:cat>
          <c:val>
            <c:numRef>
              <c:f>'Q4'!$B$4:$B$14</c:f>
              <c:numCache>
                <c:formatCode>General</c:formatCode>
                <c:ptCount val="10"/>
                <c:pt idx="0">
                  <c:v>583</c:v>
                </c:pt>
                <c:pt idx="1">
                  <c:v>493</c:v>
                </c:pt>
                <c:pt idx="2">
                  <c:v>483</c:v>
                </c:pt>
                <c:pt idx="3">
                  <c:v>432</c:v>
                </c:pt>
                <c:pt idx="4">
                  <c:v>369</c:v>
                </c:pt>
                <c:pt idx="5">
                  <c:v>356</c:v>
                </c:pt>
                <c:pt idx="6">
                  <c:v>355</c:v>
                </c:pt>
                <c:pt idx="7">
                  <c:v>347</c:v>
                </c:pt>
                <c:pt idx="8">
                  <c:v>336</c:v>
                </c:pt>
                <c:pt idx="9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5-4500-992D-ED1247C38D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(Recovered).xlsx]Q5!PivotTable19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Average</a:t>
            </a:r>
            <a:r>
              <a:rPr lang="en-US" baseline="0"/>
              <a:t> of strike rate according to batting order's </a:t>
            </a:r>
          </a:p>
        </c:rich>
      </c:tx>
      <c:layout>
        <c:manualLayout>
          <c:xMode val="edge"/>
          <c:yMode val="edge"/>
          <c:x val="3.1013779527559061E-2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37998687664042"/>
          <c:y val="0.23843832020997371"/>
          <c:w val="0.39684492563429569"/>
          <c:h val="0.66140820939049283"/>
        </c:manualLayout>
      </c:layout>
      <c:pieChart>
        <c:varyColors val="1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6-4F02-B68E-72522DD7E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6-4F02-B68E-72522DD7E8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6-4F02-B68E-72522DD7E8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6-4F02-B68E-72522DD7E8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6-4F02-B68E-72522DD7E8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'Q5'!$A$4:$A$9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strCache>
            </c:strRef>
          </c:cat>
          <c:val>
            <c:numRef>
              <c:f>'Q5'!$B$4:$B$9</c:f>
              <c:numCache>
                <c:formatCode>General</c:formatCode>
                <c:ptCount val="5"/>
                <c:pt idx="0">
                  <c:v>200</c:v>
                </c:pt>
                <c:pt idx="1">
                  <c:v>114.82000000000001</c:v>
                </c:pt>
                <c:pt idx="2">
                  <c:v>111.47555555555556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E-405D-B321-553DAD5BDD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count of scores according to format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'Q6'!$B$4:$B$7</c:f>
              <c:numCache>
                <c:formatCode>General</c:formatCode>
                <c:ptCount val="4"/>
                <c:pt idx="0">
                  <c:v>43</c:v>
                </c:pt>
                <c:pt idx="1">
                  <c:v>1</c:v>
                </c:pt>
                <c:pt idx="2">
                  <c:v>27</c:v>
                </c:pt>
                <c:pt idx="3">
                  <c:v>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'Q6'!$B$3</c15:sqref>
                        </c15:formulaRef>
                      </c:ext>
                    </c:extLst>
                    <c:strCache>
                      <c:ptCount val="1"/>
                      <c:pt idx="0">
                        <c:v>Count of Score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'Q6'!$A$4:$A$7</c15:sqref>
                        </c15:formulaRef>
                      </c:ext>
                    </c:extLst>
                    <c:strCache>
                      <c:ptCount val="4"/>
                      <c:pt idx="0">
                        <c:v>ODI</c:v>
                      </c:pt>
                      <c:pt idx="1">
                        <c:v>T20I</c:v>
                      </c:pt>
                      <c:pt idx="2">
                        <c:v>Test</c:v>
                      </c:pt>
                      <c:pt idx="3">
                        <c:v>Grand 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809-4322-9425-35E74045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1511199"/>
        <c:axId val="1728565343"/>
      </c:barChart>
      <c:catAx>
        <c:axId val="197151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65343"/>
        <c:crosses val="autoZero"/>
        <c:auto val="1"/>
        <c:lblAlgn val="ctr"/>
        <c:lblOffset val="100"/>
        <c:noMultiLvlLbl val="0"/>
      </c:catAx>
      <c:valAx>
        <c:axId val="17285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1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(Recovered).xlsx]Q7!PivotTable1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Not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'Q7'!$A$5:$A$7</c:f>
              <c:strCache>
                <c:ptCount val="2"/>
                <c:pt idx="0">
                  <c:v>Away</c:v>
                </c:pt>
                <c:pt idx="1">
                  <c:v>Home</c:v>
                </c:pt>
              </c:strCache>
            </c:strRef>
          </c:cat>
          <c:val>
            <c:numRef>
              <c:f>'Q7'!$B$5:$B$7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7-4E55-8271-F03683AAF459}"/>
            </c:ext>
          </c:extLst>
        </c:ser>
        <c:ser>
          <c:idx val="1"/>
          <c:order val="1"/>
          <c:tx>
            <c:strRef>
              <c:f>'Q7'!$C$3:$C$4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'Q7'!$A$5:$A$7</c:f>
              <c:strCache>
                <c:ptCount val="2"/>
                <c:pt idx="0">
                  <c:v>Away</c:v>
                </c:pt>
                <c:pt idx="1">
                  <c:v>Home</c:v>
                </c:pt>
              </c:strCache>
            </c:strRef>
          </c:cat>
          <c:val>
            <c:numRef>
              <c:f>'Q7'!$C$5:$C$7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7-4E55-8271-F03683AA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019072"/>
        <c:axId val="1599770064"/>
      </c:barChart>
      <c:catAx>
        <c:axId val="16000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0064"/>
        <c:crosses val="autoZero"/>
        <c:auto val="1"/>
        <c:lblAlgn val="ctr"/>
        <c:lblOffset val="100"/>
        <c:noMultiLvlLbl val="0"/>
      </c:catAx>
      <c:valAx>
        <c:axId val="159977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Count</a:t>
            </a:r>
            <a:r>
              <a:rPr lang="en-IN" b="1" baseline="0">
                <a:solidFill>
                  <a:schemeClr val="tx1"/>
                </a:solidFill>
              </a:rPr>
              <a:t> of scores based on results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'Q3'!$A$4:$A$10</c:f>
              <c:strCache>
                <c:ptCount val="6"/>
                <c:pt idx="0">
                  <c:v>Drawn</c:v>
                </c:pt>
                <c:pt idx="1">
                  <c:v>Lost</c:v>
                </c:pt>
                <c:pt idx="2">
                  <c:v>Lost (D/L)</c:v>
                </c:pt>
                <c:pt idx="3">
                  <c:v>Tied</c:v>
                </c:pt>
                <c:pt idx="4">
                  <c:v>Won</c:v>
                </c:pt>
                <c:pt idx="5">
                  <c:v>Won (D/L)</c:v>
                </c:pt>
              </c:strCache>
            </c:strRef>
          </c:cat>
          <c:val>
            <c:numRef>
              <c:f>'Q3'!$B$4:$B$10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48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7-43CD-ADFC-C79ABC20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25439"/>
        <c:axId val="1953309855"/>
      </c:lineChart>
      <c:catAx>
        <c:axId val="19507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09855"/>
        <c:crosses val="autoZero"/>
        <c:auto val="1"/>
        <c:lblAlgn val="ctr"/>
        <c:lblOffset val="100"/>
        <c:noMultiLvlLbl val="0"/>
      </c:catAx>
      <c:valAx>
        <c:axId val="195330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Top</a:t>
            </a:r>
            <a:r>
              <a:rPr lang="en-US" baseline="0">
                <a:solidFill>
                  <a:schemeClr val="tx1"/>
                </a:solidFill>
              </a:rPr>
              <a:t> 10 venue's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24431321084863"/>
          <c:y val="0.28473461650627002"/>
          <c:w val="0.41628937007874023"/>
          <c:h val="0.69381561679790038"/>
        </c:manualLayout>
      </c:layout>
      <c:doughnut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6-4CC1-B562-47FC0238E1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6-4CC1-B562-47FC0238E1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96-4CC1-B562-47FC0238E1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96-4CC1-B562-47FC0238E1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96-4CC1-B562-47FC0238E1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6-4CC1-B562-47FC0238E1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6-4CC1-B562-47FC0238E1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6-4CC1-B562-47FC0238E1A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96-4CC1-B562-47FC0238E1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96-4CC1-B562-47FC0238E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'Q4'!$A$4:$A$14</c:f>
              <c:strCache>
                <c:ptCount val="10"/>
                <c:pt idx="0">
                  <c:v>Adelaide Oval</c:v>
                </c:pt>
                <c:pt idx="1">
                  <c:v>Sher-e-Bangla Cricket Stadium</c:v>
                </c:pt>
                <c:pt idx="2">
                  <c:v>Maharashtra Cricket Association Stadium</c:v>
                </c:pt>
                <c:pt idx="3">
                  <c:v>Vidarbha Cricket Association Stadium</c:v>
                </c:pt>
                <c:pt idx="4">
                  <c:v>R. Premadasa Stadium</c:v>
                </c:pt>
                <c:pt idx="5">
                  <c:v>Wankhede Stadium</c:v>
                </c:pt>
                <c:pt idx="6">
                  <c:v>Feroz Shah Kotla Ground</c:v>
                </c:pt>
                <c:pt idx="7">
                  <c:v>Eden Gardens</c:v>
                </c:pt>
                <c:pt idx="8">
                  <c:v>Queen's Park Oval</c:v>
                </c:pt>
                <c:pt idx="9">
                  <c:v>ACA-VDCA Cricket Stadium</c:v>
                </c:pt>
              </c:strCache>
            </c:strRef>
          </c:cat>
          <c:val>
            <c:numRef>
              <c:f>'Q4'!$B$4:$B$14</c:f>
              <c:numCache>
                <c:formatCode>General</c:formatCode>
                <c:ptCount val="10"/>
                <c:pt idx="0">
                  <c:v>583</c:v>
                </c:pt>
                <c:pt idx="1">
                  <c:v>493</c:v>
                </c:pt>
                <c:pt idx="2">
                  <c:v>483</c:v>
                </c:pt>
                <c:pt idx="3">
                  <c:v>432</c:v>
                </c:pt>
                <c:pt idx="4">
                  <c:v>369</c:v>
                </c:pt>
                <c:pt idx="5">
                  <c:v>356</c:v>
                </c:pt>
                <c:pt idx="6">
                  <c:v>355</c:v>
                </c:pt>
                <c:pt idx="7">
                  <c:v>347</c:v>
                </c:pt>
                <c:pt idx="8">
                  <c:v>336</c:v>
                </c:pt>
                <c:pt idx="9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96-4CC1-B562-47FC0238E1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(Recovered).xlsx]Q5!PivotTable19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	Average</a:t>
            </a:r>
            <a:r>
              <a:rPr lang="en-US" baseline="0">
                <a:solidFill>
                  <a:schemeClr val="tx1"/>
                </a:solidFill>
              </a:rPr>
              <a:t> of strike rate according to batting order's </a:t>
            </a:r>
          </a:p>
        </c:rich>
      </c:tx>
      <c:layout>
        <c:manualLayout>
          <c:xMode val="edge"/>
          <c:yMode val="edge"/>
          <c:x val="3.1013779527559061E-2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37998687664042"/>
          <c:y val="0.23843832020997371"/>
          <c:w val="0.39684492563429569"/>
          <c:h val="0.66140820939049283"/>
        </c:manualLayout>
      </c:layout>
      <c:pieChart>
        <c:varyColors val="1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FB-4C7A-B4E0-0508FB89D9C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B-4C7A-B4E0-0508FB89D9CD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FB-4C7A-B4E0-0508FB89D9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FB-4C7A-B4E0-0508FB89D9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FB-4C7A-B4E0-0508FB89D9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'Q5'!$A$4:$A$9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strCache>
            </c:strRef>
          </c:cat>
          <c:val>
            <c:numRef>
              <c:f>'Q5'!$B$4:$B$9</c:f>
              <c:numCache>
                <c:formatCode>General</c:formatCode>
                <c:ptCount val="5"/>
                <c:pt idx="0">
                  <c:v>200</c:v>
                </c:pt>
                <c:pt idx="1">
                  <c:v>114.82000000000001</c:v>
                </c:pt>
                <c:pt idx="2">
                  <c:v>111.47555555555556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FB-4C7A-B4E0-0508FB89D9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Total</a:t>
            </a:r>
            <a:r>
              <a:rPr lang="en-IN" baseline="0">
                <a:solidFill>
                  <a:schemeClr val="tx1"/>
                </a:solidFill>
              </a:rPr>
              <a:t> count of scores according to format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'Q6'!$B$4:$B$7</c:f>
              <c:numCache>
                <c:formatCode>General</c:formatCode>
                <c:ptCount val="4"/>
                <c:pt idx="0">
                  <c:v>43</c:v>
                </c:pt>
                <c:pt idx="1">
                  <c:v>1</c:v>
                </c:pt>
                <c:pt idx="2">
                  <c:v>27</c:v>
                </c:pt>
                <c:pt idx="3">
                  <c:v>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'Q6'!$B$3</c15:sqref>
                        </c15:formulaRef>
                      </c:ext>
                    </c:extLst>
                    <c:strCache>
                      <c:ptCount val="1"/>
                      <c:pt idx="0">
                        <c:v>Count of Score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'Q6'!$A$4:$A$7</c15:sqref>
                        </c15:formulaRef>
                      </c:ext>
                    </c:extLst>
                    <c:strCache>
                      <c:ptCount val="4"/>
                      <c:pt idx="0">
                        <c:v>ODI</c:v>
                      </c:pt>
                      <c:pt idx="1">
                        <c:v>T20I</c:v>
                      </c:pt>
                      <c:pt idx="2">
                        <c:v>Test</c:v>
                      </c:pt>
                      <c:pt idx="3">
                        <c:v>Grand 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817-4D94-9FB3-11DF4E8B94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1511199"/>
        <c:axId val="1728565343"/>
      </c:barChart>
      <c:catAx>
        <c:axId val="197151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65343"/>
        <c:crosses val="autoZero"/>
        <c:auto val="1"/>
        <c:lblAlgn val="ctr"/>
        <c:lblOffset val="100"/>
        <c:noMultiLvlLbl val="0"/>
      </c:catAx>
      <c:valAx>
        <c:axId val="17285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1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(Recovered).xlsx]Q7!PivotTable1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Not Out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'Q7'!$A$5:$A$7</c:f>
              <c:strCache>
                <c:ptCount val="2"/>
                <c:pt idx="0">
                  <c:v>Away</c:v>
                </c:pt>
                <c:pt idx="1">
                  <c:v>Home</c:v>
                </c:pt>
              </c:strCache>
            </c:strRef>
          </c:cat>
          <c:val>
            <c:numRef>
              <c:f>'Q7'!$B$5:$B$7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14C-9CF5-12FD97FCB6F7}"/>
            </c:ext>
          </c:extLst>
        </c:ser>
        <c:ser>
          <c:idx val="1"/>
          <c:order val="1"/>
          <c:tx>
            <c:strRef>
              <c:f>'Q7'!$C$3:$C$4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'Q7'!$A$5:$A$7</c:f>
              <c:strCache>
                <c:ptCount val="2"/>
                <c:pt idx="0">
                  <c:v>Away</c:v>
                </c:pt>
                <c:pt idx="1">
                  <c:v>Home</c:v>
                </c:pt>
              </c:strCache>
            </c:strRef>
          </c:cat>
          <c:val>
            <c:numRef>
              <c:f>'Q7'!$C$5:$C$7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0-414C-9CF5-12FD97FC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019072"/>
        <c:axId val="1599770064"/>
      </c:barChart>
      <c:catAx>
        <c:axId val="16000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0064"/>
        <c:crosses val="autoZero"/>
        <c:auto val="1"/>
        <c:lblAlgn val="ctr"/>
        <c:lblOffset val="100"/>
        <c:noMultiLvlLbl val="0"/>
      </c:catAx>
      <c:valAx>
        <c:axId val="159977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Total</a:t>
            </a:r>
            <a:r>
              <a:rPr lang="en-IN" baseline="0">
                <a:solidFill>
                  <a:schemeClr val="tx1"/>
                </a:solidFill>
              </a:rPr>
              <a:t> runs according to the countries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'Q1'!$A$4:$A$14</c:f>
              <c:strCache>
                <c:ptCount val="10"/>
                <c:pt idx="0">
                  <c:v>Australia</c:v>
                </c:pt>
                <c:pt idx="1">
                  <c:v>Sri Lanka</c:v>
                </c:pt>
                <c:pt idx="2">
                  <c:v>West Indies</c:v>
                </c:pt>
                <c:pt idx="3">
                  <c:v>England</c:v>
                </c:pt>
                <c:pt idx="4">
                  <c:v>South Africa</c:v>
                </c:pt>
                <c:pt idx="5">
                  <c:v>New Zealand</c:v>
                </c:pt>
                <c:pt idx="6">
                  <c:v>Bangladesh</c:v>
                </c:pt>
                <c:pt idx="7">
                  <c:v>Pakistan</c:v>
                </c:pt>
                <c:pt idx="8">
                  <c:v>Afganistan</c:v>
                </c:pt>
                <c:pt idx="9">
                  <c:v>Zimbabwe</c:v>
                </c:pt>
              </c:strCache>
            </c:strRef>
          </c:cat>
          <c:val>
            <c:numRef>
              <c:f>'Q1'!$B$4:$B$14</c:f>
              <c:numCache>
                <c:formatCode>General</c:formatCode>
                <c:ptCount val="10"/>
                <c:pt idx="0">
                  <c:v>1817</c:v>
                </c:pt>
                <c:pt idx="1">
                  <c:v>1728</c:v>
                </c:pt>
                <c:pt idx="2">
                  <c:v>1434</c:v>
                </c:pt>
                <c:pt idx="3">
                  <c:v>1098</c:v>
                </c:pt>
                <c:pt idx="4">
                  <c:v>1065</c:v>
                </c:pt>
                <c:pt idx="5">
                  <c:v>1035</c:v>
                </c:pt>
                <c:pt idx="6">
                  <c:v>678</c:v>
                </c:pt>
                <c:pt idx="7">
                  <c:v>290</c:v>
                </c:pt>
                <c:pt idx="8">
                  <c:v>122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F-4EC9-A42A-8416618E32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0813023"/>
        <c:axId val="1941231887"/>
      </c:barChart>
      <c:catAx>
        <c:axId val="169081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31887"/>
        <c:crosses val="autoZero"/>
        <c:auto val="1"/>
        <c:lblAlgn val="ctr"/>
        <c:lblOffset val="100"/>
        <c:noMultiLvlLbl val="0"/>
      </c:catAx>
      <c:valAx>
        <c:axId val="194123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1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runs according to the countries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'Q1'!$A$4:$A$14</c:f>
              <c:strCache>
                <c:ptCount val="10"/>
                <c:pt idx="0">
                  <c:v>Australia</c:v>
                </c:pt>
                <c:pt idx="1">
                  <c:v>Sri Lanka</c:v>
                </c:pt>
                <c:pt idx="2">
                  <c:v>West Indies</c:v>
                </c:pt>
                <c:pt idx="3">
                  <c:v>England</c:v>
                </c:pt>
                <c:pt idx="4">
                  <c:v>South Africa</c:v>
                </c:pt>
                <c:pt idx="5">
                  <c:v>New Zealand</c:v>
                </c:pt>
                <c:pt idx="6">
                  <c:v>Bangladesh</c:v>
                </c:pt>
                <c:pt idx="7">
                  <c:v>Pakistan</c:v>
                </c:pt>
                <c:pt idx="8">
                  <c:v>Afganistan</c:v>
                </c:pt>
                <c:pt idx="9">
                  <c:v>Zimbabwe</c:v>
                </c:pt>
              </c:strCache>
            </c:strRef>
          </c:cat>
          <c:val>
            <c:numRef>
              <c:f>'Q1'!$B$4:$B$14</c:f>
              <c:numCache>
                <c:formatCode>General</c:formatCode>
                <c:ptCount val="10"/>
                <c:pt idx="0">
                  <c:v>1817</c:v>
                </c:pt>
                <c:pt idx="1">
                  <c:v>1728</c:v>
                </c:pt>
                <c:pt idx="2">
                  <c:v>1434</c:v>
                </c:pt>
                <c:pt idx="3">
                  <c:v>1098</c:v>
                </c:pt>
                <c:pt idx="4">
                  <c:v>1065</c:v>
                </c:pt>
                <c:pt idx="5">
                  <c:v>1035</c:v>
                </c:pt>
                <c:pt idx="6">
                  <c:v>678</c:v>
                </c:pt>
                <c:pt idx="7">
                  <c:v>290</c:v>
                </c:pt>
                <c:pt idx="8">
                  <c:v>122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B-4600-A33F-ED6CB21E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0813023"/>
        <c:axId val="1941231887"/>
      </c:barChart>
      <c:catAx>
        <c:axId val="169081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31887"/>
        <c:crosses val="autoZero"/>
        <c:auto val="1"/>
        <c:lblAlgn val="ctr"/>
        <c:lblOffset val="100"/>
        <c:noMultiLvlLbl val="0"/>
      </c:catAx>
      <c:valAx>
        <c:axId val="19412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1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[virat^120kohli (Recovered).xlsx]Q2!PivotTable2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runs based on out &amp; not out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Not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New Zealand</c:v>
                </c:pt>
                <c:pt idx="5">
                  <c:v>Pakistan</c:v>
                </c:pt>
                <c:pt idx="6">
                  <c:v>South Africa</c:v>
                </c:pt>
                <c:pt idx="7">
                  <c:v>Sri Lanka</c:v>
                </c:pt>
                <c:pt idx="8">
                  <c:v>West Indies</c:v>
                </c:pt>
                <c:pt idx="9">
                  <c:v>Zimbabwe</c:v>
                </c:pt>
              </c:strCache>
            </c:strRef>
          </c:cat>
          <c:val>
            <c:numRef>
              <c:f>'Q2'!$B$5:$B$15</c:f>
              <c:numCache>
                <c:formatCode>General</c:formatCode>
                <c:ptCount val="10"/>
                <c:pt idx="0">
                  <c:v>122</c:v>
                </c:pt>
                <c:pt idx="1">
                  <c:v>215</c:v>
                </c:pt>
                <c:pt idx="2">
                  <c:v>202</c:v>
                </c:pt>
                <c:pt idx="3">
                  <c:v>112</c:v>
                </c:pt>
                <c:pt idx="4">
                  <c:v>259</c:v>
                </c:pt>
                <c:pt idx="6">
                  <c:v>543</c:v>
                </c:pt>
                <c:pt idx="7">
                  <c:v>717</c:v>
                </c:pt>
                <c:pt idx="8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88B-9C5D-8DDC5200F14F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Afganistan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New Zealand</c:v>
                </c:pt>
                <c:pt idx="5">
                  <c:v>Pakistan</c:v>
                </c:pt>
                <c:pt idx="6">
                  <c:v>South Africa</c:v>
                </c:pt>
                <c:pt idx="7">
                  <c:v>Sri Lanka</c:v>
                </c:pt>
                <c:pt idx="8">
                  <c:v>West Indies</c:v>
                </c:pt>
                <c:pt idx="9">
                  <c:v>Zimbabwe</c:v>
                </c:pt>
              </c:strCache>
            </c:strRef>
          </c:cat>
          <c:val>
            <c:numRef>
              <c:f>'Q2'!$C$5:$C$15</c:f>
              <c:numCache>
                <c:formatCode>General</c:formatCode>
                <c:ptCount val="10"/>
                <c:pt idx="1">
                  <c:v>1602</c:v>
                </c:pt>
                <c:pt idx="2">
                  <c:v>476</c:v>
                </c:pt>
                <c:pt idx="3">
                  <c:v>986</c:v>
                </c:pt>
                <c:pt idx="4">
                  <c:v>776</c:v>
                </c:pt>
                <c:pt idx="5">
                  <c:v>290</c:v>
                </c:pt>
                <c:pt idx="6">
                  <c:v>522</c:v>
                </c:pt>
                <c:pt idx="7">
                  <c:v>1011</c:v>
                </c:pt>
                <c:pt idx="8">
                  <c:v>1052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E-488B-9C5D-8DDC5200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635839"/>
        <c:axId val="1948508831"/>
      </c:barChart>
      <c:catAx>
        <c:axId val="19436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08831"/>
        <c:crosses val="autoZero"/>
        <c:auto val="1"/>
        <c:lblAlgn val="ctr"/>
        <c:lblOffset val="100"/>
        <c:noMultiLvlLbl val="0"/>
      </c:catAx>
      <c:valAx>
        <c:axId val="194850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194788</xdr:colOff>
      <xdr:row>1</xdr:row>
      <xdr:rowOff>14024</xdr:rowOff>
    </xdr:from>
    <xdr:to>
      <xdr:col>8</xdr:col>
      <xdr:colOff>32288</xdr:colOff>
      <xdr:row>3</xdr:row>
      <xdr:rowOff>119926</xdr:rowOff>
    </xdr:to>
    <xdr:sp macro="" textlink="'Q1'!$E$4">
      <xdr:nvSpPr>
        <xdr:cNvPr id="144" name="Arrow: Chevron 143">
          <a:extLst>
            <a:ext uri="{FF2B5EF4-FFF2-40B4-BE49-F238E27FC236}">
              <a16:creationId xmlns:a16="http://schemas.microsoft.com/office/drawing/2014/main" id="{A316DAE9-590D-4C46-A528-E2F9528E1752}"/>
            </a:ext>
          </a:extLst>
        </xdr:cNvPr>
        <xdr:cNvSpPr/>
      </xdr:nvSpPr>
      <xdr:spPr>
        <a:xfrm>
          <a:off x="3875635" y="196990"/>
          <a:ext cx="1064450" cy="471834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3418AF49-C22A-4E09-B782-E46A115911B3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Sri Lanka</a:t>
          </a:fld>
          <a:endParaRPr lang="en-IN"/>
        </a:p>
      </xdr:txBody>
    </xdr:sp>
    <xdr:clientData/>
  </xdr:twoCellAnchor>
  <xdr:twoCellAnchor>
    <xdr:from>
      <xdr:col>6</xdr:col>
      <xdr:colOff>430036</xdr:colOff>
      <xdr:row>2</xdr:row>
      <xdr:rowOff>172711</xdr:rowOff>
    </xdr:from>
    <xdr:to>
      <xdr:col>7</xdr:col>
      <xdr:colOff>583793</xdr:colOff>
      <xdr:row>4</xdr:row>
      <xdr:rowOff>153346</xdr:rowOff>
    </xdr:to>
    <xdr:sp macro="" textlink="'Q1'!$E$5">
      <xdr:nvSpPr>
        <xdr:cNvPr id="145" name="Freeform: Shape 144">
          <a:extLst>
            <a:ext uri="{FF2B5EF4-FFF2-40B4-BE49-F238E27FC236}">
              <a16:creationId xmlns:a16="http://schemas.microsoft.com/office/drawing/2014/main" id="{7D250974-719C-4B13-8E9C-2FCAD8264105}"/>
            </a:ext>
          </a:extLst>
        </xdr:cNvPr>
        <xdr:cNvSpPr/>
      </xdr:nvSpPr>
      <xdr:spPr>
        <a:xfrm>
          <a:off x="4110883" y="538643"/>
          <a:ext cx="767232" cy="346567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0A86F7AB-56A2-4ED6-9522-C32CF07A12A6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1728</a:t>
          </a:fld>
          <a:endParaRPr lang="en-IN" sz="1100" kern="1200"/>
        </a:p>
      </xdr:txBody>
    </xdr:sp>
    <xdr:clientData/>
  </xdr:twoCellAnchor>
  <xdr:twoCellAnchor>
    <xdr:from>
      <xdr:col>8</xdr:col>
      <xdr:colOff>134269</xdr:colOff>
      <xdr:row>1</xdr:row>
      <xdr:rowOff>12883</xdr:rowOff>
    </xdr:from>
    <xdr:to>
      <xdr:col>9</xdr:col>
      <xdr:colOff>548898</xdr:colOff>
      <xdr:row>3</xdr:row>
      <xdr:rowOff>96463</xdr:rowOff>
    </xdr:to>
    <xdr:sp macro="" textlink="'Q1'!$F$4">
      <xdr:nvSpPr>
        <xdr:cNvPr id="146" name="Arrow: Chevron 145">
          <a:extLst>
            <a:ext uri="{FF2B5EF4-FFF2-40B4-BE49-F238E27FC236}">
              <a16:creationId xmlns:a16="http://schemas.microsoft.com/office/drawing/2014/main" id="{C9002661-67C9-47EB-8718-4AEC9BD126CB}"/>
            </a:ext>
          </a:extLst>
        </xdr:cNvPr>
        <xdr:cNvSpPr/>
      </xdr:nvSpPr>
      <xdr:spPr>
        <a:xfrm>
          <a:off x="5042066" y="195849"/>
          <a:ext cx="1028103" cy="449512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7EC926B4-5F3C-4511-832A-F97ADD2DEB54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West Indies</a:t>
          </a:fld>
          <a:endParaRPr lang="en-IN"/>
        </a:p>
      </xdr:txBody>
    </xdr:sp>
    <xdr:clientData/>
  </xdr:twoCellAnchor>
  <xdr:twoCellAnchor>
    <xdr:from>
      <xdr:col>8</xdr:col>
      <xdr:colOff>370917</xdr:colOff>
      <xdr:row>2</xdr:row>
      <xdr:rowOff>167115</xdr:rowOff>
    </xdr:from>
    <xdr:to>
      <xdr:col>9</xdr:col>
      <xdr:colOff>524676</xdr:colOff>
      <xdr:row>4</xdr:row>
      <xdr:rowOff>148934</xdr:rowOff>
    </xdr:to>
    <xdr:sp macro="" textlink="'Q1'!$F$5">
      <xdr:nvSpPr>
        <xdr:cNvPr id="147" name="Freeform: Shape 146">
          <a:extLst>
            <a:ext uri="{FF2B5EF4-FFF2-40B4-BE49-F238E27FC236}">
              <a16:creationId xmlns:a16="http://schemas.microsoft.com/office/drawing/2014/main" id="{9EE5E8E4-BB62-436F-B91C-F1960C7E2593}"/>
            </a:ext>
          </a:extLst>
        </xdr:cNvPr>
        <xdr:cNvSpPr/>
      </xdr:nvSpPr>
      <xdr:spPr>
        <a:xfrm>
          <a:off x="5278714" y="533047"/>
          <a:ext cx="767233" cy="347751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23170E86-50B5-4DBC-A192-B31CCAECFCB9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1434</a:t>
          </a:fld>
          <a:endParaRPr lang="en-IN" sz="1100" kern="1200"/>
        </a:p>
      </xdr:txBody>
    </xdr:sp>
    <xdr:clientData/>
  </xdr:twoCellAnchor>
  <xdr:twoCellAnchor>
    <xdr:from>
      <xdr:col>10</xdr:col>
      <xdr:colOff>39524</xdr:colOff>
      <xdr:row>1</xdr:row>
      <xdr:rowOff>11742</xdr:rowOff>
    </xdr:from>
    <xdr:to>
      <xdr:col>11</xdr:col>
      <xdr:colOff>516610</xdr:colOff>
      <xdr:row>3</xdr:row>
      <xdr:rowOff>92051</xdr:rowOff>
    </xdr:to>
    <xdr:sp macro="" textlink="'Q1'!$G$4">
      <xdr:nvSpPr>
        <xdr:cNvPr id="148" name="Arrow: Chevron 147">
          <a:extLst>
            <a:ext uri="{FF2B5EF4-FFF2-40B4-BE49-F238E27FC236}">
              <a16:creationId xmlns:a16="http://schemas.microsoft.com/office/drawing/2014/main" id="{89E784D2-6744-4DE9-A899-172A2A79A808}"/>
            </a:ext>
          </a:extLst>
        </xdr:cNvPr>
        <xdr:cNvSpPr/>
      </xdr:nvSpPr>
      <xdr:spPr>
        <a:xfrm>
          <a:off x="6174270" y="194708"/>
          <a:ext cx="1090560" cy="446241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03374F60-BE76-456F-84EF-CF901AB37299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England</a:t>
          </a:fld>
          <a:endParaRPr lang="en-IN"/>
        </a:p>
      </xdr:txBody>
    </xdr:sp>
    <xdr:clientData/>
  </xdr:twoCellAnchor>
  <xdr:twoCellAnchor>
    <xdr:from>
      <xdr:col>10</xdr:col>
      <xdr:colOff>331064</xdr:colOff>
      <xdr:row>2</xdr:row>
      <xdr:rowOff>156353</xdr:rowOff>
    </xdr:from>
    <xdr:to>
      <xdr:col>11</xdr:col>
      <xdr:colOff>488697</xdr:colOff>
      <xdr:row>4</xdr:row>
      <xdr:rowOff>138172</xdr:rowOff>
    </xdr:to>
    <xdr:sp macro="" textlink="'Q1'!$G$5">
      <xdr:nvSpPr>
        <xdr:cNvPr id="149" name="Freeform: Shape 148">
          <a:extLst>
            <a:ext uri="{FF2B5EF4-FFF2-40B4-BE49-F238E27FC236}">
              <a16:creationId xmlns:a16="http://schemas.microsoft.com/office/drawing/2014/main" id="{7DD28336-7B29-4F53-945C-6631D1F0A2EF}"/>
            </a:ext>
          </a:extLst>
        </xdr:cNvPr>
        <xdr:cNvSpPr/>
      </xdr:nvSpPr>
      <xdr:spPr>
        <a:xfrm>
          <a:off x="6465810" y="522285"/>
          <a:ext cx="771107" cy="347751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A897C2D8-38DF-455C-B871-895F4A4AC6B6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1098</a:t>
          </a:fld>
          <a:endParaRPr lang="en-IN" sz="1100" kern="1200"/>
        </a:p>
      </xdr:txBody>
    </xdr:sp>
    <xdr:clientData/>
  </xdr:twoCellAnchor>
  <xdr:twoCellAnchor>
    <xdr:from>
      <xdr:col>13</xdr:col>
      <xdr:colOff>581834</xdr:colOff>
      <xdr:row>1</xdr:row>
      <xdr:rowOff>11742</xdr:rowOff>
    </xdr:from>
    <xdr:to>
      <xdr:col>15</xdr:col>
      <xdr:colOff>452034</xdr:colOff>
      <xdr:row>3</xdr:row>
      <xdr:rowOff>97411</xdr:rowOff>
    </xdr:to>
    <xdr:sp macro="" textlink="'Q1'!$I$4">
      <xdr:nvSpPr>
        <xdr:cNvPr id="150" name="Arrow: Chevron 149">
          <a:extLst>
            <a:ext uri="{FF2B5EF4-FFF2-40B4-BE49-F238E27FC236}">
              <a16:creationId xmlns:a16="http://schemas.microsoft.com/office/drawing/2014/main" id="{11D5B436-98A4-4313-A9BD-380BF1F5D3E0}"/>
            </a:ext>
          </a:extLst>
        </xdr:cNvPr>
        <xdr:cNvSpPr/>
      </xdr:nvSpPr>
      <xdr:spPr>
        <a:xfrm>
          <a:off x="8557003" y="194708"/>
          <a:ext cx="1097150" cy="451601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F439CAD2-E010-433D-8BBA-7036B1B5407E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New Zealand</a:t>
          </a:fld>
          <a:endParaRPr lang="en-IN"/>
        </a:p>
      </xdr:txBody>
    </xdr:sp>
    <xdr:clientData/>
  </xdr:twoCellAnchor>
  <xdr:twoCellAnchor>
    <xdr:from>
      <xdr:col>12</xdr:col>
      <xdr:colOff>35625</xdr:colOff>
      <xdr:row>1</xdr:row>
      <xdr:rowOff>9622</xdr:rowOff>
    </xdr:from>
    <xdr:to>
      <xdr:col>13</xdr:col>
      <xdr:colOff>462797</xdr:colOff>
      <xdr:row>3</xdr:row>
      <xdr:rowOff>75886</xdr:rowOff>
    </xdr:to>
    <xdr:sp macro="" textlink="'Q1'!$H$4">
      <xdr:nvSpPr>
        <xdr:cNvPr id="152" name="Arrow: Chevron 151">
          <a:extLst>
            <a:ext uri="{FF2B5EF4-FFF2-40B4-BE49-F238E27FC236}">
              <a16:creationId xmlns:a16="http://schemas.microsoft.com/office/drawing/2014/main" id="{5E3E1AD6-8223-490B-AEB2-157B754F2861}"/>
            </a:ext>
          </a:extLst>
        </xdr:cNvPr>
        <xdr:cNvSpPr/>
      </xdr:nvSpPr>
      <xdr:spPr>
        <a:xfrm>
          <a:off x="7397320" y="192588"/>
          <a:ext cx="1040646" cy="432196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CCD5A261-D26E-4974-B1DB-7AE5E65DD72B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South Africa</a:t>
          </a:fld>
          <a:endParaRPr lang="en-IN"/>
        </a:p>
      </xdr:txBody>
    </xdr:sp>
    <xdr:clientData/>
  </xdr:twoCellAnchor>
  <xdr:twoCellAnchor>
    <xdr:from>
      <xdr:col>20</xdr:col>
      <xdr:colOff>12376</xdr:colOff>
      <xdr:row>1</xdr:row>
      <xdr:rowOff>52673</xdr:rowOff>
    </xdr:from>
    <xdr:to>
      <xdr:col>21</xdr:col>
      <xdr:colOff>495085</xdr:colOff>
      <xdr:row>3</xdr:row>
      <xdr:rowOff>118937</xdr:rowOff>
    </xdr:to>
    <xdr:sp macro="" textlink="'Q1'!$L$4">
      <xdr:nvSpPr>
        <xdr:cNvPr id="154" name="Arrow: Chevron 153">
          <a:extLst>
            <a:ext uri="{FF2B5EF4-FFF2-40B4-BE49-F238E27FC236}">
              <a16:creationId xmlns:a16="http://schemas.microsoft.com/office/drawing/2014/main" id="{7DCB0470-61EA-487F-A9E7-D2A7F7DFDBFF}"/>
            </a:ext>
          </a:extLst>
        </xdr:cNvPr>
        <xdr:cNvSpPr/>
      </xdr:nvSpPr>
      <xdr:spPr>
        <a:xfrm>
          <a:off x="12281868" y="235639"/>
          <a:ext cx="1096183" cy="432196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2CF9DA8E-B55D-431E-8E6B-4C59115A72B9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Afganistan</a:t>
          </a:fld>
          <a:endParaRPr lang="en-IN"/>
        </a:p>
      </xdr:txBody>
    </xdr:sp>
    <xdr:clientData/>
  </xdr:twoCellAnchor>
  <xdr:twoCellAnchor>
    <xdr:from>
      <xdr:col>14</xdr:col>
      <xdr:colOff>223326</xdr:colOff>
      <xdr:row>2</xdr:row>
      <xdr:rowOff>175863</xdr:rowOff>
    </xdr:from>
    <xdr:to>
      <xdr:col>15</xdr:col>
      <xdr:colOff>377084</xdr:colOff>
      <xdr:row>4</xdr:row>
      <xdr:rowOff>156498</xdr:rowOff>
    </xdr:to>
    <xdr:sp macro="" textlink="'Q1'!$I$5">
      <xdr:nvSpPr>
        <xdr:cNvPr id="155" name="Freeform: Shape 154">
          <a:extLst>
            <a:ext uri="{FF2B5EF4-FFF2-40B4-BE49-F238E27FC236}">
              <a16:creationId xmlns:a16="http://schemas.microsoft.com/office/drawing/2014/main" id="{93623B30-CE08-4B80-8E6B-6EBEF7BEC6E0}"/>
            </a:ext>
          </a:extLst>
        </xdr:cNvPr>
        <xdr:cNvSpPr/>
      </xdr:nvSpPr>
      <xdr:spPr>
        <a:xfrm>
          <a:off x="8811970" y="541795"/>
          <a:ext cx="767233" cy="346567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B27C52F4-BDF8-4CE4-9CD0-1BE19B4AAC45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1035</a:t>
          </a:fld>
          <a:endParaRPr lang="en-IN" sz="1100" kern="1200"/>
        </a:p>
      </xdr:txBody>
    </xdr:sp>
    <xdr:clientData/>
  </xdr:twoCellAnchor>
  <xdr:twoCellAnchor>
    <xdr:from>
      <xdr:col>17</xdr:col>
      <xdr:colOff>570316</xdr:colOff>
      <xdr:row>1</xdr:row>
      <xdr:rowOff>40767</xdr:rowOff>
    </xdr:from>
    <xdr:to>
      <xdr:col>19</xdr:col>
      <xdr:colOff>473559</xdr:colOff>
      <xdr:row>3</xdr:row>
      <xdr:rowOff>110110</xdr:rowOff>
    </xdr:to>
    <xdr:sp macro="" textlink="'Q1'!$K$4">
      <xdr:nvSpPr>
        <xdr:cNvPr id="156" name="Arrow: Chevron 155">
          <a:extLst>
            <a:ext uri="{FF2B5EF4-FFF2-40B4-BE49-F238E27FC236}">
              <a16:creationId xmlns:a16="http://schemas.microsoft.com/office/drawing/2014/main" id="{C2A01EBF-4AFB-473E-8D81-D5265F9B5C8C}"/>
            </a:ext>
          </a:extLst>
        </xdr:cNvPr>
        <xdr:cNvSpPr/>
      </xdr:nvSpPr>
      <xdr:spPr>
        <a:xfrm>
          <a:off x="10999384" y="223733"/>
          <a:ext cx="1130192" cy="435275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C9FA706E-4165-4FC8-995F-15A54B3A389A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Pakistan</a:t>
          </a:fld>
          <a:endParaRPr lang="en-IN"/>
        </a:p>
      </xdr:txBody>
    </xdr:sp>
    <xdr:clientData/>
  </xdr:twoCellAnchor>
  <xdr:twoCellAnchor>
    <xdr:from>
      <xdr:col>18</xdr:col>
      <xdr:colOff>226556</xdr:colOff>
      <xdr:row>2</xdr:row>
      <xdr:rowOff>172204</xdr:rowOff>
    </xdr:from>
    <xdr:to>
      <xdr:col>19</xdr:col>
      <xdr:colOff>384188</xdr:colOff>
      <xdr:row>4</xdr:row>
      <xdr:rowOff>154023</xdr:rowOff>
    </xdr:to>
    <xdr:sp macro="" textlink="'Q1'!$K$5">
      <xdr:nvSpPr>
        <xdr:cNvPr id="157" name="Freeform: Shape 156">
          <a:extLst>
            <a:ext uri="{FF2B5EF4-FFF2-40B4-BE49-F238E27FC236}">
              <a16:creationId xmlns:a16="http://schemas.microsoft.com/office/drawing/2014/main" id="{81000554-B165-4FE6-8E71-D56F48B66EE9}"/>
            </a:ext>
          </a:extLst>
        </xdr:cNvPr>
        <xdr:cNvSpPr/>
      </xdr:nvSpPr>
      <xdr:spPr>
        <a:xfrm>
          <a:off x="11269098" y="538136"/>
          <a:ext cx="771107" cy="347751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0406598E-DA78-4DE8-9647-C3AFB685E8C4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290</a:t>
          </a:fld>
          <a:endParaRPr lang="en-IN" sz="1100" kern="1200"/>
        </a:p>
      </xdr:txBody>
    </xdr:sp>
    <xdr:clientData/>
  </xdr:twoCellAnchor>
  <xdr:twoCellAnchor>
    <xdr:from>
      <xdr:col>4</xdr:col>
      <xdr:colOff>203200</xdr:colOff>
      <xdr:row>1</xdr:row>
      <xdr:rowOff>12451</xdr:rowOff>
    </xdr:from>
    <xdr:to>
      <xdr:col>6</xdr:col>
      <xdr:colOff>86102</xdr:colOff>
      <xdr:row>3</xdr:row>
      <xdr:rowOff>129699</xdr:rowOff>
    </xdr:to>
    <xdr:sp macro="" textlink="'Q1'!$D$4">
      <xdr:nvSpPr>
        <xdr:cNvPr id="158" name="Arrow: Chevron 157">
          <a:extLst>
            <a:ext uri="{FF2B5EF4-FFF2-40B4-BE49-F238E27FC236}">
              <a16:creationId xmlns:a16="http://schemas.microsoft.com/office/drawing/2014/main" id="{18381D39-AA1E-4EAB-B507-3CB52F308943}"/>
            </a:ext>
          </a:extLst>
        </xdr:cNvPr>
        <xdr:cNvSpPr/>
      </xdr:nvSpPr>
      <xdr:spPr>
        <a:xfrm>
          <a:off x="2643592" y="199216"/>
          <a:ext cx="1103098" cy="490777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813C0355-BC3D-4EDD-BCFE-46C0C4BB98AF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Australia</a:t>
          </a:fld>
          <a:endParaRPr lang="en-IN"/>
        </a:p>
      </xdr:txBody>
    </xdr:sp>
    <xdr:clientData/>
  </xdr:twoCellAnchor>
  <xdr:twoCellAnchor>
    <xdr:from>
      <xdr:col>4</xdr:col>
      <xdr:colOff>529203</xdr:colOff>
      <xdr:row>2</xdr:row>
      <xdr:rowOff>182212</xdr:rowOff>
    </xdr:from>
    <xdr:to>
      <xdr:col>6</xdr:col>
      <xdr:colOff>69486</xdr:colOff>
      <xdr:row>4</xdr:row>
      <xdr:rowOff>162847</xdr:rowOff>
    </xdr:to>
    <xdr:sp macro="" textlink="'Q1'!$D$5">
      <xdr:nvSpPr>
        <xdr:cNvPr id="159" name="Freeform: Shape 158">
          <a:extLst>
            <a:ext uri="{FF2B5EF4-FFF2-40B4-BE49-F238E27FC236}">
              <a16:creationId xmlns:a16="http://schemas.microsoft.com/office/drawing/2014/main" id="{6E5FD113-D1AB-4F74-A653-0FE2AE5D10A6}"/>
            </a:ext>
          </a:extLst>
        </xdr:cNvPr>
        <xdr:cNvSpPr/>
      </xdr:nvSpPr>
      <xdr:spPr>
        <a:xfrm>
          <a:off x="2983101" y="548144"/>
          <a:ext cx="767232" cy="346567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F52D57B4-DC7B-4C78-BC17-2E211C6B7C1B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1817</a:t>
          </a:fld>
          <a:endParaRPr lang="en-IN" sz="1100" kern="1200"/>
        </a:p>
      </xdr:txBody>
    </xdr:sp>
    <xdr:clientData/>
  </xdr:twoCellAnchor>
  <xdr:twoCellAnchor>
    <xdr:from>
      <xdr:col>15</xdr:col>
      <xdr:colOff>549544</xdr:colOff>
      <xdr:row>1</xdr:row>
      <xdr:rowOff>19241</xdr:rowOff>
    </xdr:from>
    <xdr:to>
      <xdr:col>17</xdr:col>
      <xdr:colOff>430508</xdr:colOff>
      <xdr:row>3</xdr:row>
      <xdr:rowOff>118390</xdr:rowOff>
    </xdr:to>
    <xdr:sp macro="" textlink="'Q1'!$J$4">
      <xdr:nvSpPr>
        <xdr:cNvPr id="160" name="Arrow: Chevron 159">
          <a:extLst>
            <a:ext uri="{FF2B5EF4-FFF2-40B4-BE49-F238E27FC236}">
              <a16:creationId xmlns:a16="http://schemas.microsoft.com/office/drawing/2014/main" id="{53435FDF-F594-49DD-B2E3-EFA49819202A}"/>
            </a:ext>
          </a:extLst>
        </xdr:cNvPr>
        <xdr:cNvSpPr/>
      </xdr:nvSpPr>
      <xdr:spPr>
        <a:xfrm>
          <a:off x="9751663" y="202207"/>
          <a:ext cx="1107913" cy="465081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B21485AC-D073-4AFD-8221-5478E2E4DE4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Bangladesh</a:t>
          </a:fld>
          <a:endParaRPr lang="en-IN"/>
        </a:p>
      </xdr:txBody>
    </xdr:sp>
    <xdr:clientData/>
  </xdr:twoCellAnchor>
  <xdr:twoCellAnchor>
    <xdr:from>
      <xdr:col>16</xdr:col>
      <xdr:colOff>196959</xdr:colOff>
      <xdr:row>3</xdr:row>
      <xdr:rowOff>0</xdr:rowOff>
    </xdr:from>
    <xdr:to>
      <xdr:col>17</xdr:col>
      <xdr:colOff>350716</xdr:colOff>
      <xdr:row>4</xdr:row>
      <xdr:rowOff>164785</xdr:rowOff>
    </xdr:to>
    <xdr:sp macro="" textlink="'Q1'!$J$5">
      <xdr:nvSpPr>
        <xdr:cNvPr id="161" name="Freeform: Shape 160">
          <a:extLst>
            <a:ext uri="{FF2B5EF4-FFF2-40B4-BE49-F238E27FC236}">
              <a16:creationId xmlns:a16="http://schemas.microsoft.com/office/drawing/2014/main" id="{77DDB748-CCF4-4AB2-9DBC-532C3D8C164A}"/>
            </a:ext>
          </a:extLst>
        </xdr:cNvPr>
        <xdr:cNvSpPr/>
      </xdr:nvSpPr>
      <xdr:spPr>
        <a:xfrm>
          <a:off x="10012552" y="548898"/>
          <a:ext cx="767232" cy="347751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CC53ECBB-6D49-48C4-A3C1-0C9189DD7035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678</a:t>
          </a:fld>
          <a:endParaRPr lang="en-IN" sz="1100" kern="1200"/>
        </a:p>
      </xdr:txBody>
    </xdr:sp>
    <xdr:clientData/>
  </xdr:twoCellAnchor>
  <xdr:twoCellAnchor>
    <xdr:from>
      <xdr:col>22</xdr:col>
      <xdr:colOff>45849</xdr:colOff>
      <xdr:row>1</xdr:row>
      <xdr:rowOff>51531</xdr:rowOff>
    </xdr:from>
    <xdr:to>
      <xdr:col>23</xdr:col>
      <xdr:colOff>548899</xdr:colOff>
      <xdr:row>3</xdr:row>
      <xdr:rowOff>127224</xdr:rowOff>
    </xdr:to>
    <xdr:sp macro="" textlink="'Q1'!$M$4">
      <xdr:nvSpPr>
        <xdr:cNvPr id="162" name="Arrow: Chevron 161">
          <a:extLst>
            <a:ext uri="{FF2B5EF4-FFF2-40B4-BE49-F238E27FC236}">
              <a16:creationId xmlns:a16="http://schemas.microsoft.com/office/drawing/2014/main" id="{39E9E439-7E2E-442D-8CF7-2B38BB5E8938}"/>
            </a:ext>
          </a:extLst>
        </xdr:cNvPr>
        <xdr:cNvSpPr/>
      </xdr:nvSpPr>
      <xdr:spPr>
        <a:xfrm>
          <a:off x="13542290" y="234497"/>
          <a:ext cx="1116524" cy="441625"/>
        </a:xfrm>
        <a:prstGeom prst="chevron">
          <a:avLst>
            <a:gd name="adj" fmla="val 4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fld id="{34EDAC1E-8976-40E8-802A-68D02D3FC2EC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Zimbabwe</a:t>
          </a:fld>
          <a:endParaRPr lang="en-IN"/>
        </a:p>
      </xdr:txBody>
    </xdr:sp>
    <xdr:clientData/>
  </xdr:twoCellAnchor>
  <xdr:twoCellAnchor>
    <xdr:from>
      <xdr:col>22</xdr:col>
      <xdr:colOff>326325</xdr:colOff>
      <xdr:row>3</xdr:row>
      <xdr:rowOff>1938</xdr:rowOff>
    </xdr:from>
    <xdr:to>
      <xdr:col>23</xdr:col>
      <xdr:colOff>480084</xdr:colOff>
      <xdr:row>4</xdr:row>
      <xdr:rowOff>166723</xdr:rowOff>
    </xdr:to>
    <xdr:sp macro="" textlink="'Q1'!$M$5">
      <xdr:nvSpPr>
        <xdr:cNvPr id="163" name="Freeform: Shape 162">
          <a:extLst>
            <a:ext uri="{FF2B5EF4-FFF2-40B4-BE49-F238E27FC236}">
              <a16:creationId xmlns:a16="http://schemas.microsoft.com/office/drawing/2014/main" id="{8174193D-772D-43AD-9E17-7B9915447A3C}"/>
            </a:ext>
          </a:extLst>
        </xdr:cNvPr>
        <xdr:cNvSpPr/>
      </xdr:nvSpPr>
      <xdr:spPr>
        <a:xfrm>
          <a:off x="13822766" y="550836"/>
          <a:ext cx="767233" cy="347751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B91F2BE7-8891-4258-A154-F77D01E572E0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115</a:t>
          </a:fld>
          <a:endParaRPr lang="en-IN" sz="1100" kern="1200"/>
        </a:p>
      </xdr:txBody>
    </xdr:sp>
    <xdr:clientData/>
  </xdr:twoCellAnchor>
  <xdr:twoCellAnchor>
    <xdr:from>
      <xdr:col>0</xdr:col>
      <xdr:colOff>0</xdr:colOff>
      <xdr:row>21</xdr:row>
      <xdr:rowOff>32287</xdr:rowOff>
    </xdr:from>
    <xdr:to>
      <xdr:col>11</xdr:col>
      <xdr:colOff>312118</xdr:colOff>
      <xdr:row>36</xdr:row>
      <xdr:rowOff>136959</xdr:rowOff>
    </xdr:to>
    <xdr:graphicFrame macro="">
      <xdr:nvGraphicFramePr>
        <xdr:cNvPr id="165" name="Chart 164">
          <a:extLst>
            <a:ext uri="{FF2B5EF4-FFF2-40B4-BE49-F238E27FC236}">
              <a16:creationId xmlns:a16="http://schemas.microsoft.com/office/drawing/2014/main" id="{FD43B0F5-547C-4A0D-BBF2-12A8B78B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559661</xdr:colOff>
      <xdr:row>6</xdr:row>
      <xdr:rowOff>64576</xdr:rowOff>
    </xdr:from>
    <xdr:to>
      <xdr:col>18</xdr:col>
      <xdr:colOff>226017</xdr:colOff>
      <xdr:row>21</xdr:row>
      <xdr:rowOff>43052</xdr:rowOff>
    </xdr:to>
    <xdr:graphicFrame macro="">
      <xdr:nvGraphicFramePr>
        <xdr:cNvPr id="166" name="Chart 165">
          <a:extLst>
            <a:ext uri="{FF2B5EF4-FFF2-40B4-BE49-F238E27FC236}">
              <a16:creationId xmlns:a16="http://schemas.microsoft.com/office/drawing/2014/main" id="{4D6B0ABA-7DE9-48D5-8059-9F731F596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323726</xdr:colOff>
      <xdr:row>21</xdr:row>
      <xdr:rowOff>66264</xdr:rowOff>
    </xdr:from>
    <xdr:to>
      <xdr:col>20</xdr:col>
      <xdr:colOff>359812</xdr:colOff>
      <xdr:row>36</xdr:row>
      <xdr:rowOff>149410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DC28EBCE-B074-44F5-8682-5A45FC9AE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211666</xdr:colOff>
      <xdr:row>6</xdr:row>
      <xdr:rowOff>53813</xdr:rowOff>
    </xdr:from>
    <xdr:to>
      <xdr:col>27</xdr:col>
      <xdr:colOff>443805</xdr:colOff>
      <xdr:row>21</xdr:row>
      <xdr:rowOff>86103</xdr:rowOff>
    </xdr:to>
    <xdr:graphicFrame macro="">
      <xdr:nvGraphicFramePr>
        <xdr:cNvPr id="168" name="Chart 167">
          <a:extLst>
            <a:ext uri="{FF2B5EF4-FFF2-40B4-BE49-F238E27FC236}">
              <a16:creationId xmlns:a16="http://schemas.microsoft.com/office/drawing/2014/main" id="{BEF5E0F4-E602-4437-ABC4-B28C9BB0A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</xdr:row>
      <xdr:rowOff>64576</xdr:rowOff>
    </xdr:from>
    <xdr:to>
      <xdr:col>8</xdr:col>
      <xdr:colOff>581185</xdr:colOff>
      <xdr:row>21</xdr:row>
      <xdr:rowOff>43050</xdr:rowOff>
    </xdr:to>
    <xdr:graphicFrame macro="">
      <xdr:nvGraphicFramePr>
        <xdr:cNvPr id="169" name="Chart 168">
          <a:extLst>
            <a:ext uri="{FF2B5EF4-FFF2-40B4-BE49-F238E27FC236}">
              <a16:creationId xmlns:a16="http://schemas.microsoft.com/office/drawing/2014/main" id="{8E2E5CAD-D6ED-4661-8366-C0E0C5BC6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373529</xdr:colOff>
      <xdr:row>21</xdr:row>
      <xdr:rowOff>89479</xdr:rowOff>
    </xdr:from>
    <xdr:to>
      <xdr:col>27</xdr:col>
      <xdr:colOff>445491</xdr:colOff>
      <xdr:row>36</xdr:row>
      <xdr:rowOff>161862</xdr:rowOff>
    </xdr:to>
    <xdr:graphicFrame macro="">
      <xdr:nvGraphicFramePr>
        <xdr:cNvPr id="170" name="Chart 169">
          <a:extLst>
            <a:ext uri="{FF2B5EF4-FFF2-40B4-BE49-F238E27FC236}">
              <a16:creationId xmlns:a16="http://schemas.microsoft.com/office/drawing/2014/main" id="{65966E3D-4F1D-440A-8E85-66EC87E6A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436416</xdr:colOff>
      <xdr:row>0</xdr:row>
      <xdr:rowOff>12451</xdr:rowOff>
    </xdr:from>
    <xdr:to>
      <xdr:col>38</xdr:col>
      <xdr:colOff>12451</xdr:colOff>
      <xdr:row>36</xdr:row>
      <xdr:rowOff>149411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D4F68E52-1326-434E-A7F8-4A0D2314C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279830</xdr:colOff>
      <xdr:row>2</xdr:row>
      <xdr:rowOff>172204</xdr:rowOff>
    </xdr:from>
    <xdr:to>
      <xdr:col>13</xdr:col>
      <xdr:colOff>433588</xdr:colOff>
      <xdr:row>4</xdr:row>
      <xdr:rowOff>154023</xdr:rowOff>
    </xdr:to>
    <xdr:sp macro="" textlink="'Q1'!$H$5">
      <xdr:nvSpPr>
        <xdr:cNvPr id="172" name="Freeform: Shape 171">
          <a:extLst>
            <a:ext uri="{FF2B5EF4-FFF2-40B4-BE49-F238E27FC236}">
              <a16:creationId xmlns:a16="http://schemas.microsoft.com/office/drawing/2014/main" id="{BD42D8D4-7AFA-4C2F-BF18-004741F036F2}"/>
            </a:ext>
          </a:extLst>
        </xdr:cNvPr>
        <xdr:cNvSpPr/>
      </xdr:nvSpPr>
      <xdr:spPr>
        <a:xfrm>
          <a:off x="7641525" y="538136"/>
          <a:ext cx="767232" cy="347751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31F26D00-A040-49D8-819E-245624F01690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1065</a:t>
          </a:fld>
          <a:endParaRPr lang="en-IN" sz="1100" kern="1200"/>
        </a:p>
      </xdr:txBody>
    </xdr:sp>
    <xdr:clientData/>
  </xdr:twoCellAnchor>
  <xdr:twoCellAnchor>
    <xdr:from>
      <xdr:col>20</xdr:col>
      <xdr:colOff>258305</xdr:colOff>
      <xdr:row>3</xdr:row>
      <xdr:rowOff>12451</xdr:rowOff>
    </xdr:from>
    <xdr:to>
      <xdr:col>21</xdr:col>
      <xdr:colOff>412063</xdr:colOff>
      <xdr:row>5</xdr:row>
      <xdr:rowOff>3344</xdr:rowOff>
    </xdr:to>
    <xdr:sp macro="" textlink="'Q1'!$L$5">
      <xdr:nvSpPr>
        <xdr:cNvPr id="173" name="Freeform: Shape 172">
          <a:extLst>
            <a:ext uri="{FF2B5EF4-FFF2-40B4-BE49-F238E27FC236}">
              <a16:creationId xmlns:a16="http://schemas.microsoft.com/office/drawing/2014/main" id="{DE403E59-F83A-4002-AD5B-2AFD1E38415D}"/>
            </a:ext>
          </a:extLst>
        </xdr:cNvPr>
        <xdr:cNvSpPr/>
      </xdr:nvSpPr>
      <xdr:spPr>
        <a:xfrm>
          <a:off x="12460266" y="572745"/>
          <a:ext cx="763856" cy="364423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  <a:solidFill>
          <a:srgbClr val="0070C0">
            <a:alpha val="90000"/>
          </a:srgbClr>
        </a:solidFill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fld id="{055BB10F-3FFF-4EAC-9432-E835E222D05B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t>122</a:t>
          </a:fld>
          <a:endParaRPr lang="en-IN" sz="1100" kern="12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385979</xdr:colOff>
      <xdr:row>6</xdr:row>
      <xdr:rowOff>87156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BC28BC95-25CE-9754-DB0F-DB4A2B58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6175" cy="1805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89176</xdr:colOff>
      <xdr:row>23</xdr:row>
      <xdr:rowOff>155161</xdr:rowOff>
    </xdr:from>
    <xdr:to>
      <xdr:col>10</xdr:col>
      <xdr:colOff>391767</xdr:colOff>
      <xdr:row>38</xdr:row>
      <xdr:rowOff>136111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279E3-922E-B3E0-EDB8-292B098C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22584</xdr:colOff>
      <xdr:row>7</xdr:row>
      <xdr:rowOff>96240</xdr:rowOff>
    </xdr:from>
    <xdr:to>
      <xdr:col>6</xdr:col>
      <xdr:colOff>316961</xdr:colOff>
      <xdr:row>9</xdr:row>
      <xdr:rowOff>76875</xdr:rowOff>
    </xdr:to>
    <xdr:sp macro="" textlink="">
      <xdr:nvSpPr>
        <xdr:cNvPr id="5" name="Arrow: Chevron 4">
          <a:extLst>
            <a:ext uri="{FF2B5EF4-FFF2-40B4-BE49-F238E27FC236}">
              <a16:creationId xmlns:a16="http://schemas.microsoft.com/office/drawing/2014/main" id="{3A8C3FE7-B5F1-7C07-A553-DEC31F0387B8}"/>
            </a:ext>
          </a:extLst>
        </xdr:cNvPr>
        <xdr:cNvSpPr/>
      </xdr:nvSpPr>
      <xdr:spPr>
        <a:xfrm>
          <a:off x="3527784" y="1385290"/>
          <a:ext cx="903977" cy="348935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225545</xdr:colOff>
      <xdr:row>8</xdr:row>
      <xdr:rowOff>183474</xdr:rowOff>
    </xdr:from>
    <xdr:to>
      <xdr:col>6</xdr:col>
      <xdr:colOff>379303</xdr:colOff>
      <xdr:row>10</xdr:row>
      <xdr:rowOff>164109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CF8B3B67-4825-7619-0638-7808CE6C0A7B}"/>
            </a:ext>
          </a:extLst>
        </xdr:cNvPr>
        <xdr:cNvSpPr/>
      </xdr:nvSpPr>
      <xdr:spPr>
        <a:xfrm>
          <a:off x="3730745" y="1656674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6</xdr:col>
      <xdr:colOff>521727</xdr:colOff>
      <xdr:row>7</xdr:row>
      <xdr:rowOff>83540</xdr:rowOff>
    </xdr:from>
    <xdr:to>
      <xdr:col>8</xdr:col>
      <xdr:colOff>206504</xdr:colOff>
      <xdr:row>9</xdr:row>
      <xdr:rowOff>64175</xdr:rowOff>
    </xdr:to>
    <xdr:sp macro="" textlink="">
      <xdr:nvSpPr>
        <xdr:cNvPr id="7" name="Arrow: Chevron 6">
          <a:extLst>
            <a:ext uri="{FF2B5EF4-FFF2-40B4-BE49-F238E27FC236}">
              <a16:creationId xmlns:a16="http://schemas.microsoft.com/office/drawing/2014/main" id="{812E21C0-DD2D-5A50-7DEA-44888514F4D0}"/>
            </a:ext>
          </a:extLst>
        </xdr:cNvPr>
        <xdr:cNvSpPr/>
      </xdr:nvSpPr>
      <xdr:spPr>
        <a:xfrm>
          <a:off x="4636527" y="1372590"/>
          <a:ext cx="903977" cy="348935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7</xdr:col>
      <xdr:colOff>134138</xdr:colOff>
      <xdr:row>9</xdr:row>
      <xdr:rowOff>5674</xdr:rowOff>
    </xdr:from>
    <xdr:to>
      <xdr:col>8</xdr:col>
      <xdr:colOff>287896</xdr:colOff>
      <xdr:row>10</xdr:row>
      <xdr:rowOff>170459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52DF3365-9E7F-A94E-ABD2-44BD1923227F}"/>
            </a:ext>
          </a:extLst>
        </xdr:cNvPr>
        <xdr:cNvSpPr/>
      </xdr:nvSpPr>
      <xdr:spPr>
        <a:xfrm>
          <a:off x="4858538" y="1663024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8</xdr:col>
      <xdr:colOff>373170</xdr:colOff>
      <xdr:row>7</xdr:row>
      <xdr:rowOff>89890</xdr:rowOff>
    </xdr:from>
    <xdr:to>
      <xdr:col>10</xdr:col>
      <xdr:colOff>57947</xdr:colOff>
      <xdr:row>9</xdr:row>
      <xdr:rowOff>70525</xdr:rowOff>
    </xdr:to>
    <xdr:sp macro="" textlink="">
      <xdr:nvSpPr>
        <xdr:cNvPr id="9" name="Arrow: Chevron 8">
          <a:extLst>
            <a:ext uri="{FF2B5EF4-FFF2-40B4-BE49-F238E27FC236}">
              <a16:creationId xmlns:a16="http://schemas.microsoft.com/office/drawing/2014/main" id="{2FBC6C78-6167-DED2-E059-42F50503CF66}"/>
            </a:ext>
          </a:extLst>
        </xdr:cNvPr>
        <xdr:cNvSpPr/>
      </xdr:nvSpPr>
      <xdr:spPr>
        <a:xfrm>
          <a:off x="5707170" y="1378940"/>
          <a:ext cx="903977" cy="348935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8</xdr:col>
      <xdr:colOff>557081</xdr:colOff>
      <xdr:row>9</xdr:row>
      <xdr:rowOff>5674</xdr:rowOff>
    </xdr:from>
    <xdr:to>
      <xdr:col>10</xdr:col>
      <xdr:colOff>101239</xdr:colOff>
      <xdr:row>10</xdr:row>
      <xdr:rowOff>170459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A78DC0E6-F6B3-E890-828F-AA605FE20616}"/>
            </a:ext>
          </a:extLst>
        </xdr:cNvPr>
        <xdr:cNvSpPr/>
      </xdr:nvSpPr>
      <xdr:spPr>
        <a:xfrm>
          <a:off x="5891081" y="1663024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10</xdr:col>
      <xdr:colOff>215900</xdr:colOff>
      <xdr:row>7</xdr:row>
      <xdr:rowOff>95250</xdr:rowOff>
    </xdr:from>
    <xdr:to>
      <xdr:col>11</xdr:col>
      <xdr:colOff>510277</xdr:colOff>
      <xdr:row>9</xdr:row>
      <xdr:rowOff>75885</xdr:rowOff>
    </xdr:to>
    <xdr:sp macro="" textlink="">
      <xdr:nvSpPr>
        <xdr:cNvPr id="11" name="Arrow: Chevron 10">
          <a:extLst>
            <a:ext uri="{FF2B5EF4-FFF2-40B4-BE49-F238E27FC236}">
              <a16:creationId xmlns:a16="http://schemas.microsoft.com/office/drawing/2014/main" id="{FDE66D27-4470-4956-98B6-B5883063F3BC}"/>
            </a:ext>
          </a:extLst>
        </xdr:cNvPr>
        <xdr:cNvSpPr/>
      </xdr:nvSpPr>
      <xdr:spPr>
        <a:xfrm>
          <a:off x="6769100" y="1384300"/>
          <a:ext cx="903977" cy="348935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10</xdr:col>
      <xdr:colOff>406400</xdr:colOff>
      <xdr:row>8</xdr:row>
      <xdr:rowOff>177800</xdr:rowOff>
    </xdr:from>
    <xdr:to>
      <xdr:col>11</xdr:col>
      <xdr:colOff>560158</xdr:colOff>
      <xdr:row>10</xdr:row>
      <xdr:rowOff>158435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24B677D1-265E-4145-9F4E-049B96D24D2E}"/>
            </a:ext>
          </a:extLst>
        </xdr:cNvPr>
        <xdr:cNvSpPr/>
      </xdr:nvSpPr>
      <xdr:spPr>
        <a:xfrm>
          <a:off x="6959600" y="165100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12</xdr:col>
      <xdr:colOff>57150</xdr:colOff>
      <xdr:row>7</xdr:row>
      <xdr:rowOff>95250</xdr:rowOff>
    </xdr:from>
    <xdr:to>
      <xdr:col>13</xdr:col>
      <xdr:colOff>351527</xdr:colOff>
      <xdr:row>9</xdr:row>
      <xdr:rowOff>75885</xdr:rowOff>
    </xdr:to>
    <xdr:sp macro="" textlink="">
      <xdr:nvSpPr>
        <xdr:cNvPr id="13" name="Arrow: Chevron 12">
          <a:extLst>
            <a:ext uri="{FF2B5EF4-FFF2-40B4-BE49-F238E27FC236}">
              <a16:creationId xmlns:a16="http://schemas.microsoft.com/office/drawing/2014/main" id="{640E1532-2861-45A8-9D5A-3808759D37C9}"/>
            </a:ext>
          </a:extLst>
        </xdr:cNvPr>
        <xdr:cNvSpPr/>
      </xdr:nvSpPr>
      <xdr:spPr>
        <a:xfrm>
          <a:off x="7829550" y="1384300"/>
          <a:ext cx="903977" cy="348935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endParaRPr lang="en-IN"/>
        </a:p>
      </xdr:txBody>
    </xdr:sp>
    <xdr:clientData/>
  </xdr:twoCellAnchor>
  <xdr:twoCellAnchor>
    <xdr:from>
      <xdr:col>12</xdr:col>
      <xdr:colOff>279400</xdr:colOff>
      <xdr:row>8</xdr:row>
      <xdr:rowOff>158750</xdr:rowOff>
    </xdr:from>
    <xdr:to>
      <xdr:col>13</xdr:col>
      <xdr:colOff>433158</xdr:colOff>
      <xdr:row>10</xdr:row>
      <xdr:rowOff>139385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E9B3938E-2269-4125-9275-C6A0C460D2CD}"/>
            </a:ext>
          </a:extLst>
        </xdr:cNvPr>
        <xdr:cNvSpPr/>
      </xdr:nvSpPr>
      <xdr:spPr>
        <a:xfrm>
          <a:off x="8051800" y="16319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13</xdr:col>
      <xdr:colOff>539750</xdr:colOff>
      <xdr:row>7</xdr:row>
      <xdr:rowOff>95250</xdr:rowOff>
    </xdr:from>
    <xdr:to>
      <xdr:col>15</xdr:col>
      <xdr:colOff>224527</xdr:colOff>
      <xdr:row>9</xdr:row>
      <xdr:rowOff>75885</xdr:rowOff>
    </xdr:to>
    <xdr:sp macro="" textlink="">
      <xdr:nvSpPr>
        <xdr:cNvPr id="15" name="Arrow: Chevron 14">
          <a:extLst>
            <a:ext uri="{FF2B5EF4-FFF2-40B4-BE49-F238E27FC236}">
              <a16:creationId xmlns:a16="http://schemas.microsoft.com/office/drawing/2014/main" id="{F887D209-A3CE-4F35-91AA-4F18AECD60C4}"/>
            </a:ext>
          </a:extLst>
        </xdr:cNvPr>
        <xdr:cNvSpPr/>
      </xdr:nvSpPr>
      <xdr:spPr>
        <a:xfrm>
          <a:off x="8921750" y="1384300"/>
          <a:ext cx="903977" cy="348935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158750</xdr:colOff>
      <xdr:row>8</xdr:row>
      <xdr:rowOff>165100</xdr:rowOff>
    </xdr:from>
    <xdr:to>
      <xdr:col>15</xdr:col>
      <xdr:colOff>312508</xdr:colOff>
      <xdr:row>10</xdr:row>
      <xdr:rowOff>145735</xdr:rowOff>
    </xdr:to>
    <xdr:sp macro="" textlink="">
      <xdr:nvSpPr>
        <xdr:cNvPr id="16" name="Freeform: Shape 15">
          <a:extLst>
            <a:ext uri="{FF2B5EF4-FFF2-40B4-BE49-F238E27FC236}">
              <a16:creationId xmlns:a16="http://schemas.microsoft.com/office/drawing/2014/main" id="{91FA3760-98CB-497A-99E5-4644C60796C1}"/>
            </a:ext>
          </a:extLst>
        </xdr:cNvPr>
        <xdr:cNvSpPr/>
      </xdr:nvSpPr>
      <xdr:spPr>
        <a:xfrm>
          <a:off x="9150350" y="163830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15</xdr:col>
      <xdr:colOff>387350</xdr:colOff>
      <xdr:row>7</xdr:row>
      <xdr:rowOff>107950</xdr:rowOff>
    </xdr:from>
    <xdr:to>
      <xdr:col>17</xdr:col>
      <xdr:colOff>72127</xdr:colOff>
      <xdr:row>9</xdr:row>
      <xdr:rowOff>88585</xdr:rowOff>
    </xdr:to>
    <xdr:sp macro="" textlink="">
      <xdr:nvSpPr>
        <xdr:cNvPr id="17" name="Arrow: Chevron 16">
          <a:extLst>
            <a:ext uri="{FF2B5EF4-FFF2-40B4-BE49-F238E27FC236}">
              <a16:creationId xmlns:a16="http://schemas.microsoft.com/office/drawing/2014/main" id="{99EED7EC-3513-4D13-B9BD-C1E694D04555}"/>
            </a:ext>
          </a:extLst>
        </xdr:cNvPr>
        <xdr:cNvSpPr/>
      </xdr:nvSpPr>
      <xdr:spPr>
        <a:xfrm>
          <a:off x="9988550" y="1397000"/>
          <a:ext cx="903977" cy="348935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endParaRPr lang="en-IN"/>
        </a:p>
      </xdr:txBody>
    </xdr:sp>
    <xdr:clientData/>
  </xdr:twoCellAnchor>
  <xdr:twoCellAnchor>
    <xdr:from>
      <xdr:col>15</xdr:col>
      <xdr:colOff>603250</xdr:colOff>
      <xdr:row>9</xdr:row>
      <xdr:rowOff>0</xdr:rowOff>
    </xdr:from>
    <xdr:to>
      <xdr:col>17</xdr:col>
      <xdr:colOff>147408</xdr:colOff>
      <xdr:row>10</xdr:row>
      <xdr:rowOff>164785</xdr:rowOff>
    </xdr:to>
    <xdr:sp macro="" textlink="">
      <xdr:nvSpPr>
        <xdr:cNvPr id="18" name="Freeform: Shape 17">
          <a:extLst>
            <a:ext uri="{FF2B5EF4-FFF2-40B4-BE49-F238E27FC236}">
              <a16:creationId xmlns:a16="http://schemas.microsoft.com/office/drawing/2014/main" id="{0891883F-C4F2-4C29-B814-21EE0BBA83DD}"/>
            </a:ext>
          </a:extLst>
        </xdr:cNvPr>
        <xdr:cNvSpPr/>
      </xdr:nvSpPr>
      <xdr:spPr>
        <a:xfrm>
          <a:off x="10204450" y="16573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3</xdr:col>
      <xdr:colOff>203200</xdr:colOff>
      <xdr:row>7</xdr:row>
      <xdr:rowOff>95250</xdr:rowOff>
    </xdr:from>
    <xdr:to>
      <xdr:col>4</xdr:col>
      <xdr:colOff>497577</xdr:colOff>
      <xdr:row>9</xdr:row>
      <xdr:rowOff>75885</xdr:rowOff>
    </xdr:to>
    <xdr:sp macro="" textlink="">
      <xdr:nvSpPr>
        <xdr:cNvPr id="19" name="Arrow: Chevron 18">
          <a:extLst>
            <a:ext uri="{FF2B5EF4-FFF2-40B4-BE49-F238E27FC236}">
              <a16:creationId xmlns:a16="http://schemas.microsoft.com/office/drawing/2014/main" id="{E0FE8E57-2ABF-407A-9331-275682F3341F}"/>
            </a:ext>
          </a:extLst>
        </xdr:cNvPr>
        <xdr:cNvSpPr/>
      </xdr:nvSpPr>
      <xdr:spPr>
        <a:xfrm>
          <a:off x="2487820" y="1399761"/>
          <a:ext cx="901768" cy="353352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3</xdr:col>
      <xdr:colOff>400050</xdr:colOff>
      <xdr:row>8</xdr:row>
      <xdr:rowOff>171450</xdr:rowOff>
    </xdr:from>
    <xdr:to>
      <xdr:col>4</xdr:col>
      <xdr:colOff>553808</xdr:colOff>
      <xdr:row>10</xdr:row>
      <xdr:rowOff>152085</xdr:rowOff>
    </xdr:to>
    <xdr:sp macro="" textlink="">
      <xdr:nvSpPr>
        <xdr:cNvPr id="20" name="Freeform: Shape 19">
          <a:extLst>
            <a:ext uri="{FF2B5EF4-FFF2-40B4-BE49-F238E27FC236}">
              <a16:creationId xmlns:a16="http://schemas.microsoft.com/office/drawing/2014/main" id="{CC1A91DC-E7F3-4E92-949A-8C3A2947BACF}"/>
            </a:ext>
          </a:extLst>
        </xdr:cNvPr>
        <xdr:cNvSpPr/>
      </xdr:nvSpPr>
      <xdr:spPr>
        <a:xfrm>
          <a:off x="2686050" y="16446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17</xdr:col>
      <xdr:colOff>215900</xdr:colOff>
      <xdr:row>7</xdr:row>
      <xdr:rowOff>101600</xdr:rowOff>
    </xdr:from>
    <xdr:to>
      <xdr:col>18</xdr:col>
      <xdr:colOff>510277</xdr:colOff>
      <xdr:row>9</xdr:row>
      <xdr:rowOff>82235</xdr:rowOff>
    </xdr:to>
    <xdr:sp macro="" textlink="">
      <xdr:nvSpPr>
        <xdr:cNvPr id="21" name="Arrow: Chevron 20">
          <a:extLst>
            <a:ext uri="{FF2B5EF4-FFF2-40B4-BE49-F238E27FC236}">
              <a16:creationId xmlns:a16="http://schemas.microsoft.com/office/drawing/2014/main" id="{D7E78826-5D55-483E-A63C-52507722FF62}"/>
            </a:ext>
          </a:extLst>
        </xdr:cNvPr>
        <xdr:cNvSpPr/>
      </xdr:nvSpPr>
      <xdr:spPr>
        <a:xfrm>
          <a:off x="11036300" y="1390650"/>
          <a:ext cx="903977" cy="348935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17</xdr:col>
      <xdr:colOff>444500</xdr:colOff>
      <xdr:row>9</xdr:row>
      <xdr:rowOff>0</xdr:rowOff>
    </xdr:from>
    <xdr:to>
      <xdr:col>18</xdr:col>
      <xdr:colOff>598258</xdr:colOff>
      <xdr:row>10</xdr:row>
      <xdr:rowOff>164785</xdr:rowOff>
    </xdr:to>
    <xdr:sp macro="" textlink="">
      <xdr:nvSpPr>
        <xdr:cNvPr id="22" name="Freeform: Shape 21">
          <a:extLst>
            <a:ext uri="{FF2B5EF4-FFF2-40B4-BE49-F238E27FC236}">
              <a16:creationId xmlns:a16="http://schemas.microsoft.com/office/drawing/2014/main" id="{1A27195A-0115-4240-BE39-6D53659F19F4}"/>
            </a:ext>
          </a:extLst>
        </xdr:cNvPr>
        <xdr:cNvSpPr/>
      </xdr:nvSpPr>
      <xdr:spPr>
        <a:xfrm>
          <a:off x="11264900" y="16573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19</xdr:col>
      <xdr:colOff>88900</xdr:colOff>
      <xdr:row>7</xdr:row>
      <xdr:rowOff>114300</xdr:rowOff>
    </xdr:from>
    <xdr:to>
      <xdr:col>20</xdr:col>
      <xdr:colOff>383277</xdr:colOff>
      <xdr:row>9</xdr:row>
      <xdr:rowOff>94935</xdr:rowOff>
    </xdr:to>
    <xdr:sp macro="" textlink="">
      <xdr:nvSpPr>
        <xdr:cNvPr id="23" name="Arrow: Chevron 22">
          <a:extLst>
            <a:ext uri="{FF2B5EF4-FFF2-40B4-BE49-F238E27FC236}">
              <a16:creationId xmlns:a16="http://schemas.microsoft.com/office/drawing/2014/main" id="{ED6CFAFC-669D-4253-B300-F190A0EB8D1F}"/>
            </a:ext>
          </a:extLst>
        </xdr:cNvPr>
        <xdr:cNvSpPr/>
      </xdr:nvSpPr>
      <xdr:spPr>
        <a:xfrm>
          <a:off x="12128500" y="1403350"/>
          <a:ext cx="903977" cy="348935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19</xdr:col>
      <xdr:colOff>304800</xdr:colOff>
      <xdr:row>9</xdr:row>
      <xdr:rowOff>12700</xdr:rowOff>
    </xdr:from>
    <xdr:to>
      <xdr:col>20</xdr:col>
      <xdr:colOff>458558</xdr:colOff>
      <xdr:row>10</xdr:row>
      <xdr:rowOff>177485</xdr:rowOff>
    </xdr:to>
    <xdr:sp macro="" textlink="">
      <xdr:nvSpPr>
        <xdr:cNvPr id="24" name="Freeform: Shape 23">
          <a:extLst>
            <a:ext uri="{FF2B5EF4-FFF2-40B4-BE49-F238E27FC236}">
              <a16:creationId xmlns:a16="http://schemas.microsoft.com/office/drawing/2014/main" id="{59628C58-3F3A-4BAD-99CA-81FCC232C593}"/>
            </a:ext>
          </a:extLst>
        </xdr:cNvPr>
        <xdr:cNvSpPr/>
      </xdr:nvSpPr>
      <xdr:spPr>
        <a:xfrm>
          <a:off x="12344400" y="16700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11</xdr:col>
      <xdr:colOff>22584</xdr:colOff>
      <xdr:row>15</xdr:row>
      <xdr:rowOff>153939</xdr:rowOff>
    </xdr:from>
    <xdr:to>
      <xdr:col>12</xdr:col>
      <xdr:colOff>316961</xdr:colOff>
      <xdr:row>18</xdr:row>
      <xdr:rowOff>76875</xdr:rowOff>
    </xdr:to>
    <xdr:sp macro="" textlink="">
      <xdr:nvSpPr>
        <xdr:cNvPr id="25" name="Arrow: Chevron 24">
          <a:extLst>
            <a:ext uri="{FF2B5EF4-FFF2-40B4-BE49-F238E27FC236}">
              <a16:creationId xmlns:a16="http://schemas.microsoft.com/office/drawing/2014/main" id="{90BD0795-2BDA-482A-8F72-5019D578694D}"/>
            </a:ext>
          </a:extLst>
        </xdr:cNvPr>
        <xdr:cNvSpPr/>
      </xdr:nvSpPr>
      <xdr:spPr>
        <a:xfrm>
          <a:off x="4289784" y="153939"/>
          <a:ext cx="903977" cy="475386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11</xdr:col>
      <xdr:colOff>225545</xdr:colOff>
      <xdr:row>17</xdr:row>
      <xdr:rowOff>183474</xdr:rowOff>
    </xdr:from>
    <xdr:to>
      <xdr:col>12</xdr:col>
      <xdr:colOff>379303</xdr:colOff>
      <xdr:row>19</xdr:row>
      <xdr:rowOff>164109</xdr:rowOff>
    </xdr:to>
    <xdr:sp macro="" textlink="">
      <xdr:nvSpPr>
        <xdr:cNvPr id="26" name="Freeform: Shape 25">
          <a:extLst>
            <a:ext uri="{FF2B5EF4-FFF2-40B4-BE49-F238E27FC236}">
              <a16:creationId xmlns:a16="http://schemas.microsoft.com/office/drawing/2014/main" id="{04DA0D18-FBE0-4ADE-8A62-7BB45C5CAA04}"/>
            </a:ext>
          </a:extLst>
        </xdr:cNvPr>
        <xdr:cNvSpPr/>
      </xdr:nvSpPr>
      <xdr:spPr>
        <a:xfrm>
          <a:off x="4492745" y="551774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12</xdr:col>
      <xdr:colOff>521727</xdr:colOff>
      <xdr:row>15</xdr:row>
      <xdr:rowOff>163561</xdr:rowOff>
    </xdr:from>
    <xdr:to>
      <xdr:col>14</xdr:col>
      <xdr:colOff>206504</xdr:colOff>
      <xdr:row>18</xdr:row>
      <xdr:rowOff>64175</xdr:rowOff>
    </xdr:to>
    <xdr:sp macro="" textlink="">
      <xdr:nvSpPr>
        <xdr:cNvPr id="27" name="Arrow: Chevron 26">
          <a:extLst>
            <a:ext uri="{FF2B5EF4-FFF2-40B4-BE49-F238E27FC236}">
              <a16:creationId xmlns:a16="http://schemas.microsoft.com/office/drawing/2014/main" id="{67FCD815-33B3-463B-B552-37C7B9009122}"/>
            </a:ext>
          </a:extLst>
        </xdr:cNvPr>
        <xdr:cNvSpPr/>
      </xdr:nvSpPr>
      <xdr:spPr>
        <a:xfrm>
          <a:off x="5398527" y="163561"/>
          <a:ext cx="903977" cy="453064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134138</xdr:colOff>
      <xdr:row>18</xdr:row>
      <xdr:rowOff>5674</xdr:rowOff>
    </xdr:from>
    <xdr:to>
      <xdr:col>14</xdr:col>
      <xdr:colOff>287896</xdr:colOff>
      <xdr:row>19</xdr:row>
      <xdr:rowOff>170459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id="{331D3C98-2A79-4CE9-BD8F-620716ADE7F6}"/>
            </a:ext>
          </a:extLst>
        </xdr:cNvPr>
        <xdr:cNvSpPr/>
      </xdr:nvSpPr>
      <xdr:spPr>
        <a:xfrm>
          <a:off x="5620538" y="558124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14</xdr:col>
      <xdr:colOff>373170</xdr:colOff>
      <xdr:row>15</xdr:row>
      <xdr:rowOff>173183</xdr:rowOff>
    </xdr:from>
    <xdr:to>
      <xdr:col>16</xdr:col>
      <xdr:colOff>57947</xdr:colOff>
      <xdr:row>18</xdr:row>
      <xdr:rowOff>70526</xdr:rowOff>
    </xdr:to>
    <xdr:sp macro="" textlink="">
      <xdr:nvSpPr>
        <xdr:cNvPr id="29" name="Arrow: Chevron 28">
          <a:extLst>
            <a:ext uri="{FF2B5EF4-FFF2-40B4-BE49-F238E27FC236}">
              <a16:creationId xmlns:a16="http://schemas.microsoft.com/office/drawing/2014/main" id="{EE3D9724-C773-4E24-9D16-757A251159BA}"/>
            </a:ext>
          </a:extLst>
        </xdr:cNvPr>
        <xdr:cNvSpPr/>
      </xdr:nvSpPr>
      <xdr:spPr>
        <a:xfrm>
          <a:off x="6469170" y="173183"/>
          <a:ext cx="903977" cy="449793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14</xdr:col>
      <xdr:colOff>557081</xdr:colOff>
      <xdr:row>18</xdr:row>
      <xdr:rowOff>5674</xdr:rowOff>
    </xdr:from>
    <xdr:to>
      <xdr:col>16</xdr:col>
      <xdr:colOff>101239</xdr:colOff>
      <xdr:row>19</xdr:row>
      <xdr:rowOff>170459</xdr:rowOff>
    </xdr:to>
    <xdr:sp macro="" textlink="">
      <xdr:nvSpPr>
        <xdr:cNvPr id="30" name="Freeform: Shape 29">
          <a:extLst>
            <a:ext uri="{FF2B5EF4-FFF2-40B4-BE49-F238E27FC236}">
              <a16:creationId xmlns:a16="http://schemas.microsoft.com/office/drawing/2014/main" id="{1F2486C5-FE55-451D-9B1E-FF46DC02DB51}"/>
            </a:ext>
          </a:extLst>
        </xdr:cNvPr>
        <xdr:cNvSpPr/>
      </xdr:nvSpPr>
      <xdr:spPr>
        <a:xfrm>
          <a:off x="6653081" y="558124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16</xdr:col>
      <xdr:colOff>215900</xdr:colOff>
      <xdr:row>15</xdr:row>
      <xdr:rowOff>173183</xdr:rowOff>
    </xdr:from>
    <xdr:to>
      <xdr:col>17</xdr:col>
      <xdr:colOff>510277</xdr:colOff>
      <xdr:row>18</xdr:row>
      <xdr:rowOff>75886</xdr:rowOff>
    </xdr:to>
    <xdr:sp macro="" textlink="">
      <xdr:nvSpPr>
        <xdr:cNvPr id="31" name="Arrow: Chevron 30">
          <a:extLst>
            <a:ext uri="{FF2B5EF4-FFF2-40B4-BE49-F238E27FC236}">
              <a16:creationId xmlns:a16="http://schemas.microsoft.com/office/drawing/2014/main" id="{14013E0E-730B-48AB-AB1B-5D43957A490D}"/>
            </a:ext>
          </a:extLst>
        </xdr:cNvPr>
        <xdr:cNvSpPr/>
      </xdr:nvSpPr>
      <xdr:spPr>
        <a:xfrm>
          <a:off x="7531100" y="173183"/>
          <a:ext cx="903977" cy="455153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16</xdr:col>
      <xdr:colOff>406400</xdr:colOff>
      <xdr:row>17</xdr:row>
      <xdr:rowOff>177800</xdr:rowOff>
    </xdr:from>
    <xdr:to>
      <xdr:col>17</xdr:col>
      <xdr:colOff>560158</xdr:colOff>
      <xdr:row>19</xdr:row>
      <xdr:rowOff>158435</xdr:rowOff>
    </xdr:to>
    <xdr:sp macro="" textlink="">
      <xdr:nvSpPr>
        <xdr:cNvPr id="32" name="Freeform: Shape 31">
          <a:extLst>
            <a:ext uri="{FF2B5EF4-FFF2-40B4-BE49-F238E27FC236}">
              <a16:creationId xmlns:a16="http://schemas.microsoft.com/office/drawing/2014/main" id="{C60F780C-A467-4301-A4EC-F560B51B85A4}"/>
            </a:ext>
          </a:extLst>
        </xdr:cNvPr>
        <xdr:cNvSpPr/>
      </xdr:nvSpPr>
      <xdr:spPr>
        <a:xfrm>
          <a:off x="7721600" y="54610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18</xdr:col>
      <xdr:colOff>57150</xdr:colOff>
      <xdr:row>16</xdr:row>
      <xdr:rowOff>9622</xdr:rowOff>
    </xdr:from>
    <xdr:to>
      <xdr:col>19</xdr:col>
      <xdr:colOff>351527</xdr:colOff>
      <xdr:row>18</xdr:row>
      <xdr:rowOff>75886</xdr:rowOff>
    </xdr:to>
    <xdr:sp macro="" textlink="">
      <xdr:nvSpPr>
        <xdr:cNvPr id="33" name="Arrow: Chevron 32">
          <a:extLst>
            <a:ext uri="{FF2B5EF4-FFF2-40B4-BE49-F238E27FC236}">
              <a16:creationId xmlns:a16="http://schemas.microsoft.com/office/drawing/2014/main" id="{A6A847CF-DBB8-47BE-91FA-11860578F885}"/>
            </a:ext>
          </a:extLst>
        </xdr:cNvPr>
        <xdr:cNvSpPr/>
      </xdr:nvSpPr>
      <xdr:spPr>
        <a:xfrm>
          <a:off x="8591550" y="193772"/>
          <a:ext cx="903977" cy="434564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endParaRPr lang="en-IN"/>
        </a:p>
      </xdr:txBody>
    </xdr:sp>
    <xdr:clientData/>
  </xdr:twoCellAnchor>
  <xdr:twoCellAnchor>
    <xdr:from>
      <xdr:col>18</xdr:col>
      <xdr:colOff>279400</xdr:colOff>
      <xdr:row>17</xdr:row>
      <xdr:rowOff>158750</xdr:rowOff>
    </xdr:from>
    <xdr:to>
      <xdr:col>19</xdr:col>
      <xdr:colOff>433158</xdr:colOff>
      <xdr:row>19</xdr:row>
      <xdr:rowOff>139385</xdr:rowOff>
    </xdr:to>
    <xdr:sp macro="" textlink="">
      <xdr:nvSpPr>
        <xdr:cNvPr id="34" name="Freeform: Shape 33">
          <a:extLst>
            <a:ext uri="{FF2B5EF4-FFF2-40B4-BE49-F238E27FC236}">
              <a16:creationId xmlns:a16="http://schemas.microsoft.com/office/drawing/2014/main" id="{2B8B03D8-B058-4576-ABE2-C9853E13BA52}"/>
            </a:ext>
          </a:extLst>
        </xdr:cNvPr>
        <xdr:cNvSpPr/>
      </xdr:nvSpPr>
      <xdr:spPr>
        <a:xfrm>
          <a:off x="8813800" y="5270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19</xdr:col>
      <xdr:colOff>539750</xdr:colOff>
      <xdr:row>16</xdr:row>
      <xdr:rowOff>9622</xdr:rowOff>
    </xdr:from>
    <xdr:to>
      <xdr:col>21</xdr:col>
      <xdr:colOff>224527</xdr:colOff>
      <xdr:row>18</xdr:row>
      <xdr:rowOff>75886</xdr:rowOff>
    </xdr:to>
    <xdr:sp macro="" textlink="">
      <xdr:nvSpPr>
        <xdr:cNvPr id="35" name="Arrow: Chevron 34">
          <a:extLst>
            <a:ext uri="{FF2B5EF4-FFF2-40B4-BE49-F238E27FC236}">
              <a16:creationId xmlns:a16="http://schemas.microsoft.com/office/drawing/2014/main" id="{7C2AE4DC-4F19-4822-82D5-1C37A5012F70}"/>
            </a:ext>
          </a:extLst>
        </xdr:cNvPr>
        <xdr:cNvSpPr/>
      </xdr:nvSpPr>
      <xdr:spPr>
        <a:xfrm>
          <a:off x="9683750" y="193772"/>
          <a:ext cx="903977" cy="434564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endParaRPr lang="en-IN"/>
        </a:p>
      </xdr:txBody>
    </xdr:sp>
    <xdr:clientData/>
  </xdr:twoCellAnchor>
  <xdr:twoCellAnchor>
    <xdr:from>
      <xdr:col>20</xdr:col>
      <xdr:colOff>158750</xdr:colOff>
      <xdr:row>17</xdr:row>
      <xdr:rowOff>165100</xdr:rowOff>
    </xdr:from>
    <xdr:to>
      <xdr:col>21</xdr:col>
      <xdr:colOff>312508</xdr:colOff>
      <xdr:row>19</xdr:row>
      <xdr:rowOff>145735</xdr:rowOff>
    </xdr:to>
    <xdr:sp macro="" textlink="">
      <xdr:nvSpPr>
        <xdr:cNvPr id="36" name="Freeform: Shape 35">
          <a:extLst>
            <a:ext uri="{FF2B5EF4-FFF2-40B4-BE49-F238E27FC236}">
              <a16:creationId xmlns:a16="http://schemas.microsoft.com/office/drawing/2014/main" id="{E2FCDCBA-40A9-453D-BA0B-C980B8B3FD21}"/>
            </a:ext>
          </a:extLst>
        </xdr:cNvPr>
        <xdr:cNvSpPr/>
      </xdr:nvSpPr>
      <xdr:spPr>
        <a:xfrm>
          <a:off x="9912350" y="53340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21</xdr:col>
      <xdr:colOff>387350</xdr:colOff>
      <xdr:row>16</xdr:row>
      <xdr:rowOff>19242</xdr:rowOff>
    </xdr:from>
    <xdr:to>
      <xdr:col>23</xdr:col>
      <xdr:colOff>72127</xdr:colOff>
      <xdr:row>18</xdr:row>
      <xdr:rowOff>88585</xdr:rowOff>
    </xdr:to>
    <xdr:sp macro="" textlink="">
      <xdr:nvSpPr>
        <xdr:cNvPr id="37" name="Arrow: Chevron 36">
          <a:extLst>
            <a:ext uri="{FF2B5EF4-FFF2-40B4-BE49-F238E27FC236}">
              <a16:creationId xmlns:a16="http://schemas.microsoft.com/office/drawing/2014/main" id="{B87EA44E-2E62-446D-8153-431733CEBB22}"/>
            </a:ext>
          </a:extLst>
        </xdr:cNvPr>
        <xdr:cNvSpPr/>
      </xdr:nvSpPr>
      <xdr:spPr>
        <a:xfrm>
          <a:off x="10750550" y="203392"/>
          <a:ext cx="903977" cy="437643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endParaRPr lang="en-IN"/>
        </a:p>
      </xdr:txBody>
    </xdr:sp>
    <xdr:clientData/>
  </xdr:twoCellAnchor>
  <xdr:twoCellAnchor>
    <xdr:from>
      <xdr:col>21</xdr:col>
      <xdr:colOff>603250</xdr:colOff>
      <xdr:row>18</xdr:row>
      <xdr:rowOff>0</xdr:rowOff>
    </xdr:from>
    <xdr:to>
      <xdr:col>23</xdr:col>
      <xdr:colOff>147408</xdr:colOff>
      <xdr:row>19</xdr:row>
      <xdr:rowOff>164785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798579CC-838A-41A8-85B0-494769A1B425}"/>
            </a:ext>
          </a:extLst>
        </xdr:cNvPr>
        <xdr:cNvSpPr/>
      </xdr:nvSpPr>
      <xdr:spPr>
        <a:xfrm>
          <a:off x="10966450" y="5524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9</xdr:col>
      <xdr:colOff>203200</xdr:colOff>
      <xdr:row>15</xdr:row>
      <xdr:rowOff>153939</xdr:rowOff>
    </xdr:from>
    <xdr:to>
      <xdr:col>10</xdr:col>
      <xdr:colOff>497577</xdr:colOff>
      <xdr:row>18</xdr:row>
      <xdr:rowOff>75885</xdr:rowOff>
    </xdr:to>
    <xdr:sp macro="" textlink="">
      <xdr:nvSpPr>
        <xdr:cNvPr id="39" name="Arrow: Chevron 38">
          <a:extLst>
            <a:ext uri="{FF2B5EF4-FFF2-40B4-BE49-F238E27FC236}">
              <a16:creationId xmlns:a16="http://schemas.microsoft.com/office/drawing/2014/main" id="{258924B4-61B8-4CAF-96F4-EC0599CA3C32}"/>
            </a:ext>
          </a:extLst>
        </xdr:cNvPr>
        <xdr:cNvSpPr/>
      </xdr:nvSpPr>
      <xdr:spPr>
        <a:xfrm>
          <a:off x="3251200" y="153939"/>
          <a:ext cx="903977" cy="474396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400050</xdr:colOff>
      <xdr:row>17</xdr:row>
      <xdr:rowOff>171450</xdr:rowOff>
    </xdr:from>
    <xdr:to>
      <xdr:col>10</xdr:col>
      <xdr:colOff>553808</xdr:colOff>
      <xdr:row>19</xdr:row>
      <xdr:rowOff>152085</xdr:rowOff>
    </xdr:to>
    <xdr:sp macro="" textlink="">
      <xdr:nvSpPr>
        <xdr:cNvPr id="40" name="Freeform: Shape 39">
          <a:extLst>
            <a:ext uri="{FF2B5EF4-FFF2-40B4-BE49-F238E27FC236}">
              <a16:creationId xmlns:a16="http://schemas.microsoft.com/office/drawing/2014/main" id="{86EA2EE7-4C33-48EB-8B37-758953210C36}"/>
            </a:ext>
          </a:extLst>
        </xdr:cNvPr>
        <xdr:cNvSpPr/>
      </xdr:nvSpPr>
      <xdr:spPr>
        <a:xfrm>
          <a:off x="3448050" y="5397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23</xdr:col>
      <xdr:colOff>215900</xdr:colOff>
      <xdr:row>16</xdr:row>
      <xdr:rowOff>19242</xdr:rowOff>
    </xdr:from>
    <xdr:to>
      <xdr:col>24</xdr:col>
      <xdr:colOff>510277</xdr:colOff>
      <xdr:row>18</xdr:row>
      <xdr:rowOff>82235</xdr:rowOff>
    </xdr:to>
    <xdr:sp macro="" textlink="">
      <xdr:nvSpPr>
        <xdr:cNvPr id="41" name="Arrow: Chevron 40">
          <a:extLst>
            <a:ext uri="{FF2B5EF4-FFF2-40B4-BE49-F238E27FC236}">
              <a16:creationId xmlns:a16="http://schemas.microsoft.com/office/drawing/2014/main" id="{1F62356D-586E-4E64-93F1-719A47F7534A}"/>
            </a:ext>
          </a:extLst>
        </xdr:cNvPr>
        <xdr:cNvSpPr/>
      </xdr:nvSpPr>
      <xdr:spPr>
        <a:xfrm>
          <a:off x="11798300" y="203392"/>
          <a:ext cx="903977" cy="431293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23</xdr:col>
      <xdr:colOff>444500</xdr:colOff>
      <xdr:row>18</xdr:row>
      <xdr:rowOff>0</xdr:rowOff>
    </xdr:from>
    <xdr:to>
      <xdr:col>24</xdr:col>
      <xdr:colOff>598258</xdr:colOff>
      <xdr:row>19</xdr:row>
      <xdr:rowOff>164785</xdr:rowOff>
    </xdr:to>
    <xdr:sp macro="" textlink="">
      <xdr:nvSpPr>
        <xdr:cNvPr id="42" name="Freeform: Shape 41">
          <a:extLst>
            <a:ext uri="{FF2B5EF4-FFF2-40B4-BE49-F238E27FC236}">
              <a16:creationId xmlns:a16="http://schemas.microsoft.com/office/drawing/2014/main" id="{26A27CDE-F666-45AD-BB70-A0C3E79FC4D5}"/>
            </a:ext>
          </a:extLst>
        </xdr:cNvPr>
        <xdr:cNvSpPr/>
      </xdr:nvSpPr>
      <xdr:spPr>
        <a:xfrm>
          <a:off x="12026900" y="5524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  <xdr:twoCellAnchor>
    <xdr:from>
      <xdr:col>25</xdr:col>
      <xdr:colOff>88900</xdr:colOff>
      <xdr:row>16</xdr:row>
      <xdr:rowOff>19242</xdr:rowOff>
    </xdr:from>
    <xdr:to>
      <xdr:col>26</xdr:col>
      <xdr:colOff>383277</xdr:colOff>
      <xdr:row>18</xdr:row>
      <xdr:rowOff>94935</xdr:rowOff>
    </xdr:to>
    <xdr:sp macro="" textlink="">
      <xdr:nvSpPr>
        <xdr:cNvPr id="43" name="Arrow: Chevron 42">
          <a:extLst>
            <a:ext uri="{FF2B5EF4-FFF2-40B4-BE49-F238E27FC236}">
              <a16:creationId xmlns:a16="http://schemas.microsoft.com/office/drawing/2014/main" id="{B389EA9A-91DE-4C09-A9A1-20D9E4A62A72}"/>
            </a:ext>
          </a:extLst>
        </xdr:cNvPr>
        <xdr:cNvSpPr/>
      </xdr:nvSpPr>
      <xdr:spPr>
        <a:xfrm>
          <a:off x="12890500" y="203392"/>
          <a:ext cx="903977" cy="443993"/>
        </a:xfrm>
        <a:prstGeom prst="chevron">
          <a:avLst>
            <a:gd name="adj" fmla="val 40000"/>
          </a:avLst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1">
            <a:hueOff val="0"/>
            <a:satOff val="0"/>
            <a:lumOff val="0"/>
            <a:alphaOff val="0"/>
          </a:schemeClr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25</xdr:col>
      <xdr:colOff>304800</xdr:colOff>
      <xdr:row>18</xdr:row>
      <xdr:rowOff>12700</xdr:rowOff>
    </xdr:from>
    <xdr:to>
      <xdr:col>26</xdr:col>
      <xdr:colOff>458558</xdr:colOff>
      <xdr:row>19</xdr:row>
      <xdr:rowOff>177485</xdr:rowOff>
    </xdr:to>
    <xdr:sp macro="" textlink="">
      <xdr:nvSpPr>
        <xdr:cNvPr id="44" name="Freeform: Shape 43">
          <a:extLst>
            <a:ext uri="{FF2B5EF4-FFF2-40B4-BE49-F238E27FC236}">
              <a16:creationId xmlns:a16="http://schemas.microsoft.com/office/drawing/2014/main" id="{9A3CBEDF-705A-4F3E-AC23-4F9ED8CAABA8}"/>
            </a:ext>
          </a:extLst>
        </xdr:cNvPr>
        <xdr:cNvSpPr/>
      </xdr:nvSpPr>
      <xdr:spPr>
        <a:xfrm>
          <a:off x="13106400" y="565150"/>
          <a:ext cx="763358" cy="348935"/>
        </a:xfrm>
        <a:custGeom>
          <a:avLst/>
          <a:gdLst>
            <a:gd name="connsiteX0" fmla="*/ 0 w 763358"/>
            <a:gd name="connsiteY0" fmla="*/ 34894 h 348935"/>
            <a:gd name="connsiteX1" fmla="*/ 34894 w 763358"/>
            <a:gd name="connsiteY1" fmla="*/ 0 h 348935"/>
            <a:gd name="connsiteX2" fmla="*/ 728465 w 763358"/>
            <a:gd name="connsiteY2" fmla="*/ 0 h 348935"/>
            <a:gd name="connsiteX3" fmla="*/ 763359 w 763358"/>
            <a:gd name="connsiteY3" fmla="*/ 34894 h 348935"/>
            <a:gd name="connsiteX4" fmla="*/ 763358 w 763358"/>
            <a:gd name="connsiteY4" fmla="*/ 314042 h 348935"/>
            <a:gd name="connsiteX5" fmla="*/ 728464 w 763358"/>
            <a:gd name="connsiteY5" fmla="*/ 348936 h 348935"/>
            <a:gd name="connsiteX6" fmla="*/ 34894 w 763358"/>
            <a:gd name="connsiteY6" fmla="*/ 348935 h 348935"/>
            <a:gd name="connsiteX7" fmla="*/ 0 w 763358"/>
            <a:gd name="connsiteY7" fmla="*/ 314041 h 348935"/>
            <a:gd name="connsiteX8" fmla="*/ 0 w 763358"/>
            <a:gd name="connsiteY8" fmla="*/ 34894 h 3489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763358" h="348935">
              <a:moveTo>
                <a:pt x="0" y="34894"/>
              </a:moveTo>
              <a:cubicBezTo>
                <a:pt x="0" y="15623"/>
                <a:pt x="15623" y="0"/>
                <a:pt x="34894" y="0"/>
              </a:cubicBezTo>
              <a:lnTo>
                <a:pt x="728465" y="0"/>
              </a:lnTo>
              <a:cubicBezTo>
                <a:pt x="747736" y="0"/>
                <a:pt x="763359" y="15623"/>
                <a:pt x="763359" y="34894"/>
              </a:cubicBezTo>
              <a:cubicBezTo>
                <a:pt x="763359" y="127943"/>
                <a:pt x="763358" y="220993"/>
                <a:pt x="763358" y="314042"/>
              </a:cubicBezTo>
              <a:cubicBezTo>
                <a:pt x="763358" y="333313"/>
                <a:pt x="747735" y="348936"/>
                <a:pt x="728464" y="348936"/>
              </a:cubicBezTo>
              <a:lnTo>
                <a:pt x="34894" y="348935"/>
              </a:lnTo>
              <a:cubicBezTo>
                <a:pt x="15623" y="348935"/>
                <a:pt x="0" y="333312"/>
                <a:pt x="0" y="314041"/>
              </a:cubicBezTo>
              <a:lnTo>
                <a:pt x="0" y="34894"/>
              </a:lnTo>
              <a:close/>
            </a:path>
          </a:pathLst>
        </a:custGeom>
      </xdr:spPr>
      <xdr:style>
        <a:lnRef idx="2">
          <a:schemeClr val="accent1"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88452" tIns="88452" rIns="88452" bIns="8845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</xdr:row>
      <xdr:rowOff>19050</xdr:rowOff>
    </xdr:from>
    <xdr:to>
      <xdr:col>11</xdr:col>
      <xdr:colOff>368300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7432F-8E93-2D7E-C0DA-7DA788EE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114300</xdr:rowOff>
    </xdr:from>
    <xdr:to>
      <xdr:col>10</xdr:col>
      <xdr:colOff>196850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E3B83-E2D6-1250-DA62-1BC3C6C7A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0</xdr:rowOff>
    </xdr:from>
    <xdr:to>
      <xdr:col>9</xdr:col>
      <xdr:colOff>527050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523CC-DF5C-CCDE-66EB-18362ACD7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2</xdr:row>
      <xdr:rowOff>88900</xdr:rowOff>
    </xdr:from>
    <xdr:to>
      <xdr:col>10</xdr:col>
      <xdr:colOff>50800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7DBD0-94C8-336D-84B5-0A67BAD7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2</xdr:row>
      <xdr:rowOff>95250</xdr:rowOff>
    </xdr:from>
    <xdr:to>
      <xdr:col>10</xdr:col>
      <xdr:colOff>555625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EF875-72D8-00B3-5C1C-3CF9941F3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158750</xdr:rowOff>
    </xdr:from>
    <xdr:to>
      <xdr:col>10</xdr:col>
      <xdr:colOff>400050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AEDFB-26C5-3560-905E-6C43F80AB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irat%20kohli%20(Recovered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" refreshedDate="45336.71977546296" createdVersion="8" refreshedVersion="8" minRefreshableVersion="3" recordCount="71" xr:uid="{00000000-000A-0000-FFFF-FFFF1D000000}">
  <cacheSource type="worksheet">
    <worksheetSource ref="A1:N72" sheet="71 Centuries of Virat Kohli" r:id="rId2"/>
  </cacheSource>
  <cacheFields count="14">
    <cacheField name="Score" numFmtId="0">
      <sharedItems containsSemiMixedTypes="0" containsString="0" containsNumber="1" containsInteger="1" minValue="100" maxValue="254"/>
    </cacheField>
    <cacheField name="Out/Not Out" numFmtId="0">
      <sharedItems count="2">
        <s v="Out"/>
        <s v="Not Out"/>
      </sharedItems>
    </cacheField>
    <cacheField name="Against" numFmtId="0">
      <sharedItems count="10">
        <s v="Australia"/>
        <s v="New Zealand"/>
        <s v="England"/>
        <s v="South Africa"/>
        <s v="Sri Lanka"/>
        <s v="West Indies"/>
        <s v="Bangladesh"/>
        <s v="Pakistan"/>
        <s v="Zimbabwe"/>
        <s v="Afganistan"/>
      </sharedItems>
    </cacheField>
    <cacheField name="Batting Order" numFmtId="0">
      <sharedItems containsSemiMixedTypes="0" containsString="0" containsNumber="1" containsInteger="1" minValue="1" maxValue="6" count="5">
        <n v="6"/>
        <n v="5"/>
        <n v="4"/>
        <n v="3"/>
        <n v="1"/>
      </sharedItems>
    </cacheField>
    <cacheField name="Inn." numFmtId="0">
      <sharedItems containsSemiMixedTypes="0" containsString="0" containsNumber="1" containsInteger="1" minValue="1" maxValue="4"/>
    </cacheField>
    <cacheField name="Strike Rate" numFmtId="0">
      <sharedItems containsString="0" containsBlank="1" containsNumber="1" minValue="84.9" maxValue="200"/>
    </cacheField>
    <cacheField name="Venue" numFmtId="0">
      <sharedItems count="45">
        <s v="Adelaide Oval"/>
        <s v="M. Chinnaswamy Stadium"/>
        <s v="Vidarbha Cricket Association Stadium"/>
        <s v="M. A. Chidambaram Stadium"/>
        <s v="Wanderers Stadium"/>
        <s v="Basin Reserve"/>
        <s v="Melbourne Cricket Ground"/>
        <s v="Sydney Cricket Ground"/>
        <s v="Galle International Stadium"/>
        <s v="Sir Vivian Richards Stadium"/>
        <s v="Holkar Stadium"/>
        <s v="ACA-VDCA Cricket Stadium"/>
        <s v="Wankhede Stadium"/>
        <s v="Rajiv Gandhi International Cricket Stadium"/>
        <s v="Eden Gardens"/>
        <s v="Feroz Shah Kotla Ground"/>
        <s v="SuperSport Park"/>
        <s v="Edgbaston Cricket Ground"/>
        <s v="Trent Bridge"/>
        <s v="Saurashtra Cricket Association Stadium"/>
        <s v="Perth Stadium"/>
        <s v="Maharashtra Cricket Association Stadium"/>
        <s v="Sher-e-Bangla Cricket Stadium"/>
        <s v="APCA-VDCA Stadium"/>
        <s v="Nehru Stadium"/>
        <s v="Sophia Gardens"/>
        <s v="Bellerive Oval"/>
        <s v="MRIC Stadium"/>
        <s v="R. Premadasa Stadium"/>
        <s v="Queen's Park Oval"/>
        <s v="Harare Sports Club"/>
        <s v="Sawai Mansingh Stadium"/>
        <s v="VCA Stadium"/>
        <s v="McLean Park"/>
        <s v="Khan Shaheb Osman Ali Stadium"/>
        <s v="HPCA Stadium"/>
        <s v="JSCA International Stadium"/>
        <s v="Manuka Oval"/>
        <s v="Punjab Cricket Association IS Bindra Stadium"/>
        <s v="Sabina Park"/>
        <s v="Green Park Stadium"/>
        <s v="Kingsmead Cricket Ground"/>
        <s v="Newlands Cricket Ground"/>
        <s v="ACA Stadium"/>
        <s v="Dubai International Cricket Stadium"/>
      </sharedItems>
    </cacheField>
    <cacheField name="Column1" numFmtId="0">
      <sharedItems/>
    </cacheField>
    <cacheField name="H/A" numFmtId="0">
      <sharedItems/>
    </cacheField>
    <cacheField name="Date" numFmtId="14">
      <sharedItems containsSemiMixedTypes="0" containsNonDate="0" containsDate="1" containsString="0" minDate="2009-12-24T00:00:00" maxDate="2022-09-09T00:00:00"/>
    </cacheField>
    <cacheField name="Result" numFmtId="0">
      <sharedItems count="6">
        <s v="Lost"/>
        <s v="Won"/>
        <s v="Drawn"/>
        <s v="Lost (D/L)"/>
        <s v="Won (D/L)"/>
        <s v="Tied"/>
      </sharedItems>
    </cacheField>
    <cacheField name="Format" numFmtId="0">
      <sharedItems count="3">
        <s v="Test"/>
        <s v="ODI"/>
        <s v="T20I"/>
      </sharedItems>
    </cacheField>
    <cacheField name="Man of the Match" numFmtId="0">
      <sharedItems/>
    </cacheField>
    <cacheField name="Capta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" refreshedDate="45336.737527546298" createdVersion="8" refreshedVersion="8" minRefreshableVersion="3" recordCount="71" xr:uid="{EE58A1E0-D461-444B-816F-923CF40CB59C}">
  <cacheSource type="worksheet">
    <worksheetSource ref="A1:N72" sheet="71 Centuries of Virat Kohli"/>
  </cacheSource>
  <cacheFields count="14">
    <cacheField name="Score" numFmtId="0">
      <sharedItems containsSemiMixedTypes="0" containsString="0" containsNumber="1" containsInteger="1" minValue="100" maxValue="254"/>
    </cacheField>
    <cacheField name="Out/Not Out" numFmtId="0">
      <sharedItems count="2">
        <s v="Out"/>
        <s v="Not Out"/>
      </sharedItems>
    </cacheField>
    <cacheField name="Against" numFmtId="0">
      <sharedItems/>
    </cacheField>
    <cacheField name="Batting Order" numFmtId="0">
      <sharedItems containsSemiMixedTypes="0" containsString="0" containsNumber="1" containsInteger="1" minValue="1" maxValue="6"/>
    </cacheField>
    <cacheField name="Inn." numFmtId="0">
      <sharedItems containsSemiMixedTypes="0" containsString="0" containsNumber="1" containsInteger="1" minValue="1" maxValue="4"/>
    </cacheField>
    <cacheField name="Strike Rate" numFmtId="0">
      <sharedItems containsString="0" containsBlank="1" containsNumber="1" minValue="84.9" maxValue="200"/>
    </cacheField>
    <cacheField name="Venue" numFmtId="0">
      <sharedItems/>
    </cacheField>
    <cacheField name="Column1" numFmtId="0">
      <sharedItems/>
    </cacheField>
    <cacheField name="H/A" numFmtId="0">
      <sharedItems count="2">
        <s v="Away"/>
        <s v="Home"/>
      </sharedItems>
    </cacheField>
    <cacheField name="Date" numFmtId="14">
      <sharedItems containsSemiMixedTypes="0" containsNonDate="0" containsDate="1" containsString="0" minDate="2009-12-24T00:00:00" maxDate="2022-09-09T00:00:00"/>
    </cacheField>
    <cacheField name="Result" numFmtId="0">
      <sharedItems/>
    </cacheField>
    <cacheField name="Format" numFmtId="0">
      <sharedItems/>
    </cacheField>
    <cacheField name="Man of the Match" numFmtId="0">
      <sharedItems/>
    </cacheField>
    <cacheField name="Capta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16"/>
    <x v="0"/>
    <x v="0"/>
    <x v="0"/>
    <n v="2"/>
    <m/>
    <x v="0"/>
    <s v=" Adelaide"/>
    <s v="Away"/>
    <d v="2012-01-24T00:00:00"/>
    <x v="0"/>
    <x v="0"/>
    <s v="No"/>
    <s v="No"/>
  </r>
  <r>
    <n v="103"/>
    <x v="0"/>
    <x v="1"/>
    <x v="1"/>
    <n v="2"/>
    <m/>
    <x v="1"/>
    <s v=" Bangalore"/>
    <s v="Home"/>
    <d v="2012-08-31T00:00:00"/>
    <x v="1"/>
    <x v="0"/>
    <s v="Yes"/>
    <s v="No"/>
  </r>
  <r>
    <n v="103"/>
    <x v="0"/>
    <x v="2"/>
    <x v="1"/>
    <n v="2"/>
    <m/>
    <x v="2"/>
    <s v=" Nagpur"/>
    <s v="Home"/>
    <d v="2012-12-13T00:00:00"/>
    <x v="2"/>
    <x v="0"/>
    <s v="No"/>
    <s v="No"/>
  </r>
  <r>
    <n v="107"/>
    <x v="0"/>
    <x v="0"/>
    <x v="1"/>
    <n v="2"/>
    <m/>
    <x v="3"/>
    <s v=" Chennai"/>
    <s v="Home"/>
    <d v="2013-02-22T00:00:00"/>
    <x v="1"/>
    <x v="0"/>
    <s v="No"/>
    <s v="No"/>
  </r>
  <r>
    <n v="119"/>
    <x v="0"/>
    <x v="3"/>
    <x v="2"/>
    <n v="1"/>
    <m/>
    <x v="4"/>
    <s v=" Johannesburg"/>
    <s v="Away"/>
    <d v="2013-12-18T00:00:00"/>
    <x v="2"/>
    <x v="0"/>
    <s v="No"/>
    <s v="No"/>
  </r>
  <r>
    <n v="105"/>
    <x v="1"/>
    <x v="1"/>
    <x v="2"/>
    <n v="4"/>
    <m/>
    <x v="5"/>
    <s v=" Wellington"/>
    <s v="Away"/>
    <d v="2014-02-14T00:00:00"/>
    <x v="2"/>
    <x v="0"/>
    <s v="No"/>
    <s v="No"/>
  </r>
  <r>
    <n v="115"/>
    <x v="0"/>
    <x v="0"/>
    <x v="2"/>
    <n v="2"/>
    <m/>
    <x v="0"/>
    <s v=" Adelaide"/>
    <s v="Away"/>
    <d v="2014-12-09T00:00:00"/>
    <x v="0"/>
    <x v="0"/>
    <s v="No"/>
    <s v="Yes"/>
  </r>
  <r>
    <n v="141"/>
    <x v="0"/>
    <x v="0"/>
    <x v="2"/>
    <n v="4"/>
    <m/>
    <x v="0"/>
    <s v=" Adelaide"/>
    <s v="Away"/>
    <d v="2014-12-09T00:00:00"/>
    <x v="0"/>
    <x v="0"/>
    <s v="No"/>
    <s v="Yes"/>
  </r>
  <r>
    <n v="169"/>
    <x v="0"/>
    <x v="0"/>
    <x v="2"/>
    <n v="2"/>
    <m/>
    <x v="6"/>
    <s v=" Melbourne"/>
    <s v="Away"/>
    <d v="2014-12-26T00:00:00"/>
    <x v="2"/>
    <x v="0"/>
    <s v="No"/>
    <s v="No"/>
  </r>
  <r>
    <n v="147"/>
    <x v="0"/>
    <x v="0"/>
    <x v="2"/>
    <n v="2"/>
    <m/>
    <x v="7"/>
    <s v=" Sydney"/>
    <s v="Away"/>
    <d v="2015-01-06T00:00:00"/>
    <x v="2"/>
    <x v="0"/>
    <s v="No"/>
    <s v="Yes"/>
  </r>
  <r>
    <n v="103"/>
    <x v="0"/>
    <x v="4"/>
    <x v="2"/>
    <n v="2"/>
    <m/>
    <x v="8"/>
    <s v=" Galle"/>
    <s v="Away"/>
    <d v="2015-08-12T00:00:00"/>
    <x v="0"/>
    <x v="0"/>
    <s v="No"/>
    <s v="Yes"/>
  </r>
  <r>
    <n v="200"/>
    <x v="0"/>
    <x v="5"/>
    <x v="2"/>
    <n v="1"/>
    <m/>
    <x v="9"/>
    <s v=" North Sound"/>
    <s v="Away"/>
    <d v="2016-07-21T00:00:00"/>
    <x v="1"/>
    <x v="0"/>
    <s v="No"/>
    <s v="Yes"/>
  </r>
  <r>
    <n v="211"/>
    <x v="0"/>
    <x v="1"/>
    <x v="2"/>
    <n v="1"/>
    <m/>
    <x v="10"/>
    <s v=" Indore"/>
    <s v="Home"/>
    <d v="2016-10-08T00:00:00"/>
    <x v="1"/>
    <x v="0"/>
    <s v="No"/>
    <s v="Yes"/>
  </r>
  <r>
    <n v="167"/>
    <x v="0"/>
    <x v="2"/>
    <x v="2"/>
    <n v="1"/>
    <m/>
    <x v="11"/>
    <s v=" Visakhapatnam"/>
    <s v="Home"/>
    <d v="2016-11-17T00:00:00"/>
    <x v="1"/>
    <x v="0"/>
    <s v="Yes"/>
    <s v="Yes"/>
  </r>
  <r>
    <n v="235"/>
    <x v="0"/>
    <x v="2"/>
    <x v="2"/>
    <n v="2"/>
    <m/>
    <x v="12"/>
    <s v=" Mumbai"/>
    <s v="Home"/>
    <d v="2016-12-08T00:00:00"/>
    <x v="1"/>
    <x v="0"/>
    <s v="Yes"/>
    <s v="Yes"/>
  </r>
  <r>
    <n v="204"/>
    <x v="0"/>
    <x v="6"/>
    <x v="2"/>
    <n v="1"/>
    <m/>
    <x v="13"/>
    <s v=" Hyderabad"/>
    <s v="Home"/>
    <d v="2017-02-09T00:00:00"/>
    <x v="1"/>
    <x v="0"/>
    <s v="Yes"/>
    <s v="Yes"/>
  </r>
  <r>
    <n v="103"/>
    <x v="1"/>
    <x v="4"/>
    <x v="2"/>
    <n v="3"/>
    <m/>
    <x v="8"/>
    <s v=" Galle"/>
    <s v="Away"/>
    <d v="2017-07-26T00:00:00"/>
    <x v="1"/>
    <x v="0"/>
    <s v="No"/>
    <s v="Yes"/>
  </r>
  <r>
    <n v="104"/>
    <x v="1"/>
    <x v="4"/>
    <x v="2"/>
    <n v="3"/>
    <m/>
    <x v="14"/>
    <s v=" Kolkata"/>
    <s v="Home"/>
    <d v="2017-11-16T00:00:00"/>
    <x v="2"/>
    <x v="0"/>
    <s v="No"/>
    <s v="Yes"/>
  </r>
  <r>
    <n v="213"/>
    <x v="0"/>
    <x v="4"/>
    <x v="2"/>
    <n v="2"/>
    <m/>
    <x v="2"/>
    <s v=" Nagpur"/>
    <s v="Home"/>
    <d v="2017-11-24T00:00:00"/>
    <x v="1"/>
    <x v="0"/>
    <s v="Yes"/>
    <s v="Yes"/>
  </r>
  <r>
    <n v="243"/>
    <x v="0"/>
    <x v="4"/>
    <x v="2"/>
    <n v="1"/>
    <m/>
    <x v="15"/>
    <s v=" Delhi"/>
    <s v="Home"/>
    <d v="2017-12-02T00:00:00"/>
    <x v="2"/>
    <x v="0"/>
    <s v="Yes"/>
    <s v="Yes"/>
  </r>
  <r>
    <n v="153"/>
    <x v="0"/>
    <x v="3"/>
    <x v="2"/>
    <n v="2"/>
    <m/>
    <x v="16"/>
    <s v=" Centurion"/>
    <s v="Away"/>
    <d v="2018-01-13T00:00:00"/>
    <x v="0"/>
    <x v="0"/>
    <s v="No"/>
    <s v="Yes"/>
  </r>
  <r>
    <n v="149"/>
    <x v="0"/>
    <x v="2"/>
    <x v="2"/>
    <n v="2"/>
    <m/>
    <x v="17"/>
    <s v=" Birmingham"/>
    <s v="Away"/>
    <d v="2018-08-01T00:00:00"/>
    <x v="0"/>
    <x v="0"/>
    <s v="No"/>
    <s v="Yes"/>
  </r>
  <r>
    <n v="103"/>
    <x v="0"/>
    <x v="2"/>
    <x v="2"/>
    <n v="3"/>
    <m/>
    <x v="18"/>
    <s v=" Nottingham"/>
    <s v="Away"/>
    <d v="2018-08-18T00:00:00"/>
    <x v="1"/>
    <x v="0"/>
    <s v="Yes"/>
    <s v="Yes"/>
  </r>
  <r>
    <n v="139"/>
    <x v="0"/>
    <x v="5"/>
    <x v="2"/>
    <n v="1"/>
    <m/>
    <x v="19"/>
    <s v=" Rajkot"/>
    <s v="Home"/>
    <d v="2018-10-04T00:00:00"/>
    <x v="1"/>
    <x v="0"/>
    <s v="No"/>
    <s v="Yes"/>
  </r>
  <r>
    <n v="123"/>
    <x v="0"/>
    <x v="0"/>
    <x v="2"/>
    <n v="2"/>
    <m/>
    <x v="20"/>
    <s v=" Perth"/>
    <s v="Away"/>
    <d v="2018-12-14T00:00:00"/>
    <x v="0"/>
    <x v="0"/>
    <s v="No"/>
    <s v="Yes"/>
  </r>
  <r>
    <n v="254"/>
    <x v="1"/>
    <x v="3"/>
    <x v="2"/>
    <n v="1"/>
    <m/>
    <x v="21"/>
    <s v=" Pune"/>
    <s v="Home"/>
    <d v="2019-10-10T00:00:00"/>
    <x v="1"/>
    <x v="0"/>
    <s v="Yes"/>
    <s v="Yes"/>
  </r>
  <r>
    <n v="136"/>
    <x v="0"/>
    <x v="6"/>
    <x v="2"/>
    <n v="2"/>
    <m/>
    <x v="14"/>
    <s v=" Kolkata"/>
    <s v="Home"/>
    <d v="2019-11-22T00:00:00"/>
    <x v="1"/>
    <x v="0"/>
    <s v="No"/>
    <s v="Yes"/>
  </r>
  <r>
    <n v="107"/>
    <x v="0"/>
    <x v="4"/>
    <x v="2"/>
    <n v="2"/>
    <n v="93.85"/>
    <x v="14"/>
    <s v=" Kolkata"/>
    <s v="Home"/>
    <d v="2009-12-24T00:00:00"/>
    <x v="1"/>
    <x v="1"/>
    <s v="No"/>
    <s v="No"/>
  </r>
  <r>
    <n v="102"/>
    <x v="1"/>
    <x v="6"/>
    <x v="3"/>
    <n v="2"/>
    <n v="107.37"/>
    <x v="22"/>
    <s v=" Dhaka"/>
    <s v="Away"/>
    <d v="2010-01-11T00:00:00"/>
    <x v="1"/>
    <x v="1"/>
    <s v="Yes"/>
    <s v="No"/>
  </r>
  <r>
    <n v="118"/>
    <x v="0"/>
    <x v="0"/>
    <x v="3"/>
    <n v="2"/>
    <n v="97.52"/>
    <x v="23"/>
    <s v=" Visakhapatnam"/>
    <s v="Home"/>
    <d v="2010-10-20T00:00:00"/>
    <x v="1"/>
    <x v="1"/>
    <s v="Yes"/>
    <s v="No"/>
  </r>
  <r>
    <n v="105"/>
    <x v="0"/>
    <x v="1"/>
    <x v="3"/>
    <n v="1"/>
    <n v="100.96"/>
    <x v="24"/>
    <s v=" Guwahati"/>
    <s v="Home"/>
    <d v="2010-11-28T00:00:00"/>
    <x v="1"/>
    <x v="1"/>
    <s v="Yes"/>
    <s v="No"/>
  </r>
  <r>
    <n v="100"/>
    <x v="1"/>
    <x v="6"/>
    <x v="2"/>
    <n v="1"/>
    <n v="120.48"/>
    <x v="22"/>
    <s v=" Dhaka"/>
    <s v="Away"/>
    <d v="2011-02-19T00:00:00"/>
    <x v="1"/>
    <x v="1"/>
    <s v="No"/>
    <s v="No"/>
  </r>
  <r>
    <n v="107"/>
    <x v="0"/>
    <x v="2"/>
    <x v="2"/>
    <n v="1"/>
    <n v="115.05"/>
    <x v="25"/>
    <s v=" Cardiff"/>
    <s v="Away"/>
    <d v="2011-09-16T00:00:00"/>
    <x v="3"/>
    <x v="1"/>
    <s v="No"/>
    <s v="No"/>
  </r>
  <r>
    <n v="112"/>
    <x v="1"/>
    <x v="2"/>
    <x v="2"/>
    <n v="2"/>
    <n v="114.28"/>
    <x v="15"/>
    <s v=" Delhi"/>
    <s v="Home"/>
    <d v="2011-10-17T00:00:00"/>
    <x v="1"/>
    <x v="1"/>
    <s v="Yes"/>
    <s v="No"/>
  </r>
  <r>
    <n v="117"/>
    <x v="0"/>
    <x v="5"/>
    <x v="2"/>
    <n v="2"/>
    <n v="95.12"/>
    <x v="23"/>
    <s v=" Visakhapatnam"/>
    <s v="Home"/>
    <d v="2011-12-02T00:00:00"/>
    <x v="1"/>
    <x v="1"/>
    <s v="Yes"/>
    <s v="No"/>
  </r>
  <r>
    <n v="133"/>
    <x v="1"/>
    <x v="4"/>
    <x v="2"/>
    <n v="2"/>
    <n v="154.65"/>
    <x v="26"/>
    <s v=" Hobart"/>
    <s v="Away"/>
    <d v="2012-02-28T00:00:00"/>
    <x v="1"/>
    <x v="1"/>
    <s v="Yes"/>
    <s v="No"/>
  </r>
  <r>
    <n v="108"/>
    <x v="0"/>
    <x v="4"/>
    <x v="3"/>
    <n v="1"/>
    <n v="90"/>
    <x v="22"/>
    <s v=" Dhaka"/>
    <s v="Away"/>
    <d v="2012-03-13T00:00:00"/>
    <x v="1"/>
    <x v="1"/>
    <s v="Yes"/>
    <s v="No"/>
  </r>
  <r>
    <n v="183"/>
    <x v="0"/>
    <x v="7"/>
    <x v="3"/>
    <n v="2"/>
    <n v="123.64"/>
    <x v="22"/>
    <s v=" Dhaka"/>
    <s v="Away"/>
    <d v="2012-03-18T00:00:00"/>
    <x v="1"/>
    <x v="1"/>
    <s v="Yes"/>
    <s v="No"/>
  </r>
  <r>
    <n v="106"/>
    <x v="0"/>
    <x v="4"/>
    <x v="3"/>
    <n v="1"/>
    <n v="93.8"/>
    <x v="27"/>
    <s v=" Hambantota"/>
    <s v="Away"/>
    <d v="2012-07-21T00:00:00"/>
    <x v="1"/>
    <x v="1"/>
    <s v="Yes"/>
    <s v="No"/>
  </r>
  <r>
    <n v="128"/>
    <x v="1"/>
    <x v="4"/>
    <x v="3"/>
    <n v="2"/>
    <n v="107.56"/>
    <x v="28"/>
    <s v=" Colombo"/>
    <s v="Away"/>
    <d v="2012-07-31T00:00:00"/>
    <x v="1"/>
    <x v="1"/>
    <s v="Yes"/>
    <s v="No"/>
  </r>
  <r>
    <n v="102"/>
    <x v="0"/>
    <x v="5"/>
    <x v="3"/>
    <n v="1"/>
    <n v="122.89"/>
    <x v="29"/>
    <s v=" Port of Spain"/>
    <s v="Away"/>
    <d v="2013-07-05T00:00:00"/>
    <x v="4"/>
    <x v="1"/>
    <s v="Yes"/>
    <s v="Yes"/>
  </r>
  <r>
    <n v="115"/>
    <x v="0"/>
    <x v="8"/>
    <x v="3"/>
    <n v="2"/>
    <n v="106.48"/>
    <x v="30"/>
    <s v=" Harare"/>
    <s v="Away"/>
    <d v="2013-07-24T00:00:00"/>
    <x v="1"/>
    <x v="1"/>
    <s v="Yes"/>
    <s v="Yes"/>
  </r>
  <r>
    <n v="100"/>
    <x v="1"/>
    <x v="0"/>
    <x v="3"/>
    <n v="2"/>
    <n v="192.3"/>
    <x v="31"/>
    <s v=" Jaipur"/>
    <s v="Home"/>
    <d v="2013-10-16T00:00:00"/>
    <x v="1"/>
    <x v="1"/>
    <s v="No"/>
    <s v="No"/>
  </r>
  <r>
    <n v="115"/>
    <x v="1"/>
    <x v="0"/>
    <x v="3"/>
    <n v="2"/>
    <n v="174.24"/>
    <x v="32"/>
    <s v=" Nagpur"/>
    <s v="Home"/>
    <d v="2013-10-30T00:00:00"/>
    <x v="1"/>
    <x v="1"/>
    <s v="Yes"/>
    <s v="No"/>
  </r>
  <r>
    <n v="123"/>
    <x v="0"/>
    <x v="1"/>
    <x v="3"/>
    <n v="2"/>
    <n v="110.81"/>
    <x v="33"/>
    <s v=" Napier"/>
    <s v="Away"/>
    <d v="2014-01-19T00:00:00"/>
    <x v="0"/>
    <x v="1"/>
    <s v="No"/>
    <s v="No"/>
  </r>
  <r>
    <n v="136"/>
    <x v="0"/>
    <x v="6"/>
    <x v="3"/>
    <n v="2"/>
    <n v="111.47"/>
    <x v="34"/>
    <s v=" Fatullah"/>
    <s v="Away"/>
    <d v="2014-02-26T00:00:00"/>
    <x v="1"/>
    <x v="1"/>
    <s v="Yes"/>
    <s v="Yes"/>
  </r>
  <r>
    <n v="127"/>
    <x v="0"/>
    <x v="5"/>
    <x v="3"/>
    <n v="1"/>
    <n v="111.4"/>
    <x v="35"/>
    <s v=" Dharamshala"/>
    <s v="Home"/>
    <d v="2014-10-17T00:00:00"/>
    <x v="1"/>
    <x v="1"/>
    <s v="Yes"/>
    <s v="No"/>
  </r>
  <r>
    <n v="139"/>
    <x v="1"/>
    <x v="4"/>
    <x v="2"/>
    <n v="2"/>
    <n v="110.31"/>
    <x v="36"/>
    <s v=" Ranchi"/>
    <s v="Home"/>
    <d v="2014-11-16T00:00:00"/>
    <x v="1"/>
    <x v="1"/>
    <s v="No"/>
    <s v="Yes"/>
  </r>
  <r>
    <n v="107"/>
    <x v="0"/>
    <x v="7"/>
    <x v="3"/>
    <n v="1"/>
    <n v="84.9"/>
    <x v="0"/>
    <s v=" Adelaide"/>
    <s v="Away"/>
    <d v="2015-02-15T00:00:00"/>
    <x v="1"/>
    <x v="1"/>
    <s v="Yes"/>
    <s v="No"/>
  </r>
  <r>
    <n v="138"/>
    <x v="0"/>
    <x v="3"/>
    <x v="3"/>
    <n v="1"/>
    <n v="98.57"/>
    <x v="3"/>
    <s v=" Chennai"/>
    <s v="Home"/>
    <d v="2015-10-22T00:00:00"/>
    <x v="1"/>
    <x v="1"/>
    <s v="Yes"/>
    <s v="No"/>
  </r>
  <r>
    <n v="117"/>
    <x v="0"/>
    <x v="0"/>
    <x v="3"/>
    <n v="1"/>
    <n v="100"/>
    <x v="6"/>
    <s v=" Melbourne"/>
    <s v="Away"/>
    <d v="2016-01-17T00:00:00"/>
    <x v="0"/>
    <x v="1"/>
    <s v="No"/>
    <s v="No"/>
  </r>
  <r>
    <n v="106"/>
    <x v="0"/>
    <x v="0"/>
    <x v="3"/>
    <n v="2"/>
    <n v="115.21"/>
    <x v="37"/>
    <s v=" Canberra"/>
    <s v="Away"/>
    <d v="2016-01-20T00:00:00"/>
    <x v="0"/>
    <x v="1"/>
    <s v="No"/>
    <s v="No"/>
  </r>
  <r>
    <n v="154"/>
    <x v="1"/>
    <x v="1"/>
    <x v="3"/>
    <n v="2"/>
    <n v="114.92"/>
    <x v="38"/>
    <s v=" Mohali"/>
    <s v="Home"/>
    <d v="2016-10-23T00:00:00"/>
    <x v="1"/>
    <x v="1"/>
    <s v="Yes"/>
    <s v="No"/>
  </r>
  <r>
    <n v="122"/>
    <x v="0"/>
    <x v="2"/>
    <x v="3"/>
    <n v="2"/>
    <n v="116.19"/>
    <x v="21"/>
    <s v=" Pune"/>
    <s v="Home"/>
    <d v="2017-01-15T00:00:00"/>
    <x v="1"/>
    <x v="1"/>
    <s v="No"/>
    <s v="Yes"/>
  </r>
  <r>
    <n v="111"/>
    <x v="1"/>
    <x v="5"/>
    <x v="3"/>
    <n v="2"/>
    <n v="96.52"/>
    <x v="39"/>
    <s v=" Kingston"/>
    <s v="Away"/>
    <d v="2017-07-06T00:00:00"/>
    <x v="1"/>
    <x v="1"/>
    <s v="Yes"/>
    <s v="Yes"/>
  </r>
  <r>
    <n v="131"/>
    <x v="0"/>
    <x v="4"/>
    <x v="3"/>
    <n v="1"/>
    <n v="136.44999999999999"/>
    <x v="28"/>
    <s v=" Colombo"/>
    <s v="Away"/>
    <d v="2017-08-31T00:00:00"/>
    <x v="1"/>
    <x v="1"/>
    <s v="Yes"/>
    <s v="Yes"/>
  </r>
  <r>
    <n v="110"/>
    <x v="1"/>
    <x v="4"/>
    <x v="3"/>
    <n v="2"/>
    <n v="94.82"/>
    <x v="28"/>
    <s v=" Colombo"/>
    <s v="Away"/>
    <d v="2017-09-03T00:00:00"/>
    <x v="1"/>
    <x v="1"/>
    <s v="No"/>
    <s v="Yes"/>
  </r>
  <r>
    <n v="121"/>
    <x v="0"/>
    <x v="1"/>
    <x v="3"/>
    <n v="1"/>
    <n v="96.8"/>
    <x v="12"/>
    <s v=" Mumbai"/>
    <s v="Home"/>
    <d v="2017-10-22T00:00:00"/>
    <x v="0"/>
    <x v="1"/>
    <s v="No"/>
    <s v="Yes"/>
  </r>
  <r>
    <n v="113"/>
    <x v="0"/>
    <x v="1"/>
    <x v="3"/>
    <n v="1"/>
    <n v="106.6"/>
    <x v="40"/>
    <s v=" Kanpur"/>
    <s v="Home"/>
    <d v="2017-10-29T00:00:00"/>
    <x v="1"/>
    <x v="1"/>
    <s v="No"/>
    <s v="Yes"/>
  </r>
  <r>
    <n v="112"/>
    <x v="0"/>
    <x v="3"/>
    <x v="3"/>
    <n v="2"/>
    <n v="94.11"/>
    <x v="41"/>
    <s v=" Durban"/>
    <s v="Away"/>
    <d v="2018-02-01T00:00:00"/>
    <x v="1"/>
    <x v="1"/>
    <s v="Yes"/>
    <s v="Yes"/>
  </r>
  <r>
    <n v="160"/>
    <x v="1"/>
    <x v="3"/>
    <x v="3"/>
    <n v="1"/>
    <n v="100.62"/>
    <x v="42"/>
    <s v=" Cape Town"/>
    <s v="Away"/>
    <d v="2018-02-07T00:00:00"/>
    <x v="1"/>
    <x v="1"/>
    <s v="Yes"/>
    <s v="Yes"/>
  </r>
  <r>
    <n v="129"/>
    <x v="1"/>
    <x v="3"/>
    <x v="3"/>
    <n v="2"/>
    <n v="134.37"/>
    <x v="16"/>
    <s v=" Centurion"/>
    <s v="Away"/>
    <d v="2018-02-16T00:00:00"/>
    <x v="1"/>
    <x v="1"/>
    <s v="Yes"/>
    <s v="Yes"/>
  </r>
  <r>
    <n v="140"/>
    <x v="0"/>
    <x v="5"/>
    <x v="3"/>
    <n v="2"/>
    <n v="130.84"/>
    <x v="43"/>
    <s v=" Guwahati"/>
    <s v="Home"/>
    <d v="2018-10-21T00:00:00"/>
    <x v="1"/>
    <x v="1"/>
    <s v="Yes"/>
    <s v="Yes"/>
  </r>
  <r>
    <n v="157"/>
    <x v="1"/>
    <x v="5"/>
    <x v="3"/>
    <n v="1"/>
    <n v="121.71"/>
    <x v="11"/>
    <s v=" Visakhapatnam"/>
    <s v="Home"/>
    <d v="2018-10-24T00:00:00"/>
    <x v="5"/>
    <x v="1"/>
    <s v="Yes"/>
    <s v="Yes"/>
  </r>
  <r>
    <n v="107"/>
    <x v="0"/>
    <x v="5"/>
    <x v="3"/>
    <n v="2"/>
    <n v="89.91"/>
    <x v="21"/>
    <s v=" Pune"/>
    <s v="Home"/>
    <d v="2018-10-27T00:00:00"/>
    <x v="0"/>
    <x v="1"/>
    <s v="No"/>
    <s v="Yes"/>
  </r>
  <r>
    <n v="104"/>
    <x v="0"/>
    <x v="0"/>
    <x v="3"/>
    <n v="2"/>
    <n v="92.85"/>
    <x v="0"/>
    <s v=" Adelaide"/>
    <s v="Away"/>
    <d v="2019-01-15T00:00:00"/>
    <x v="1"/>
    <x v="1"/>
    <s v="Yes"/>
    <s v="Yes"/>
  </r>
  <r>
    <n v="116"/>
    <x v="0"/>
    <x v="0"/>
    <x v="3"/>
    <n v="1"/>
    <n v="96.67"/>
    <x v="2"/>
    <s v=" Nagpur"/>
    <s v="Home"/>
    <d v="2019-03-05T00:00:00"/>
    <x v="1"/>
    <x v="1"/>
    <s v="Yes"/>
    <s v="Yes"/>
  </r>
  <r>
    <n v="123"/>
    <x v="0"/>
    <x v="0"/>
    <x v="3"/>
    <n v="2"/>
    <n v="129.47"/>
    <x v="36"/>
    <s v=" Ranchi"/>
    <s v="Home"/>
    <d v="2019-03-08T00:00:00"/>
    <x v="0"/>
    <x v="1"/>
    <s v="No"/>
    <s v="Yes"/>
  </r>
  <r>
    <n v="120"/>
    <x v="0"/>
    <x v="5"/>
    <x v="3"/>
    <n v="1"/>
    <n v="96"/>
    <x v="29"/>
    <s v=" Port of Spain"/>
    <s v="Away"/>
    <d v="2019-08-11T00:00:00"/>
    <x v="1"/>
    <x v="1"/>
    <s v="Yes"/>
    <s v="Yes"/>
  </r>
  <r>
    <n v="114"/>
    <x v="1"/>
    <x v="5"/>
    <x v="3"/>
    <n v="2"/>
    <n v="115.15"/>
    <x v="29"/>
    <s v=" Port of Spain"/>
    <s v="Away"/>
    <d v="2019-08-14T00:00:00"/>
    <x v="1"/>
    <x v="1"/>
    <s v="Yes"/>
    <s v="Yes"/>
  </r>
  <r>
    <n v="122"/>
    <x v="1"/>
    <x v="9"/>
    <x v="4"/>
    <n v="1"/>
    <n v="200"/>
    <x v="44"/>
    <s v="Dubai"/>
    <s v="Away"/>
    <d v="2022-09-08T00:00:00"/>
    <x v="1"/>
    <x v="2"/>
    <s v="Yes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16"/>
    <x v="0"/>
    <s v="Australia"/>
    <n v="6"/>
    <n v="2"/>
    <m/>
    <s v="Adelaide Oval"/>
    <s v=" Adelaide"/>
    <x v="0"/>
    <d v="2012-01-24T00:00:00"/>
    <s v="Lost"/>
    <s v="Test"/>
    <s v="No"/>
    <s v="No"/>
  </r>
  <r>
    <n v="103"/>
    <x v="0"/>
    <s v="New Zealand"/>
    <n v="5"/>
    <n v="2"/>
    <m/>
    <s v="M. Chinnaswamy Stadium"/>
    <s v=" Bangalore"/>
    <x v="1"/>
    <d v="2012-08-31T00:00:00"/>
    <s v="Won"/>
    <s v="Test"/>
    <s v="Yes"/>
    <s v="No"/>
  </r>
  <r>
    <n v="103"/>
    <x v="0"/>
    <s v="England"/>
    <n v="5"/>
    <n v="2"/>
    <m/>
    <s v="Vidarbha Cricket Association Stadium"/>
    <s v=" Nagpur"/>
    <x v="1"/>
    <d v="2012-12-13T00:00:00"/>
    <s v="Drawn"/>
    <s v="Test"/>
    <s v="No"/>
    <s v="No"/>
  </r>
  <r>
    <n v="107"/>
    <x v="0"/>
    <s v="Australia"/>
    <n v="5"/>
    <n v="2"/>
    <m/>
    <s v="M. A. Chidambaram Stadium"/>
    <s v=" Chennai"/>
    <x v="1"/>
    <d v="2013-02-22T00:00:00"/>
    <s v="Won"/>
    <s v="Test"/>
    <s v="No"/>
    <s v="No"/>
  </r>
  <r>
    <n v="119"/>
    <x v="0"/>
    <s v="South Africa"/>
    <n v="4"/>
    <n v="1"/>
    <m/>
    <s v="Wanderers Stadium"/>
    <s v=" Johannesburg"/>
    <x v="0"/>
    <d v="2013-12-18T00:00:00"/>
    <s v="Drawn"/>
    <s v="Test"/>
    <s v="No"/>
    <s v="No"/>
  </r>
  <r>
    <n v="105"/>
    <x v="1"/>
    <s v="New Zealand"/>
    <n v="4"/>
    <n v="4"/>
    <m/>
    <s v="Basin Reserve"/>
    <s v=" Wellington"/>
    <x v="0"/>
    <d v="2014-02-14T00:00:00"/>
    <s v="Drawn"/>
    <s v="Test"/>
    <s v="No"/>
    <s v="No"/>
  </r>
  <r>
    <n v="115"/>
    <x v="0"/>
    <s v="Australia"/>
    <n v="4"/>
    <n v="2"/>
    <m/>
    <s v="Adelaide Oval"/>
    <s v=" Adelaide"/>
    <x v="0"/>
    <d v="2014-12-09T00:00:00"/>
    <s v="Lost"/>
    <s v="Test"/>
    <s v="No"/>
    <s v="Yes"/>
  </r>
  <r>
    <n v="141"/>
    <x v="0"/>
    <s v="Australia"/>
    <n v="4"/>
    <n v="4"/>
    <m/>
    <s v="Adelaide Oval"/>
    <s v=" Adelaide"/>
    <x v="0"/>
    <d v="2014-12-09T00:00:00"/>
    <s v="Lost"/>
    <s v="Test"/>
    <s v="No"/>
    <s v="Yes"/>
  </r>
  <r>
    <n v="169"/>
    <x v="0"/>
    <s v="Australia"/>
    <n v="4"/>
    <n v="2"/>
    <m/>
    <s v="Melbourne Cricket Ground"/>
    <s v=" Melbourne"/>
    <x v="0"/>
    <d v="2014-12-26T00:00:00"/>
    <s v="Drawn"/>
    <s v="Test"/>
    <s v="No"/>
    <s v="No"/>
  </r>
  <r>
    <n v="147"/>
    <x v="0"/>
    <s v="Australia"/>
    <n v="4"/>
    <n v="2"/>
    <m/>
    <s v="Sydney Cricket Ground"/>
    <s v=" Sydney"/>
    <x v="0"/>
    <d v="2015-01-06T00:00:00"/>
    <s v="Drawn"/>
    <s v="Test"/>
    <s v="No"/>
    <s v="Yes"/>
  </r>
  <r>
    <n v="103"/>
    <x v="0"/>
    <s v="Sri Lanka"/>
    <n v="4"/>
    <n v="2"/>
    <m/>
    <s v="Galle International Stadium"/>
    <s v=" Galle"/>
    <x v="0"/>
    <d v="2015-08-12T00:00:00"/>
    <s v="Lost"/>
    <s v="Test"/>
    <s v="No"/>
    <s v="Yes"/>
  </r>
  <r>
    <n v="200"/>
    <x v="0"/>
    <s v="West Indies"/>
    <n v="4"/>
    <n v="1"/>
    <m/>
    <s v="Sir Vivian Richards Stadium"/>
    <s v=" North Sound"/>
    <x v="0"/>
    <d v="2016-07-21T00:00:00"/>
    <s v="Won"/>
    <s v="Test"/>
    <s v="No"/>
    <s v="Yes"/>
  </r>
  <r>
    <n v="211"/>
    <x v="0"/>
    <s v="New Zealand"/>
    <n v="4"/>
    <n v="1"/>
    <m/>
    <s v="Holkar Stadium"/>
    <s v=" Indore"/>
    <x v="1"/>
    <d v="2016-10-08T00:00:00"/>
    <s v="Won"/>
    <s v="Test"/>
    <s v="No"/>
    <s v="Yes"/>
  </r>
  <r>
    <n v="167"/>
    <x v="0"/>
    <s v="England"/>
    <n v="4"/>
    <n v="1"/>
    <m/>
    <s v="ACA-VDCA Cricket Stadium"/>
    <s v=" Visakhapatnam"/>
    <x v="1"/>
    <d v="2016-11-17T00:00:00"/>
    <s v="Won"/>
    <s v="Test"/>
    <s v="Yes"/>
    <s v="Yes"/>
  </r>
  <r>
    <n v="235"/>
    <x v="0"/>
    <s v="England"/>
    <n v="4"/>
    <n v="2"/>
    <m/>
    <s v="Wankhede Stadium"/>
    <s v=" Mumbai"/>
    <x v="1"/>
    <d v="2016-12-08T00:00:00"/>
    <s v="Won"/>
    <s v="Test"/>
    <s v="Yes"/>
    <s v="Yes"/>
  </r>
  <r>
    <n v="204"/>
    <x v="0"/>
    <s v="Bangladesh"/>
    <n v="4"/>
    <n v="1"/>
    <m/>
    <s v="Rajiv Gandhi International Cricket Stadium"/>
    <s v=" Hyderabad"/>
    <x v="1"/>
    <d v="2017-02-09T00:00:00"/>
    <s v="Won"/>
    <s v="Test"/>
    <s v="Yes"/>
    <s v="Yes"/>
  </r>
  <r>
    <n v="103"/>
    <x v="1"/>
    <s v="Sri Lanka"/>
    <n v="4"/>
    <n v="3"/>
    <m/>
    <s v="Galle International Stadium"/>
    <s v=" Galle"/>
    <x v="0"/>
    <d v="2017-07-26T00:00:00"/>
    <s v="Won"/>
    <s v="Test"/>
    <s v="No"/>
    <s v="Yes"/>
  </r>
  <r>
    <n v="104"/>
    <x v="1"/>
    <s v="Sri Lanka"/>
    <n v="4"/>
    <n v="3"/>
    <m/>
    <s v="Eden Gardens"/>
    <s v=" Kolkata"/>
    <x v="1"/>
    <d v="2017-11-16T00:00:00"/>
    <s v="Drawn"/>
    <s v="Test"/>
    <s v="No"/>
    <s v="Yes"/>
  </r>
  <r>
    <n v="213"/>
    <x v="0"/>
    <s v="Sri Lanka"/>
    <n v="4"/>
    <n v="2"/>
    <m/>
    <s v="Vidarbha Cricket Association Stadium"/>
    <s v=" Nagpur"/>
    <x v="1"/>
    <d v="2017-11-24T00:00:00"/>
    <s v="Won"/>
    <s v="Test"/>
    <s v="Yes"/>
    <s v="Yes"/>
  </r>
  <r>
    <n v="243"/>
    <x v="0"/>
    <s v="Sri Lanka"/>
    <n v="4"/>
    <n v="1"/>
    <m/>
    <s v="Feroz Shah Kotla Ground"/>
    <s v=" Delhi"/>
    <x v="1"/>
    <d v="2017-12-02T00:00:00"/>
    <s v="Drawn"/>
    <s v="Test"/>
    <s v="Yes"/>
    <s v="Yes"/>
  </r>
  <r>
    <n v="153"/>
    <x v="0"/>
    <s v="South Africa"/>
    <n v="4"/>
    <n v="2"/>
    <m/>
    <s v="SuperSport Park"/>
    <s v=" Centurion"/>
    <x v="0"/>
    <d v="2018-01-13T00:00:00"/>
    <s v="Lost"/>
    <s v="Test"/>
    <s v="No"/>
    <s v="Yes"/>
  </r>
  <r>
    <n v="149"/>
    <x v="0"/>
    <s v="England"/>
    <n v="4"/>
    <n v="2"/>
    <m/>
    <s v="Edgbaston Cricket Ground"/>
    <s v=" Birmingham"/>
    <x v="0"/>
    <d v="2018-08-01T00:00:00"/>
    <s v="Lost"/>
    <s v="Test"/>
    <s v="No"/>
    <s v="Yes"/>
  </r>
  <r>
    <n v="103"/>
    <x v="0"/>
    <s v="England"/>
    <n v="4"/>
    <n v="3"/>
    <m/>
    <s v="Trent Bridge"/>
    <s v=" Nottingham"/>
    <x v="0"/>
    <d v="2018-08-18T00:00:00"/>
    <s v="Won"/>
    <s v="Test"/>
    <s v="Yes"/>
    <s v="Yes"/>
  </r>
  <r>
    <n v="139"/>
    <x v="0"/>
    <s v="West Indies"/>
    <n v="4"/>
    <n v="1"/>
    <m/>
    <s v="Saurashtra Cricket Association Stadium"/>
    <s v=" Rajkot"/>
    <x v="1"/>
    <d v="2018-10-04T00:00:00"/>
    <s v="Won"/>
    <s v="Test"/>
    <s v="No"/>
    <s v="Yes"/>
  </r>
  <r>
    <n v="123"/>
    <x v="0"/>
    <s v="Australia"/>
    <n v="4"/>
    <n v="2"/>
    <m/>
    <s v="Perth Stadium"/>
    <s v=" Perth"/>
    <x v="0"/>
    <d v="2018-12-14T00:00:00"/>
    <s v="Lost"/>
    <s v="Test"/>
    <s v="No"/>
    <s v="Yes"/>
  </r>
  <r>
    <n v="254"/>
    <x v="1"/>
    <s v="South Africa"/>
    <n v="4"/>
    <n v="1"/>
    <m/>
    <s v="Maharashtra Cricket Association Stadium"/>
    <s v=" Pune"/>
    <x v="1"/>
    <d v="2019-10-10T00:00:00"/>
    <s v="Won"/>
    <s v="Test"/>
    <s v="Yes"/>
    <s v="Yes"/>
  </r>
  <r>
    <n v="136"/>
    <x v="0"/>
    <s v="Bangladesh"/>
    <n v="4"/>
    <n v="2"/>
    <m/>
    <s v="Eden Gardens"/>
    <s v=" Kolkata"/>
    <x v="1"/>
    <d v="2019-11-22T00:00:00"/>
    <s v="Won"/>
    <s v="Test"/>
    <s v="No"/>
    <s v="Yes"/>
  </r>
  <r>
    <n v="107"/>
    <x v="0"/>
    <s v="Sri Lanka"/>
    <n v="4"/>
    <n v="2"/>
    <n v="93.85"/>
    <s v="Eden Gardens"/>
    <s v=" Kolkata"/>
    <x v="1"/>
    <d v="2009-12-24T00:00:00"/>
    <s v="Won"/>
    <s v="ODI"/>
    <s v="No"/>
    <s v="No"/>
  </r>
  <r>
    <n v="102"/>
    <x v="1"/>
    <s v="Bangladesh"/>
    <n v="3"/>
    <n v="2"/>
    <n v="107.37"/>
    <s v="Sher-e-Bangla Cricket Stadium"/>
    <s v=" Dhaka"/>
    <x v="0"/>
    <d v="2010-01-11T00:00:00"/>
    <s v="Won"/>
    <s v="ODI"/>
    <s v="Yes"/>
    <s v="No"/>
  </r>
  <r>
    <n v="118"/>
    <x v="0"/>
    <s v="Australia"/>
    <n v="3"/>
    <n v="2"/>
    <n v="97.52"/>
    <s v="APCA-VDCA Stadium"/>
    <s v=" Visakhapatnam"/>
    <x v="1"/>
    <d v="2010-10-20T00:00:00"/>
    <s v="Won"/>
    <s v="ODI"/>
    <s v="Yes"/>
    <s v="No"/>
  </r>
  <r>
    <n v="105"/>
    <x v="0"/>
    <s v="New Zealand"/>
    <n v="3"/>
    <n v="1"/>
    <n v="100.96"/>
    <s v="Nehru Stadium"/>
    <s v=" Guwahati"/>
    <x v="1"/>
    <d v="2010-11-28T00:00:00"/>
    <s v="Won"/>
    <s v="ODI"/>
    <s v="Yes"/>
    <s v="No"/>
  </r>
  <r>
    <n v="100"/>
    <x v="1"/>
    <s v="Bangladesh"/>
    <n v="4"/>
    <n v="1"/>
    <n v="120.48"/>
    <s v="Sher-e-Bangla Cricket Stadium"/>
    <s v=" Dhaka"/>
    <x v="0"/>
    <d v="2011-02-19T00:00:00"/>
    <s v="Won"/>
    <s v="ODI"/>
    <s v="No"/>
    <s v="No"/>
  </r>
  <r>
    <n v="107"/>
    <x v="0"/>
    <s v="England"/>
    <n v="4"/>
    <n v="1"/>
    <n v="115.05"/>
    <s v="Sophia Gardens"/>
    <s v=" Cardiff"/>
    <x v="0"/>
    <d v="2011-09-16T00:00:00"/>
    <s v="Lost (D/L)"/>
    <s v="ODI"/>
    <s v="No"/>
    <s v="No"/>
  </r>
  <r>
    <n v="112"/>
    <x v="1"/>
    <s v="England"/>
    <n v="4"/>
    <n v="2"/>
    <n v="114.28"/>
    <s v="Feroz Shah Kotla Ground"/>
    <s v=" Delhi"/>
    <x v="1"/>
    <d v="2011-10-17T00:00:00"/>
    <s v="Won"/>
    <s v="ODI"/>
    <s v="Yes"/>
    <s v="No"/>
  </r>
  <r>
    <n v="117"/>
    <x v="0"/>
    <s v="West Indies"/>
    <n v="4"/>
    <n v="2"/>
    <n v="95.12"/>
    <s v="APCA-VDCA Stadium"/>
    <s v=" Visakhapatnam"/>
    <x v="1"/>
    <d v="2011-12-02T00:00:00"/>
    <s v="Won"/>
    <s v="ODI"/>
    <s v="Yes"/>
    <s v="No"/>
  </r>
  <r>
    <n v="133"/>
    <x v="1"/>
    <s v="Sri Lanka"/>
    <n v="4"/>
    <n v="2"/>
    <n v="154.65"/>
    <s v="Bellerive Oval"/>
    <s v=" Hobart"/>
    <x v="0"/>
    <d v="2012-02-28T00:00:00"/>
    <s v="Won"/>
    <s v="ODI"/>
    <s v="Yes"/>
    <s v="No"/>
  </r>
  <r>
    <n v="108"/>
    <x v="0"/>
    <s v="Sri Lanka"/>
    <n v="3"/>
    <n v="1"/>
    <n v="90"/>
    <s v="Sher-e-Bangla Cricket Stadium"/>
    <s v=" Dhaka"/>
    <x v="0"/>
    <d v="2012-03-13T00:00:00"/>
    <s v="Won"/>
    <s v="ODI"/>
    <s v="Yes"/>
    <s v="No"/>
  </r>
  <r>
    <n v="183"/>
    <x v="0"/>
    <s v="Pakistan"/>
    <n v="3"/>
    <n v="2"/>
    <n v="123.64"/>
    <s v="Sher-e-Bangla Cricket Stadium"/>
    <s v=" Dhaka"/>
    <x v="0"/>
    <d v="2012-03-18T00:00:00"/>
    <s v="Won"/>
    <s v="ODI"/>
    <s v="Yes"/>
    <s v="No"/>
  </r>
  <r>
    <n v="106"/>
    <x v="0"/>
    <s v="Sri Lanka"/>
    <n v="3"/>
    <n v="1"/>
    <n v="93.8"/>
    <s v="MRIC Stadium"/>
    <s v=" Hambantota"/>
    <x v="0"/>
    <d v="2012-07-21T00:00:00"/>
    <s v="Won"/>
    <s v="ODI"/>
    <s v="Yes"/>
    <s v="No"/>
  </r>
  <r>
    <n v="128"/>
    <x v="1"/>
    <s v="Sri Lanka"/>
    <n v="3"/>
    <n v="2"/>
    <n v="107.56"/>
    <s v="R. Premadasa Stadium"/>
    <s v=" Colombo"/>
    <x v="0"/>
    <d v="2012-07-31T00:00:00"/>
    <s v="Won"/>
    <s v="ODI"/>
    <s v="Yes"/>
    <s v="No"/>
  </r>
  <r>
    <n v="102"/>
    <x v="0"/>
    <s v="West Indies"/>
    <n v="3"/>
    <n v="1"/>
    <n v="122.89"/>
    <s v="Queen's Park Oval"/>
    <s v=" Port of Spain"/>
    <x v="0"/>
    <d v="2013-07-05T00:00:00"/>
    <s v="Won (D/L)"/>
    <s v="ODI"/>
    <s v="Yes"/>
    <s v="Yes"/>
  </r>
  <r>
    <n v="115"/>
    <x v="0"/>
    <s v="Zimbabwe"/>
    <n v="3"/>
    <n v="2"/>
    <n v="106.48"/>
    <s v="Harare Sports Club"/>
    <s v=" Harare"/>
    <x v="0"/>
    <d v="2013-07-24T00:00:00"/>
    <s v="Won"/>
    <s v="ODI"/>
    <s v="Yes"/>
    <s v="Yes"/>
  </r>
  <r>
    <n v="100"/>
    <x v="1"/>
    <s v="Australia"/>
    <n v="3"/>
    <n v="2"/>
    <n v="192.3"/>
    <s v="Sawai Mansingh Stadium"/>
    <s v=" Jaipur"/>
    <x v="1"/>
    <d v="2013-10-16T00:00:00"/>
    <s v="Won"/>
    <s v="ODI"/>
    <s v="No"/>
    <s v="No"/>
  </r>
  <r>
    <n v="115"/>
    <x v="1"/>
    <s v="Australia"/>
    <n v="3"/>
    <n v="2"/>
    <n v="174.24"/>
    <s v="VCA Stadium"/>
    <s v=" Nagpur"/>
    <x v="1"/>
    <d v="2013-10-30T00:00:00"/>
    <s v="Won"/>
    <s v="ODI"/>
    <s v="Yes"/>
    <s v="No"/>
  </r>
  <r>
    <n v="123"/>
    <x v="0"/>
    <s v="New Zealand"/>
    <n v="3"/>
    <n v="2"/>
    <n v="110.81"/>
    <s v="McLean Park"/>
    <s v=" Napier"/>
    <x v="0"/>
    <d v="2014-01-19T00:00:00"/>
    <s v="Lost"/>
    <s v="ODI"/>
    <s v="No"/>
    <s v="No"/>
  </r>
  <r>
    <n v="136"/>
    <x v="0"/>
    <s v="Bangladesh"/>
    <n v="3"/>
    <n v="2"/>
    <n v="111.47"/>
    <s v="Khan Shaheb Osman Ali Stadium"/>
    <s v=" Fatullah"/>
    <x v="0"/>
    <d v="2014-02-26T00:00:00"/>
    <s v="Won"/>
    <s v="ODI"/>
    <s v="Yes"/>
    <s v="Yes"/>
  </r>
  <r>
    <n v="127"/>
    <x v="0"/>
    <s v="West Indies"/>
    <n v="3"/>
    <n v="1"/>
    <n v="111.4"/>
    <s v="HPCA Stadium"/>
    <s v=" Dharamshala"/>
    <x v="1"/>
    <d v="2014-10-17T00:00:00"/>
    <s v="Won"/>
    <s v="ODI"/>
    <s v="Yes"/>
    <s v="No"/>
  </r>
  <r>
    <n v="139"/>
    <x v="1"/>
    <s v="Sri Lanka"/>
    <n v="4"/>
    <n v="2"/>
    <n v="110.31"/>
    <s v="JSCA International Stadium"/>
    <s v=" Ranchi"/>
    <x v="1"/>
    <d v="2014-11-16T00:00:00"/>
    <s v="Won"/>
    <s v="ODI"/>
    <s v="No"/>
    <s v="Yes"/>
  </r>
  <r>
    <n v="107"/>
    <x v="0"/>
    <s v="Pakistan"/>
    <n v="3"/>
    <n v="1"/>
    <n v="84.9"/>
    <s v="Adelaide Oval"/>
    <s v=" Adelaide"/>
    <x v="0"/>
    <d v="2015-02-15T00:00:00"/>
    <s v="Won"/>
    <s v="ODI"/>
    <s v="Yes"/>
    <s v="No"/>
  </r>
  <r>
    <n v="138"/>
    <x v="0"/>
    <s v="South Africa"/>
    <n v="3"/>
    <n v="1"/>
    <n v="98.57"/>
    <s v="M. A. Chidambaram Stadium"/>
    <s v=" Chennai"/>
    <x v="1"/>
    <d v="2015-10-22T00:00:00"/>
    <s v="Won"/>
    <s v="ODI"/>
    <s v="Yes"/>
    <s v="No"/>
  </r>
  <r>
    <n v="117"/>
    <x v="0"/>
    <s v="Australia"/>
    <n v="3"/>
    <n v="1"/>
    <n v="100"/>
    <s v="Melbourne Cricket Ground"/>
    <s v=" Melbourne"/>
    <x v="0"/>
    <d v="2016-01-17T00:00:00"/>
    <s v="Lost"/>
    <s v="ODI"/>
    <s v="No"/>
    <s v="No"/>
  </r>
  <r>
    <n v="106"/>
    <x v="0"/>
    <s v="Australia"/>
    <n v="3"/>
    <n v="2"/>
    <n v="115.21"/>
    <s v="Manuka Oval"/>
    <s v=" Canberra"/>
    <x v="0"/>
    <d v="2016-01-20T00:00:00"/>
    <s v="Lost"/>
    <s v="ODI"/>
    <s v="No"/>
    <s v="No"/>
  </r>
  <r>
    <n v="154"/>
    <x v="1"/>
    <s v="New Zealand"/>
    <n v="3"/>
    <n v="2"/>
    <n v="114.92"/>
    <s v="Punjab Cricket Association IS Bindra Stadium"/>
    <s v=" Mohali"/>
    <x v="1"/>
    <d v="2016-10-23T00:00:00"/>
    <s v="Won"/>
    <s v="ODI"/>
    <s v="Yes"/>
    <s v="No"/>
  </r>
  <r>
    <n v="122"/>
    <x v="0"/>
    <s v="England"/>
    <n v="3"/>
    <n v="2"/>
    <n v="116.19"/>
    <s v="Maharashtra Cricket Association Stadium"/>
    <s v=" Pune"/>
    <x v="1"/>
    <d v="2017-01-15T00:00:00"/>
    <s v="Won"/>
    <s v="ODI"/>
    <s v="No"/>
    <s v="Yes"/>
  </r>
  <r>
    <n v="111"/>
    <x v="1"/>
    <s v="West Indies"/>
    <n v="3"/>
    <n v="2"/>
    <n v="96.52"/>
    <s v="Sabina Park"/>
    <s v=" Kingston"/>
    <x v="0"/>
    <d v="2017-07-06T00:00:00"/>
    <s v="Won"/>
    <s v="ODI"/>
    <s v="Yes"/>
    <s v="Yes"/>
  </r>
  <r>
    <n v="131"/>
    <x v="0"/>
    <s v="Sri Lanka"/>
    <n v="3"/>
    <n v="1"/>
    <n v="136.44999999999999"/>
    <s v="R. Premadasa Stadium"/>
    <s v=" Colombo"/>
    <x v="0"/>
    <d v="2017-08-31T00:00:00"/>
    <s v="Won"/>
    <s v="ODI"/>
    <s v="Yes"/>
    <s v="Yes"/>
  </r>
  <r>
    <n v="110"/>
    <x v="1"/>
    <s v="Sri Lanka"/>
    <n v="3"/>
    <n v="2"/>
    <n v="94.82"/>
    <s v="R. Premadasa Stadium"/>
    <s v=" Colombo"/>
    <x v="0"/>
    <d v="2017-09-03T00:00:00"/>
    <s v="Won"/>
    <s v="ODI"/>
    <s v="No"/>
    <s v="Yes"/>
  </r>
  <r>
    <n v="121"/>
    <x v="0"/>
    <s v="New Zealand"/>
    <n v="3"/>
    <n v="1"/>
    <n v="96.8"/>
    <s v="Wankhede Stadium"/>
    <s v=" Mumbai"/>
    <x v="1"/>
    <d v="2017-10-22T00:00:00"/>
    <s v="Lost"/>
    <s v="ODI"/>
    <s v="No"/>
    <s v="Yes"/>
  </r>
  <r>
    <n v="113"/>
    <x v="0"/>
    <s v="New Zealand"/>
    <n v="3"/>
    <n v="1"/>
    <n v="106.6"/>
    <s v="Green Park Stadium"/>
    <s v=" Kanpur"/>
    <x v="1"/>
    <d v="2017-10-29T00:00:00"/>
    <s v="Won"/>
    <s v="ODI"/>
    <s v="No"/>
    <s v="Yes"/>
  </r>
  <r>
    <n v="112"/>
    <x v="0"/>
    <s v="South Africa"/>
    <n v="3"/>
    <n v="2"/>
    <n v="94.11"/>
    <s v="Kingsmead Cricket Ground"/>
    <s v=" Durban"/>
    <x v="0"/>
    <d v="2018-02-01T00:00:00"/>
    <s v="Won"/>
    <s v="ODI"/>
    <s v="Yes"/>
    <s v="Yes"/>
  </r>
  <r>
    <n v="160"/>
    <x v="1"/>
    <s v="South Africa"/>
    <n v="3"/>
    <n v="1"/>
    <n v="100.62"/>
    <s v="Newlands Cricket Ground"/>
    <s v=" Cape Town"/>
    <x v="0"/>
    <d v="2018-02-07T00:00:00"/>
    <s v="Won"/>
    <s v="ODI"/>
    <s v="Yes"/>
    <s v="Yes"/>
  </r>
  <r>
    <n v="129"/>
    <x v="1"/>
    <s v="South Africa"/>
    <n v="3"/>
    <n v="2"/>
    <n v="134.37"/>
    <s v="SuperSport Park"/>
    <s v=" Centurion"/>
    <x v="0"/>
    <d v="2018-02-16T00:00:00"/>
    <s v="Won"/>
    <s v="ODI"/>
    <s v="Yes"/>
    <s v="Yes"/>
  </r>
  <r>
    <n v="140"/>
    <x v="0"/>
    <s v="West Indies"/>
    <n v="3"/>
    <n v="2"/>
    <n v="130.84"/>
    <s v="ACA Stadium"/>
    <s v=" Guwahati"/>
    <x v="1"/>
    <d v="2018-10-21T00:00:00"/>
    <s v="Won"/>
    <s v="ODI"/>
    <s v="Yes"/>
    <s v="Yes"/>
  </r>
  <r>
    <n v="157"/>
    <x v="1"/>
    <s v="West Indies"/>
    <n v="3"/>
    <n v="1"/>
    <n v="121.71"/>
    <s v="ACA-VDCA Cricket Stadium"/>
    <s v=" Visakhapatnam"/>
    <x v="1"/>
    <d v="2018-10-24T00:00:00"/>
    <s v="Tied"/>
    <s v="ODI"/>
    <s v="Yes"/>
    <s v="Yes"/>
  </r>
  <r>
    <n v="107"/>
    <x v="0"/>
    <s v="West Indies"/>
    <n v="3"/>
    <n v="2"/>
    <n v="89.91"/>
    <s v="Maharashtra Cricket Association Stadium"/>
    <s v=" Pune"/>
    <x v="1"/>
    <d v="2018-10-27T00:00:00"/>
    <s v="Lost"/>
    <s v="ODI"/>
    <s v="No"/>
    <s v="Yes"/>
  </r>
  <r>
    <n v="104"/>
    <x v="0"/>
    <s v="Australia"/>
    <n v="3"/>
    <n v="2"/>
    <n v="92.85"/>
    <s v="Adelaide Oval"/>
    <s v=" Adelaide"/>
    <x v="0"/>
    <d v="2019-01-15T00:00:00"/>
    <s v="Won"/>
    <s v="ODI"/>
    <s v="Yes"/>
    <s v="Yes"/>
  </r>
  <r>
    <n v="116"/>
    <x v="0"/>
    <s v="Australia"/>
    <n v="3"/>
    <n v="1"/>
    <n v="96.67"/>
    <s v="Vidarbha Cricket Association Stadium"/>
    <s v=" Nagpur"/>
    <x v="1"/>
    <d v="2019-03-05T00:00:00"/>
    <s v="Won"/>
    <s v="ODI"/>
    <s v="Yes"/>
    <s v="Yes"/>
  </r>
  <r>
    <n v="123"/>
    <x v="0"/>
    <s v="Australia"/>
    <n v="3"/>
    <n v="2"/>
    <n v="129.47"/>
    <s v="JSCA International Stadium"/>
    <s v=" Ranchi"/>
    <x v="1"/>
    <d v="2019-03-08T00:00:00"/>
    <s v="Lost"/>
    <s v="ODI"/>
    <s v="No"/>
    <s v="Yes"/>
  </r>
  <r>
    <n v="120"/>
    <x v="0"/>
    <s v="West Indies"/>
    <n v="3"/>
    <n v="1"/>
    <n v="96"/>
    <s v="Queen's Park Oval"/>
    <s v=" Port of Spain"/>
    <x v="0"/>
    <d v="2019-08-11T00:00:00"/>
    <s v="Won"/>
    <s v="ODI"/>
    <s v="Yes"/>
    <s v="Yes"/>
  </r>
  <r>
    <n v="114"/>
    <x v="1"/>
    <s v="West Indies"/>
    <n v="3"/>
    <n v="2"/>
    <n v="115.15"/>
    <s v="Queen's Park Oval"/>
    <s v=" Port of Spain"/>
    <x v="0"/>
    <d v="2019-08-14T00:00:00"/>
    <s v="Won"/>
    <s v="ODI"/>
    <s v="Yes"/>
    <s v="Yes"/>
  </r>
  <r>
    <n v="122"/>
    <x v="1"/>
    <s v="Afganistan"/>
    <n v="1"/>
    <n v="1"/>
    <n v="200"/>
    <s v="Dubai International Cricket Stadium"/>
    <s v="Dubai"/>
    <x v="0"/>
    <d v="2022-09-08T00:00:00"/>
    <s v="Won"/>
    <s v="T20I"/>
    <s v="Yes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14">
    <pivotField dataField="1" showAll="0"/>
    <pivotField showAll="0"/>
    <pivotField axis="axisRow" showAll="0" sortType="descending">
      <items count="11">
        <item x="9"/>
        <item x="0"/>
        <item x="6"/>
        <item x="2"/>
        <item x="1"/>
        <item x="7"/>
        <item x="3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2"/>
  </rowFields>
  <rowItems count="11">
    <i>
      <x v="1"/>
    </i>
    <i>
      <x v="7"/>
    </i>
    <i>
      <x v="8"/>
    </i>
    <i>
      <x v="3"/>
    </i>
    <i>
      <x v="6"/>
    </i>
    <i>
      <x v="4"/>
    </i>
    <i>
      <x v="2"/>
    </i>
    <i>
      <x v="5"/>
    </i>
    <i>
      <x/>
    </i>
    <i>
      <x v="9"/>
    </i>
    <i t="grand">
      <x/>
    </i>
  </rowItems>
  <colItems count="1">
    <i/>
  </colItems>
  <dataFields count="1">
    <dataField name="Sum of Score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C15" firstHeaderRow="1" firstDataRow="2" firstDataCol="1"/>
  <pivotFields count="14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11">
        <item x="9"/>
        <item x="0"/>
        <item x="6"/>
        <item x="2"/>
        <item x="1"/>
        <item x="7"/>
        <item x="3"/>
        <item x="4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">
    <i>
      <x/>
    </i>
    <i>
      <x v="1"/>
    </i>
  </colItems>
  <dataFields count="1">
    <dataField name="Sum of Score"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7">
        <item x="2"/>
        <item x="0"/>
        <item x="3"/>
        <item x="5"/>
        <item x="1"/>
        <item x="4"/>
        <item t="default"/>
      </items>
    </pivotField>
    <pivotField showAll="0"/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core" fld="0" subtotal="count" baseField="1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 measureFilter="1" sortType="descending">
      <items count="46">
        <item x="43"/>
        <item x="11"/>
        <item x="0"/>
        <item x="23"/>
        <item x="5"/>
        <item x="26"/>
        <item x="44"/>
        <item x="14"/>
        <item x="17"/>
        <item x="15"/>
        <item x="8"/>
        <item x="40"/>
        <item x="30"/>
        <item x="10"/>
        <item x="35"/>
        <item x="36"/>
        <item x="34"/>
        <item x="41"/>
        <item x="3"/>
        <item x="1"/>
        <item x="21"/>
        <item x="37"/>
        <item x="33"/>
        <item x="6"/>
        <item x="27"/>
        <item x="24"/>
        <item x="42"/>
        <item x="20"/>
        <item x="38"/>
        <item x="29"/>
        <item x="28"/>
        <item x="13"/>
        <item x="39"/>
        <item x="19"/>
        <item x="31"/>
        <item x="22"/>
        <item x="9"/>
        <item x="25"/>
        <item x="16"/>
        <item x="7"/>
        <item x="18"/>
        <item x="32"/>
        <item x="2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6"/>
  </rowFields>
  <rowItems count="11">
    <i>
      <x v="2"/>
    </i>
    <i>
      <x v="35"/>
    </i>
    <i>
      <x v="20"/>
    </i>
    <i>
      <x v="42"/>
    </i>
    <i>
      <x v="30"/>
    </i>
    <i>
      <x v="44"/>
    </i>
    <i>
      <x v="9"/>
    </i>
    <i>
      <x v="7"/>
    </i>
    <i>
      <x v="29"/>
    </i>
    <i>
      <x v="1"/>
    </i>
    <i t="grand">
      <x/>
    </i>
  </rowItems>
  <colItems count="1">
    <i/>
  </colItems>
  <dataFields count="1">
    <dataField name="Sum of Score" fld="0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4">
    <pivotField showAll="0"/>
    <pivotField showAll="0"/>
    <pivotField showAll="0"/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Average of Strike Rate" fld="5" subtotal="average" baseField="3" baseItem="1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core" fld="0" subtotal="count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9996E-0859-4085-B828-3EE2B12DCD54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C7" firstHeaderRow="1" firstDataRow="2" firstDataCol="1"/>
  <pivotFields count="14">
    <pivotField dataField="1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1"/>
  </colFields>
  <colItems count="2">
    <i>
      <x/>
    </i>
    <i>
      <x v="1"/>
    </i>
  </colItems>
  <dataFields count="1">
    <dataField name="Count of Score" fld="0" subtotal="count" baseField="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C670-BC17-4D8A-8DBE-CFF3F14990D9}">
  <dimension ref="C1:AC13"/>
  <sheetViews>
    <sheetView showGridLines="0" tabSelected="1" zoomScale="51" zoomScaleNormal="126" workbookViewId="0">
      <selection activeCell="E6" sqref="E6"/>
    </sheetView>
  </sheetViews>
  <sheetFormatPr defaultRowHeight="14.5" x14ac:dyDescent="0.35"/>
  <cols>
    <col min="1" max="16384" width="8.7265625" style="5"/>
  </cols>
  <sheetData>
    <row r="1" spans="3:29" x14ac:dyDescent="0.35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8"/>
      <c r="AC1" s="18"/>
    </row>
    <row r="2" spans="3:29" x14ac:dyDescent="0.35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  <c r="AC2" s="18"/>
    </row>
    <row r="3" spans="3:29" x14ac:dyDescent="0.35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8"/>
    </row>
    <row r="4" spans="3:29" x14ac:dyDescent="0.35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8"/>
      <c r="AC4" s="18"/>
    </row>
    <row r="5" spans="3:29" x14ac:dyDescent="0.3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8"/>
    </row>
    <row r="6" spans="3:29" ht="61.5" x14ac:dyDescent="1.35">
      <c r="C6" s="17"/>
      <c r="D6" s="17"/>
      <c r="E6" s="17"/>
      <c r="F6" s="17"/>
      <c r="G6" s="17"/>
      <c r="H6" s="17"/>
      <c r="I6" s="17"/>
      <c r="J6" s="17"/>
      <c r="K6" s="20" t="s">
        <v>132</v>
      </c>
      <c r="L6" s="19"/>
      <c r="M6" s="19"/>
      <c r="N6" s="18"/>
      <c r="O6" s="18"/>
      <c r="P6" s="18"/>
      <c r="Q6" s="18"/>
      <c r="R6" s="18"/>
      <c r="S6" s="18"/>
      <c r="T6" s="18"/>
      <c r="U6" s="18"/>
      <c r="V6" s="17"/>
      <c r="W6" s="17"/>
      <c r="X6" s="17"/>
      <c r="Y6" s="17"/>
      <c r="Z6" s="17"/>
      <c r="AA6" s="17"/>
      <c r="AB6" s="18"/>
      <c r="AC6" s="18"/>
    </row>
    <row r="7" spans="3:29" x14ac:dyDescent="0.35">
      <c r="C7" s="7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</row>
    <row r="8" spans="3:29" x14ac:dyDescent="0.35">
      <c r="C8" s="7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8"/>
    </row>
    <row r="9" spans="3:29" x14ac:dyDescent="0.35">
      <c r="C9" s="7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8"/>
    </row>
    <row r="10" spans="3:29" x14ac:dyDescent="0.35">
      <c r="C10" s="9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8"/>
    </row>
    <row r="11" spans="3:29" x14ac:dyDescent="0.35">
      <c r="C11" s="9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8"/>
    </row>
    <row r="12" spans="3:29" ht="15" thickBot="1" x14ac:dyDescent="0.4"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</row>
    <row r="13" spans="3:29" ht="15" thickBot="1" x14ac:dyDescent="0.4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</sheetData>
  <phoneticPr fontId="1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2"/>
  <sheetViews>
    <sheetView zoomScale="70" workbookViewId="0">
      <selection activeCell="K23" sqref="K23"/>
    </sheetView>
  </sheetViews>
  <sheetFormatPr defaultRowHeight="14.5" x14ac:dyDescent="0.35"/>
  <cols>
    <col min="10" max="10" width="10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116</v>
      </c>
      <c r="B2" t="s">
        <v>14</v>
      </c>
      <c r="C2" t="s">
        <v>15</v>
      </c>
      <c r="D2">
        <v>6</v>
      </c>
      <c r="E2">
        <v>2</v>
      </c>
      <c r="G2" t="s">
        <v>16</v>
      </c>
      <c r="H2" t="s">
        <v>17</v>
      </c>
      <c r="I2" t="s">
        <v>18</v>
      </c>
      <c r="J2" s="1">
        <v>40932</v>
      </c>
      <c r="K2" t="s">
        <v>19</v>
      </c>
      <c r="L2" t="s">
        <v>20</v>
      </c>
      <c r="M2" t="s">
        <v>21</v>
      </c>
      <c r="N2" t="s">
        <v>21</v>
      </c>
    </row>
    <row r="3" spans="1:14" x14ac:dyDescent="0.35">
      <c r="A3">
        <v>103</v>
      </c>
      <c r="B3" t="s">
        <v>14</v>
      </c>
      <c r="C3" t="s">
        <v>22</v>
      </c>
      <c r="D3">
        <v>5</v>
      </c>
      <c r="E3">
        <v>2</v>
      </c>
      <c r="G3" t="s">
        <v>23</v>
      </c>
      <c r="H3" t="s">
        <v>24</v>
      </c>
      <c r="I3" t="s">
        <v>25</v>
      </c>
      <c r="J3" s="1">
        <v>41152</v>
      </c>
      <c r="K3" t="s">
        <v>26</v>
      </c>
      <c r="L3" t="s">
        <v>20</v>
      </c>
      <c r="M3" t="s">
        <v>27</v>
      </c>
      <c r="N3" t="s">
        <v>21</v>
      </c>
    </row>
    <row r="4" spans="1:14" x14ac:dyDescent="0.35">
      <c r="A4">
        <v>103</v>
      </c>
      <c r="B4" t="s">
        <v>14</v>
      </c>
      <c r="C4" t="s">
        <v>28</v>
      </c>
      <c r="D4">
        <v>5</v>
      </c>
      <c r="E4">
        <v>2</v>
      </c>
      <c r="G4" t="s">
        <v>29</v>
      </c>
      <c r="H4" t="s">
        <v>30</v>
      </c>
      <c r="I4" t="s">
        <v>25</v>
      </c>
      <c r="J4" s="1">
        <v>41256</v>
      </c>
      <c r="K4" t="s">
        <v>31</v>
      </c>
      <c r="L4" t="s">
        <v>20</v>
      </c>
      <c r="M4" t="s">
        <v>21</v>
      </c>
      <c r="N4" t="s">
        <v>21</v>
      </c>
    </row>
    <row r="5" spans="1:14" x14ac:dyDescent="0.35">
      <c r="A5">
        <v>107</v>
      </c>
      <c r="B5" t="s">
        <v>14</v>
      </c>
      <c r="C5" t="s">
        <v>15</v>
      </c>
      <c r="D5">
        <v>5</v>
      </c>
      <c r="E5">
        <v>2</v>
      </c>
      <c r="G5" t="s">
        <v>32</v>
      </c>
      <c r="H5" t="s">
        <v>33</v>
      </c>
      <c r="I5" t="s">
        <v>25</v>
      </c>
      <c r="J5" s="1">
        <v>41327</v>
      </c>
      <c r="K5" t="s">
        <v>26</v>
      </c>
      <c r="L5" t="s">
        <v>20</v>
      </c>
      <c r="M5" t="s">
        <v>21</v>
      </c>
      <c r="N5" t="s">
        <v>21</v>
      </c>
    </row>
    <row r="6" spans="1:14" x14ac:dyDescent="0.35">
      <c r="A6">
        <v>119</v>
      </c>
      <c r="B6" t="s">
        <v>14</v>
      </c>
      <c r="C6" t="s">
        <v>34</v>
      </c>
      <c r="D6">
        <v>4</v>
      </c>
      <c r="E6">
        <v>1</v>
      </c>
      <c r="G6" t="s">
        <v>35</v>
      </c>
      <c r="H6" t="s">
        <v>36</v>
      </c>
      <c r="I6" t="s">
        <v>18</v>
      </c>
      <c r="J6" s="1">
        <v>41626</v>
      </c>
      <c r="K6" t="s">
        <v>31</v>
      </c>
      <c r="L6" t="s">
        <v>20</v>
      </c>
      <c r="M6" t="s">
        <v>21</v>
      </c>
      <c r="N6" t="s">
        <v>21</v>
      </c>
    </row>
    <row r="7" spans="1:14" x14ac:dyDescent="0.35">
      <c r="A7">
        <v>105</v>
      </c>
      <c r="B7" t="s">
        <v>37</v>
      </c>
      <c r="C7" t="s">
        <v>22</v>
      </c>
      <c r="D7">
        <v>4</v>
      </c>
      <c r="E7">
        <v>4</v>
      </c>
      <c r="G7" t="s">
        <v>38</v>
      </c>
      <c r="H7" t="s">
        <v>39</v>
      </c>
      <c r="I7" t="s">
        <v>18</v>
      </c>
      <c r="J7" s="1">
        <v>41684</v>
      </c>
      <c r="K7" t="s">
        <v>31</v>
      </c>
      <c r="L7" t="s">
        <v>20</v>
      </c>
      <c r="M7" t="s">
        <v>21</v>
      </c>
      <c r="N7" t="s">
        <v>21</v>
      </c>
    </row>
    <row r="8" spans="1:14" x14ac:dyDescent="0.35">
      <c r="A8">
        <v>115</v>
      </c>
      <c r="B8" t="s">
        <v>14</v>
      </c>
      <c r="C8" t="s">
        <v>15</v>
      </c>
      <c r="D8">
        <v>4</v>
      </c>
      <c r="E8">
        <v>2</v>
      </c>
      <c r="G8" t="s">
        <v>16</v>
      </c>
      <c r="H8" t="s">
        <v>17</v>
      </c>
      <c r="I8" t="s">
        <v>18</v>
      </c>
      <c r="J8" s="1">
        <v>41982</v>
      </c>
      <c r="K8" t="s">
        <v>19</v>
      </c>
      <c r="L8" t="s">
        <v>20</v>
      </c>
      <c r="M8" t="s">
        <v>21</v>
      </c>
      <c r="N8" t="s">
        <v>27</v>
      </c>
    </row>
    <row r="9" spans="1:14" x14ac:dyDescent="0.35">
      <c r="A9">
        <v>141</v>
      </c>
      <c r="B9" t="s">
        <v>14</v>
      </c>
      <c r="C9" t="s">
        <v>15</v>
      </c>
      <c r="D9">
        <v>4</v>
      </c>
      <c r="E9">
        <v>4</v>
      </c>
      <c r="G9" t="s">
        <v>16</v>
      </c>
      <c r="H9" t="s">
        <v>17</v>
      </c>
      <c r="I9" t="s">
        <v>18</v>
      </c>
      <c r="J9" s="1">
        <v>41982</v>
      </c>
      <c r="K9" t="s">
        <v>19</v>
      </c>
      <c r="L9" t="s">
        <v>20</v>
      </c>
      <c r="M9" t="s">
        <v>21</v>
      </c>
      <c r="N9" t="s">
        <v>27</v>
      </c>
    </row>
    <row r="10" spans="1:14" x14ac:dyDescent="0.35">
      <c r="A10">
        <v>169</v>
      </c>
      <c r="B10" t="s">
        <v>14</v>
      </c>
      <c r="C10" t="s">
        <v>15</v>
      </c>
      <c r="D10">
        <v>4</v>
      </c>
      <c r="E10">
        <v>2</v>
      </c>
      <c r="G10" t="s">
        <v>40</v>
      </c>
      <c r="H10" t="s">
        <v>41</v>
      </c>
      <c r="I10" t="s">
        <v>18</v>
      </c>
      <c r="J10" s="1">
        <v>41999</v>
      </c>
      <c r="K10" t="s">
        <v>31</v>
      </c>
      <c r="L10" t="s">
        <v>20</v>
      </c>
      <c r="M10" t="s">
        <v>21</v>
      </c>
      <c r="N10" t="s">
        <v>21</v>
      </c>
    </row>
    <row r="11" spans="1:14" x14ac:dyDescent="0.35">
      <c r="A11">
        <v>147</v>
      </c>
      <c r="B11" t="s">
        <v>14</v>
      </c>
      <c r="C11" t="s">
        <v>15</v>
      </c>
      <c r="D11">
        <v>4</v>
      </c>
      <c r="E11">
        <v>2</v>
      </c>
      <c r="G11" t="s">
        <v>42</v>
      </c>
      <c r="H11" t="s">
        <v>43</v>
      </c>
      <c r="I11" t="s">
        <v>18</v>
      </c>
      <c r="J11" s="1">
        <v>42010</v>
      </c>
      <c r="K11" t="s">
        <v>31</v>
      </c>
      <c r="L11" t="s">
        <v>20</v>
      </c>
      <c r="M11" t="s">
        <v>21</v>
      </c>
      <c r="N11" t="s">
        <v>27</v>
      </c>
    </row>
    <row r="12" spans="1:14" x14ac:dyDescent="0.35">
      <c r="A12">
        <v>103</v>
      </c>
      <c r="B12" t="s">
        <v>14</v>
      </c>
      <c r="C12" t="s">
        <v>44</v>
      </c>
      <c r="D12">
        <v>4</v>
      </c>
      <c r="E12">
        <v>2</v>
      </c>
      <c r="G12" t="s">
        <v>45</v>
      </c>
      <c r="H12" t="s">
        <v>46</v>
      </c>
      <c r="I12" t="s">
        <v>18</v>
      </c>
      <c r="J12" s="1">
        <v>42228</v>
      </c>
      <c r="K12" t="s">
        <v>19</v>
      </c>
      <c r="L12" t="s">
        <v>20</v>
      </c>
      <c r="M12" t="s">
        <v>21</v>
      </c>
      <c r="N12" t="s">
        <v>27</v>
      </c>
    </row>
    <row r="13" spans="1:14" x14ac:dyDescent="0.35">
      <c r="A13">
        <v>200</v>
      </c>
      <c r="B13" t="s">
        <v>14</v>
      </c>
      <c r="C13" t="s">
        <v>47</v>
      </c>
      <c r="D13">
        <v>4</v>
      </c>
      <c r="E13">
        <v>1</v>
      </c>
      <c r="G13" t="s">
        <v>48</v>
      </c>
      <c r="H13" t="s">
        <v>49</v>
      </c>
      <c r="I13" t="s">
        <v>18</v>
      </c>
      <c r="J13" s="1">
        <v>42572</v>
      </c>
      <c r="K13" t="s">
        <v>26</v>
      </c>
      <c r="L13" t="s">
        <v>20</v>
      </c>
      <c r="M13" t="s">
        <v>21</v>
      </c>
      <c r="N13" t="s">
        <v>27</v>
      </c>
    </row>
    <row r="14" spans="1:14" x14ac:dyDescent="0.35">
      <c r="A14">
        <v>211</v>
      </c>
      <c r="B14" t="s">
        <v>14</v>
      </c>
      <c r="C14" t="s">
        <v>22</v>
      </c>
      <c r="D14">
        <v>4</v>
      </c>
      <c r="E14">
        <v>1</v>
      </c>
      <c r="G14" t="s">
        <v>50</v>
      </c>
      <c r="H14" t="s">
        <v>51</v>
      </c>
      <c r="I14" t="s">
        <v>25</v>
      </c>
      <c r="J14" s="1">
        <v>42651</v>
      </c>
      <c r="K14" t="s">
        <v>26</v>
      </c>
      <c r="L14" t="s">
        <v>20</v>
      </c>
      <c r="M14" t="s">
        <v>21</v>
      </c>
      <c r="N14" t="s">
        <v>27</v>
      </c>
    </row>
    <row r="15" spans="1:14" x14ac:dyDescent="0.35">
      <c r="A15">
        <v>167</v>
      </c>
      <c r="B15" t="s">
        <v>14</v>
      </c>
      <c r="C15" t="s">
        <v>28</v>
      </c>
      <c r="D15">
        <v>4</v>
      </c>
      <c r="E15">
        <v>1</v>
      </c>
      <c r="G15" t="s">
        <v>52</v>
      </c>
      <c r="H15" t="s">
        <v>53</v>
      </c>
      <c r="I15" t="s">
        <v>25</v>
      </c>
      <c r="J15" s="1">
        <v>42691</v>
      </c>
      <c r="K15" t="s">
        <v>26</v>
      </c>
      <c r="L15" t="s">
        <v>20</v>
      </c>
      <c r="M15" t="s">
        <v>27</v>
      </c>
      <c r="N15" t="s">
        <v>27</v>
      </c>
    </row>
    <row r="16" spans="1:14" x14ac:dyDescent="0.35">
      <c r="A16">
        <v>235</v>
      </c>
      <c r="B16" t="s">
        <v>14</v>
      </c>
      <c r="C16" t="s">
        <v>28</v>
      </c>
      <c r="D16">
        <v>4</v>
      </c>
      <c r="E16">
        <v>2</v>
      </c>
      <c r="G16" t="s">
        <v>54</v>
      </c>
      <c r="H16" t="s">
        <v>55</v>
      </c>
      <c r="I16" t="s">
        <v>25</v>
      </c>
      <c r="J16" s="1">
        <v>42712</v>
      </c>
      <c r="K16" t="s">
        <v>26</v>
      </c>
      <c r="L16" t="s">
        <v>20</v>
      </c>
      <c r="M16" t="s">
        <v>27</v>
      </c>
      <c r="N16" t="s">
        <v>27</v>
      </c>
    </row>
    <row r="17" spans="1:14" x14ac:dyDescent="0.35">
      <c r="A17">
        <v>204</v>
      </c>
      <c r="B17" t="s">
        <v>14</v>
      </c>
      <c r="C17" t="s">
        <v>56</v>
      </c>
      <c r="D17">
        <v>4</v>
      </c>
      <c r="E17">
        <v>1</v>
      </c>
      <c r="G17" t="s">
        <v>57</v>
      </c>
      <c r="H17" t="s">
        <v>58</v>
      </c>
      <c r="I17" t="s">
        <v>25</v>
      </c>
      <c r="J17" s="1">
        <v>42775</v>
      </c>
      <c r="K17" t="s">
        <v>26</v>
      </c>
      <c r="L17" t="s">
        <v>20</v>
      </c>
      <c r="M17" t="s">
        <v>27</v>
      </c>
      <c r="N17" t="s">
        <v>27</v>
      </c>
    </row>
    <row r="18" spans="1:14" x14ac:dyDescent="0.35">
      <c r="A18">
        <v>103</v>
      </c>
      <c r="B18" t="s">
        <v>37</v>
      </c>
      <c r="C18" t="s">
        <v>44</v>
      </c>
      <c r="D18">
        <v>4</v>
      </c>
      <c r="E18">
        <v>3</v>
      </c>
      <c r="G18" t="s">
        <v>45</v>
      </c>
      <c r="H18" t="s">
        <v>46</v>
      </c>
      <c r="I18" t="s">
        <v>18</v>
      </c>
      <c r="J18" s="1">
        <v>42942</v>
      </c>
      <c r="K18" t="s">
        <v>26</v>
      </c>
      <c r="L18" t="s">
        <v>20</v>
      </c>
      <c r="M18" t="s">
        <v>21</v>
      </c>
      <c r="N18" t="s">
        <v>27</v>
      </c>
    </row>
    <row r="19" spans="1:14" x14ac:dyDescent="0.35">
      <c r="A19">
        <v>104</v>
      </c>
      <c r="B19" t="s">
        <v>37</v>
      </c>
      <c r="C19" t="s">
        <v>44</v>
      </c>
      <c r="D19">
        <v>4</v>
      </c>
      <c r="E19">
        <v>3</v>
      </c>
      <c r="G19" t="s">
        <v>59</v>
      </c>
      <c r="H19" t="s">
        <v>60</v>
      </c>
      <c r="I19" t="s">
        <v>25</v>
      </c>
      <c r="J19" s="1">
        <v>43055</v>
      </c>
      <c r="K19" t="s">
        <v>31</v>
      </c>
      <c r="L19" t="s">
        <v>20</v>
      </c>
      <c r="M19" t="s">
        <v>21</v>
      </c>
      <c r="N19" t="s">
        <v>27</v>
      </c>
    </row>
    <row r="20" spans="1:14" x14ac:dyDescent="0.35">
      <c r="A20">
        <v>213</v>
      </c>
      <c r="B20" t="s">
        <v>14</v>
      </c>
      <c r="C20" t="s">
        <v>44</v>
      </c>
      <c r="D20">
        <v>4</v>
      </c>
      <c r="E20">
        <v>2</v>
      </c>
      <c r="G20" t="s">
        <v>29</v>
      </c>
      <c r="H20" t="s">
        <v>30</v>
      </c>
      <c r="I20" t="s">
        <v>25</v>
      </c>
      <c r="J20" s="1">
        <v>43063</v>
      </c>
      <c r="K20" t="s">
        <v>26</v>
      </c>
      <c r="L20" t="s">
        <v>20</v>
      </c>
      <c r="M20" t="s">
        <v>27</v>
      </c>
      <c r="N20" t="s">
        <v>27</v>
      </c>
    </row>
    <row r="21" spans="1:14" x14ac:dyDescent="0.35">
      <c r="A21">
        <v>243</v>
      </c>
      <c r="B21" t="s">
        <v>14</v>
      </c>
      <c r="C21" t="s">
        <v>44</v>
      </c>
      <c r="D21">
        <v>4</v>
      </c>
      <c r="E21">
        <v>1</v>
      </c>
      <c r="G21" t="s">
        <v>61</v>
      </c>
      <c r="H21" t="s">
        <v>62</v>
      </c>
      <c r="I21" t="s">
        <v>25</v>
      </c>
      <c r="J21" s="1">
        <v>43071</v>
      </c>
      <c r="K21" t="s">
        <v>31</v>
      </c>
      <c r="L21" t="s">
        <v>20</v>
      </c>
      <c r="M21" t="s">
        <v>27</v>
      </c>
      <c r="N21" t="s">
        <v>27</v>
      </c>
    </row>
    <row r="22" spans="1:14" x14ac:dyDescent="0.35">
      <c r="A22">
        <v>153</v>
      </c>
      <c r="B22" t="s">
        <v>14</v>
      </c>
      <c r="C22" t="s">
        <v>34</v>
      </c>
      <c r="D22">
        <v>4</v>
      </c>
      <c r="E22">
        <v>2</v>
      </c>
      <c r="G22" t="s">
        <v>63</v>
      </c>
      <c r="H22" t="s">
        <v>64</v>
      </c>
      <c r="I22" t="s">
        <v>18</v>
      </c>
      <c r="J22" s="1">
        <v>43113</v>
      </c>
      <c r="K22" t="s">
        <v>19</v>
      </c>
      <c r="L22" t="s">
        <v>20</v>
      </c>
      <c r="M22" t="s">
        <v>21</v>
      </c>
      <c r="N22" t="s">
        <v>27</v>
      </c>
    </row>
    <row r="23" spans="1:14" x14ac:dyDescent="0.35">
      <c r="A23">
        <v>149</v>
      </c>
      <c r="B23" t="s">
        <v>14</v>
      </c>
      <c r="C23" t="s">
        <v>28</v>
      </c>
      <c r="D23">
        <v>4</v>
      </c>
      <c r="E23">
        <v>2</v>
      </c>
      <c r="G23" t="s">
        <v>65</v>
      </c>
      <c r="H23" t="s">
        <v>66</v>
      </c>
      <c r="I23" t="s">
        <v>18</v>
      </c>
      <c r="J23" s="1">
        <v>43313</v>
      </c>
      <c r="K23" t="s">
        <v>19</v>
      </c>
      <c r="L23" t="s">
        <v>20</v>
      </c>
      <c r="M23" t="s">
        <v>21</v>
      </c>
      <c r="N23" t="s">
        <v>27</v>
      </c>
    </row>
    <row r="24" spans="1:14" x14ac:dyDescent="0.35">
      <c r="A24">
        <v>103</v>
      </c>
      <c r="B24" t="s">
        <v>14</v>
      </c>
      <c r="C24" t="s">
        <v>28</v>
      </c>
      <c r="D24">
        <v>4</v>
      </c>
      <c r="E24">
        <v>3</v>
      </c>
      <c r="G24" t="s">
        <v>67</v>
      </c>
      <c r="H24" t="s">
        <v>68</v>
      </c>
      <c r="I24" t="s">
        <v>18</v>
      </c>
      <c r="J24" s="1">
        <v>43330</v>
      </c>
      <c r="K24" t="s">
        <v>26</v>
      </c>
      <c r="L24" t="s">
        <v>20</v>
      </c>
      <c r="M24" t="s">
        <v>27</v>
      </c>
      <c r="N24" t="s">
        <v>27</v>
      </c>
    </row>
    <row r="25" spans="1:14" x14ac:dyDescent="0.35">
      <c r="A25">
        <v>139</v>
      </c>
      <c r="B25" t="s">
        <v>14</v>
      </c>
      <c r="C25" t="s">
        <v>47</v>
      </c>
      <c r="D25">
        <v>4</v>
      </c>
      <c r="E25">
        <v>1</v>
      </c>
      <c r="G25" t="s">
        <v>69</v>
      </c>
      <c r="H25" t="s">
        <v>70</v>
      </c>
      <c r="I25" t="s">
        <v>25</v>
      </c>
      <c r="J25" s="1">
        <v>43377</v>
      </c>
      <c r="K25" t="s">
        <v>26</v>
      </c>
      <c r="L25" t="s">
        <v>20</v>
      </c>
      <c r="M25" t="s">
        <v>21</v>
      </c>
      <c r="N25" t="s">
        <v>27</v>
      </c>
    </row>
    <row r="26" spans="1:14" x14ac:dyDescent="0.35">
      <c r="A26">
        <v>123</v>
      </c>
      <c r="B26" t="s">
        <v>14</v>
      </c>
      <c r="C26" t="s">
        <v>15</v>
      </c>
      <c r="D26">
        <v>4</v>
      </c>
      <c r="E26">
        <v>2</v>
      </c>
      <c r="G26" t="s">
        <v>71</v>
      </c>
      <c r="H26" t="s">
        <v>72</v>
      </c>
      <c r="I26" t="s">
        <v>18</v>
      </c>
      <c r="J26" s="1">
        <v>43448</v>
      </c>
      <c r="K26" t="s">
        <v>19</v>
      </c>
      <c r="L26" t="s">
        <v>20</v>
      </c>
      <c r="M26" t="s">
        <v>21</v>
      </c>
      <c r="N26" t="s">
        <v>27</v>
      </c>
    </row>
    <row r="27" spans="1:14" x14ac:dyDescent="0.35">
      <c r="A27">
        <v>254</v>
      </c>
      <c r="B27" t="s">
        <v>37</v>
      </c>
      <c r="C27" t="s">
        <v>34</v>
      </c>
      <c r="D27">
        <v>4</v>
      </c>
      <c r="E27">
        <v>1</v>
      </c>
      <c r="G27" t="s">
        <v>73</v>
      </c>
      <c r="H27" t="s">
        <v>74</v>
      </c>
      <c r="I27" t="s">
        <v>25</v>
      </c>
      <c r="J27" s="1">
        <v>43748</v>
      </c>
      <c r="K27" t="s">
        <v>26</v>
      </c>
      <c r="L27" t="s">
        <v>20</v>
      </c>
      <c r="M27" t="s">
        <v>27</v>
      </c>
      <c r="N27" t="s">
        <v>27</v>
      </c>
    </row>
    <row r="28" spans="1:14" x14ac:dyDescent="0.35">
      <c r="A28">
        <v>136</v>
      </c>
      <c r="B28" t="s">
        <v>14</v>
      </c>
      <c r="C28" t="s">
        <v>56</v>
      </c>
      <c r="D28">
        <v>4</v>
      </c>
      <c r="E28">
        <v>2</v>
      </c>
      <c r="G28" t="s">
        <v>59</v>
      </c>
      <c r="H28" t="s">
        <v>60</v>
      </c>
      <c r="I28" t="s">
        <v>25</v>
      </c>
      <c r="J28" s="1">
        <v>43791</v>
      </c>
      <c r="K28" t="s">
        <v>26</v>
      </c>
      <c r="L28" t="s">
        <v>20</v>
      </c>
      <c r="M28" t="s">
        <v>21</v>
      </c>
      <c r="N28" t="s">
        <v>27</v>
      </c>
    </row>
    <row r="29" spans="1:14" x14ac:dyDescent="0.35">
      <c r="A29">
        <v>107</v>
      </c>
      <c r="B29" t="s">
        <v>14</v>
      </c>
      <c r="C29" t="s">
        <v>44</v>
      </c>
      <c r="D29">
        <v>4</v>
      </c>
      <c r="E29">
        <v>2</v>
      </c>
      <c r="F29">
        <v>93.85</v>
      </c>
      <c r="G29" t="s">
        <v>59</v>
      </c>
      <c r="H29" t="s">
        <v>60</v>
      </c>
      <c r="I29" t="s">
        <v>25</v>
      </c>
      <c r="J29" s="1">
        <v>40171</v>
      </c>
      <c r="K29" t="s">
        <v>26</v>
      </c>
      <c r="L29" t="s">
        <v>75</v>
      </c>
      <c r="M29" t="s">
        <v>21</v>
      </c>
      <c r="N29" t="s">
        <v>21</v>
      </c>
    </row>
    <row r="30" spans="1:14" x14ac:dyDescent="0.35">
      <c r="A30">
        <v>102</v>
      </c>
      <c r="B30" t="s">
        <v>37</v>
      </c>
      <c r="C30" t="s">
        <v>56</v>
      </c>
      <c r="D30">
        <v>3</v>
      </c>
      <c r="E30">
        <v>2</v>
      </c>
      <c r="F30">
        <v>107.37</v>
      </c>
      <c r="G30" t="s">
        <v>76</v>
      </c>
      <c r="H30" t="s">
        <v>77</v>
      </c>
      <c r="I30" t="s">
        <v>18</v>
      </c>
      <c r="J30" s="1">
        <v>40189</v>
      </c>
      <c r="K30" t="s">
        <v>26</v>
      </c>
      <c r="L30" t="s">
        <v>75</v>
      </c>
      <c r="M30" t="s">
        <v>27</v>
      </c>
      <c r="N30" t="s">
        <v>21</v>
      </c>
    </row>
    <row r="31" spans="1:14" x14ac:dyDescent="0.35">
      <c r="A31">
        <v>118</v>
      </c>
      <c r="B31" t="s">
        <v>14</v>
      </c>
      <c r="C31" t="s">
        <v>15</v>
      </c>
      <c r="D31">
        <v>3</v>
      </c>
      <c r="E31">
        <v>2</v>
      </c>
      <c r="F31">
        <v>97.52</v>
      </c>
      <c r="G31" t="s">
        <v>78</v>
      </c>
      <c r="H31" t="s">
        <v>53</v>
      </c>
      <c r="I31" t="s">
        <v>25</v>
      </c>
      <c r="J31" s="1">
        <v>40471</v>
      </c>
      <c r="K31" t="s">
        <v>26</v>
      </c>
      <c r="L31" t="s">
        <v>75</v>
      </c>
      <c r="M31" t="s">
        <v>27</v>
      </c>
      <c r="N31" t="s">
        <v>21</v>
      </c>
    </row>
    <row r="32" spans="1:14" x14ac:dyDescent="0.35">
      <c r="A32">
        <v>105</v>
      </c>
      <c r="B32" t="s">
        <v>14</v>
      </c>
      <c r="C32" t="s">
        <v>22</v>
      </c>
      <c r="D32">
        <v>3</v>
      </c>
      <c r="E32">
        <v>1</v>
      </c>
      <c r="F32">
        <v>100.96</v>
      </c>
      <c r="G32" t="s">
        <v>79</v>
      </c>
      <c r="H32" t="s">
        <v>80</v>
      </c>
      <c r="I32" t="s">
        <v>25</v>
      </c>
      <c r="J32" s="1">
        <v>40510</v>
      </c>
      <c r="K32" t="s">
        <v>26</v>
      </c>
      <c r="L32" t="s">
        <v>75</v>
      </c>
      <c r="M32" t="s">
        <v>27</v>
      </c>
      <c r="N32" t="s">
        <v>21</v>
      </c>
    </row>
    <row r="33" spans="1:14" x14ac:dyDescent="0.35">
      <c r="A33">
        <v>100</v>
      </c>
      <c r="B33" t="s">
        <v>37</v>
      </c>
      <c r="C33" t="s">
        <v>56</v>
      </c>
      <c r="D33">
        <v>4</v>
      </c>
      <c r="E33">
        <v>1</v>
      </c>
      <c r="F33">
        <v>120.48</v>
      </c>
      <c r="G33" t="s">
        <v>76</v>
      </c>
      <c r="H33" t="s">
        <v>77</v>
      </c>
      <c r="I33" t="s">
        <v>18</v>
      </c>
      <c r="J33" s="1">
        <v>40593</v>
      </c>
      <c r="K33" t="s">
        <v>26</v>
      </c>
      <c r="L33" t="s">
        <v>75</v>
      </c>
      <c r="M33" t="s">
        <v>21</v>
      </c>
      <c r="N33" t="s">
        <v>21</v>
      </c>
    </row>
    <row r="34" spans="1:14" x14ac:dyDescent="0.35">
      <c r="A34">
        <v>107</v>
      </c>
      <c r="B34" t="s">
        <v>14</v>
      </c>
      <c r="C34" t="s">
        <v>28</v>
      </c>
      <c r="D34">
        <v>4</v>
      </c>
      <c r="E34">
        <v>1</v>
      </c>
      <c r="F34">
        <v>115.05</v>
      </c>
      <c r="G34" t="s">
        <v>81</v>
      </c>
      <c r="H34" t="s">
        <v>82</v>
      </c>
      <c r="I34" t="s">
        <v>18</v>
      </c>
      <c r="J34" s="1">
        <v>40802</v>
      </c>
      <c r="K34" t="s">
        <v>83</v>
      </c>
      <c r="L34" t="s">
        <v>75</v>
      </c>
      <c r="M34" t="s">
        <v>21</v>
      </c>
      <c r="N34" t="s">
        <v>21</v>
      </c>
    </row>
    <row r="35" spans="1:14" x14ac:dyDescent="0.35">
      <c r="A35">
        <v>112</v>
      </c>
      <c r="B35" t="s">
        <v>37</v>
      </c>
      <c r="C35" t="s">
        <v>28</v>
      </c>
      <c r="D35">
        <v>4</v>
      </c>
      <c r="E35">
        <v>2</v>
      </c>
      <c r="F35">
        <v>114.28</v>
      </c>
      <c r="G35" t="s">
        <v>61</v>
      </c>
      <c r="H35" t="s">
        <v>62</v>
      </c>
      <c r="I35" t="s">
        <v>25</v>
      </c>
      <c r="J35" s="1">
        <v>40833</v>
      </c>
      <c r="K35" t="s">
        <v>26</v>
      </c>
      <c r="L35" t="s">
        <v>75</v>
      </c>
      <c r="M35" t="s">
        <v>27</v>
      </c>
      <c r="N35" t="s">
        <v>21</v>
      </c>
    </row>
    <row r="36" spans="1:14" x14ac:dyDescent="0.35">
      <c r="A36">
        <v>117</v>
      </c>
      <c r="B36" t="s">
        <v>14</v>
      </c>
      <c r="C36" t="s">
        <v>47</v>
      </c>
      <c r="D36">
        <v>4</v>
      </c>
      <c r="E36">
        <v>2</v>
      </c>
      <c r="F36">
        <v>95.12</v>
      </c>
      <c r="G36" t="s">
        <v>78</v>
      </c>
      <c r="H36" t="s">
        <v>53</v>
      </c>
      <c r="I36" t="s">
        <v>25</v>
      </c>
      <c r="J36" s="1">
        <v>40879</v>
      </c>
      <c r="K36" t="s">
        <v>26</v>
      </c>
      <c r="L36" t="s">
        <v>75</v>
      </c>
      <c r="M36" t="s">
        <v>27</v>
      </c>
      <c r="N36" t="s">
        <v>21</v>
      </c>
    </row>
    <row r="37" spans="1:14" x14ac:dyDescent="0.35">
      <c r="A37">
        <v>133</v>
      </c>
      <c r="B37" t="s">
        <v>37</v>
      </c>
      <c r="C37" t="s">
        <v>44</v>
      </c>
      <c r="D37">
        <v>4</v>
      </c>
      <c r="E37">
        <v>2</v>
      </c>
      <c r="F37">
        <v>154.65</v>
      </c>
      <c r="G37" t="s">
        <v>84</v>
      </c>
      <c r="H37" t="s">
        <v>85</v>
      </c>
      <c r="I37" t="s">
        <v>18</v>
      </c>
      <c r="J37" s="1">
        <v>40967</v>
      </c>
      <c r="K37" t="s">
        <v>26</v>
      </c>
      <c r="L37" t="s">
        <v>75</v>
      </c>
      <c r="M37" t="s">
        <v>27</v>
      </c>
      <c r="N37" t="s">
        <v>21</v>
      </c>
    </row>
    <row r="38" spans="1:14" x14ac:dyDescent="0.35">
      <c r="A38">
        <v>108</v>
      </c>
      <c r="B38" t="s">
        <v>14</v>
      </c>
      <c r="C38" t="s">
        <v>44</v>
      </c>
      <c r="D38">
        <v>3</v>
      </c>
      <c r="E38">
        <v>1</v>
      </c>
      <c r="F38">
        <v>90</v>
      </c>
      <c r="G38" t="s">
        <v>76</v>
      </c>
      <c r="H38" t="s">
        <v>77</v>
      </c>
      <c r="I38" t="s">
        <v>18</v>
      </c>
      <c r="J38" s="1">
        <v>40981</v>
      </c>
      <c r="K38" t="s">
        <v>26</v>
      </c>
      <c r="L38" t="s">
        <v>75</v>
      </c>
      <c r="M38" t="s">
        <v>27</v>
      </c>
      <c r="N38" t="s">
        <v>21</v>
      </c>
    </row>
    <row r="39" spans="1:14" x14ac:dyDescent="0.35">
      <c r="A39">
        <v>183</v>
      </c>
      <c r="B39" t="s">
        <v>14</v>
      </c>
      <c r="C39" t="s">
        <v>86</v>
      </c>
      <c r="D39">
        <v>3</v>
      </c>
      <c r="E39">
        <v>2</v>
      </c>
      <c r="F39">
        <v>123.64</v>
      </c>
      <c r="G39" t="s">
        <v>76</v>
      </c>
      <c r="H39" t="s">
        <v>77</v>
      </c>
      <c r="I39" t="s">
        <v>18</v>
      </c>
      <c r="J39" s="1">
        <v>40986</v>
      </c>
      <c r="K39" t="s">
        <v>26</v>
      </c>
      <c r="L39" t="s">
        <v>75</v>
      </c>
      <c r="M39" t="s">
        <v>27</v>
      </c>
      <c r="N39" t="s">
        <v>21</v>
      </c>
    </row>
    <row r="40" spans="1:14" x14ac:dyDescent="0.35">
      <c r="A40">
        <v>106</v>
      </c>
      <c r="B40" t="s">
        <v>14</v>
      </c>
      <c r="C40" t="s">
        <v>44</v>
      </c>
      <c r="D40">
        <v>3</v>
      </c>
      <c r="E40">
        <v>1</v>
      </c>
      <c r="F40">
        <v>93.8</v>
      </c>
      <c r="G40" t="s">
        <v>87</v>
      </c>
      <c r="H40" t="s">
        <v>88</v>
      </c>
      <c r="I40" t="s">
        <v>18</v>
      </c>
      <c r="J40" s="1">
        <v>41111</v>
      </c>
      <c r="K40" t="s">
        <v>26</v>
      </c>
      <c r="L40" t="s">
        <v>75</v>
      </c>
      <c r="M40" t="s">
        <v>27</v>
      </c>
      <c r="N40" t="s">
        <v>21</v>
      </c>
    </row>
    <row r="41" spans="1:14" x14ac:dyDescent="0.35">
      <c r="A41">
        <v>128</v>
      </c>
      <c r="B41" t="s">
        <v>37</v>
      </c>
      <c r="C41" t="s">
        <v>44</v>
      </c>
      <c r="D41">
        <v>3</v>
      </c>
      <c r="E41">
        <v>2</v>
      </c>
      <c r="F41">
        <v>107.56</v>
      </c>
      <c r="G41" t="s">
        <v>89</v>
      </c>
      <c r="H41" t="s">
        <v>90</v>
      </c>
      <c r="I41" t="s">
        <v>18</v>
      </c>
      <c r="J41" s="1">
        <v>41121</v>
      </c>
      <c r="K41" t="s">
        <v>26</v>
      </c>
      <c r="L41" t="s">
        <v>75</v>
      </c>
      <c r="M41" t="s">
        <v>27</v>
      </c>
      <c r="N41" t="s">
        <v>21</v>
      </c>
    </row>
    <row r="42" spans="1:14" x14ac:dyDescent="0.35">
      <c r="A42">
        <v>102</v>
      </c>
      <c r="B42" t="s">
        <v>14</v>
      </c>
      <c r="C42" t="s">
        <v>47</v>
      </c>
      <c r="D42">
        <v>3</v>
      </c>
      <c r="E42">
        <v>1</v>
      </c>
      <c r="F42">
        <v>122.89</v>
      </c>
      <c r="G42" t="s">
        <v>91</v>
      </c>
      <c r="H42" t="s">
        <v>92</v>
      </c>
      <c r="I42" t="s">
        <v>18</v>
      </c>
      <c r="J42" s="1">
        <v>41460</v>
      </c>
      <c r="K42" t="s">
        <v>93</v>
      </c>
      <c r="L42" t="s">
        <v>75</v>
      </c>
      <c r="M42" t="s">
        <v>27</v>
      </c>
      <c r="N42" t="s">
        <v>27</v>
      </c>
    </row>
    <row r="43" spans="1:14" x14ac:dyDescent="0.35">
      <c r="A43">
        <v>115</v>
      </c>
      <c r="B43" t="s">
        <v>14</v>
      </c>
      <c r="C43" t="s">
        <v>94</v>
      </c>
      <c r="D43">
        <v>3</v>
      </c>
      <c r="E43">
        <v>2</v>
      </c>
      <c r="F43">
        <v>106.48</v>
      </c>
      <c r="G43" t="s">
        <v>95</v>
      </c>
      <c r="H43" t="s">
        <v>96</v>
      </c>
      <c r="I43" t="s">
        <v>18</v>
      </c>
      <c r="J43" s="1">
        <v>41479</v>
      </c>
      <c r="K43" t="s">
        <v>26</v>
      </c>
      <c r="L43" t="s">
        <v>75</v>
      </c>
      <c r="M43" t="s">
        <v>27</v>
      </c>
      <c r="N43" t="s">
        <v>27</v>
      </c>
    </row>
    <row r="44" spans="1:14" x14ac:dyDescent="0.35">
      <c r="A44">
        <v>100</v>
      </c>
      <c r="B44" t="s">
        <v>37</v>
      </c>
      <c r="C44" t="s">
        <v>15</v>
      </c>
      <c r="D44">
        <v>3</v>
      </c>
      <c r="E44">
        <v>2</v>
      </c>
      <c r="F44">
        <v>192.3</v>
      </c>
      <c r="G44" t="s">
        <v>97</v>
      </c>
      <c r="H44" t="s">
        <v>98</v>
      </c>
      <c r="I44" t="s">
        <v>25</v>
      </c>
      <c r="J44" s="1">
        <v>41563</v>
      </c>
      <c r="K44" t="s">
        <v>26</v>
      </c>
      <c r="L44" t="s">
        <v>75</v>
      </c>
      <c r="M44" t="s">
        <v>21</v>
      </c>
      <c r="N44" t="s">
        <v>21</v>
      </c>
    </row>
    <row r="45" spans="1:14" x14ac:dyDescent="0.35">
      <c r="A45">
        <v>115</v>
      </c>
      <c r="B45" t="s">
        <v>37</v>
      </c>
      <c r="C45" t="s">
        <v>15</v>
      </c>
      <c r="D45">
        <v>3</v>
      </c>
      <c r="E45">
        <v>2</v>
      </c>
      <c r="F45">
        <v>174.24</v>
      </c>
      <c r="G45" t="s">
        <v>99</v>
      </c>
      <c r="H45" t="s">
        <v>30</v>
      </c>
      <c r="I45" t="s">
        <v>25</v>
      </c>
      <c r="J45" s="1">
        <v>41577</v>
      </c>
      <c r="K45" t="s">
        <v>26</v>
      </c>
      <c r="L45" t="s">
        <v>75</v>
      </c>
      <c r="M45" t="s">
        <v>27</v>
      </c>
      <c r="N45" t="s">
        <v>21</v>
      </c>
    </row>
    <row r="46" spans="1:14" x14ac:dyDescent="0.35">
      <c r="A46">
        <v>123</v>
      </c>
      <c r="B46" t="s">
        <v>14</v>
      </c>
      <c r="C46" t="s">
        <v>22</v>
      </c>
      <c r="D46">
        <v>3</v>
      </c>
      <c r="E46">
        <v>2</v>
      </c>
      <c r="F46">
        <v>110.81</v>
      </c>
      <c r="G46" t="s">
        <v>100</v>
      </c>
      <c r="H46" t="s">
        <v>101</v>
      </c>
      <c r="I46" t="s">
        <v>18</v>
      </c>
      <c r="J46" s="1">
        <v>41658</v>
      </c>
      <c r="K46" t="s">
        <v>19</v>
      </c>
      <c r="L46" t="s">
        <v>75</v>
      </c>
      <c r="M46" t="s">
        <v>21</v>
      </c>
      <c r="N46" t="s">
        <v>21</v>
      </c>
    </row>
    <row r="47" spans="1:14" x14ac:dyDescent="0.35">
      <c r="A47">
        <v>136</v>
      </c>
      <c r="B47" t="s">
        <v>14</v>
      </c>
      <c r="C47" t="s">
        <v>56</v>
      </c>
      <c r="D47">
        <v>3</v>
      </c>
      <c r="E47">
        <v>2</v>
      </c>
      <c r="F47">
        <v>111.47</v>
      </c>
      <c r="G47" t="s">
        <v>102</v>
      </c>
      <c r="H47" t="s">
        <v>103</v>
      </c>
      <c r="I47" t="s">
        <v>18</v>
      </c>
      <c r="J47" s="1">
        <v>41696</v>
      </c>
      <c r="K47" t="s">
        <v>26</v>
      </c>
      <c r="L47" t="s">
        <v>75</v>
      </c>
      <c r="M47" t="s">
        <v>27</v>
      </c>
      <c r="N47" t="s">
        <v>27</v>
      </c>
    </row>
    <row r="48" spans="1:14" x14ac:dyDescent="0.35">
      <c r="A48">
        <v>127</v>
      </c>
      <c r="B48" t="s">
        <v>14</v>
      </c>
      <c r="C48" t="s">
        <v>47</v>
      </c>
      <c r="D48">
        <v>3</v>
      </c>
      <c r="E48">
        <v>1</v>
      </c>
      <c r="F48">
        <v>111.4</v>
      </c>
      <c r="G48" t="s">
        <v>104</v>
      </c>
      <c r="H48" t="s">
        <v>105</v>
      </c>
      <c r="I48" t="s">
        <v>25</v>
      </c>
      <c r="J48" s="1">
        <v>41929</v>
      </c>
      <c r="K48" t="s">
        <v>26</v>
      </c>
      <c r="L48" t="s">
        <v>75</v>
      </c>
      <c r="M48" t="s">
        <v>27</v>
      </c>
      <c r="N48" t="s">
        <v>21</v>
      </c>
    </row>
    <row r="49" spans="1:14" x14ac:dyDescent="0.35">
      <c r="A49">
        <v>139</v>
      </c>
      <c r="B49" t="s">
        <v>37</v>
      </c>
      <c r="C49" t="s">
        <v>44</v>
      </c>
      <c r="D49">
        <v>4</v>
      </c>
      <c r="E49">
        <v>2</v>
      </c>
      <c r="F49">
        <v>110.31</v>
      </c>
      <c r="G49" t="s">
        <v>106</v>
      </c>
      <c r="H49" t="s">
        <v>107</v>
      </c>
      <c r="I49" t="s">
        <v>25</v>
      </c>
      <c r="J49" s="1">
        <v>41959</v>
      </c>
      <c r="K49" t="s">
        <v>26</v>
      </c>
      <c r="L49" t="s">
        <v>75</v>
      </c>
      <c r="M49" t="s">
        <v>21</v>
      </c>
      <c r="N49" t="s">
        <v>27</v>
      </c>
    </row>
    <row r="50" spans="1:14" x14ac:dyDescent="0.35">
      <c r="A50">
        <v>107</v>
      </c>
      <c r="B50" t="s">
        <v>14</v>
      </c>
      <c r="C50" t="s">
        <v>86</v>
      </c>
      <c r="D50">
        <v>3</v>
      </c>
      <c r="E50">
        <v>1</v>
      </c>
      <c r="F50">
        <v>84.9</v>
      </c>
      <c r="G50" t="s">
        <v>16</v>
      </c>
      <c r="H50" t="s">
        <v>17</v>
      </c>
      <c r="I50" t="s">
        <v>18</v>
      </c>
      <c r="J50" s="1">
        <v>42050</v>
      </c>
      <c r="K50" t="s">
        <v>26</v>
      </c>
      <c r="L50" t="s">
        <v>75</v>
      </c>
      <c r="M50" t="s">
        <v>27</v>
      </c>
      <c r="N50" t="s">
        <v>21</v>
      </c>
    </row>
    <row r="51" spans="1:14" x14ac:dyDescent="0.35">
      <c r="A51">
        <v>138</v>
      </c>
      <c r="B51" t="s">
        <v>14</v>
      </c>
      <c r="C51" t="s">
        <v>34</v>
      </c>
      <c r="D51">
        <v>3</v>
      </c>
      <c r="E51">
        <v>1</v>
      </c>
      <c r="F51">
        <v>98.57</v>
      </c>
      <c r="G51" t="s">
        <v>32</v>
      </c>
      <c r="H51" t="s">
        <v>33</v>
      </c>
      <c r="I51" t="s">
        <v>25</v>
      </c>
      <c r="J51" s="1">
        <v>42299</v>
      </c>
      <c r="K51" t="s">
        <v>26</v>
      </c>
      <c r="L51" t="s">
        <v>75</v>
      </c>
      <c r="M51" t="s">
        <v>27</v>
      </c>
      <c r="N51" t="s">
        <v>21</v>
      </c>
    </row>
    <row r="52" spans="1:14" x14ac:dyDescent="0.35">
      <c r="A52">
        <v>117</v>
      </c>
      <c r="B52" t="s">
        <v>14</v>
      </c>
      <c r="C52" t="s">
        <v>15</v>
      </c>
      <c r="D52">
        <v>3</v>
      </c>
      <c r="E52">
        <v>1</v>
      </c>
      <c r="F52">
        <v>100</v>
      </c>
      <c r="G52" t="s">
        <v>40</v>
      </c>
      <c r="H52" t="s">
        <v>41</v>
      </c>
      <c r="I52" t="s">
        <v>18</v>
      </c>
      <c r="J52" s="1">
        <v>42386</v>
      </c>
      <c r="K52" t="s">
        <v>19</v>
      </c>
      <c r="L52" t="s">
        <v>75</v>
      </c>
      <c r="M52" t="s">
        <v>21</v>
      </c>
      <c r="N52" t="s">
        <v>21</v>
      </c>
    </row>
    <row r="53" spans="1:14" x14ac:dyDescent="0.35">
      <c r="A53">
        <v>106</v>
      </c>
      <c r="B53" t="s">
        <v>14</v>
      </c>
      <c r="C53" t="s">
        <v>15</v>
      </c>
      <c r="D53">
        <v>3</v>
      </c>
      <c r="E53">
        <v>2</v>
      </c>
      <c r="F53">
        <v>115.21</v>
      </c>
      <c r="G53" t="s">
        <v>108</v>
      </c>
      <c r="H53" t="s">
        <v>109</v>
      </c>
      <c r="I53" t="s">
        <v>18</v>
      </c>
      <c r="J53" s="1">
        <v>42389</v>
      </c>
      <c r="K53" t="s">
        <v>19</v>
      </c>
      <c r="L53" t="s">
        <v>75</v>
      </c>
      <c r="M53" t="s">
        <v>21</v>
      </c>
      <c r="N53" t="s">
        <v>21</v>
      </c>
    </row>
    <row r="54" spans="1:14" x14ac:dyDescent="0.35">
      <c r="A54">
        <v>154</v>
      </c>
      <c r="B54" t="s">
        <v>37</v>
      </c>
      <c r="C54" t="s">
        <v>22</v>
      </c>
      <c r="D54">
        <v>3</v>
      </c>
      <c r="E54">
        <v>2</v>
      </c>
      <c r="F54">
        <v>114.92</v>
      </c>
      <c r="G54" t="s">
        <v>110</v>
      </c>
      <c r="H54" t="s">
        <v>111</v>
      </c>
      <c r="I54" t="s">
        <v>25</v>
      </c>
      <c r="J54" s="1">
        <v>42666</v>
      </c>
      <c r="K54" t="s">
        <v>26</v>
      </c>
      <c r="L54" t="s">
        <v>75</v>
      </c>
      <c r="M54" t="s">
        <v>27</v>
      </c>
      <c r="N54" t="s">
        <v>21</v>
      </c>
    </row>
    <row r="55" spans="1:14" x14ac:dyDescent="0.35">
      <c r="A55">
        <v>122</v>
      </c>
      <c r="B55" t="s">
        <v>14</v>
      </c>
      <c r="C55" t="s">
        <v>28</v>
      </c>
      <c r="D55">
        <v>3</v>
      </c>
      <c r="E55">
        <v>2</v>
      </c>
      <c r="F55">
        <v>116.19</v>
      </c>
      <c r="G55" t="s">
        <v>73</v>
      </c>
      <c r="H55" t="s">
        <v>74</v>
      </c>
      <c r="I55" t="s">
        <v>25</v>
      </c>
      <c r="J55" s="1">
        <v>42750</v>
      </c>
      <c r="K55" t="s">
        <v>26</v>
      </c>
      <c r="L55" t="s">
        <v>75</v>
      </c>
      <c r="M55" t="s">
        <v>21</v>
      </c>
      <c r="N55" t="s">
        <v>27</v>
      </c>
    </row>
    <row r="56" spans="1:14" x14ac:dyDescent="0.35">
      <c r="A56">
        <v>111</v>
      </c>
      <c r="B56" t="s">
        <v>37</v>
      </c>
      <c r="C56" t="s">
        <v>47</v>
      </c>
      <c r="D56">
        <v>3</v>
      </c>
      <c r="E56">
        <v>2</v>
      </c>
      <c r="F56">
        <v>96.52</v>
      </c>
      <c r="G56" t="s">
        <v>112</v>
      </c>
      <c r="H56" t="s">
        <v>113</v>
      </c>
      <c r="I56" t="s">
        <v>18</v>
      </c>
      <c r="J56" s="1">
        <v>42922</v>
      </c>
      <c r="K56" t="s">
        <v>26</v>
      </c>
      <c r="L56" t="s">
        <v>75</v>
      </c>
      <c r="M56" t="s">
        <v>27</v>
      </c>
      <c r="N56" t="s">
        <v>27</v>
      </c>
    </row>
    <row r="57" spans="1:14" x14ac:dyDescent="0.35">
      <c r="A57">
        <v>131</v>
      </c>
      <c r="B57" t="s">
        <v>14</v>
      </c>
      <c r="C57" t="s">
        <v>44</v>
      </c>
      <c r="D57">
        <v>3</v>
      </c>
      <c r="E57">
        <v>1</v>
      </c>
      <c r="F57">
        <v>136.44999999999999</v>
      </c>
      <c r="G57" t="s">
        <v>89</v>
      </c>
      <c r="H57" t="s">
        <v>90</v>
      </c>
      <c r="I57" t="s">
        <v>18</v>
      </c>
      <c r="J57" s="1">
        <v>42978</v>
      </c>
      <c r="K57" t="s">
        <v>26</v>
      </c>
      <c r="L57" t="s">
        <v>75</v>
      </c>
      <c r="M57" t="s">
        <v>27</v>
      </c>
      <c r="N57" t="s">
        <v>27</v>
      </c>
    </row>
    <row r="58" spans="1:14" x14ac:dyDescent="0.35">
      <c r="A58">
        <v>110</v>
      </c>
      <c r="B58" t="s">
        <v>37</v>
      </c>
      <c r="C58" t="s">
        <v>44</v>
      </c>
      <c r="D58">
        <v>3</v>
      </c>
      <c r="E58">
        <v>2</v>
      </c>
      <c r="F58">
        <v>94.82</v>
      </c>
      <c r="G58" t="s">
        <v>89</v>
      </c>
      <c r="H58" t="s">
        <v>90</v>
      </c>
      <c r="I58" t="s">
        <v>18</v>
      </c>
      <c r="J58" s="1">
        <v>42981</v>
      </c>
      <c r="K58" t="s">
        <v>26</v>
      </c>
      <c r="L58" t="s">
        <v>75</v>
      </c>
      <c r="M58" t="s">
        <v>21</v>
      </c>
      <c r="N58" t="s">
        <v>27</v>
      </c>
    </row>
    <row r="59" spans="1:14" x14ac:dyDescent="0.35">
      <c r="A59">
        <v>121</v>
      </c>
      <c r="B59" t="s">
        <v>14</v>
      </c>
      <c r="C59" t="s">
        <v>22</v>
      </c>
      <c r="D59">
        <v>3</v>
      </c>
      <c r="E59">
        <v>1</v>
      </c>
      <c r="F59">
        <v>96.8</v>
      </c>
      <c r="G59" t="s">
        <v>54</v>
      </c>
      <c r="H59" t="s">
        <v>55</v>
      </c>
      <c r="I59" t="s">
        <v>25</v>
      </c>
      <c r="J59" s="1">
        <v>43030</v>
      </c>
      <c r="K59" t="s">
        <v>19</v>
      </c>
      <c r="L59" t="s">
        <v>75</v>
      </c>
      <c r="M59" t="s">
        <v>21</v>
      </c>
      <c r="N59" t="s">
        <v>27</v>
      </c>
    </row>
    <row r="60" spans="1:14" x14ac:dyDescent="0.35">
      <c r="A60">
        <v>113</v>
      </c>
      <c r="B60" t="s">
        <v>14</v>
      </c>
      <c r="C60" t="s">
        <v>22</v>
      </c>
      <c r="D60">
        <v>3</v>
      </c>
      <c r="E60">
        <v>1</v>
      </c>
      <c r="F60">
        <v>106.6</v>
      </c>
      <c r="G60" t="s">
        <v>114</v>
      </c>
      <c r="H60" t="s">
        <v>115</v>
      </c>
      <c r="I60" t="s">
        <v>25</v>
      </c>
      <c r="J60" s="1">
        <v>43037</v>
      </c>
      <c r="K60" t="s">
        <v>26</v>
      </c>
      <c r="L60" t="s">
        <v>75</v>
      </c>
      <c r="M60" t="s">
        <v>21</v>
      </c>
      <c r="N60" t="s">
        <v>27</v>
      </c>
    </row>
    <row r="61" spans="1:14" x14ac:dyDescent="0.35">
      <c r="A61">
        <v>112</v>
      </c>
      <c r="B61" t="s">
        <v>14</v>
      </c>
      <c r="C61" t="s">
        <v>34</v>
      </c>
      <c r="D61">
        <v>3</v>
      </c>
      <c r="E61">
        <v>2</v>
      </c>
      <c r="F61">
        <v>94.11</v>
      </c>
      <c r="G61" t="s">
        <v>116</v>
      </c>
      <c r="H61" t="s">
        <v>117</v>
      </c>
      <c r="I61" t="s">
        <v>18</v>
      </c>
      <c r="J61" s="1">
        <v>43132</v>
      </c>
      <c r="K61" t="s">
        <v>26</v>
      </c>
      <c r="L61" t="s">
        <v>75</v>
      </c>
      <c r="M61" t="s">
        <v>27</v>
      </c>
      <c r="N61" t="s">
        <v>27</v>
      </c>
    </row>
    <row r="62" spans="1:14" x14ac:dyDescent="0.35">
      <c r="A62">
        <v>160</v>
      </c>
      <c r="B62" t="s">
        <v>37</v>
      </c>
      <c r="C62" t="s">
        <v>34</v>
      </c>
      <c r="D62">
        <v>3</v>
      </c>
      <c r="E62">
        <v>1</v>
      </c>
      <c r="F62">
        <v>100.62</v>
      </c>
      <c r="G62" t="s">
        <v>118</v>
      </c>
      <c r="H62" t="s">
        <v>119</v>
      </c>
      <c r="I62" t="s">
        <v>18</v>
      </c>
      <c r="J62" s="1">
        <v>43138</v>
      </c>
      <c r="K62" t="s">
        <v>26</v>
      </c>
      <c r="L62" t="s">
        <v>75</v>
      </c>
      <c r="M62" t="s">
        <v>27</v>
      </c>
      <c r="N62" t="s">
        <v>27</v>
      </c>
    </row>
    <row r="63" spans="1:14" x14ac:dyDescent="0.35">
      <c r="A63">
        <v>129</v>
      </c>
      <c r="B63" t="s">
        <v>37</v>
      </c>
      <c r="C63" t="s">
        <v>34</v>
      </c>
      <c r="D63">
        <v>3</v>
      </c>
      <c r="E63">
        <v>2</v>
      </c>
      <c r="F63">
        <v>134.37</v>
      </c>
      <c r="G63" t="s">
        <v>63</v>
      </c>
      <c r="H63" t="s">
        <v>64</v>
      </c>
      <c r="I63" t="s">
        <v>18</v>
      </c>
      <c r="J63" s="1">
        <v>43147</v>
      </c>
      <c r="K63" t="s">
        <v>26</v>
      </c>
      <c r="L63" t="s">
        <v>75</v>
      </c>
      <c r="M63" t="s">
        <v>27</v>
      </c>
      <c r="N63" t="s">
        <v>27</v>
      </c>
    </row>
    <row r="64" spans="1:14" x14ac:dyDescent="0.35">
      <c r="A64">
        <v>140</v>
      </c>
      <c r="B64" t="s">
        <v>14</v>
      </c>
      <c r="C64" t="s">
        <v>47</v>
      </c>
      <c r="D64">
        <v>3</v>
      </c>
      <c r="E64">
        <v>2</v>
      </c>
      <c r="F64">
        <v>130.84</v>
      </c>
      <c r="G64" t="s">
        <v>120</v>
      </c>
      <c r="H64" t="s">
        <v>80</v>
      </c>
      <c r="I64" t="s">
        <v>25</v>
      </c>
      <c r="J64" s="1">
        <v>43394</v>
      </c>
      <c r="K64" t="s">
        <v>26</v>
      </c>
      <c r="L64" t="s">
        <v>75</v>
      </c>
      <c r="M64" t="s">
        <v>27</v>
      </c>
      <c r="N64" t="s">
        <v>27</v>
      </c>
    </row>
    <row r="65" spans="1:14" x14ac:dyDescent="0.35">
      <c r="A65">
        <v>157</v>
      </c>
      <c r="B65" t="s">
        <v>37</v>
      </c>
      <c r="C65" t="s">
        <v>47</v>
      </c>
      <c r="D65">
        <v>3</v>
      </c>
      <c r="E65">
        <v>1</v>
      </c>
      <c r="F65">
        <v>121.71</v>
      </c>
      <c r="G65" t="s">
        <v>52</v>
      </c>
      <c r="H65" t="s">
        <v>53</v>
      </c>
      <c r="I65" t="s">
        <v>25</v>
      </c>
      <c r="J65" s="1">
        <v>43397</v>
      </c>
      <c r="K65" t="s">
        <v>121</v>
      </c>
      <c r="L65" t="s">
        <v>75</v>
      </c>
      <c r="M65" t="s">
        <v>27</v>
      </c>
      <c r="N65" t="s">
        <v>27</v>
      </c>
    </row>
    <row r="66" spans="1:14" x14ac:dyDescent="0.35">
      <c r="A66">
        <v>107</v>
      </c>
      <c r="B66" t="s">
        <v>14</v>
      </c>
      <c r="C66" t="s">
        <v>47</v>
      </c>
      <c r="D66">
        <v>3</v>
      </c>
      <c r="E66">
        <v>2</v>
      </c>
      <c r="F66">
        <v>89.91</v>
      </c>
      <c r="G66" t="s">
        <v>73</v>
      </c>
      <c r="H66" t="s">
        <v>74</v>
      </c>
      <c r="I66" t="s">
        <v>25</v>
      </c>
      <c r="J66" s="1">
        <v>43400</v>
      </c>
      <c r="K66" t="s">
        <v>19</v>
      </c>
      <c r="L66" t="s">
        <v>75</v>
      </c>
      <c r="M66" t="s">
        <v>21</v>
      </c>
      <c r="N66" t="s">
        <v>27</v>
      </c>
    </row>
    <row r="67" spans="1:14" x14ac:dyDescent="0.35">
      <c r="A67">
        <v>104</v>
      </c>
      <c r="B67" t="s">
        <v>14</v>
      </c>
      <c r="C67" t="s">
        <v>15</v>
      </c>
      <c r="D67">
        <v>3</v>
      </c>
      <c r="E67">
        <v>2</v>
      </c>
      <c r="F67">
        <v>92.85</v>
      </c>
      <c r="G67" t="s">
        <v>16</v>
      </c>
      <c r="H67" t="s">
        <v>17</v>
      </c>
      <c r="I67" t="s">
        <v>18</v>
      </c>
      <c r="J67" s="1">
        <v>43480</v>
      </c>
      <c r="K67" t="s">
        <v>26</v>
      </c>
      <c r="L67" t="s">
        <v>75</v>
      </c>
      <c r="M67" t="s">
        <v>27</v>
      </c>
      <c r="N67" t="s">
        <v>27</v>
      </c>
    </row>
    <row r="68" spans="1:14" x14ac:dyDescent="0.35">
      <c r="A68">
        <v>116</v>
      </c>
      <c r="B68" t="s">
        <v>14</v>
      </c>
      <c r="C68" t="s">
        <v>15</v>
      </c>
      <c r="D68">
        <v>3</v>
      </c>
      <c r="E68">
        <v>1</v>
      </c>
      <c r="F68">
        <v>96.67</v>
      </c>
      <c r="G68" t="s">
        <v>29</v>
      </c>
      <c r="H68" t="s">
        <v>30</v>
      </c>
      <c r="I68" t="s">
        <v>25</v>
      </c>
      <c r="J68" s="1">
        <v>43529</v>
      </c>
      <c r="K68" t="s">
        <v>26</v>
      </c>
      <c r="L68" t="s">
        <v>75</v>
      </c>
      <c r="M68" t="s">
        <v>27</v>
      </c>
      <c r="N68" t="s">
        <v>27</v>
      </c>
    </row>
    <row r="69" spans="1:14" x14ac:dyDescent="0.35">
      <c r="A69">
        <v>123</v>
      </c>
      <c r="B69" t="s">
        <v>14</v>
      </c>
      <c r="C69" t="s">
        <v>15</v>
      </c>
      <c r="D69">
        <v>3</v>
      </c>
      <c r="E69">
        <v>2</v>
      </c>
      <c r="F69">
        <v>129.47</v>
      </c>
      <c r="G69" t="s">
        <v>106</v>
      </c>
      <c r="H69" t="s">
        <v>107</v>
      </c>
      <c r="I69" t="s">
        <v>25</v>
      </c>
      <c r="J69" s="1">
        <v>43532</v>
      </c>
      <c r="K69" t="s">
        <v>19</v>
      </c>
      <c r="L69" t="s">
        <v>75</v>
      </c>
      <c r="M69" t="s">
        <v>21</v>
      </c>
      <c r="N69" t="s">
        <v>27</v>
      </c>
    </row>
    <row r="70" spans="1:14" x14ac:dyDescent="0.35">
      <c r="A70">
        <v>120</v>
      </c>
      <c r="B70" t="s">
        <v>14</v>
      </c>
      <c r="C70" t="s">
        <v>47</v>
      </c>
      <c r="D70">
        <v>3</v>
      </c>
      <c r="E70">
        <v>1</v>
      </c>
      <c r="F70">
        <v>96</v>
      </c>
      <c r="G70" t="s">
        <v>91</v>
      </c>
      <c r="H70" t="s">
        <v>92</v>
      </c>
      <c r="I70" t="s">
        <v>18</v>
      </c>
      <c r="J70" s="1">
        <v>43688</v>
      </c>
      <c r="K70" t="s">
        <v>26</v>
      </c>
      <c r="L70" t="s">
        <v>75</v>
      </c>
      <c r="M70" t="s">
        <v>27</v>
      </c>
      <c r="N70" t="s">
        <v>27</v>
      </c>
    </row>
    <row r="71" spans="1:14" x14ac:dyDescent="0.35">
      <c r="A71">
        <v>114</v>
      </c>
      <c r="B71" t="s">
        <v>37</v>
      </c>
      <c r="C71" t="s">
        <v>47</v>
      </c>
      <c r="D71">
        <v>3</v>
      </c>
      <c r="E71">
        <v>2</v>
      </c>
      <c r="F71">
        <v>115.15</v>
      </c>
      <c r="G71" t="s">
        <v>91</v>
      </c>
      <c r="H71" t="s">
        <v>92</v>
      </c>
      <c r="I71" t="s">
        <v>18</v>
      </c>
      <c r="J71" s="1">
        <v>43691</v>
      </c>
      <c r="K71" t="s">
        <v>26</v>
      </c>
      <c r="L71" t="s">
        <v>75</v>
      </c>
      <c r="M71" t="s">
        <v>27</v>
      </c>
      <c r="N71" t="s">
        <v>27</v>
      </c>
    </row>
    <row r="72" spans="1:14" x14ac:dyDescent="0.35">
      <c r="A72">
        <v>122</v>
      </c>
      <c r="B72" t="s">
        <v>37</v>
      </c>
      <c r="C72" t="s">
        <v>122</v>
      </c>
      <c r="D72">
        <v>1</v>
      </c>
      <c r="E72">
        <v>1</v>
      </c>
      <c r="F72">
        <v>200</v>
      </c>
      <c r="G72" t="s">
        <v>123</v>
      </c>
      <c r="H72" t="s">
        <v>124</v>
      </c>
      <c r="I72" t="s">
        <v>18</v>
      </c>
      <c r="J72" s="1">
        <v>44812</v>
      </c>
      <c r="K72" t="s">
        <v>26</v>
      </c>
      <c r="L72" t="s">
        <v>125</v>
      </c>
      <c r="M72" t="s">
        <v>27</v>
      </c>
      <c r="N7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21"/>
  <sheetViews>
    <sheetView zoomScale="44" workbookViewId="0">
      <selection activeCell="J16" sqref="J16:AA21"/>
    </sheetView>
  </sheetViews>
  <sheetFormatPr defaultRowHeight="14.5" x14ac:dyDescent="0.35"/>
  <cols>
    <col min="1" max="1" width="12.36328125" bestFit="1" customWidth="1"/>
    <col min="2" max="2" width="11.6328125" bestFit="1" customWidth="1"/>
  </cols>
  <sheetData>
    <row r="3" spans="1:27" x14ac:dyDescent="0.35">
      <c r="A3" s="2" t="s">
        <v>127</v>
      </c>
      <c r="B3" t="s">
        <v>126</v>
      </c>
    </row>
    <row r="4" spans="1:27" x14ac:dyDescent="0.35">
      <c r="A4" s="3" t="s">
        <v>15</v>
      </c>
      <c r="B4">
        <v>1817</v>
      </c>
      <c r="D4" t="str">
        <f>A4</f>
        <v>Australia</v>
      </c>
      <c r="E4" t="str">
        <f>A5</f>
        <v>Sri Lanka</v>
      </c>
      <c r="F4" t="str">
        <f>A6</f>
        <v>West Indies</v>
      </c>
      <c r="G4" t="str">
        <f>A7</f>
        <v>England</v>
      </c>
      <c r="H4" t="str">
        <f>A8</f>
        <v>South Africa</v>
      </c>
      <c r="I4" t="str">
        <f>A9</f>
        <v>New Zealand</v>
      </c>
      <c r="J4" t="str">
        <f>A10</f>
        <v>Bangladesh</v>
      </c>
      <c r="K4" t="str">
        <f>A11</f>
        <v>Pakistan</v>
      </c>
      <c r="L4" t="str">
        <f>A12</f>
        <v>Afganistan</v>
      </c>
      <c r="M4" t="str">
        <f>A13</f>
        <v>Zimbabwe</v>
      </c>
    </row>
    <row r="5" spans="1:27" x14ac:dyDescent="0.35">
      <c r="A5" s="3" t="s">
        <v>44</v>
      </c>
      <c r="B5">
        <v>1728</v>
      </c>
      <c r="D5">
        <f>GETPIVOTDATA("Score",$A$3,"Against","Australia")</f>
        <v>1817</v>
      </c>
      <c r="E5">
        <f>GETPIVOTDATA("Score",$A$3,"Against","Sri Lanka")</f>
        <v>1728</v>
      </c>
      <c r="F5">
        <f>GETPIVOTDATA("Score",$A$3,"Against","West Indies")</f>
        <v>1434</v>
      </c>
      <c r="G5">
        <f>GETPIVOTDATA("Score",$A$3,"Against","England")</f>
        <v>1098</v>
      </c>
      <c r="H5">
        <f>GETPIVOTDATA("Score",$A$3,"Against","South Africa")</f>
        <v>1065</v>
      </c>
      <c r="I5">
        <f>GETPIVOTDATA("Score",$A$3,"Against","New Zealand")</f>
        <v>1035</v>
      </c>
      <c r="J5">
        <f>GETPIVOTDATA("Score",$A$3,"Against","Bangladesh")</f>
        <v>678</v>
      </c>
      <c r="K5">
        <f>GETPIVOTDATA("Score",$A$3,"Against","Pakistan")</f>
        <v>290</v>
      </c>
      <c r="L5">
        <f>GETPIVOTDATA("Score",$A$3,"Against","Afganistan")</f>
        <v>122</v>
      </c>
      <c r="M5">
        <f>GETPIVOTDATA("Score",$A$3,"Against","Zimbabwe")</f>
        <v>115</v>
      </c>
    </row>
    <row r="6" spans="1:27" x14ac:dyDescent="0.35">
      <c r="A6" s="3" t="s">
        <v>47</v>
      </c>
      <c r="B6">
        <v>1434</v>
      </c>
    </row>
    <row r="7" spans="1:27" x14ac:dyDescent="0.35">
      <c r="A7" s="3" t="s">
        <v>28</v>
      </c>
      <c r="B7">
        <v>1098</v>
      </c>
    </row>
    <row r="8" spans="1:27" x14ac:dyDescent="0.35">
      <c r="A8" s="3" t="s">
        <v>34</v>
      </c>
      <c r="B8">
        <v>1065</v>
      </c>
    </row>
    <row r="9" spans="1:27" x14ac:dyDescent="0.35">
      <c r="A9" s="3" t="s">
        <v>22</v>
      </c>
      <c r="B9">
        <v>1035</v>
      </c>
    </row>
    <row r="10" spans="1:27" x14ac:dyDescent="0.35">
      <c r="A10" s="3" t="s">
        <v>56</v>
      </c>
      <c r="B10">
        <v>678</v>
      </c>
    </row>
    <row r="11" spans="1:27" x14ac:dyDescent="0.35">
      <c r="A11" s="3" t="s">
        <v>86</v>
      </c>
      <c r="B11">
        <v>290</v>
      </c>
    </row>
    <row r="12" spans="1:27" x14ac:dyDescent="0.35">
      <c r="A12" s="3" t="s">
        <v>122</v>
      </c>
      <c r="B12">
        <v>122</v>
      </c>
    </row>
    <row r="13" spans="1:27" x14ac:dyDescent="0.35">
      <c r="A13" s="3" t="s">
        <v>94</v>
      </c>
      <c r="B13">
        <v>115</v>
      </c>
    </row>
    <row r="14" spans="1:27" x14ac:dyDescent="0.35">
      <c r="A14" s="3" t="s">
        <v>128</v>
      </c>
      <c r="B14">
        <v>9382</v>
      </c>
    </row>
    <row r="16" spans="1:27" x14ac:dyDescent="0.35"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0:27" x14ac:dyDescent="0.35"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0:27" x14ac:dyDescent="0.35"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0:27" x14ac:dyDescent="0.35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0:27" x14ac:dyDescent="0.35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0:27" x14ac:dyDescent="0.35"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5"/>
  <sheetViews>
    <sheetView workbookViewId="0">
      <selection activeCell="I20" sqref="I20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4.81640625" bestFit="1" customWidth="1"/>
    <col min="4" max="4" width="10.7265625" bestFit="1" customWidth="1"/>
  </cols>
  <sheetData>
    <row r="3" spans="1:3" x14ac:dyDescent="0.35">
      <c r="A3" s="2" t="s">
        <v>126</v>
      </c>
      <c r="B3" s="2" t="s">
        <v>129</v>
      </c>
    </row>
    <row r="4" spans="1:3" x14ac:dyDescent="0.35">
      <c r="A4" s="2" t="s">
        <v>127</v>
      </c>
      <c r="B4" t="s">
        <v>37</v>
      </c>
      <c r="C4" t="s">
        <v>14</v>
      </c>
    </row>
    <row r="5" spans="1:3" x14ac:dyDescent="0.35">
      <c r="A5" s="3" t="s">
        <v>122</v>
      </c>
      <c r="B5">
        <v>122</v>
      </c>
    </row>
    <row r="6" spans="1:3" x14ac:dyDescent="0.35">
      <c r="A6" s="3" t="s">
        <v>15</v>
      </c>
      <c r="B6">
        <v>215</v>
      </c>
      <c r="C6">
        <v>1602</v>
      </c>
    </row>
    <row r="7" spans="1:3" x14ac:dyDescent="0.35">
      <c r="A7" s="3" t="s">
        <v>56</v>
      </c>
      <c r="B7">
        <v>202</v>
      </c>
      <c r="C7">
        <v>476</v>
      </c>
    </row>
    <row r="8" spans="1:3" x14ac:dyDescent="0.35">
      <c r="A8" s="3" t="s">
        <v>28</v>
      </c>
      <c r="B8">
        <v>112</v>
      </c>
      <c r="C8">
        <v>986</v>
      </c>
    </row>
    <row r="9" spans="1:3" x14ac:dyDescent="0.35">
      <c r="A9" s="3" t="s">
        <v>22</v>
      </c>
      <c r="B9">
        <v>259</v>
      </c>
      <c r="C9">
        <v>776</v>
      </c>
    </row>
    <row r="10" spans="1:3" x14ac:dyDescent="0.35">
      <c r="A10" s="3" t="s">
        <v>86</v>
      </c>
      <c r="C10">
        <v>290</v>
      </c>
    </row>
    <row r="11" spans="1:3" x14ac:dyDescent="0.35">
      <c r="A11" s="3" t="s">
        <v>34</v>
      </c>
      <c r="B11">
        <v>543</v>
      </c>
      <c r="C11">
        <v>522</v>
      </c>
    </row>
    <row r="12" spans="1:3" x14ac:dyDescent="0.35">
      <c r="A12" s="3" t="s">
        <v>44</v>
      </c>
      <c r="B12">
        <v>717</v>
      </c>
      <c r="C12">
        <v>1011</v>
      </c>
    </row>
    <row r="13" spans="1:3" x14ac:dyDescent="0.35">
      <c r="A13" s="3" t="s">
        <v>47</v>
      </c>
      <c r="B13">
        <v>382</v>
      </c>
      <c r="C13">
        <v>1052</v>
      </c>
    </row>
    <row r="14" spans="1:3" x14ac:dyDescent="0.35">
      <c r="A14" s="3" t="s">
        <v>94</v>
      </c>
      <c r="C14">
        <v>115</v>
      </c>
    </row>
    <row r="15" spans="1:3" x14ac:dyDescent="0.35">
      <c r="A15" s="3" t="s">
        <v>128</v>
      </c>
      <c r="B15">
        <v>2552</v>
      </c>
      <c r="C15">
        <v>6830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workbookViewId="0">
      <selection activeCell="J2" sqref="J2"/>
    </sheetView>
  </sheetViews>
  <sheetFormatPr defaultRowHeight="14.5" x14ac:dyDescent="0.35"/>
  <cols>
    <col min="1" max="1" width="12.36328125" bestFit="1" customWidth="1"/>
    <col min="2" max="2" width="13.1796875" bestFit="1" customWidth="1"/>
  </cols>
  <sheetData>
    <row r="3" spans="1:2" x14ac:dyDescent="0.35">
      <c r="A3" s="2" t="s">
        <v>127</v>
      </c>
      <c r="B3" t="s">
        <v>130</v>
      </c>
    </row>
    <row r="4" spans="1:2" x14ac:dyDescent="0.35">
      <c r="A4" s="3" t="s">
        <v>31</v>
      </c>
      <c r="B4">
        <v>7</v>
      </c>
    </row>
    <row r="5" spans="1:2" x14ac:dyDescent="0.35">
      <c r="A5" s="3" t="s">
        <v>19</v>
      </c>
      <c r="B5">
        <v>13</v>
      </c>
    </row>
    <row r="6" spans="1:2" x14ac:dyDescent="0.35">
      <c r="A6" s="3" t="s">
        <v>83</v>
      </c>
      <c r="B6">
        <v>1</v>
      </c>
    </row>
    <row r="7" spans="1:2" x14ac:dyDescent="0.35">
      <c r="A7" s="3" t="s">
        <v>121</v>
      </c>
      <c r="B7">
        <v>1</v>
      </c>
    </row>
    <row r="8" spans="1:2" x14ac:dyDescent="0.35">
      <c r="A8" s="3" t="s">
        <v>26</v>
      </c>
      <c r="B8">
        <v>48</v>
      </c>
    </row>
    <row r="9" spans="1:2" x14ac:dyDescent="0.35">
      <c r="A9" s="3" t="s">
        <v>93</v>
      </c>
      <c r="B9">
        <v>1</v>
      </c>
    </row>
    <row r="10" spans="1:2" x14ac:dyDescent="0.35">
      <c r="A10" s="3" t="s">
        <v>128</v>
      </c>
      <c r="B10">
        <v>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4"/>
  <sheetViews>
    <sheetView workbookViewId="0">
      <selection activeCell="B5" sqref="B5"/>
    </sheetView>
  </sheetViews>
  <sheetFormatPr defaultRowHeight="14.5" x14ac:dyDescent="0.35"/>
  <cols>
    <col min="1" max="1" width="35.453125" bestFit="1" customWidth="1"/>
    <col min="2" max="2" width="11.6328125" bestFit="1" customWidth="1"/>
  </cols>
  <sheetData>
    <row r="3" spans="1:2" x14ac:dyDescent="0.35">
      <c r="A3" s="2" t="s">
        <v>127</v>
      </c>
      <c r="B3" t="s">
        <v>126</v>
      </c>
    </row>
    <row r="4" spans="1:2" x14ac:dyDescent="0.35">
      <c r="A4" s="3" t="s">
        <v>16</v>
      </c>
      <c r="B4">
        <v>583</v>
      </c>
    </row>
    <row r="5" spans="1:2" x14ac:dyDescent="0.35">
      <c r="A5" s="3" t="s">
        <v>76</v>
      </c>
      <c r="B5">
        <v>493</v>
      </c>
    </row>
    <row r="6" spans="1:2" x14ac:dyDescent="0.35">
      <c r="A6" s="3" t="s">
        <v>73</v>
      </c>
      <c r="B6">
        <v>483</v>
      </c>
    </row>
    <row r="7" spans="1:2" x14ac:dyDescent="0.35">
      <c r="A7" s="3" t="s">
        <v>29</v>
      </c>
      <c r="B7">
        <v>432</v>
      </c>
    </row>
    <row r="8" spans="1:2" x14ac:dyDescent="0.35">
      <c r="A8" s="3" t="s">
        <v>89</v>
      </c>
      <c r="B8">
        <v>369</v>
      </c>
    </row>
    <row r="9" spans="1:2" x14ac:dyDescent="0.35">
      <c r="A9" s="3" t="s">
        <v>54</v>
      </c>
      <c r="B9">
        <v>356</v>
      </c>
    </row>
    <row r="10" spans="1:2" x14ac:dyDescent="0.35">
      <c r="A10" s="3" t="s">
        <v>61</v>
      </c>
      <c r="B10">
        <v>355</v>
      </c>
    </row>
    <row r="11" spans="1:2" x14ac:dyDescent="0.35">
      <c r="A11" s="3" t="s">
        <v>59</v>
      </c>
      <c r="B11">
        <v>347</v>
      </c>
    </row>
    <row r="12" spans="1:2" x14ac:dyDescent="0.35">
      <c r="A12" s="3" t="s">
        <v>91</v>
      </c>
      <c r="B12">
        <v>336</v>
      </c>
    </row>
    <row r="13" spans="1:2" x14ac:dyDescent="0.35">
      <c r="A13" s="3" t="s">
        <v>52</v>
      </c>
      <c r="B13">
        <v>324</v>
      </c>
    </row>
    <row r="14" spans="1:2" x14ac:dyDescent="0.35">
      <c r="A14" s="3" t="s">
        <v>128</v>
      </c>
      <c r="B14">
        <v>4078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9"/>
  <sheetViews>
    <sheetView workbookViewId="0">
      <selection activeCell="K1" sqref="K1"/>
    </sheetView>
  </sheetViews>
  <sheetFormatPr defaultRowHeight="14.5" x14ac:dyDescent="0.35"/>
  <cols>
    <col min="1" max="1" width="12.36328125" bestFit="1" customWidth="1"/>
    <col min="2" max="2" width="19.453125" bestFit="1" customWidth="1"/>
  </cols>
  <sheetData>
    <row r="3" spans="1:2" x14ac:dyDescent="0.35">
      <c r="A3" s="2" t="s">
        <v>127</v>
      </c>
      <c r="B3" t="s">
        <v>131</v>
      </c>
    </row>
    <row r="4" spans="1:2" x14ac:dyDescent="0.35">
      <c r="A4" s="3">
        <v>1</v>
      </c>
      <c r="B4">
        <v>200</v>
      </c>
    </row>
    <row r="5" spans="1:2" x14ac:dyDescent="0.35">
      <c r="A5" s="3">
        <v>4</v>
      </c>
      <c r="B5">
        <v>114.82000000000001</v>
      </c>
    </row>
    <row r="6" spans="1:2" x14ac:dyDescent="0.35">
      <c r="A6" s="3">
        <v>3</v>
      </c>
      <c r="B6">
        <v>111.47555555555556</v>
      </c>
    </row>
    <row r="7" spans="1:2" x14ac:dyDescent="0.35">
      <c r="A7" s="3">
        <v>6</v>
      </c>
    </row>
    <row r="8" spans="1:2" x14ac:dyDescent="0.35">
      <c r="A8" s="3">
        <v>5</v>
      </c>
    </row>
    <row r="9" spans="1:2" x14ac:dyDescent="0.35">
      <c r="A9" s="3" t="s">
        <v>128</v>
      </c>
      <c r="B9">
        <v>114.01954545454542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7"/>
  <sheetViews>
    <sheetView workbookViewId="0">
      <selection activeCell="C4" sqref="C4"/>
    </sheetView>
  </sheetViews>
  <sheetFormatPr defaultRowHeight="14.5" x14ac:dyDescent="0.35"/>
  <cols>
    <col min="1" max="1" width="12.36328125" bestFit="1" customWidth="1"/>
    <col min="2" max="2" width="13.1796875" bestFit="1" customWidth="1"/>
  </cols>
  <sheetData>
    <row r="3" spans="1:2" x14ac:dyDescent="0.35">
      <c r="A3" s="2" t="s">
        <v>127</v>
      </c>
      <c r="B3" t="s">
        <v>130</v>
      </c>
    </row>
    <row r="4" spans="1:2" x14ac:dyDescent="0.35">
      <c r="A4" s="3" t="s">
        <v>75</v>
      </c>
      <c r="B4">
        <v>43</v>
      </c>
    </row>
    <row r="5" spans="1:2" x14ac:dyDescent="0.35">
      <c r="A5" s="3" t="s">
        <v>125</v>
      </c>
      <c r="B5">
        <v>1</v>
      </c>
    </row>
    <row r="6" spans="1:2" x14ac:dyDescent="0.35">
      <c r="A6" s="3" t="s">
        <v>20</v>
      </c>
      <c r="B6">
        <v>27</v>
      </c>
    </row>
    <row r="7" spans="1:2" x14ac:dyDescent="0.35">
      <c r="A7" s="3" t="s">
        <v>128</v>
      </c>
      <c r="B7">
        <v>71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3155-C188-4F35-A548-E305E5461CE8}">
  <dimension ref="A3:C7"/>
  <sheetViews>
    <sheetView workbookViewId="0">
      <selection activeCell="J2" sqref="J2"/>
    </sheetView>
  </sheetViews>
  <sheetFormatPr defaultRowHeight="14.5" x14ac:dyDescent="0.35"/>
  <cols>
    <col min="1" max="1" width="13.1796875" bestFit="1" customWidth="1"/>
    <col min="2" max="2" width="15.26953125" bestFit="1" customWidth="1"/>
    <col min="3" max="3" width="4" bestFit="1" customWidth="1"/>
    <col min="4" max="4" width="10.7265625" bestFit="1" customWidth="1"/>
  </cols>
  <sheetData>
    <row r="3" spans="1:3" x14ac:dyDescent="0.35">
      <c r="A3" s="2" t="s">
        <v>130</v>
      </c>
      <c r="B3" s="2" t="s">
        <v>129</v>
      </c>
    </row>
    <row r="4" spans="1:3" x14ac:dyDescent="0.35">
      <c r="A4" s="2" t="s">
        <v>127</v>
      </c>
      <c r="B4" t="s">
        <v>37</v>
      </c>
      <c r="C4" t="s">
        <v>14</v>
      </c>
    </row>
    <row r="5" spans="1:3" x14ac:dyDescent="0.35">
      <c r="A5" s="3" t="s">
        <v>18</v>
      </c>
      <c r="B5">
        <v>12</v>
      </c>
      <c r="C5">
        <v>27</v>
      </c>
    </row>
    <row r="6" spans="1:3" x14ac:dyDescent="0.35">
      <c r="A6" s="3" t="s">
        <v>25</v>
      </c>
      <c r="B6">
        <v>8</v>
      </c>
      <c r="C6">
        <v>24</v>
      </c>
    </row>
    <row r="7" spans="1:3" x14ac:dyDescent="0.35">
      <c r="A7" s="3" t="s">
        <v>128</v>
      </c>
      <c r="B7">
        <v>20</v>
      </c>
      <c r="C7">
        <v>51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32BB-FA75-42D6-8732-8D9F6925A2FC}">
  <dimension ref="G11:J11"/>
  <sheetViews>
    <sheetView workbookViewId="0">
      <selection activeCell="H11" sqref="H11:R11"/>
    </sheetView>
  </sheetViews>
  <sheetFormatPr defaultRowHeight="14.5" x14ac:dyDescent="0.35"/>
  <sheetData>
    <row r="11" spans="7:10" ht="51" x14ac:dyDescent="1.1000000000000001">
      <c r="G11" s="15"/>
      <c r="H11" s="15" t="s">
        <v>132</v>
      </c>
      <c r="I11" s="15"/>
      <c r="J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Deshboard</vt:lpstr>
      <vt:lpstr>Q1</vt:lpstr>
      <vt:lpstr>Q2</vt:lpstr>
      <vt:lpstr>Q3</vt:lpstr>
      <vt:lpstr>Q4</vt:lpstr>
      <vt:lpstr>Q5</vt:lpstr>
      <vt:lpstr>Q6</vt:lpstr>
      <vt:lpstr>Q7</vt:lpstr>
      <vt:lpstr>Sheet2</vt:lpstr>
      <vt:lpstr>71 Centuries of Virat Kohli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sharma</cp:lastModifiedBy>
  <dcterms:created xsi:type="dcterms:W3CDTF">2024-02-14T11:45:34Z</dcterms:created>
  <dcterms:modified xsi:type="dcterms:W3CDTF">2024-02-17T09:36:55Z</dcterms:modified>
</cp:coreProperties>
</file>