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Data Science\Assignments\"/>
    </mc:Choice>
  </mc:AlternateContent>
  <xr:revisionPtr revIDLastSave="0" documentId="8_{ED942E10-942F-42D2-A466-6DDF49C08D6B}" xr6:coauthVersionLast="47" xr6:coauthVersionMax="47" xr10:uidLastSave="{00000000-0000-0000-0000-000000000000}"/>
  <bookViews>
    <workbookView xWindow="-108" yWindow="-108" windowWidth="23256" windowHeight="12576" xr2:uid="{06BB32A5-2292-435F-8627-E48C4C0555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Sheet1!$B$5:$B$247</definedName>
    <definedName name="_xlnm._FilterDatabase" localSheetId="3" hidden="1">Sheet4!$A$3:$H$101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4" i="5"/>
  <c r="D5" i="5"/>
  <c r="D7" i="5"/>
  <c r="D8" i="5"/>
  <c r="D9" i="5"/>
  <c r="D10" i="5"/>
  <c r="D11" i="5"/>
  <c r="D12" i="5"/>
  <c r="D3" i="5"/>
  <c r="M21" i="4"/>
  <c r="M17" i="4"/>
  <c r="M18" i="4"/>
  <c r="M19" i="4"/>
  <c r="M20" i="4"/>
  <c r="M22" i="4"/>
  <c r="M23" i="4"/>
  <c r="M16" i="4"/>
  <c r="N10" i="4"/>
  <c r="N6" i="4"/>
  <c r="N7" i="4"/>
  <c r="N8" i="4"/>
  <c r="N9" i="4"/>
  <c r="N11" i="4"/>
  <c r="N12" i="4"/>
  <c r="N5" i="4"/>
  <c r="C15" i="3"/>
  <c r="C10" i="3"/>
  <c r="C5" i="3"/>
  <c r="C4" i="3"/>
  <c r="C6" i="3"/>
  <c r="C7" i="3"/>
  <c r="C8" i="3"/>
  <c r="C9" i="3"/>
  <c r="C11" i="3"/>
  <c r="C12" i="3"/>
  <c r="C13" i="3"/>
  <c r="C14" i="3"/>
  <c r="C3" i="3"/>
  <c r="G11" i="2"/>
  <c r="F11" i="2"/>
  <c r="K12" i="1"/>
  <c r="K11" i="1"/>
  <c r="K10" i="1"/>
  <c r="K9" i="1"/>
  <c r="K8" i="1"/>
  <c r="K7" i="1"/>
  <c r="K6" i="1"/>
  <c r="B15" i="3"/>
  <c r="B7" i="2"/>
  <c r="A7" i="2"/>
</calcChain>
</file>

<file path=xl/sharedStrings.xml><?xml version="1.0" encoding="utf-8"?>
<sst xmlns="http://schemas.openxmlformats.org/spreadsheetml/2006/main" count="1346" uniqueCount="306">
  <si>
    <t>Apply colour scale conditional formatting on total sales</t>
  </si>
  <si>
    <t xml:space="preserve">apply sort by colour </t>
  </si>
  <si>
    <t>Item</t>
  </si>
  <si>
    <t>Total Sales Amount</t>
  </si>
  <si>
    <t>Company Name</t>
  </si>
  <si>
    <t>Region</t>
  </si>
  <si>
    <t>Date</t>
  </si>
  <si>
    <t>Commission</t>
  </si>
  <si>
    <t>Mobile</t>
  </si>
  <si>
    <t>Oppo</t>
  </si>
  <si>
    <t>East</t>
  </si>
  <si>
    <t>West</t>
  </si>
  <si>
    <t>Tablet</t>
  </si>
  <si>
    <t>Apple</t>
  </si>
  <si>
    <t>North</t>
  </si>
  <si>
    <t>Laptop</t>
  </si>
  <si>
    <t>Hp</t>
  </si>
  <si>
    <t>Nokia</t>
  </si>
  <si>
    <t>Samsung</t>
  </si>
  <si>
    <t>MI</t>
  </si>
  <si>
    <t>South</t>
  </si>
  <si>
    <t>CALCULATE THE FOLLOWING</t>
  </si>
  <si>
    <t>SUM</t>
  </si>
  <si>
    <t>CALCULATE THE FOLLOWING ON TOTAL SALES AMOUNT</t>
  </si>
  <si>
    <t>AVERAGE</t>
  </si>
  <si>
    <t>MIN</t>
  </si>
  <si>
    <t>MAX</t>
  </si>
  <si>
    <t>MEDIAN</t>
  </si>
  <si>
    <t>MODE</t>
  </si>
  <si>
    <t>COUNT</t>
  </si>
  <si>
    <t>SUMIF</t>
  </si>
  <si>
    <t>(sum+if)</t>
  </si>
  <si>
    <t>property value</t>
  </si>
  <si>
    <t>commission</t>
  </si>
  <si>
    <t>Calculate the total value of property more than 200000</t>
  </si>
  <si>
    <t>Calculate the total value of commission on the property value more than 250000</t>
  </si>
  <si>
    <t>Month</t>
  </si>
  <si>
    <t>Salary</t>
  </si>
  <si>
    <t>Tax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</si>
  <si>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</si>
  <si>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</si>
  <si>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</si>
  <si>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</si>
  <si>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</si>
  <si>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</si>
  <si>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</si>
  <si>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</si>
  <si>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</si>
  <si>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</si>
  <si>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</si>
  <si>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</si>
  <si>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Amount of Organisation at the End of Year</t>
  </si>
  <si>
    <t>Tax Rate:-</t>
  </si>
  <si>
    <t>Use Absolute Cell Reference</t>
  </si>
  <si>
    <t>Empcode</t>
  </si>
  <si>
    <t>First Name</t>
  </si>
  <si>
    <t>Last Name</t>
  </si>
  <si>
    <t>Dept</t>
  </si>
  <si>
    <t>Branch</t>
  </si>
  <si>
    <t>Hiredate</t>
  </si>
  <si>
    <t>Raja</t>
  </si>
  <si>
    <t>Raymondekar</t>
  </si>
  <si>
    <t>Sales</t>
  </si>
  <si>
    <t>north</t>
  </si>
  <si>
    <t>Ferozepur</t>
  </si>
  <si>
    <t>NO. OF EMPLOYEES</t>
  </si>
  <si>
    <t>Suman</t>
  </si>
  <si>
    <t>Shinde</t>
  </si>
  <si>
    <t>east</t>
  </si>
  <si>
    <t>Cuttack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</si>
  <si>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</si>
  <si>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</si>
  <si>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</si>
  <si>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</si>
  <si>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</si>
  <si>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</si>
  <si>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</si>
  <si>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</si>
  <si>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</si>
  <si>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</si>
  <si>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</si>
  <si>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Finance</t>
  </si>
  <si>
    <t>Neena</t>
  </si>
  <si>
    <t>Mukherjee</t>
  </si>
  <si>
    <t>Agra</t>
  </si>
  <si>
    <t>Admin</t>
  </si>
  <si>
    <t>Pankaj</t>
  </si>
  <si>
    <t>Sutradhar</t>
  </si>
  <si>
    <t>Ambala</t>
  </si>
  <si>
    <t>Director</t>
  </si>
  <si>
    <t>Andre</t>
  </si>
  <si>
    <t>Fernendes</t>
  </si>
  <si>
    <t>Darjeeling</t>
  </si>
  <si>
    <t>Personal</t>
  </si>
  <si>
    <t>Jammu</t>
  </si>
  <si>
    <t>Sujay</t>
  </si>
  <si>
    <t>Madhrani</t>
  </si>
  <si>
    <t>west</t>
  </si>
  <si>
    <t>Pune</t>
  </si>
  <si>
    <t>CCD</t>
  </si>
  <si>
    <t>Shilpa</t>
  </si>
  <si>
    <t>Lele</t>
  </si>
  <si>
    <t>Meera</t>
  </si>
  <si>
    <t>Lalwani</t>
  </si>
  <si>
    <t>Calcutta</t>
  </si>
  <si>
    <t>Sheetal</t>
  </si>
  <si>
    <t>Desai</t>
  </si>
  <si>
    <t>south</t>
  </si>
  <si>
    <t>cochin</t>
  </si>
  <si>
    <t>Sum of salary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</si>
  <si>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</si>
  <si>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</si>
  <si>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</si>
  <si>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</si>
  <si>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</si>
  <si>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</si>
  <si>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</si>
  <si>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</si>
  <si>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</si>
  <si>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</si>
  <si>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</si>
  <si>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</si>
  <si>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</si>
  <si>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</si>
  <si>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</si>
  <si>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</si>
  <si>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</si>
  <si>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</si>
  <si>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</si>
  <si>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</si>
  <si>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</si>
  <si>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</si>
  <si>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</si>
  <si>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</si>
  <si>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</si>
  <si>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</si>
  <si>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</si>
  <si>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</si>
  <si>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</si>
  <si>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</si>
  <si>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</si>
  <si>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</si>
  <si>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</si>
  <si>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</si>
  <si>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</si>
  <si>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</si>
  <si>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</si>
  <si>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</si>
  <si>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</si>
  <si>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</si>
  <si>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</si>
  <si>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</si>
  <si>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</si>
  <si>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</si>
  <si>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</si>
  <si>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</si>
  <si>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</si>
  <si>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</si>
  <si>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</si>
  <si>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</si>
  <si>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</si>
  <si>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</si>
  <si>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</si>
  <si>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</si>
  <si>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</si>
  <si>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</si>
  <si>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</si>
  <si>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</si>
  <si>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</si>
  <si>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</si>
  <si>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</si>
  <si>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</si>
  <si>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</si>
  <si>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</si>
  <si>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</si>
  <si>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</si>
  <si>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</si>
  <si>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</si>
  <si>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</si>
  <si>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</si>
  <si>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</si>
  <si>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</si>
  <si>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</si>
  <si>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</si>
  <si>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</si>
  <si>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</si>
  <si>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</si>
  <si>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</si>
  <si>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</si>
  <si>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</si>
  <si>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</si>
  <si>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</si>
  <si>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</si>
  <si>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</si>
  <si>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</si>
  <si>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</si>
  <si>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</si>
  <si>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</si>
  <si>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</si>
  <si>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</si>
  <si>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</si>
  <si>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</si>
  <si>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</si>
  <si>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</si>
  <si>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</si>
  <si>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</si>
  <si>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</si>
  <si>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</si>
  <si>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</si>
  <si>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</si>
  <si>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</si>
  <si>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</si>
  <si>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</si>
  <si>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</si>
  <si>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</si>
  <si>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Hydrabad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</si>
  <si>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</si>
  <si>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</si>
  <si>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</si>
  <si>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</si>
  <si>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</si>
  <si>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</si>
  <si>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</si>
  <si>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</si>
  <si>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</si>
  <si>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</si>
  <si>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</si>
  <si>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</si>
  <si>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</si>
  <si>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</si>
  <si>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</si>
  <si>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</si>
  <si>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</si>
  <si>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</si>
  <si>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</si>
  <si>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</si>
  <si>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</si>
  <si>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</si>
  <si>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</si>
  <si>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</si>
  <si>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</si>
  <si>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</si>
  <si>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</si>
  <si>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</si>
  <si>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</si>
  <si>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</si>
  <si>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</si>
  <si>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</si>
  <si>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</si>
  <si>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</si>
  <si>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</si>
  <si>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</si>
  <si>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</si>
  <si>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</si>
  <si>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</si>
  <si>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</si>
  <si>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</si>
  <si>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</si>
  <si>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</si>
  <si>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</si>
  <si>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</si>
  <si>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</si>
  <si>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</si>
  <si>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</si>
  <si>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</si>
  <si>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</si>
  <si>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</si>
  <si>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Sharma</t>
  </si>
  <si>
    <t>Pushpa</t>
  </si>
  <si>
    <t>Raut</t>
  </si>
  <si>
    <t>Chetan</t>
  </si>
  <si>
    <t>Dalvi</t>
  </si>
  <si>
    <t>Indu</t>
  </si>
  <si>
    <t>Rupesh</t>
  </si>
  <si>
    <t>Sawant</t>
  </si>
  <si>
    <t>TAX CALCULATION WITH VLOOKUP</t>
  </si>
  <si>
    <t>CUSTOMER NAME</t>
  </si>
  <si>
    <t>INCOME</t>
  </si>
  <si>
    <t>PAN NO.</t>
  </si>
  <si>
    <t xml:space="preserve">TAX </t>
  </si>
  <si>
    <t>SUNIL SHARMA</t>
  </si>
  <si>
    <t>BASED8754O</t>
  </si>
  <si>
    <t>SANDEEP SABOO</t>
  </si>
  <si>
    <t>UEJFK7845P</t>
  </si>
  <si>
    <t>AMOL PANDE</t>
  </si>
  <si>
    <t>WEDSS7458O</t>
  </si>
  <si>
    <t>SHEKHAR SHINDE</t>
  </si>
  <si>
    <t>TRGFW1524O</t>
  </si>
  <si>
    <t>PRIYA SHAH</t>
  </si>
  <si>
    <t>ZSWCF9862L</t>
  </si>
  <si>
    <t>URJIT GOKHALE</t>
  </si>
  <si>
    <t>UERYH7896I</t>
  </si>
  <si>
    <t>ANAND PANSE</t>
  </si>
  <si>
    <t>TWSDG7412J</t>
  </si>
  <si>
    <t>SWATI DANI</t>
  </si>
  <si>
    <t>SJKDS8562E</t>
  </si>
  <si>
    <t>GARIMA KHETAN</t>
  </si>
  <si>
    <t>KJSKS3256S</t>
  </si>
  <si>
    <t>CHETAN PANDE</t>
  </si>
  <si>
    <t>SJHSS1212B</t>
  </si>
  <si>
    <t>TAX SLAB</t>
  </si>
  <si>
    <t>SLAB</t>
  </si>
  <si>
    <t>RATE</t>
  </si>
  <si>
    <t>-</t>
  </si>
  <si>
    <t>Total Value of Property</t>
  </si>
  <si>
    <t>Total value of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</si>
</sst>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gency FB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1"/>
    <xf numFmtId="0" fontId="1" fillId="0" borderId="1"/>
    <xf numFmtId="0" fontId="8" fillId="0" borderId="0"/>
  </cellStyleXfs>
  <cellXfs count="33">
    <xf numFmtId="0" fontId="0" fillId="0" borderId="0" xfId="0"/>
    <xf numFmtId="0" fontId="4" fillId="3" borderId="1" xfId="2" applyFont="1" applyFill="1"/>
    <xf numFmtId="0" fontId="1" fillId="4" borderId="1" xfId="3" applyFill="1"/>
    <xf numFmtId="15" fontId="1" fillId="4" borderId="1" xfId="3" applyNumberFormat="1" applyFill="1"/>
    <xf numFmtId="0" fontId="0" fillId="5" borderId="0" xfId="0" applyFill="1"/>
    <xf numFmtId="0" fontId="5" fillId="0" borderId="0" xfId="0" applyFont="1"/>
    <xf numFmtId="0" fontId="6" fillId="7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9" fontId="7" fillId="0" borderId="1" xfId="1" applyFont="1" applyBorder="1" applyAlignment="1">
      <alignment horizontal="center" vertical="center" wrapText="1"/>
    </xf>
    <xf numFmtId="0" fontId="9" fillId="8" borderId="1" xfId="4" applyFont="1" applyFill="1" applyBorder="1"/>
    <xf numFmtId="0" fontId="9" fillId="8" borderId="1" xfId="4" applyFont="1" applyFill="1" applyBorder="1" applyAlignment="1">
      <alignment horizontal="right"/>
    </xf>
    <xf numFmtId="0" fontId="8" fillId="9" borderId="1" xfId="4" applyFill="1" applyBorder="1"/>
    <xf numFmtId="15" fontId="8" fillId="9" borderId="1" xfId="4" applyNumberFormat="1" applyFill="1" applyBorder="1"/>
    <xf numFmtId="3" fontId="8" fillId="9" borderId="1" xfId="4" applyNumberFormat="1" applyFill="1" applyBorder="1" applyProtection="1">
      <protection locked="0"/>
    </xf>
    <xf numFmtId="0" fontId="9" fillId="8" borderId="1" xfId="4" applyFont="1" applyFill="1" applyBorder="1" applyAlignment="1">
      <alignment horizontal="center"/>
    </xf>
    <xf numFmtId="0" fontId="8" fillId="9" borderId="1" xfId="4" applyFill="1" applyBorder="1" applyAlignment="1">
      <alignment horizontal="center"/>
    </xf>
    <xf numFmtId="3" fontId="8" fillId="9" borderId="1" xfId="4" applyNumberFormat="1" applyFill="1" applyBorder="1" applyAlignment="1" applyProtection="1">
      <alignment horizontal="right"/>
      <protection locked="0"/>
    </xf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0" fontId="0" fillId="11" borderId="1" xfId="0" applyFill="1" applyBorder="1"/>
    <xf numFmtId="0" fontId="7" fillId="11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6" fillId="6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</cellXfs>
  <cellStyles count="5">
    <cellStyle name="HeadMba" xfId="2" xr:uid="{10C09097-5137-48BA-9BBA-643FBF4F0139}"/>
    <cellStyle name="Normal" xfId="0" builtinId="0"/>
    <cellStyle name="Normal 2" xfId="4" xr:uid="{93F1E1EA-89C8-4612-9DDF-5E2AA8323428}"/>
    <cellStyle name="Percent" xfId="1" builtinId="5"/>
    <cellStyle name="Training Data" xfId="3" xr:uid="{C23C5654-17E4-41AF-84ED-2F8256A291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1F1A-EDA5-4F9B-963F-547A65F4F3DB}">
  <dimension ref="A1:K247"/>
  <sheetViews>
    <sheetView tabSelected="1" workbookViewId="0">
      <selection activeCell="G9" sqref="G9"/>
    </sheetView>
  </sheetViews>
  <sheetFormatPr defaultRowHeight="14.4" x14ac:dyDescent="0.3"/>
  <cols>
    <col min="2" max="2" width="22.6640625" bestFit="1" customWidth="1"/>
    <col min="5" max="5" width="9.88671875" bestFit="1" customWidth="1"/>
    <col min="6" max="6" width="14.88671875" bestFit="1" customWidth="1"/>
    <col min="10" max="10" width="49.44140625" bestFit="1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4" spans="1:11" ht="18" x14ac:dyDescent="0.3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J4" s="4" t="s">
        <v>23</v>
      </c>
    </row>
    <row r="5" spans="1:11" x14ac:dyDescent="0.3">
      <c r="A5" s="2" t="s">
        <v>8</v>
      </c>
      <c r="B5" s="2">
        <v>51288</v>
      </c>
      <c r="C5" s="2" t="s">
        <v>9</v>
      </c>
      <c r="D5" s="2" t="s">
        <v>10</v>
      </c>
      <c r="E5" s="3">
        <v>43558</v>
      </c>
      <c r="F5" s="2">
        <v>5128.8</v>
      </c>
    </row>
    <row r="6" spans="1:11" x14ac:dyDescent="0.3">
      <c r="A6" s="2" t="s">
        <v>8</v>
      </c>
      <c r="B6" s="2">
        <v>51288</v>
      </c>
      <c r="C6" s="2" t="s">
        <v>9</v>
      </c>
      <c r="D6" s="2" t="s">
        <v>10</v>
      </c>
      <c r="E6" s="3">
        <v>43655</v>
      </c>
      <c r="F6" s="2">
        <v>5128.8</v>
      </c>
      <c r="J6" t="s">
        <v>22</v>
      </c>
      <c r="K6">
        <f>SUM(B5:B247)</f>
        <v>55721757</v>
      </c>
    </row>
    <row r="7" spans="1:11" x14ac:dyDescent="0.3">
      <c r="A7" s="2" t="s">
        <v>8</v>
      </c>
      <c r="B7" s="2">
        <v>52245</v>
      </c>
      <c r="C7" s="2" t="s">
        <v>9</v>
      </c>
      <c r="D7" s="2" t="s">
        <v>11</v>
      </c>
      <c r="E7" s="3">
        <v>43640</v>
      </c>
      <c r="F7" s="2">
        <v>5224.5</v>
      </c>
      <c r="J7" t="s">
        <v>24</v>
      </c>
      <c r="K7">
        <f>AVERAGE(B5:B247)</f>
        <v>229307.64197530865</v>
      </c>
    </row>
    <row r="8" spans="1:11" x14ac:dyDescent="0.3">
      <c r="A8" s="2" t="s">
        <v>8</v>
      </c>
      <c r="B8" s="2">
        <v>52245</v>
      </c>
      <c r="C8" s="2" t="s">
        <v>9</v>
      </c>
      <c r="D8" s="2" t="s">
        <v>11</v>
      </c>
      <c r="E8" s="3">
        <v>43512</v>
      </c>
      <c r="F8" s="2">
        <v>5224.5</v>
      </c>
      <c r="J8" t="s">
        <v>25</v>
      </c>
      <c r="K8">
        <f>MIN(B5:B247)</f>
        <v>51288</v>
      </c>
    </row>
    <row r="9" spans="1:11" x14ac:dyDescent="0.3">
      <c r="A9" s="2" t="s">
        <v>12</v>
      </c>
      <c r="B9" s="2">
        <v>56004</v>
      </c>
      <c r="C9" s="2" t="s">
        <v>13</v>
      </c>
      <c r="D9" s="2" t="s">
        <v>14</v>
      </c>
      <c r="E9" s="3">
        <v>43636</v>
      </c>
      <c r="F9" s="2">
        <v>5600.4000000000005</v>
      </c>
      <c r="J9" t="s">
        <v>26</v>
      </c>
      <c r="K9">
        <f>MAX(B5:B247)</f>
        <v>599410</v>
      </c>
    </row>
    <row r="10" spans="1:11" x14ac:dyDescent="0.3">
      <c r="A10" s="2" t="s">
        <v>12</v>
      </c>
      <c r="B10" s="2">
        <v>56004</v>
      </c>
      <c r="C10" s="2" t="s">
        <v>13</v>
      </c>
      <c r="D10" s="2" t="s">
        <v>14</v>
      </c>
      <c r="E10" s="3">
        <v>43515</v>
      </c>
      <c r="F10" s="2">
        <v>5600.4000000000005</v>
      </c>
      <c r="J10" t="s">
        <v>27</v>
      </c>
      <c r="K10">
        <f>MEDIAN(B5:B247)</f>
        <v>265765</v>
      </c>
    </row>
    <row r="11" spans="1:11" x14ac:dyDescent="0.3">
      <c r="A11" s="2" t="s">
        <v>15</v>
      </c>
      <c r="B11" s="2">
        <v>56079</v>
      </c>
      <c r="C11" s="2" t="s">
        <v>16</v>
      </c>
      <c r="D11" s="2" t="s">
        <v>11</v>
      </c>
      <c r="E11" s="3">
        <v>43530</v>
      </c>
      <c r="F11" s="2">
        <v>5607.9000000000005</v>
      </c>
      <c r="J11" t="s">
        <v>28</v>
      </c>
      <c r="K11">
        <f>MODE(B5:B247)</f>
        <v>51288</v>
      </c>
    </row>
    <row r="12" spans="1:11" x14ac:dyDescent="0.3">
      <c r="A12" s="2" t="s">
        <v>15</v>
      </c>
      <c r="B12" s="2">
        <v>58712</v>
      </c>
      <c r="C12" s="2" t="s">
        <v>17</v>
      </c>
      <c r="D12" s="2" t="s">
        <v>11</v>
      </c>
      <c r="E12" s="3">
        <v>43670</v>
      </c>
      <c r="F12" s="2">
        <v>5871.2000000000007</v>
      </c>
      <c r="J12" t="s">
        <v>29</v>
      </c>
      <c r="K12">
        <f>COUNT(B5:B247)</f>
        <v>243</v>
      </c>
    </row>
    <row r="13" spans="1:11" x14ac:dyDescent="0.3">
      <c r="A13" s="2" t="s">
        <v>15</v>
      </c>
      <c r="B13" s="2">
        <v>60646</v>
      </c>
      <c r="C13" s="2" t="s">
        <v>18</v>
      </c>
      <c r="D13" s="2" t="s">
        <v>10</v>
      </c>
      <c r="E13" s="3">
        <v>43672</v>
      </c>
      <c r="F13" s="2">
        <v>6064.6</v>
      </c>
    </row>
    <row r="14" spans="1:11" x14ac:dyDescent="0.3">
      <c r="A14" s="2" t="s">
        <v>15</v>
      </c>
      <c r="B14" s="2">
        <v>60686</v>
      </c>
      <c r="C14" s="2" t="s">
        <v>19</v>
      </c>
      <c r="D14" s="2" t="s">
        <v>11</v>
      </c>
      <c r="E14" s="3">
        <v>43550</v>
      </c>
      <c r="F14" s="2">
        <v>6068.6</v>
      </c>
    </row>
    <row r="15" spans="1:11" x14ac:dyDescent="0.3">
      <c r="A15" s="2" t="s">
        <v>12</v>
      </c>
      <c r="B15" s="2">
        <v>60893</v>
      </c>
      <c r="C15" s="2" t="s">
        <v>17</v>
      </c>
      <c r="D15" s="2" t="s">
        <v>14</v>
      </c>
      <c r="E15" s="3">
        <v>43555</v>
      </c>
      <c r="F15" s="2">
        <v>6089.3</v>
      </c>
    </row>
    <row r="16" spans="1:11" x14ac:dyDescent="0.3">
      <c r="A16" s="2" t="s">
        <v>8</v>
      </c>
      <c r="B16" s="2">
        <v>61073</v>
      </c>
      <c r="C16" s="2" t="s">
        <v>19</v>
      </c>
      <c r="D16" s="2" t="s">
        <v>11</v>
      </c>
      <c r="E16" s="3">
        <v>43592</v>
      </c>
      <c r="F16" s="2">
        <v>6107.3</v>
      </c>
    </row>
    <row r="17" spans="1:6" x14ac:dyDescent="0.3">
      <c r="A17" s="2" t="s">
        <v>8</v>
      </c>
      <c r="B17" s="2">
        <v>61332</v>
      </c>
      <c r="C17" s="2" t="s">
        <v>16</v>
      </c>
      <c r="D17" s="2" t="s">
        <v>11</v>
      </c>
      <c r="E17" s="3">
        <v>43668</v>
      </c>
      <c r="F17" s="2">
        <v>6133.2000000000007</v>
      </c>
    </row>
    <row r="18" spans="1:6" x14ac:dyDescent="0.3">
      <c r="A18" s="2" t="s">
        <v>12</v>
      </c>
      <c r="B18" s="2">
        <v>61988</v>
      </c>
      <c r="C18" s="2" t="s">
        <v>17</v>
      </c>
      <c r="D18" s="2" t="s">
        <v>20</v>
      </c>
      <c r="E18" s="3">
        <v>43696</v>
      </c>
      <c r="F18" s="2">
        <v>6198.8</v>
      </c>
    </row>
    <row r="19" spans="1:6" x14ac:dyDescent="0.3">
      <c r="A19" s="2" t="s">
        <v>12</v>
      </c>
      <c r="B19" s="2">
        <v>62108</v>
      </c>
      <c r="C19" s="2" t="s">
        <v>17</v>
      </c>
      <c r="D19" s="2" t="s">
        <v>14</v>
      </c>
      <c r="E19" s="3">
        <v>43559</v>
      </c>
      <c r="F19" s="2">
        <v>6210.8</v>
      </c>
    </row>
    <row r="20" spans="1:6" x14ac:dyDescent="0.3">
      <c r="A20" s="2" t="s">
        <v>8</v>
      </c>
      <c r="B20" s="2">
        <v>62313</v>
      </c>
      <c r="C20" s="2" t="s">
        <v>16</v>
      </c>
      <c r="D20" s="2" t="s">
        <v>20</v>
      </c>
      <c r="E20" s="3">
        <v>43586</v>
      </c>
      <c r="F20" s="2">
        <v>6231.3</v>
      </c>
    </row>
    <row r="21" spans="1:6" x14ac:dyDescent="0.3">
      <c r="A21" s="2" t="s">
        <v>15</v>
      </c>
      <c r="B21" s="2">
        <v>62993</v>
      </c>
      <c r="C21" s="2" t="s">
        <v>19</v>
      </c>
      <c r="D21" s="2" t="s">
        <v>20</v>
      </c>
      <c r="E21" s="3">
        <v>43692</v>
      </c>
      <c r="F21" s="2">
        <v>6299.3</v>
      </c>
    </row>
    <row r="22" spans="1:6" x14ac:dyDescent="0.3">
      <c r="A22" s="2" t="s">
        <v>15</v>
      </c>
      <c r="B22" s="2">
        <v>63954</v>
      </c>
      <c r="C22" s="2" t="s">
        <v>16</v>
      </c>
      <c r="D22" s="2" t="s">
        <v>14</v>
      </c>
      <c r="E22" s="3">
        <v>43562</v>
      </c>
      <c r="F22" s="2">
        <v>6395.4000000000005</v>
      </c>
    </row>
    <row r="23" spans="1:6" x14ac:dyDescent="0.3">
      <c r="A23" s="2" t="s">
        <v>15</v>
      </c>
      <c r="B23" s="2">
        <v>64167</v>
      </c>
      <c r="C23" s="2" t="s">
        <v>19</v>
      </c>
      <c r="D23" s="2" t="s">
        <v>20</v>
      </c>
      <c r="E23" s="3">
        <v>43504</v>
      </c>
      <c r="F23" s="2">
        <v>6416.7000000000007</v>
      </c>
    </row>
    <row r="24" spans="1:6" x14ac:dyDescent="0.3">
      <c r="A24" s="2" t="s">
        <v>15</v>
      </c>
      <c r="B24" s="2">
        <v>64272</v>
      </c>
      <c r="C24" s="2" t="s">
        <v>13</v>
      </c>
      <c r="D24" s="2" t="s">
        <v>20</v>
      </c>
      <c r="E24" s="3">
        <v>43608</v>
      </c>
      <c r="F24" s="2">
        <v>6427.2000000000007</v>
      </c>
    </row>
    <row r="25" spans="1:6" x14ac:dyDescent="0.3">
      <c r="A25" s="2" t="s">
        <v>15</v>
      </c>
      <c r="B25" s="2">
        <v>67190</v>
      </c>
      <c r="C25" s="2" t="s">
        <v>9</v>
      </c>
      <c r="D25" s="2" t="s">
        <v>14</v>
      </c>
      <c r="E25" s="3">
        <v>43587</v>
      </c>
      <c r="F25" s="2">
        <v>6719</v>
      </c>
    </row>
    <row r="26" spans="1:6" x14ac:dyDescent="0.3">
      <c r="A26" s="2" t="s">
        <v>12</v>
      </c>
      <c r="B26" s="2">
        <v>68174</v>
      </c>
      <c r="C26" s="2" t="s">
        <v>9</v>
      </c>
      <c r="D26" s="2" t="s">
        <v>20</v>
      </c>
      <c r="E26" s="3">
        <v>43622</v>
      </c>
      <c r="F26" s="2">
        <v>6817.4000000000005</v>
      </c>
    </row>
    <row r="27" spans="1:6" x14ac:dyDescent="0.3">
      <c r="A27" s="2" t="s">
        <v>8</v>
      </c>
      <c r="B27" s="2">
        <v>68998</v>
      </c>
      <c r="C27" s="2" t="s">
        <v>13</v>
      </c>
      <c r="D27" s="2" t="s">
        <v>11</v>
      </c>
      <c r="E27" s="3">
        <v>43635</v>
      </c>
      <c r="F27" s="2">
        <v>6899.8</v>
      </c>
    </row>
    <row r="28" spans="1:6" x14ac:dyDescent="0.3">
      <c r="A28" s="2" t="s">
        <v>15</v>
      </c>
      <c r="B28" s="2">
        <v>69077</v>
      </c>
      <c r="C28" s="2" t="s">
        <v>16</v>
      </c>
      <c r="D28" s="2" t="s">
        <v>10</v>
      </c>
      <c r="E28" s="3">
        <v>43632</v>
      </c>
      <c r="F28" s="2">
        <v>6907.7000000000007</v>
      </c>
    </row>
    <row r="29" spans="1:6" x14ac:dyDescent="0.3">
      <c r="A29" s="2" t="s">
        <v>15</v>
      </c>
      <c r="B29" s="2">
        <v>69848</v>
      </c>
      <c r="C29" s="2" t="s">
        <v>9</v>
      </c>
      <c r="D29" s="2" t="s">
        <v>20</v>
      </c>
      <c r="E29" s="3">
        <v>43640</v>
      </c>
      <c r="F29" s="2">
        <v>6984.8</v>
      </c>
    </row>
    <row r="30" spans="1:6" x14ac:dyDescent="0.3">
      <c r="A30" s="2" t="s">
        <v>15</v>
      </c>
      <c r="B30" s="2">
        <v>69925</v>
      </c>
      <c r="C30" s="2" t="s">
        <v>18</v>
      </c>
      <c r="D30" s="2" t="s">
        <v>11</v>
      </c>
      <c r="E30" s="3">
        <v>43541</v>
      </c>
      <c r="F30" s="2">
        <v>6992.5</v>
      </c>
    </row>
    <row r="31" spans="1:6" x14ac:dyDescent="0.3">
      <c r="A31" s="2" t="s">
        <v>15</v>
      </c>
      <c r="B31" s="2">
        <v>70120</v>
      </c>
      <c r="C31" s="2" t="s">
        <v>9</v>
      </c>
      <c r="D31" s="2" t="s">
        <v>20</v>
      </c>
      <c r="E31" s="3">
        <v>43539</v>
      </c>
      <c r="F31" s="2">
        <v>7012</v>
      </c>
    </row>
    <row r="32" spans="1:6" x14ac:dyDescent="0.3">
      <c r="A32" s="2" t="s">
        <v>8</v>
      </c>
      <c r="B32" s="2">
        <v>70433</v>
      </c>
      <c r="C32" s="2" t="s">
        <v>13</v>
      </c>
      <c r="D32" s="2" t="s">
        <v>11</v>
      </c>
      <c r="E32" s="3">
        <v>43627</v>
      </c>
      <c r="F32" s="2">
        <v>7043.3</v>
      </c>
    </row>
    <row r="33" spans="1:6" x14ac:dyDescent="0.3">
      <c r="A33" s="2" t="s">
        <v>15</v>
      </c>
      <c r="B33" s="2">
        <v>71805</v>
      </c>
      <c r="C33" s="2" t="s">
        <v>13</v>
      </c>
      <c r="D33" s="2" t="s">
        <v>11</v>
      </c>
      <c r="E33" s="3">
        <v>43642</v>
      </c>
      <c r="F33" s="2">
        <v>7180.5</v>
      </c>
    </row>
    <row r="34" spans="1:6" x14ac:dyDescent="0.3">
      <c r="A34" s="2" t="s">
        <v>8</v>
      </c>
      <c r="B34" s="2">
        <v>72064</v>
      </c>
      <c r="C34" s="2" t="s">
        <v>16</v>
      </c>
      <c r="D34" s="2" t="s">
        <v>14</v>
      </c>
      <c r="E34" s="3">
        <v>43550</v>
      </c>
      <c r="F34" s="2">
        <v>7206.4000000000005</v>
      </c>
    </row>
    <row r="35" spans="1:6" x14ac:dyDescent="0.3">
      <c r="A35" s="2" t="s">
        <v>8</v>
      </c>
      <c r="B35" s="2">
        <v>72479</v>
      </c>
      <c r="C35" s="2" t="s">
        <v>16</v>
      </c>
      <c r="D35" s="2" t="s">
        <v>14</v>
      </c>
      <c r="E35" s="3">
        <v>43598</v>
      </c>
      <c r="F35" s="2">
        <v>7247.9000000000005</v>
      </c>
    </row>
    <row r="36" spans="1:6" x14ac:dyDescent="0.3">
      <c r="A36" s="2" t="s">
        <v>12</v>
      </c>
      <c r="B36" s="2">
        <v>72905</v>
      </c>
      <c r="C36" s="2" t="s">
        <v>17</v>
      </c>
      <c r="D36" s="2" t="s">
        <v>10</v>
      </c>
      <c r="E36" s="3">
        <v>43575</v>
      </c>
      <c r="F36" s="2">
        <v>7290.5</v>
      </c>
    </row>
    <row r="37" spans="1:6" x14ac:dyDescent="0.3">
      <c r="A37" s="2" t="s">
        <v>8</v>
      </c>
      <c r="B37" s="2">
        <v>73177</v>
      </c>
      <c r="C37" s="2" t="s">
        <v>13</v>
      </c>
      <c r="D37" s="2" t="s">
        <v>14</v>
      </c>
      <c r="E37" s="3">
        <v>43587</v>
      </c>
      <c r="F37" s="2">
        <v>7317.7000000000007</v>
      </c>
    </row>
    <row r="38" spans="1:6" x14ac:dyDescent="0.3">
      <c r="A38" s="2" t="s">
        <v>12</v>
      </c>
      <c r="B38" s="2">
        <v>74310</v>
      </c>
      <c r="C38" s="2" t="s">
        <v>16</v>
      </c>
      <c r="D38" s="2" t="s">
        <v>11</v>
      </c>
      <c r="E38" s="3">
        <v>43518</v>
      </c>
      <c r="F38" s="2">
        <v>7431</v>
      </c>
    </row>
    <row r="39" spans="1:6" x14ac:dyDescent="0.3">
      <c r="A39" s="2" t="s">
        <v>12</v>
      </c>
      <c r="B39" s="2">
        <v>74358</v>
      </c>
      <c r="C39" s="2" t="s">
        <v>18</v>
      </c>
      <c r="D39" s="2" t="s">
        <v>11</v>
      </c>
      <c r="E39" s="3">
        <v>43597</v>
      </c>
      <c r="F39" s="2">
        <v>7435.8</v>
      </c>
    </row>
    <row r="40" spans="1:6" x14ac:dyDescent="0.3">
      <c r="A40" s="2" t="s">
        <v>12</v>
      </c>
      <c r="B40" s="2">
        <v>74368</v>
      </c>
      <c r="C40" s="2" t="s">
        <v>19</v>
      </c>
      <c r="D40" s="2" t="s">
        <v>20</v>
      </c>
      <c r="E40" s="3">
        <v>43628</v>
      </c>
      <c r="F40" s="2">
        <v>7436.8</v>
      </c>
    </row>
    <row r="41" spans="1:6" x14ac:dyDescent="0.3">
      <c r="A41" s="2" t="s">
        <v>15</v>
      </c>
      <c r="B41" s="2">
        <v>74530</v>
      </c>
      <c r="C41" s="2" t="s">
        <v>18</v>
      </c>
      <c r="D41" s="2" t="s">
        <v>20</v>
      </c>
      <c r="E41" s="3">
        <v>43688</v>
      </c>
      <c r="F41" s="2">
        <v>7453</v>
      </c>
    </row>
    <row r="42" spans="1:6" x14ac:dyDescent="0.3">
      <c r="A42" s="2" t="s">
        <v>15</v>
      </c>
      <c r="B42" s="2">
        <v>75001</v>
      </c>
      <c r="C42" s="2" t="s">
        <v>9</v>
      </c>
      <c r="D42" s="2" t="s">
        <v>11</v>
      </c>
      <c r="E42" s="3">
        <v>43688</v>
      </c>
      <c r="F42" s="2">
        <v>7500.1</v>
      </c>
    </row>
    <row r="43" spans="1:6" x14ac:dyDescent="0.3">
      <c r="A43" s="2" t="s">
        <v>15</v>
      </c>
      <c r="B43" s="2">
        <v>77060</v>
      </c>
      <c r="C43" s="2" t="s">
        <v>16</v>
      </c>
      <c r="D43" s="2" t="s">
        <v>10</v>
      </c>
      <c r="E43" s="3">
        <v>43533</v>
      </c>
      <c r="F43" s="2">
        <v>7706</v>
      </c>
    </row>
    <row r="44" spans="1:6" x14ac:dyDescent="0.3">
      <c r="A44" s="2" t="s">
        <v>12</v>
      </c>
      <c r="B44" s="2">
        <v>77508</v>
      </c>
      <c r="C44" s="2" t="s">
        <v>13</v>
      </c>
      <c r="D44" s="2" t="s">
        <v>14</v>
      </c>
      <c r="E44" s="3">
        <v>43696</v>
      </c>
      <c r="F44" s="2">
        <v>7750.8</v>
      </c>
    </row>
    <row r="45" spans="1:6" x14ac:dyDescent="0.3">
      <c r="A45" s="2" t="s">
        <v>8</v>
      </c>
      <c r="B45" s="2">
        <v>77777</v>
      </c>
      <c r="C45" s="2" t="s">
        <v>17</v>
      </c>
      <c r="D45" s="2" t="s">
        <v>11</v>
      </c>
      <c r="E45" s="3">
        <v>43600</v>
      </c>
      <c r="F45" s="2">
        <v>7777.7000000000007</v>
      </c>
    </row>
    <row r="46" spans="1:6" x14ac:dyDescent="0.3">
      <c r="A46" s="2" t="s">
        <v>12</v>
      </c>
      <c r="B46" s="2">
        <v>78282</v>
      </c>
      <c r="C46" s="2" t="s">
        <v>16</v>
      </c>
      <c r="D46" s="2" t="s">
        <v>11</v>
      </c>
      <c r="E46" s="3">
        <v>43695</v>
      </c>
      <c r="F46" s="2">
        <v>7828.2000000000007</v>
      </c>
    </row>
    <row r="47" spans="1:6" x14ac:dyDescent="0.3">
      <c r="A47" s="2" t="s">
        <v>15</v>
      </c>
      <c r="B47" s="2">
        <v>79518</v>
      </c>
      <c r="C47" s="2" t="s">
        <v>18</v>
      </c>
      <c r="D47" s="2" t="s">
        <v>14</v>
      </c>
      <c r="E47" s="3">
        <v>43509</v>
      </c>
      <c r="F47" s="2">
        <v>7951.8</v>
      </c>
    </row>
    <row r="48" spans="1:6" x14ac:dyDescent="0.3">
      <c r="A48" s="2" t="s">
        <v>15</v>
      </c>
      <c r="B48" s="2">
        <v>79580</v>
      </c>
      <c r="C48" s="2" t="s">
        <v>16</v>
      </c>
      <c r="D48" s="2" t="s">
        <v>20</v>
      </c>
      <c r="E48" s="3">
        <v>43694</v>
      </c>
      <c r="F48" s="2">
        <v>7958</v>
      </c>
    </row>
    <row r="49" spans="1:6" x14ac:dyDescent="0.3">
      <c r="A49" s="2" t="s">
        <v>15</v>
      </c>
      <c r="B49" s="2">
        <v>79735</v>
      </c>
      <c r="C49" s="2" t="s">
        <v>13</v>
      </c>
      <c r="D49" s="2" t="s">
        <v>11</v>
      </c>
      <c r="E49" s="3">
        <v>43526</v>
      </c>
      <c r="F49" s="2">
        <v>7973.5</v>
      </c>
    </row>
    <row r="50" spans="1:6" x14ac:dyDescent="0.3">
      <c r="A50" s="2" t="s">
        <v>8</v>
      </c>
      <c r="B50" s="2">
        <v>80545</v>
      </c>
      <c r="C50" s="2" t="s">
        <v>17</v>
      </c>
      <c r="D50" s="2" t="s">
        <v>20</v>
      </c>
      <c r="E50" s="3">
        <v>43660</v>
      </c>
      <c r="F50" s="2">
        <v>8054.5</v>
      </c>
    </row>
    <row r="51" spans="1:6" x14ac:dyDescent="0.3">
      <c r="A51" s="2" t="s">
        <v>8</v>
      </c>
      <c r="B51" s="2">
        <v>80701</v>
      </c>
      <c r="C51" s="2" t="s">
        <v>13</v>
      </c>
      <c r="D51" s="2" t="s">
        <v>10</v>
      </c>
      <c r="E51" s="3">
        <v>43573</v>
      </c>
      <c r="F51" s="2">
        <v>8070.1</v>
      </c>
    </row>
    <row r="52" spans="1:6" x14ac:dyDescent="0.3">
      <c r="A52" s="2" t="s">
        <v>15</v>
      </c>
      <c r="B52" s="2">
        <v>80900</v>
      </c>
      <c r="C52" s="2" t="s">
        <v>17</v>
      </c>
      <c r="D52" s="2" t="s">
        <v>20</v>
      </c>
      <c r="E52" s="3">
        <v>43679</v>
      </c>
      <c r="F52" s="2">
        <v>8090</v>
      </c>
    </row>
    <row r="53" spans="1:6" x14ac:dyDescent="0.3">
      <c r="A53" s="2" t="s">
        <v>15</v>
      </c>
      <c r="B53" s="2">
        <v>81132</v>
      </c>
      <c r="C53" s="2" t="s">
        <v>18</v>
      </c>
      <c r="D53" s="2" t="s">
        <v>14</v>
      </c>
      <c r="E53" s="3">
        <v>43572</v>
      </c>
      <c r="F53" s="2">
        <v>8113.2000000000007</v>
      </c>
    </row>
    <row r="54" spans="1:6" x14ac:dyDescent="0.3">
      <c r="A54" s="2" t="s">
        <v>12</v>
      </c>
      <c r="B54" s="2">
        <v>81174</v>
      </c>
      <c r="C54" s="2" t="s">
        <v>13</v>
      </c>
      <c r="D54" s="2" t="s">
        <v>20</v>
      </c>
      <c r="E54" s="3">
        <v>43507</v>
      </c>
      <c r="F54" s="2">
        <v>8117.4000000000005</v>
      </c>
    </row>
    <row r="55" spans="1:6" x14ac:dyDescent="0.3">
      <c r="A55" s="2" t="s">
        <v>12</v>
      </c>
      <c r="B55" s="2">
        <v>82165</v>
      </c>
      <c r="C55" s="2" t="s">
        <v>13</v>
      </c>
      <c r="D55" s="2" t="s">
        <v>11</v>
      </c>
      <c r="E55" s="3">
        <v>43691</v>
      </c>
      <c r="F55" s="2">
        <v>8216.5</v>
      </c>
    </row>
    <row r="56" spans="1:6" x14ac:dyDescent="0.3">
      <c r="A56" s="2" t="s">
        <v>12</v>
      </c>
      <c r="B56" s="2">
        <v>82473</v>
      </c>
      <c r="C56" s="2" t="s">
        <v>17</v>
      </c>
      <c r="D56" s="2" t="s">
        <v>20</v>
      </c>
      <c r="E56" s="3">
        <v>43623</v>
      </c>
      <c r="F56" s="2">
        <v>8247.3000000000011</v>
      </c>
    </row>
    <row r="57" spans="1:6" x14ac:dyDescent="0.3">
      <c r="A57" s="2" t="s">
        <v>8</v>
      </c>
      <c r="B57" s="2">
        <v>82636</v>
      </c>
      <c r="C57" s="2" t="s">
        <v>18</v>
      </c>
      <c r="D57" s="2" t="s">
        <v>20</v>
      </c>
      <c r="E57" s="3">
        <v>43612</v>
      </c>
      <c r="F57" s="2">
        <v>8263.6</v>
      </c>
    </row>
    <row r="58" spans="1:6" x14ac:dyDescent="0.3">
      <c r="A58" s="2" t="s">
        <v>12</v>
      </c>
      <c r="B58" s="2">
        <v>82637</v>
      </c>
      <c r="C58" s="2" t="s">
        <v>18</v>
      </c>
      <c r="D58" s="2" t="s">
        <v>14</v>
      </c>
      <c r="E58" s="3">
        <v>43547</v>
      </c>
      <c r="F58" s="2">
        <v>8263.7000000000007</v>
      </c>
    </row>
    <row r="59" spans="1:6" x14ac:dyDescent="0.3">
      <c r="A59" s="2" t="s">
        <v>8</v>
      </c>
      <c r="B59" s="2">
        <v>82914</v>
      </c>
      <c r="C59" s="2" t="s">
        <v>9</v>
      </c>
      <c r="D59" s="2" t="s">
        <v>10</v>
      </c>
      <c r="E59" s="3">
        <v>43700</v>
      </c>
      <c r="F59" s="2">
        <v>8291.4</v>
      </c>
    </row>
    <row r="60" spans="1:6" x14ac:dyDescent="0.3">
      <c r="A60" s="2" t="s">
        <v>15</v>
      </c>
      <c r="B60" s="2">
        <v>82987</v>
      </c>
      <c r="C60" s="2" t="s">
        <v>9</v>
      </c>
      <c r="D60" s="2" t="s">
        <v>11</v>
      </c>
      <c r="E60" s="3">
        <v>43550</v>
      </c>
      <c r="F60" s="2">
        <v>8298.7000000000007</v>
      </c>
    </row>
    <row r="61" spans="1:6" x14ac:dyDescent="0.3">
      <c r="A61" s="2" t="s">
        <v>12</v>
      </c>
      <c r="B61" s="2">
        <v>83615</v>
      </c>
      <c r="C61" s="2" t="s">
        <v>17</v>
      </c>
      <c r="D61" s="2" t="s">
        <v>14</v>
      </c>
      <c r="E61" s="3">
        <v>43519</v>
      </c>
      <c r="F61" s="2">
        <v>8361.5</v>
      </c>
    </row>
    <row r="62" spans="1:6" x14ac:dyDescent="0.3">
      <c r="A62" s="2" t="s">
        <v>8</v>
      </c>
      <c r="B62" s="2">
        <v>85739</v>
      </c>
      <c r="C62" s="2" t="s">
        <v>17</v>
      </c>
      <c r="D62" s="2" t="s">
        <v>14</v>
      </c>
      <c r="E62" s="3">
        <v>43575</v>
      </c>
      <c r="F62" s="2">
        <v>8573.9</v>
      </c>
    </row>
    <row r="63" spans="1:6" x14ac:dyDescent="0.3">
      <c r="A63" s="2" t="s">
        <v>15</v>
      </c>
      <c r="B63" s="2">
        <v>86536</v>
      </c>
      <c r="C63" s="2" t="s">
        <v>18</v>
      </c>
      <c r="D63" s="2" t="s">
        <v>10</v>
      </c>
      <c r="E63" s="3">
        <v>43579</v>
      </c>
      <c r="F63" s="2">
        <v>8653.6</v>
      </c>
    </row>
    <row r="64" spans="1:6" x14ac:dyDescent="0.3">
      <c r="A64" s="2" t="s">
        <v>8</v>
      </c>
      <c r="B64" s="2">
        <v>87101</v>
      </c>
      <c r="C64" s="2" t="s">
        <v>17</v>
      </c>
      <c r="D64" s="2" t="s">
        <v>14</v>
      </c>
      <c r="E64" s="3">
        <v>43620</v>
      </c>
      <c r="F64" s="2">
        <v>8710.1</v>
      </c>
    </row>
    <row r="65" spans="1:6" x14ac:dyDescent="0.3">
      <c r="A65" s="2" t="s">
        <v>12</v>
      </c>
      <c r="B65" s="2">
        <v>87105</v>
      </c>
      <c r="C65" s="2" t="s">
        <v>9</v>
      </c>
      <c r="D65" s="2" t="s">
        <v>10</v>
      </c>
      <c r="E65" s="3">
        <v>43690</v>
      </c>
      <c r="F65" s="2">
        <v>8710.5</v>
      </c>
    </row>
    <row r="66" spans="1:6" x14ac:dyDescent="0.3">
      <c r="A66" s="2" t="s">
        <v>8</v>
      </c>
      <c r="B66" s="2">
        <v>87150</v>
      </c>
      <c r="C66" s="2" t="s">
        <v>18</v>
      </c>
      <c r="D66" s="2" t="s">
        <v>11</v>
      </c>
      <c r="E66" s="3">
        <v>43588</v>
      </c>
      <c r="F66" s="2">
        <v>8715</v>
      </c>
    </row>
    <row r="67" spans="1:6" x14ac:dyDescent="0.3">
      <c r="A67" s="2" t="s">
        <v>15</v>
      </c>
      <c r="B67" s="2">
        <v>87239</v>
      </c>
      <c r="C67" s="2" t="s">
        <v>9</v>
      </c>
      <c r="D67" s="2" t="s">
        <v>10</v>
      </c>
      <c r="E67" s="3">
        <v>43594</v>
      </c>
      <c r="F67" s="2">
        <v>8723.9</v>
      </c>
    </row>
    <row r="68" spans="1:6" x14ac:dyDescent="0.3">
      <c r="A68" s="2" t="s">
        <v>8</v>
      </c>
      <c r="B68" s="2">
        <v>87523</v>
      </c>
      <c r="C68" s="2" t="s">
        <v>13</v>
      </c>
      <c r="D68" s="2" t="s">
        <v>14</v>
      </c>
      <c r="E68" s="3">
        <v>43535</v>
      </c>
      <c r="F68" s="2">
        <v>8752.3000000000011</v>
      </c>
    </row>
    <row r="69" spans="1:6" x14ac:dyDescent="0.3">
      <c r="A69" s="2" t="s">
        <v>15</v>
      </c>
      <c r="B69" s="2">
        <v>87544</v>
      </c>
      <c r="C69" s="2" t="s">
        <v>16</v>
      </c>
      <c r="D69" s="2" t="s">
        <v>10</v>
      </c>
      <c r="E69" s="3">
        <v>43527</v>
      </c>
      <c r="F69" s="2">
        <v>8754.4</v>
      </c>
    </row>
    <row r="70" spans="1:6" x14ac:dyDescent="0.3">
      <c r="A70" s="2" t="s">
        <v>8</v>
      </c>
      <c r="B70" s="2">
        <v>87847</v>
      </c>
      <c r="C70" s="2" t="s">
        <v>9</v>
      </c>
      <c r="D70" s="2" t="s">
        <v>11</v>
      </c>
      <c r="E70" s="3">
        <v>43670</v>
      </c>
      <c r="F70" s="2">
        <v>8784.7000000000007</v>
      </c>
    </row>
    <row r="71" spans="1:6" x14ac:dyDescent="0.3">
      <c r="A71" s="2" t="s">
        <v>12</v>
      </c>
      <c r="B71" s="2">
        <v>88582</v>
      </c>
      <c r="C71" s="2" t="s">
        <v>19</v>
      </c>
      <c r="D71" s="2" t="s">
        <v>11</v>
      </c>
      <c r="E71" s="3">
        <v>43657</v>
      </c>
      <c r="F71" s="2">
        <v>8858.2000000000007</v>
      </c>
    </row>
    <row r="72" spans="1:6" x14ac:dyDescent="0.3">
      <c r="A72" s="2" t="s">
        <v>12</v>
      </c>
      <c r="B72" s="2">
        <v>88649</v>
      </c>
      <c r="C72" s="2" t="s">
        <v>16</v>
      </c>
      <c r="D72" s="2" t="s">
        <v>14</v>
      </c>
      <c r="E72" s="3">
        <v>43628</v>
      </c>
      <c r="F72" s="2">
        <v>8864.9</v>
      </c>
    </row>
    <row r="73" spans="1:6" x14ac:dyDescent="0.3">
      <c r="A73" s="2" t="s">
        <v>12</v>
      </c>
      <c r="B73" s="2">
        <v>88839</v>
      </c>
      <c r="C73" s="2" t="s">
        <v>17</v>
      </c>
      <c r="D73" s="2" t="s">
        <v>20</v>
      </c>
      <c r="E73" s="3">
        <v>43668</v>
      </c>
      <c r="F73" s="2">
        <v>8883.9</v>
      </c>
    </row>
    <row r="74" spans="1:6" x14ac:dyDescent="0.3">
      <c r="A74" s="2" t="s">
        <v>15</v>
      </c>
      <c r="B74" s="2">
        <v>89390</v>
      </c>
      <c r="C74" s="2" t="s">
        <v>16</v>
      </c>
      <c r="D74" s="2" t="s">
        <v>14</v>
      </c>
      <c r="E74" s="3">
        <v>43512</v>
      </c>
      <c r="F74" s="2">
        <v>8939</v>
      </c>
    </row>
    <row r="75" spans="1:6" x14ac:dyDescent="0.3">
      <c r="A75" s="2" t="s">
        <v>15</v>
      </c>
      <c r="B75" s="2">
        <v>90080</v>
      </c>
      <c r="C75" s="2" t="s">
        <v>19</v>
      </c>
      <c r="D75" s="2" t="s">
        <v>14</v>
      </c>
      <c r="E75" s="3">
        <v>43513</v>
      </c>
      <c r="F75" s="2">
        <v>9008</v>
      </c>
    </row>
    <row r="76" spans="1:6" x14ac:dyDescent="0.3">
      <c r="A76" s="2" t="s">
        <v>15</v>
      </c>
      <c r="B76" s="2">
        <v>92108</v>
      </c>
      <c r="C76" s="2" t="s">
        <v>16</v>
      </c>
      <c r="D76" s="2" t="s">
        <v>14</v>
      </c>
      <c r="E76" s="3">
        <v>43670</v>
      </c>
      <c r="F76" s="2">
        <v>9210.8000000000011</v>
      </c>
    </row>
    <row r="77" spans="1:6" x14ac:dyDescent="0.3">
      <c r="A77" s="2" t="s">
        <v>12</v>
      </c>
      <c r="B77" s="2">
        <v>92272</v>
      </c>
      <c r="C77" s="2" t="s">
        <v>17</v>
      </c>
      <c r="D77" s="2" t="s">
        <v>20</v>
      </c>
      <c r="E77" s="3">
        <v>43628</v>
      </c>
      <c r="F77" s="2">
        <v>9227.2000000000007</v>
      </c>
    </row>
    <row r="78" spans="1:6" x14ac:dyDescent="0.3">
      <c r="A78" s="2" t="s">
        <v>8</v>
      </c>
      <c r="B78" s="2">
        <v>93200</v>
      </c>
      <c r="C78" s="2" t="s">
        <v>13</v>
      </c>
      <c r="D78" s="2" t="s">
        <v>11</v>
      </c>
      <c r="E78" s="3">
        <v>43657</v>
      </c>
      <c r="F78" s="2">
        <v>9320</v>
      </c>
    </row>
    <row r="79" spans="1:6" x14ac:dyDescent="0.3">
      <c r="A79" s="2" t="s">
        <v>15</v>
      </c>
      <c r="B79" s="2">
        <v>94388</v>
      </c>
      <c r="C79" s="2" t="s">
        <v>16</v>
      </c>
      <c r="D79" s="2" t="s">
        <v>10</v>
      </c>
      <c r="E79" s="3">
        <v>43531</v>
      </c>
      <c r="F79" s="2">
        <v>9438.8000000000011</v>
      </c>
    </row>
    <row r="80" spans="1:6" x14ac:dyDescent="0.3">
      <c r="A80" s="2" t="s">
        <v>15</v>
      </c>
      <c r="B80" s="2">
        <v>95335</v>
      </c>
      <c r="C80" s="2" t="s">
        <v>13</v>
      </c>
      <c r="D80" s="2" t="s">
        <v>10</v>
      </c>
      <c r="E80" s="3">
        <v>43631</v>
      </c>
      <c r="F80" s="2">
        <v>9533.5</v>
      </c>
    </row>
    <row r="81" spans="1:6" x14ac:dyDescent="0.3">
      <c r="A81" s="2" t="s">
        <v>15</v>
      </c>
      <c r="B81" s="2">
        <v>95946</v>
      </c>
      <c r="C81" s="2" t="s">
        <v>9</v>
      </c>
      <c r="D81" s="2" t="s">
        <v>14</v>
      </c>
      <c r="E81" s="3">
        <v>43642</v>
      </c>
      <c r="F81" s="2">
        <v>9594.6</v>
      </c>
    </row>
    <row r="82" spans="1:6" x14ac:dyDescent="0.3">
      <c r="A82" s="2" t="s">
        <v>12</v>
      </c>
      <c r="B82" s="2">
        <v>96309</v>
      </c>
      <c r="C82" s="2" t="s">
        <v>16</v>
      </c>
      <c r="D82" s="2" t="s">
        <v>11</v>
      </c>
      <c r="E82" s="3">
        <v>43547</v>
      </c>
      <c r="F82" s="2">
        <v>9630.9</v>
      </c>
    </row>
    <row r="83" spans="1:6" x14ac:dyDescent="0.3">
      <c r="A83" s="2" t="s">
        <v>8</v>
      </c>
      <c r="B83" s="2">
        <v>96417</v>
      </c>
      <c r="C83" s="2" t="s">
        <v>19</v>
      </c>
      <c r="D83" s="2" t="s">
        <v>10</v>
      </c>
      <c r="E83" s="3">
        <v>43698</v>
      </c>
      <c r="F83" s="2">
        <v>9641.7000000000007</v>
      </c>
    </row>
    <row r="84" spans="1:6" x14ac:dyDescent="0.3">
      <c r="A84" s="2" t="s">
        <v>12</v>
      </c>
      <c r="B84" s="2">
        <v>97090</v>
      </c>
      <c r="C84" s="2" t="s">
        <v>17</v>
      </c>
      <c r="D84" s="2" t="s">
        <v>20</v>
      </c>
      <c r="E84" s="3">
        <v>43557</v>
      </c>
      <c r="F84" s="2">
        <v>9709</v>
      </c>
    </row>
    <row r="85" spans="1:6" x14ac:dyDescent="0.3">
      <c r="A85" s="2" t="s">
        <v>12</v>
      </c>
      <c r="B85" s="2">
        <v>97929</v>
      </c>
      <c r="C85" s="2" t="s">
        <v>17</v>
      </c>
      <c r="D85" s="2" t="s">
        <v>14</v>
      </c>
      <c r="E85" s="3">
        <v>43667</v>
      </c>
      <c r="F85" s="2">
        <v>9792.9</v>
      </c>
    </row>
    <row r="86" spans="1:6" x14ac:dyDescent="0.3">
      <c r="A86" s="2" t="s">
        <v>15</v>
      </c>
      <c r="B86" s="2">
        <v>98417</v>
      </c>
      <c r="C86" s="2" t="s">
        <v>16</v>
      </c>
      <c r="D86" s="2" t="s">
        <v>10</v>
      </c>
      <c r="E86" s="3">
        <v>43534</v>
      </c>
      <c r="F86" s="2">
        <v>9841.7000000000007</v>
      </c>
    </row>
    <row r="87" spans="1:6" x14ac:dyDescent="0.3">
      <c r="A87" s="2" t="s">
        <v>15</v>
      </c>
      <c r="B87" s="2">
        <v>99097</v>
      </c>
      <c r="C87" s="2" t="s">
        <v>9</v>
      </c>
      <c r="D87" s="2" t="s">
        <v>10</v>
      </c>
      <c r="E87" s="3">
        <v>43671</v>
      </c>
      <c r="F87" s="2">
        <v>9909.7000000000007</v>
      </c>
    </row>
    <row r="88" spans="1:6" x14ac:dyDescent="0.3">
      <c r="A88" s="2" t="s">
        <v>8</v>
      </c>
      <c r="B88" s="2">
        <v>130000</v>
      </c>
      <c r="C88" s="2" t="s">
        <v>13</v>
      </c>
      <c r="D88" s="2" t="s">
        <v>14</v>
      </c>
      <c r="E88" s="3">
        <v>43656</v>
      </c>
      <c r="F88" s="2">
        <v>13000</v>
      </c>
    </row>
    <row r="89" spans="1:6" x14ac:dyDescent="0.3">
      <c r="A89" s="2" t="s">
        <v>12</v>
      </c>
      <c r="B89" s="2">
        <v>136867</v>
      </c>
      <c r="C89" s="2" t="s">
        <v>17</v>
      </c>
      <c r="D89" s="2" t="s">
        <v>11</v>
      </c>
      <c r="E89" s="3">
        <v>43579</v>
      </c>
      <c r="F89" s="2">
        <v>13686.7</v>
      </c>
    </row>
    <row r="90" spans="1:6" x14ac:dyDescent="0.3">
      <c r="A90" s="2" t="s">
        <v>12</v>
      </c>
      <c r="B90" s="2">
        <v>157481</v>
      </c>
      <c r="C90" s="2" t="s">
        <v>13</v>
      </c>
      <c r="D90" s="2" t="s">
        <v>10</v>
      </c>
      <c r="E90" s="3">
        <v>43611</v>
      </c>
      <c r="F90" s="2">
        <v>15748.1</v>
      </c>
    </row>
    <row r="91" spans="1:6" x14ac:dyDescent="0.3">
      <c r="A91" s="2" t="s">
        <v>12</v>
      </c>
      <c r="B91" s="2">
        <v>157481</v>
      </c>
      <c r="C91" s="2" t="s">
        <v>9</v>
      </c>
      <c r="D91" s="2" t="s">
        <v>20</v>
      </c>
      <c r="E91" s="3">
        <v>43687</v>
      </c>
      <c r="F91" s="2">
        <v>15748.1</v>
      </c>
    </row>
    <row r="92" spans="1:6" x14ac:dyDescent="0.3">
      <c r="A92" s="2" t="s">
        <v>12</v>
      </c>
      <c r="B92" s="2">
        <v>160847</v>
      </c>
      <c r="C92" s="2" t="s">
        <v>17</v>
      </c>
      <c r="D92" s="2" t="s">
        <v>14</v>
      </c>
      <c r="E92" s="3">
        <v>43605</v>
      </c>
      <c r="F92" s="2">
        <v>16084.7</v>
      </c>
    </row>
    <row r="93" spans="1:6" x14ac:dyDescent="0.3">
      <c r="A93" s="2" t="s">
        <v>15</v>
      </c>
      <c r="B93" s="2">
        <v>162179</v>
      </c>
      <c r="C93" s="2" t="s">
        <v>17</v>
      </c>
      <c r="D93" s="2" t="s">
        <v>14</v>
      </c>
      <c r="E93" s="3">
        <v>43516</v>
      </c>
      <c r="F93" s="2">
        <v>16217.900000000001</v>
      </c>
    </row>
    <row r="94" spans="1:6" x14ac:dyDescent="0.3">
      <c r="A94" s="2" t="s">
        <v>8</v>
      </c>
      <c r="B94" s="2">
        <v>164982</v>
      </c>
      <c r="C94" s="2" t="s">
        <v>16</v>
      </c>
      <c r="D94" s="2" t="s">
        <v>10</v>
      </c>
      <c r="E94" s="3">
        <v>43607</v>
      </c>
      <c r="F94" s="2">
        <v>16498.2</v>
      </c>
    </row>
    <row r="95" spans="1:6" x14ac:dyDescent="0.3">
      <c r="A95" s="2" t="s">
        <v>8</v>
      </c>
      <c r="B95" s="2">
        <v>166116</v>
      </c>
      <c r="C95" s="2" t="s">
        <v>19</v>
      </c>
      <c r="D95" s="2" t="s">
        <v>10</v>
      </c>
      <c r="E95" s="3">
        <v>43673</v>
      </c>
      <c r="F95" s="2">
        <v>16611.600000000002</v>
      </c>
    </row>
    <row r="96" spans="1:6" x14ac:dyDescent="0.3">
      <c r="A96" s="2" t="s">
        <v>8</v>
      </c>
      <c r="B96" s="2">
        <v>166116</v>
      </c>
      <c r="C96" s="2" t="s">
        <v>17</v>
      </c>
      <c r="D96" s="2" t="s">
        <v>14</v>
      </c>
      <c r="E96" s="3">
        <v>43572</v>
      </c>
      <c r="F96" s="2">
        <v>16611.600000000002</v>
      </c>
    </row>
    <row r="97" spans="1:6" x14ac:dyDescent="0.3">
      <c r="A97" s="2" t="s">
        <v>8</v>
      </c>
      <c r="B97" s="2">
        <v>177269</v>
      </c>
      <c r="C97" s="2" t="s">
        <v>17</v>
      </c>
      <c r="D97" s="2" t="s">
        <v>20</v>
      </c>
      <c r="E97" s="3">
        <v>43599</v>
      </c>
      <c r="F97" s="2">
        <v>17726.900000000001</v>
      </c>
    </row>
    <row r="98" spans="1:6" x14ac:dyDescent="0.3">
      <c r="A98" s="2" t="s">
        <v>12</v>
      </c>
      <c r="B98" s="2">
        <v>186073</v>
      </c>
      <c r="C98" s="2" t="s">
        <v>16</v>
      </c>
      <c r="D98" s="2" t="s">
        <v>10</v>
      </c>
      <c r="E98" s="3">
        <v>43568</v>
      </c>
      <c r="F98" s="2">
        <v>18607.3</v>
      </c>
    </row>
    <row r="99" spans="1:6" x14ac:dyDescent="0.3">
      <c r="A99" s="2" t="s">
        <v>15</v>
      </c>
      <c r="B99" s="2">
        <v>189574</v>
      </c>
      <c r="C99" s="2" t="s">
        <v>9</v>
      </c>
      <c r="D99" s="2" t="s">
        <v>14</v>
      </c>
      <c r="E99" s="3">
        <v>43648</v>
      </c>
      <c r="F99" s="2">
        <v>18957.400000000001</v>
      </c>
    </row>
    <row r="100" spans="1:6" x14ac:dyDescent="0.3">
      <c r="A100" s="2" t="s">
        <v>15</v>
      </c>
      <c r="B100" s="2">
        <v>189574</v>
      </c>
      <c r="C100" s="2" t="s">
        <v>13</v>
      </c>
      <c r="D100" s="2" t="s">
        <v>20</v>
      </c>
      <c r="E100" s="3">
        <v>43542</v>
      </c>
      <c r="F100" s="2">
        <v>18957.400000000001</v>
      </c>
    </row>
    <row r="101" spans="1:6" x14ac:dyDescent="0.3">
      <c r="A101" s="2" t="s">
        <v>15</v>
      </c>
      <c r="B101" s="2">
        <v>191997</v>
      </c>
      <c r="C101" s="2" t="s">
        <v>16</v>
      </c>
      <c r="D101" s="2" t="s">
        <v>10</v>
      </c>
      <c r="E101" s="3">
        <v>43505</v>
      </c>
      <c r="F101" s="2">
        <v>19199.7</v>
      </c>
    </row>
    <row r="102" spans="1:6" x14ac:dyDescent="0.3">
      <c r="A102" s="2" t="s">
        <v>8</v>
      </c>
      <c r="B102" s="2">
        <v>197482</v>
      </c>
      <c r="C102" s="2" t="s">
        <v>18</v>
      </c>
      <c r="D102" s="2" t="s">
        <v>10</v>
      </c>
      <c r="E102" s="3">
        <v>43598</v>
      </c>
      <c r="F102" s="2">
        <v>19748.2</v>
      </c>
    </row>
    <row r="103" spans="1:6" x14ac:dyDescent="0.3">
      <c r="A103" s="2" t="s">
        <v>8</v>
      </c>
      <c r="B103" s="2">
        <v>197482</v>
      </c>
      <c r="C103" s="2" t="s">
        <v>16</v>
      </c>
      <c r="D103" s="2" t="s">
        <v>20</v>
      </c>
      <c r="E103" s="3">
        <v>43646</v>
      </c>
      <c r="F103" s="2">
        <v>19748.2</v>
      </c>
    </row>
    <row r="104" spans="1:6" x14ac:dyDescent="0.3">
      <c r="A104" s="2" t="s">
        <v>15</v>
      </c>
      <c r="B104" s="2">
        <v>208439</v>
      </c>
      <c r="C104" s="2" t="s">
        <v>18</v>
      </c>
      <c r="D104" s="2" t="s">
        <v>11</v>
      </c>
      <c r="E104" s="3">
        <v>43688</v>
      </c>
      <c r="F104" s="2">
        <v>20843.900000000001</v>
      </c>
    </row>
    <row r="105" spans="1:6" x14ac:dyDescent="0.3">
      <c r="A105" s="2" t="s">
        <v>12</v>
      </c>
      <c r="B105" s="2">
        <v>214977</v>
      </c>
      <c r="C105" s="2" t="s">
        <v>17</v>
      </c>
      <c r="D105" s="2" t="s">
        <v>14</v>
      </c>
      <c r="E105" s="3">
        <v>43563</v>
      </c>
      <c r="F105" s="2">
        <v>21497.7</v>
      </c>
    </row>
    <row r="106" spans="1:6" x14ac:dyDescent="0.3">
      <c r="A106" s="2" t="s">
        <v>15</v>
      </c>
      <c r="B106" s="2">
        <v>216602</v>
      </c>
      <c r="C106" s="2" t="s">
        <v>18</v>
      </c>
      <c r="D106" s="2" t="s">
        <v>14</v>
      </c>
      <c r="E106" s="3">
        <v>43665</v>
      </c>
      <c r="F106" s="2">
        <v>21660.2</v>
      </c>
    </row>
    <row r="107" spans="1:6" x14ac:dyDescent="0.3">
      <c r="A107" s="2" t="s">
        <v>15</v>
      </c>
      <c r="B107" s="2">
        <v>216602</v>
      </c>
      <c r="C107" s="2" t="s">
        <v>9</v>
      </c>
      <c r="D107" s="2" t="s">
        <v>11</v>
      </c>
      <c r="E107" s="3">
        <v>43585</v>
      </c>
      <c r="F107" s="2">
        <v>21660.2</v>
      </c>
    </row>
    <row r="108" spans="1:6" x14ac:dyDescent="0.3">
      <c r="A108" s="2" t="s">
        <v>8</v>
      </c>
      <c r="B108" s="2">
        <v>239749</v>
      </c>
      <c r="C108" s="2" t="s">
        <v>13</v>
      </c>
      <c r="D108" s="2" t="s">
        <v>20</v>
      </c>
      <c r="E108" s="3">
        <v>43681</v>
      </c>
      <c r="F108" s="2">
        <v>23974.9</v>
      </c>
    </row>
    <row r="109" spans="1:6" x14ac:dyDescent="0.3">
      <c r="A109" s="2" t="s">
        <v>15</v>
      </c>
      <c r="B109" s="2">
        <v>251334</v>
      </c>
      <c r="C109" s="2" t="s">
        <v>17</v>
      </c>
      <c r="D109" s="2" t="s">
        <v>11</v>
      </c>
      <c r="E109" s="3">
        <v>43592</v>
      </c>
      <c r="F109" s="2">
        <v>25133.4</v>
      </c>
    </row>
    <row r="110" spans="1:6" x14ac:dyDescent="0.3">
      <c r="A110" s="2" t="s">
        <v>12</v>
      </c>
      <c r="B110" s="2">
        <v>251877</v>
      </c>
      <c r="C110" s="2" t="s">
        <v>16</v>
      </c>
      <c r="D110" s="2" t="s">
        <v>10</v>
      </c>
      <c r="E110" s="3">
        <v>43600</v>
      </c>
      <c r="F110" s="2">
        <v>25187.7</v>
      </c>
    </row>
    <row r="111" spans="1:6" x14ac:dyDescent="0.3">
      <c r="A111" s="2" t="s">
        <v>12</v>
      </c>
      <c r="B111" s="2">
        <v>252949</v>
      </c>
      <c r="C111" s="2" t="s">
        <v>18</v>
      </c>
      <c r="D111" s="2" t="s">
        <v>11</v>
      </c>
      <c r="E111" s="3">
        <v>43629</v>
      </c>
      <c r="F111" s="2">
        <v>25294.9</v>
      </c>
    </row>
    <row r="112" spans="1:6" x14ac:dyDescent="0.3">
      <c r="A112" s="2" t="s">
        <v>12</v>
      </c>
      <c r="B112" s="2">
        <v>253012</v>
      </c>
      <c r="C112" s="2" t="s">
        <v>16</v>
      </c>
      <c r="D112" s="2" t="s">
        <v>11</v>
      </c>
      <c r="E112" s="3">
        <v>43660</v>
      </c>
      <c r="F112" s="2">
        <v>25301.200000000001</v>
      </c>
    </row>
    <row r="113" spans="1:6" x14ac:dyDescent="0.3">
      <c r="A113" s="2" t="s">
        <v>8</v>
      </c>
      <c r="B113" s="2">
        <v>255290</v>
      </c>
      <c r="C113" s="2" t="s">
        <v>9</v>
      </c>
      <c r="D113" s="2" t="s">
        <v>14</v>
      </c>
      <c r="E113" s="3">
        <v>43656</v>
      </c>
      <c r="F113" s="2">
        <v>25529</v>
      </c>
    </row>
    <row r="114" spans="1:6" x14ac:dyDescent="0.3">
      <c r="A114" s="2" t="s">
        <v>8</v>
      </c>
      <c r="B114" s="2">
        <v>256886</v>
      </c>
      <c r="C114" s="2" t="s">
        <v>9</v>
      </c>
      <c r="D114" s="2" t="s">
        <v>10</v>
      </c>
      <c r="E114" s="3">
        <v>43656</v>
      </c>
      <c r="F114" s="2">
        <v>25688.600000000002</v>
      </c>
    </row>
    <row r="115" spans="1:6" x14ac:dyDescent="0.3">
      <c r="A115" s="2" t="s">
        <v>8</v>
      </c>
      <c r="B115" s="2">
        <v>257240</v>
      </c>
      <c r="C115" s="2" t="s">
        <v>16</v>
      </c>
      <c r="D115" s="2" t="s">
        <v>10</v>
      </c>
      <c r="E115" s="3">
        <v>43556</v>
      </c>
      <c r="F115" s="2">
        <v>25724</v>
      </c>
    </row>
    <row r="116" spans="1:6" x14ac:dyDescent="0.3">
      <c r="A116" s="2" t="s">
        <v>15</v>
      </c>
      <c r="B116" s="2">
        <v>257882</v>
      </c>
      <c r="C116" s="2" t="s">
        <v>18</v>
      </c>
      <c r="D116" s="2" t="s">
        <v>11</v>
      </c>
      <c r="E116" s="3">
        <v>43514</v>
      </c>
      <c r="F116" s="2">
        <v>25788.2</v>
      </c>
    </row>
    <row r="117" spans="1:6" x14ac:dyDescent="0.3">
      <c r="A117" s="2" t="s">
        <v>12</v>
      </c>
      <c r="B117" s="2">
        <v>259237</v>
      </c>
      <c r="C117" s="2" t="s">
        <v>19</v>
      </c>
      <c r="D117" s="2" t="s">
        <v>14</v>
      </c>
      <c r="E117" s="3">
        <v>43666</v>
      </c>
      <c r="F117" s="2">
        <v>25923.7</v>
      </c>
    </row>
    <row r="118" spans="1:6" x14ac:dyDescent="0.3">
      <c r="A118" s="2" t="s">
        <v>12</v>
      </c>
      <c r="B118" s="2">
        <v>259237</v>
      </c>
      <c r="C118" s="2" t="s">
        <v>17</v>
      </c>
      <c r="D118" s="2" t="s">
        <v>14</v>
      </c>
      <c r="E118" s="3">
        <v>43633</v>
      </c>
      <c r="F118" s="2">
        <v>25923.7</v>
      </c>
    </row>
    <row r="119" spans="1:6" x14ac:dyDescent="0.3">
      <c r="A119" s="2" t="s">
        <v>15</v>
      </c>
      <c r="B119" s="2">
        <v>259587</v>
      </c>
      <c r="C119" s="2" t="s">
        <v>18</v>
      </c>
      <c r="D119" s="2" t="s">
        <v>11</v>
      </c>
      <c r="E119" s="3">
        <v>43618</v>
      </c>
      <c r="F119" s="2">
        <v>25958.7</v>
      </c>
    </row>
    <row r="120" spans="1:6" x14ac:dyDescent="0.3">
      <c r="A120" s="2" t="s">
        <v>12</v>
      </c>
      <c r="B120" s="2">
        <v>260557</v>
      </c>
      <c r="C120" s="2" t="s">
        <v>17</v>
      </c>
      <c r="D120" s="2" t="s">
        <v>11</v>
      </c>
      <c r="E120" s="3">
        <v>43681</v>
      </c>
      <c r="F120" s="2">
        <v>26055.7</v>
      </c>
    </row>
    <row r="121" spans="1:6" x14ac:dyDescent="0.3">
      <c r="A121" s="2" t="s">
        <v>8</v>
      </c>
      <c r="B121" s="2">
        <v>260767</v>
      </c>
      <c r="C121" s="2" t="s">
        <v>19</v>
      </c>
      <c r="D121" s="2" t="s">
        <v>10</v>
      </c>
      <c r="E121" s="3">
        <v>43700</v>
      </c>
      <c r="F121" s="2">
        <v>26076.7</v>
      </c>
    </row>
    <row r="122" spans="1:6" x14ac:dyDescent="0.3">
      <c r="A122" s="2" t="s">
        <v>15</v>
      </c>
      <c r="B122" s="2">
        <v>261208</v>
      </c>
      <c r="C122" s="2" t="s">
        <v>18</v>
      </c>
      <c r="D122" s="2" t="s">
        <v>14</v>
      </c>
      <c r="E122" s="3">
        <v>43661</v>
      </c>
      <c r="F122" s="2">
        <v>26120.800000000003</v>
      </c>
    </row>
    <row r="123" spans="1:6" x14ac:dyDescent="0.3">
      <c r="A123" s="2" t="s">
        <v>15</v>
      </c>
      <c r="B123" s="2">
        <v>261273</v>
      </c>
      <c r="C123" s="2" t="s">
        <v>16</v>
      </c>
      <c r="D123" s="2" t="s">
        <v>20</v>
      </c>
      <c r="E123" s="3">
        <v>43690</v>
      </c>
      <c r="F123" s="2">
        <v>26127.300000000003</v>
      </c>
    </row>
    <row r="124" spans="1:6" x14ac:dyDescent="0.3">
      <c r="A124" s="2" t="s">
        <v>15</v>
      </c>
      <c r="B124" s="2">
        <v>263293</v>
      </c>
      <c r="C124" s="2" t="s">
        <v>16</v>
      </c>
      <c r="D124" s="2" t="s">
        <v>20</v>
      </c>
      <c r="E124" s="3">
        <v>43519</v>
      </c>
      <c r="F124" s="2">
        <v>26329.300000000003</v>
      </c>
    </row>
    <row r="125" spans="1:6" x14ac:dyDescent="0.3">
      <c r="A125" s="2" t="s">
        <v>15</v>
      </c>
      <c r="B125" s="2">
        <v>263293</v>
      </c>
      <c r="C125" s="2" t="s">
        <v>16</v>
      </c>
      <c r="D125" s="2" t="s">
        <v>11</v>
      </c>
      <c r="E125" s="3">
        <v>43601</v>
      </c>
      <c r="F125" s="2">
        <v>26329.300000000003</v>
      </c>
    </row>
    <row r="126" spans="1:6" x14ac:dyDescent="0.3">
      <c r="A126" s="2" t="s">
        <v>15</v>
      </c>
      <c r="B126" s="2">
        <v>265765</v>
      </c>
      <c r="C126" s="2" t="s">
        <v>9</v>
      </c>
      <c r="D126" s="2" t="s">
        <v>11</v>
      </c>
      <c r="E126" s="3">
        <v>43662</v>
      </c>
      <c r="F126" s="2">
        <v>26576.5</v>
      </c>
    </row>
    <row r="127" spans="1:6" x14ac:dyDescent="0.3">
      <c r="A127" s="2" t="s">
        <v>15</v>
      </c>
      <c r="B127" s="2">
        <v>266625</v>
      </c>
      <c r="C127" s="2" t="s">
        <v>9</v>
      </c>
      <c r="D127" s="2" t="s">
        <v>10</v>
      </c>
      <c r="E127" s="3">
        <v>43567</v>
      </c>
      <c r="F127" s="2">
        <v>26662.5</v>
      </c>
    </row>
    <row r="128" spans="1:6" x14ac:dyDescent="0.3">
      <c r="A128" s="2" t="s">
        <v>12</v>
      </c>
      <c r="B128" s="2">
        <v>266709</v>
      </c>
      <c r="C128" s="2" t="s">
        <v>17</v>
      </c>
      <c r="D128" s="2" t="s">
        <v>11</v>
      </c>
      <c r="E128" s="3">
        <v>43536</v>
      </c>
      <c r="F128" s="2">
        <v>26670.9</v>
      </c>
    </row>
    <row r="129" spans="1:6" x14ac:dyDescent="0.3">
      <c r="A129" s="2" t="s">
        <v>8</v>
      </c>
      <c r="B129" s="2">
        <v>267013</v>
      </c>
      <c r="C129" s="2" t="s">
        <v>16</v>
      </c>
      <c r="D129" s="2" t="s">
        <v>11</v>
      </c>
      <c r="E129" s="3">
        <v>43503</v>
      </c>
      <c r="F129" s="2">
        <v>26701.300000000003</v>
      </c>
    </row>
    <row r="130" spans="1:6" x14ac:dyDescent="0.3">
      <c r="A130" s="2" t="s">
        <v>15</v>
      </c>
      <c r="B130" s="2">
        <v>267267</v>
      </c>
      <c r="C130" s="2" t="s">
        <v>18</v>
      </c>
      <c r="D130" s="2" t="s">
        <v>11</v>
      </c>
      <c r="E130" s="3">
        <v>43598</v>
      </c>
      <c r="F130" s="2">
        <v>26726.7</v>
      </c>
    </row>
    <row r="131" spans="1:6" x14ac:dyDescent="0.3">
      <c r="A131" s="2" t="s">
        <v>15</v>
      </c>
      <c r="B131" s="2">
        <v>267445</v>
      </c>
      <c r="C131" s="2" t="s">
        <v>9</v>
      </c>
      <c r="D131" s="2" t="s">
        <v>11</v>
      </c>
      <c r="E131" s="3">
        <v>43503</v>
      </c>
      <c r="F131" s="2">
        <v>26744.5</v>
      </c>
    </row>
    <row r="132" spans="1:6" x14ac:dyDescent="0.3">
      <c r="A132" s="2" t="s">
        <v>15</v>
      </c>
      <c r="B132" s="2">
        <v>269164</v>
      </c>
      <c r="C132" s="2" t="s">
        <v>19</v>
      </c>
      <c r="D132" s="2" t="s">
        <v>14</v>
      </c>
      <c r="E132" s="3">
        <v>43531</v>
      </c>
      <c r="F132" s="2">
        <v>26916.400000000001</v>
      </c>
    </row>
    <row r="133" spans="1:6" x14ac:dyDescent="0.3">
      <c r="A133" s="2" t="s">
        <v>15</v>
      </c>
      <c r="B133" s="2">
        <v>269164</v>
      </c>
      <c r="C133" s="2" t="s">
        <v>9</v>
      </c>
      <c r="D133" s="2" t="s">
        <v>20</v>
      </c>
      <c r="E133" s="3">
        <v>43692</v>
      </c>
      <c r="F133" s="2">
        <v>26916.400000000001</v>
      </c>
    </row>
    <row r="134" spans="1:6" x14ac:dyDescent="0.3">
      <c r="A134" s="2" t="s">
        <v>12</v>
      </c>
      <c r="B134" s="2">
        <v>271753</v>
      </c>
      <c r="C134" s="2" t="s">
        <v>17</v>
      </c>
      <c r="D134" s="2" t="s">
        <v>10</v>
      </c>
      <c r="E134" s="3">
        <v>43648</v>
      </c>
      <c r="F134" s="2">
        <v>27175.300000000003</v>
      </c>
    </row>
    <row r="135" spans="1:6" x14ac:dyDescent="0.3">
      <c r="A135" s="2" t="s">
        <v>15</v>
      </c>
      <c r="B135" s="2">
        <v>272270</v>
      </c>
      <c r="C135" s="2" t="s">
        <v>18</v>
      </c>
      <c r="D135" s="2" t="s">
        <v>11</v>
      </c>
      <c r="E135" s="3">
        <v>43650</v>
      </c>
      <c r="F135" s="2">
        <v>27227</v>
      </c>
    </row>
    <row r="136" spans="1:6" x14ac:dyDescent="0.3">
      <c r="A136" s="2" t="s">
        <v>15</v>
      </c>
      <c r="B136" s="2">
        <v>273320</v>
      </c>
      <c r="C136" s="2" t="s">
        <v>9</v>
      </c>
      <c r="D136" s="2" t="s">
        <v>14</v>
      </c>
      <c r="E136" s="3">
        <v>43672</v>
      </c>
      <c r="F136" s="2">
        <v>27332</v>
      </c>
    </row>
    <row r="137" spans="1:6" x14ac:dyDescent="0.3">
      <c r="A137" s="2" t="s">
        <v>15</v>
      </c>
      <c r="B137" s="2">
        <v>273542</v>
      </c>
      <c r="C137" s="2" t="s">
        <v>9</v>
      </c>
      <c r="D137" s="2" t="s">
        <v>14</v>
      </c>
      <c r="E137" s="3">
        <v>43624</v>
      </c>
      <c r="F137" s="2">
        <v>27354.2</v>
      </c>
    </row>
    <row r="138" spans="1:6" x14ac:dyDescent="0.3">
      <c r="A138" s="2" t="s">
        <v>15</v>
      </c>
      <c r="B138" s="2">
        <v>273542</v>
      </c>
      <c r="C138" s="2" t="s">
        <v>16</v>
      </c>
      <c r="D138" s="2" t="s">
        <v>11</v>
      </c>
      <c r="E138" s="3">
        <v>43658</v>
      </c>
      <c r="F138" s="2">
        <v>27354.2</v>
      </c>
    </row>
    <row r="139" spans="1:6" x14ac:dyDescent="0.3">
      <c r="A139" s="2" t="s">
        <v>12</v>
      </c>
      <c r="B139" s="2">
        <v>274178</v>
      </c>
      <c r="C139" s="2" t="s">
        <v>16</v>
      </c>
      <c r="D139" s="2" t="s">
        <v>14</v>
      </c>
      <c r="E139" s="3">
        <v>43697</v>
      </c>
      <c r="F139" s="2">
        <v>27417.800000000003</v>
      </c>
    </row>
    <row r="140" spans="1:6" x14ac:dyDescent="0.3">
      <c r="A140" s="2" t="s">
        <v>8</v>
      </c>
      <c r="B140" s="2">
        <v>274415</v>
      </c>
      <c r="C140" s="2" t="s">
        <v>17</v>
      </c>
      <c r="D140" s="2" t="s">
        <v>20</v>
      </c>
      <c r="E140" s="3">
        <v>43589</v>
      </c>
      <c r="F140" s="2">
        <v>27441.5</v>
      </c>
    </row>
    <row r="141" spans="1:6" x14ac:dyDescent="0.3">
      <c r="A141" s="2" t="s">
        <v>12</v>
      </c>
      <c r="B141" s="2">
        <v>281861</v>
      </c>
      <c r="C141" s="2" t="s">
        <v>17</v>
      </c>
      <c r="D141" s="2" t="s">
        <v>14</v>
      </c>
      <c r="E141" s="3">
        <v>43697</v>
      </c>
      <c r="F141" s="2">
        <v>28186.100000000002</v>
      </c>
    </row>
    <row r="142" spans="1:6" x14ac:dyDescent="0.3">
      <c r="A142" s="2" t="s">
        <v>8</v>
      </c>
      <c r="B142" s="2">
        <v>282829</v>
      </c>
      <c r="C142" s="2" t="s">
        <v>17</v>
      </c>
      <c r="D142" s="2" t="s">
        <v>10</v>
      </c>
      <c r="E142" s="3">
        <v>43635</v>
      </c>
      <c r="F142" s="2">
        <v>28282.9</v>
      </c>
    </row>
    <row r="143" spans="1:6" x14ac:dyDescent="0.3">
      <c r="A143" s="2" t="s">
        <v>15</v>
      </c>
      <c r="B143" s="2">
        <v>283545</v>
      </c>
      <c r="C143" s="2" t="s">
        <v>13</v>
      </c>
      <c r="D143" s="2" t="s">
        <v>14</v>
      </c>
      <c r="E143" s="3">
        <v>43573</v>
      </c>
      <c r="F143" s="2">
        <v>28354.5</v>
      </c>
    </row>
    <row r="144" spans="1:6" x14ac:dyDescent="0.3">
      <c r="A144" s="2" t="s">
        <v>15</v>
      </c>
      <c r="B144" s="2">
        <v>285348</v>
      </c>
      <c r="C144" s="2" t="s">
        <v>16</v>
      </c>
      <c r="D144" s="2" t="s">
        <v>14</v>
      </c>
      <c r="E144" s="3">
        <v>43550</v>
      </c>
      <c r="F144" s="2">
        <v>28534.800000000003</v>
      </c>
    </row>
    <row r="145" spans="1:6" x14ac:dyDescent="0.3">
      <c r="A145" s="2" t="s">
        <v>12</v>
      </c>
      <c r="B145" s="2">
        <v>285602</v>
      </c>
      <c r="C145" s="2" t="s">
        <v>17</v>
      </c>
      <c r="D145" s="2" t="s">
        <v>20</v>
      </c>
      <c r="E145" s="3">
        <v>43506</v>
      </c>
      <c r="F145" s="2">
        <v>28560.2</v>
      </c>
    </row>
    <row r="146" spans="1:6" x14ac:dyDescent="0.3">
      <c r="A146" s="2" t="s">
        <v>8</v>
      </c>
      <c r="B146" s="2">
        <v>286092</v>
      </c>
      <c r="C146" s="2" t="s">
        <v>13</v>
      </c>
      <c r="D146" s="2" t="s">
        <v>11</v>
      </c>
      <c r="E146" s="3">
        <v>43679</v>
      </c>
      <c r="F146" s="2">
        <v>28609.200000000001</v>
      </c>
    </row>
    <row r="147" spans="1:6" x14ac:dyDescent="0.3">
      <c r="A147" s="2" t="s">
        <v>8</v>
      </c>
      <c r="B147" s="2">
        <v>287017</v>
      </c>
      <c r="C147" s="2" t="s">
        <v>17</v>
      </c>
      <c r="D147" s="2" t="s">
        <v>11</v>
      </c>
      <c r="E147" s="3">
        <v>43612</v>
      </c>
      <c r="F147" s="2">
        <v>28701.7</v>
      </c>
    </row>
    <row r="148" spans="1:6" x14ac:dyDescent="0.3">
      <c r="A148" s="2" t="s">
        <v>8</v>
      </c>
      <c r="B148" s="2">
        <v>287298</v>
      </c>
      <c r="C148" s="2" t="s">
        <v>16</v>
      </c>
      <c r="D148" s="2" t="s">
        <v>10</v>
      </c>
      <c r="E148" s="3">
        <v>43674</v>
      </c>
      <c r="F148" s="2">
        <v>28729.800000000003</v>
      </c>
    </row>
    <row r="149" spans="1:6" x14ac:dyDescent="0.3">
      <c r="A149" s="2" t="s">
        <v>8</v>
      </c>
      <c r="B149" s="2">
        <v>287470</v>
      </c>
      <c r="C149" s="2" t="s">
        <v>19</v>
      </c>
      <c r="D149" s="2" t="s">
        <v>11</v>
      </c>
      <c r="E149" s="3">
        <v>43577</v>
      </c>
      <c r="F149" s="2">
        <v>28747</v>
      </c>
    </row>
    <row r="150" spans="1:6" x14ac:dyDescent="0.3">
      <c r="A150" s="2" t="s">
        <v>15</v>
      </c>
      <c r="B150" s="2">
        <v>289767</v>
      </c>
      <c r="C150" s="2" t="s">
        <v>9</v>
      </c>
      <c r="D150" s="2" t="s">
        <v>11</v>
      </c>
      <c r="E150" s="3">
        <v>43538</v>
      </c>
      <c r="F150" s="2">
        <v>28976.7</v>
      </c>
    </row>
    <row r="151" spans="1:6" x14ac:dyDescent="0.3">
      <c r="A151" s="2" t="s">
        <v>12</v>
      </c>
      <c r="B151" s="2">
        <v>290761</v>
      </c>
      <c r="C151" s="2" t="s">
        <v>19</v>
      </c>
      <c r="D151" s="2" t="s">
        <v>14</v>
      </c>
      <c r="E151" s="3">
        <v>43628</v>
      </c>
      <c r="F151" s="2">
        <v>29076.100000000002</v>
      </c>
    </row>
    <row r="152" spans="1:6" x14ac:dyDescent="0.3">
      <c r="A152" s="2" t="s">
        <v>12</v>
      </c>
      <c r="B152" s="2">
        <v>292434</v>
      </c>
      <c r="C152" s="2" t="s">
        <v>13</v>
      </c>
      <c r="D152" s="2" t="s">
        <v>20</v>
      </c>
      <c r="E152" s="3">
        <v>43694</v>
      </c>
      <c r="F152" s="2">
        <v>29243.4</v>
      </c>
    </row>
    <row r="153" spans="1:6" x14ac:dyDescent="0.3">
      <c r="A153" s="2" t="s">
        <v>8</v>
      </c>
      <c r="B153" s="2">
        <v>294933</v>
      </c>
      <c r="C153" s="2" t="s">
        <v>13</v>
      </c>
      <c r="D153" s="2" t="s">
        <v>11</v>
      </c>
      <c r="E153" s="3">
        <v>43602</v>
      </c>
      <c r="F153" s="2">
        <v>29493.300000000003</v>
      </c>
    </row>
    <row r="154" spans="1:6" x14ac:dyDescent="0.3">
      <c r="A154" s="2" t="s">
        <v>12</v>
      </c>
      <c r="B154" s="2">
        <v>295498</v>
      </c>
      <c r="C154" s="2" t="s">
        <v>16</v>
      </c>
      <c r="D154" s="2" t="s">
        <v>20</v>
      </c>
      <c r="E154" s="3">
        <v>43509</v>
      </c>
      <c r="F154" s="2">
        <v>29549.800000000003</v>
      </c>
    </row>
    <row r="155" spans="1:6" x14ac:dyDescent="0.3">
      <c r="A155" s="2" t="s">
        <v>12</v>
      </c>
      <c r="B155" s="2">
        <v>296501</v>
      </c>
      <c r="C155" s="2" t="s">
        <v>13</v>
      </c>
      <c r="D155" s="2" t="s">
        <v>20</v>
      </c>
      <c r="E155" s="3">
        <v>43525</v>
      </c>
      <c r="F155" s="2">
        <v>29650.100000000002</v>
      </c>
    </row>
    <row r="156" spans="1:6" x14ac:dyDescent="0.3">
      <c r="A156" s="2" t="s">
        <v>12</v>
      </c>
      <c r="B156" s="2">
        <v>297769</v>
      </c>
      <c r="C156" s="2" t="s">
        <v>16</v>
      </c>
      <c r="D156" s="2" t="s">
        <v>10</v>
      </c>
      <c r="E156" s="3">
        <v>43506</v>
      </c>
      <c r="F156" s="2">
        <v>29776.9</v>
      </c>
    </row>
    <row r="157" spans="1:6" x14ac:dyDescent="0.3">
      <c r="A157" s="2" t="s">
        <v>12</v>
      </c>
      <c r="B157" s="2">
        <v>297769</v>
      </c>
      <c r="C157" s="2" t="s">
        <v>13</v>
      </c>
      <c r="D157" s="2" t="s">
        <v>20</v>
      </c>
      <c r="E157" s="3">
        <v>43680</v>
      </c>
      <c r="F157" s="2">
        <v>29776.9</v>
      </c>
    </row>
    <row r="158" spans="1:6" x14ac:dyDescent="0.3">
      <c r="A158" s="2" t="s">
        <v>12</v>
      </c>
      <c r="B158" s="2">
        <v>298526</v>
      </c>
      <c r="C158" s="2" t="s">
        <v>17</v>
      </c>
      <c r="D158" s="2" t="s">
        <v>10</v>
      </c>
      <c r="E158" s="3">
        <v>43630</v>
      </c>
      <c r="F158" s="2">
        <v>29852.600000000002</v>
      </c>
    </row>
    <row r="159" spans="1:6" x14ac:dyDescent="0.3">
      <c r="A159" s="2" t="s">
        <v>15</v>
      </c>
      <c r="B159" s="2">
        <v>298977</v>
      </c>
      <c r="C159" s="2" t="s">
        <v>13</v>
      </c>
      <c r="D159" s="2" t="s">
        <v>20</v>
      </c>
      <c r="E159" s="3">
        <v>43630</v>
      </c>
      <c r="F159" s="2">
        <v>29897.7</v>
      </c>
    </row>
    <row r="160" spans="1:6" x14ac:dyDescent="0.3">
      <c r="A160" s="2" t="s">
        <v>12</v>
      </c>
      <c r="B160" s="2">
        <v>299341</v>
      </c>
      <c r="C160" s="2" t="s">
        <v>19</v>
      </c>
      <c r="D160" s="2" t="s">
        <v>20</v>
      </c>
      <c r="E160" s="3">
        <v>43672</v>
      </c>
      <c r="F160" s="2">
        <v>29934.100000000002</v>
      </c>
    </row>
    <row r="161" spans="1:6" x14ac:dyDescent="0.3">
      <c r="A161" s="2" t="s">
        <v>12</v>
      </c>
      <c r="B161" s="2">
        <v>300771</v>
      </c>
      <c r="C161" s="2" t="s">
        <v>17</v>
      </c>
      <c r="D161" s="2" t="s">
        <v>11</v>
      </c>
      <c r="E161" s="3">
        <v>43681</v>
      </c>
      <c r="F161" s="2">
        <v>30077.100000000002</v>
      </c>
    </row>
    <row r="162" spans="1:6" x14ac:dyDescent="0.3">
      <c r="A162" s="2" t="s">
        <v>12</v>
      </c>
      <c r="B162" s="2">
        <v>300931</v>
      </c>
      <c r="C162" s="2" t="s">
        <v>9</v>
      </c>
      <c r="D162" s="2" t="s">
        <v>10</v>
      </c>
      <c r="E162" s="3">
        <v>43561</v>
      </c>
      <c r="F162" s="2">
        <v>30093.100000000002</v>
      </c>
    </row>
    <row r="163" spans="1:6" x14ac:dyDescent="0.3">
      <c r="A163" s="2" t="s">
        <v>12</v>
      </c>
      <c r="B163" s="2">
        <v>301027</v>
      </c>
      <c r="C163" s="2" t="s">
        <v>17</v>
      </c>
      <c r="D163" s="2" t="s">
        <v>20</v>
      </c>
      <c r="E163" s="3">
        <v>43561</v>
      </c>
      <c r="F163" s="2">
        <v>30102.7</v>
      </c>
    </row>
    <row r="164" spans="1:6" x14ac:dyDescent="0.3">
      <c r="A164" s="2" t="s">
        <v>15</v>
      </c>
      <c r="B164" s="2">
        <v>305956</v>
      </c>
      <c r="C164" s="2" t="s">
        <v>18</v>
      </c>
      <c r="D164" s="2" t="s">
        <v>14</v>
      </c>
      <c r="E164" s="3">
        <v>43513</v>
      </c>
      <c r="F164" s="2">
        <v>30595.600000000002</v>
      </c>
    </row>
    <row r="165" spans="1:6" x14ac:dyDescent="0.3">
      <c r="A165" s="2" t="s">
        <v>12</v>
      </c>
      <c r="B165" s="2">
        <v>307193</v>
      </c>
      <c r="C165" s="2" t="s">
        <v>17</v>
      </c>
      <c r="D165" s="2" t="s">
        <v>11</v>
      </c>
      <c r="E165" s="3">
        <v>43547</v>
      </c>
      <c r="F165" s="2">
        <v>30719.300000000003</v>
      </c>
    </row>
    <row r="166" spans="1:6" x14ac:dyDescent="0.3">
      <c r="A166" s="2" t="s">
        <v>15</v>
      </c>
      <c r="B166" s="2">
        <v>308799</v>
      </c>
      <c r="C166" s="2" t="s">
        <v>13</v>
      </c>
      <c r="D166" s="2" t="s">
        <v>11</v>
      </c>
      <c r="E166" s="3">
        <v>43540</v>
      </c>
      <c r="F166" s="2">
        <v>30879.9</v>
      </c>
    </row>
    <row r="167" spans="1:6" x14ac:dyDescent="0.3">
      <c r="A167" s="2" t="s">
        <v>12</v>
      </c>
      <c r="B167" s="2">
        <v>309800</v>
      </c>
      <c r="C167" s="2" t="s">
        <v>17</v>
      </c>
      <c r="D167" s="2" t="s">
        <v>11</v>
      </c>
      <c r="E167" s="3">
        <v>43572</v>
      </c>
      <c r="F167" s="2">
        <v>30980</v>
      </c>
    </row>
    <row r="168" spans="1:6" x14ac:dyDescent="0.3">
      <c r="A168" s="2" t="s">
        <v>8</v>
      </c>
      <c r="B168" s="2">
        <v>310410</v>
      </c>
      <c r="C168" s="2" t="s">
        <v>18</v>
      </c>
      <c r="D168" s="2" t="s">
        <v>14</v>
      </c>
      <c r="E168" s="3">
        <v>43529</v>
      </c>
      <c r="F168" s="2">
        <v>31041</v>
      </c>
    </row>
    <row r="169" spans="1:6" x14ac:dyDescent="0.3">
      <c r="A169" s="2" t="s">
        <v>15</v>
      </c>
      <c r="B169" s="2">
        <v>316082</v>
      </c>
      <c r="C169" s="2" t="s">
        <v>17</v>
      </c>
      <c r="D169" s="2" t="s">
        <v>20</v>
      </c>
      <c r="E169" s="3">
        <v>43633</v>
      </c>
      <c r="F169" s="2">
        <v>31608.2</v>
      </c>
    </row>
    <row r="170" spans="1:6" x14ac:dyDescent="0.3">
      <c r="A170" s="2" t="s">
        <v>8</v>
      </c>
      <c r="B170" s="2">
        <v>317659</v>
      </c>
      <c r="C170" s="2" t="s">
        <v>17</v>
      </c>
      <c r="D170" s="2" t="s">
        <v>14</v>
      </c>
      <c r="E170" s="3">
        <v>43651</v>
      </c>
      <c r="F170" s="2">
        <v>31765.9</v>
      </c>
    </row>
    <row r="171" spans="1:6" x14ac:dyDescent="0.3">
      <c r="A171" s="2" t="s">
        <v>15</v>
      </c>
      <c r="B171" s="2">
        <v>319879</v>
      </c>
      <c r="C171" s="2" t="s">
        <v>18</v>
      </c>
      <c r="D171" s="2" t="s">
        <v>14</v>
      </c>
      <c r="E171" s="3">
        <v>43654</v>
      </c>
      <c r="F171" s="2">
        <v>31987.9</v>
      </c>
    </row>
    <row r="172" spans="1:6" x14ac:dyDescent="0.3">
      <c r="A172" s="2" t="s">
        <v>15</v>
      </c>
      <c r="B172" s="2">
        <v>322636</v>
      </c>
      <c r="C172" s="2" t="s">
        <v>16</v>
      </c>
      <c r="D172" s="2" t="s">
        <v>14</v>
      </c>
      <c r="E172" s="3">
        <v>43630</v>
      </c>
      <c r="F172" s="2">
        <v>32263.600000000002</v>
      </c>
    </row>
    <row r="173" spans="1:6" x14ac:dyDescent="0.3">
      <c r="A173" s="2" t="s">
        <v>12</v>
      </c>
      <c r="B173" s="2">
        <v>326926</v>
      </c>
      <c r="C173" s="2" t="s">
        <v>16</v>
      </c>
      <c r="D173" s="2" t="s">
        <v>20</v>
      </c>
      <c r="E173" s="3">
        <v>43601</v>
      </c>
      <c r="F173" s="2">
        <v>32692.600000000002</v>
      </c>
    </row>
    <row r="174" spans="1:6" x14ac:dyDescent="0.3">
      <c r="A174" s="2" t="s">
        <v>15</v>
      </c>
      <c r="B174" s="2">
        <v>327230</v>
      </c>
      <c r="C174" s="2" t="s">
        <v>9</v>
      </c>
      <c r="D174" s="2" t="s">
        <v>20</v>
      </c>
      <c r="E174" s="3">
        <v>43567</v>
      </c>
      <c r="F174" s="2">
        <v>32723</v>
      </c>
    </row>
    <row r="175" spans="1:6" x14ac:dyDescent="0.3">
      <c r="A175" s="2" t="s">
        <v>12</v>
      </c>
      <c r="B175" s="2">
        <v>327532</v>
      </c>
      <c r="C175" s="2" t="s">
        <v>18</v>
      </c>
      <c r="D175" s="2" t="s">
        <v>11</v>
      </c>
      <c r="E175" s="3">
        <v>43542</v>
      </c>
      <c r="F175" s="2">
        <v>32753.200000000001</v>
      </c>
    </row>
    <row r="176" spans="1:6" x14ac:dyDescent="0.3">
      <c r="A176" s="2" t="s">
        <v>12</v>
      </c>
      <c r="B176" s="2">
        <v>327934</v>
      </c>
      <c r="C176" s="2" t="s">
        <v>13</v>
      </c>
      <c r="D176" s="2" t="s">
        <v>14</v>
      </c>
      <c r="E176" s="3">
        <v>43568</v>
      </c>
      <c r="F176" s="2">
        <v>32793.4</v>
      </c>
    </row>
    <row r="177" spans="1:6" x14ac:dyDescent="0.3">
      <c r="A177" s="2" t="s">
        <v>8</v>
      </c>
      <c r="B177" s="2">
        <v>329563</v>
      </c>
      <c r="C177" s="2" t="s">
        <v>13</v>
      </c>
      <c r="D177" s="2" t="s">
        <v>10</v>
      </c>
      <c r="E177" s="3">
        <v>43575</v>
      </c>
      <c r="F177" s="2">
        <v>32956.300000000003</v>
      </c>
    </row>
    <row r="178" spans="1:6" x14ac:dyDescent="0.3">
      <c r="A178" s="2" t="s">
        <v>8</v>
      </c>
      <c r="B178" s="2">
        <v>329740</v>
      </c>
      <c r="C178" s="2" t="s">
        <v>16</v>
      </c>
      <c r="D178" s="2" t="s">
        <v>14</v>
      </c>
      <c r="E178" s="3">
        <v>43520</v>
      </c>
      <c r="F178" s="2">
        <v>32974</v>
      </c>
    </row>
    <row r="179" spans="1:6" x14ac:dyDescent="0.3">
      <c r="A179" s="2" t="s">
        <v>15</v>
      </c>
      <c r="B179" s="2">
        <v>331288</v>
      </c>
      <c r="C179" s="2" t="s">
        <v>19</v>
      </c>
      <c r="D179" s="2" t="s">
        <v>10</v>
      </c>
      <c r="E179" s="3">
        <v>43528</v>
      </c>
      <c r="F179" s="2">
        <v>33128.800000000003</v>
      </c>
    </row>
    <row r="180" spans="1:6" x14ac:dyDescent="0.3">
      <c r="A180" s="2" t="s">
        <v>12</v>
      </c>
      <c r="B180" s="2">
        <v>331389</v>
      </c>
      <c r="C180" s="2" t="s">
        <v>9</v>
      </c>
      <c r="D180" s="2" t="s">
        <v>20</v>
      </c>
      <c r="E180" s="3">
        <v>43660</v>
      </c>
      <c r="F180" s="2">
        <v>33138.9</v>
      </c>
    </row>
    <row r="181" spans="1:6" x14ac:dyDescent="0.3">
      <c r="A181" s="2" t="s">
        <v>8</v>
      </c>
      <c r="B181" s="2">
        <v>331538</v>
      </c>
      <c r="C181" s="2" t="s">
        <v>16</v>
      </c>
      <c r="D181" s="2" t="s">
        <v>10</v>
      </c>
      <c r="E181" s="3">
        <v>43676</v>
      </c>
      <c r="F181" s="2">
        <v>33153.800000000003</v>
      </c>
    </row>
    <row r="182" spans="1:6" x14ac:dyDescent="0.3">
      <c r="A182" s="2" t="s">
        <v>15</v>
      </c>
      <c r="B182" s="2">
        <v>333844</v>
      </c>
      <c r="C182" s="2" t="s">
        <v>18</v>
      </c>
      <c r="D182" s="2" t="s">
        <v>20</v>
      </c>
      <c r="E182" s="3">
        <v>43504</v>
      </c>
      <c r="F182" s="2">
        <v>33384.400000000001</v>
      </c>
    </row>
    <row r="183" spans="1:6" x14ac:dyDescent="0.3">
      <c r="A183" s="2" t="s">
        <v>15</v>
      </c>
      <c r="B183" s="2">
        <v>334133</v>
      </c>
      <c r="C183" s="2" t="s">
        <v>19</v>
      </c>
      <c r="D183" s="2" t="s">
        <v>10</v>
      </c>
      <c r="E183" s="3">
        <v>43582</v>
      </c>
      <c r="F183" s="2">
        <v>33413.300000000003</v>
      </c>
    </row>
    <row r="184" spans="1:6" x14ac:dyDescent="0.3">
      <c r="A184" s="2" t="s">
        <v>15</v>
      </c>
      <c r="B184" s="2">
        <v>334280</v>
      </c>
      <c r="C184" s="2" t="s">
        <v>13</v>
      </c>
      <c r="D184" s="2" t="s">
        <v>20</v>
      </c>
      <c r="E184" s="3">
        <v>43541</v>
      </c>
      <c r="F184" s="2">
        <v>33428</v>
      </c>
    </row>
    <row r="185" spans="1:6" x14ac:dyDescent="0.3">
      <c r="A185" s="2" t="s">
        <v>15</v>
      </c>
      <c r="B185" s="2">
        <v>335563</v>
      </c>
      <c r="C185" s="2" t="s">
        <v>16</v>
      </c>
      <c r="D185" s="2" t="s">
        <v>10</v>
      </c>
      <c r="E185" s="3">
        <v>43680</v>
      </c>
      <c r="F185" s="2">
        <v>33556.300000000003</v>
      </c>
    </row>
    <row r="186" spans="1:6" x14ac:dyDescent="0.3">
      <c r="A186" s="2" t="s">
        <v>12</v>
      </c>
      <c r="B186" s="2">
        <v>336219</v>
      </c>
      <c r="C186" s="2" t="s">
        <v>18</v>
      </c>
      <c r="D186" s="2" t="s">
        <v>14</v>
      </c>
      <c r="E186" s="3">
        <v>43528</v>
      </c>
      <c r="F186" s="2">
        <v>33621.9</v>
      </c>
    </row>
    <row r="187" spans="1:6" x14ac:dyDescent="0.3">
      <c r="A187" s="2" t="s">
        <v>15</v>
      </c>
      <c r="B187" s="2">
        <v>337253</v>
      </c>
      <c r="C187" s="2" t="s">
        <v>9</v>
      </c>
      <c r="D187" s="2" t="s">
        <v>20</v>
      </c>
      <c r="E187" s="3">
        <v>43561</v>
      </c>
      <c r="F187" s="2">
        <v>33725.300000000003</v>
      </c>
    </row>
    <row r="188" spans="1:6" x14ac:dyDescent="0.3">
      <c r="A188" s="2" t="s">
        <v>8</v>
      </c>
      <c r="B188" s="2">
        <v>339473</v>
      </c>
      <c r="C188" s="2" t="s">
        <v>16</v>
      </c>
      <c r="D188" s="2" t="s">
        <v>14</v>
      </c>
      <c r="E188" s="3">
        <v>43686</v>
      </c>
      <c r="F188" s="2">
        <v>33947.300000000003</v>
      </c>
    </row>
    <row r="189" spans="1:6" x14ac:dyDescent="0.3">
      <c r="A189" s="2" t="s">
        <v>12</v>
      </c>
      <c r="B189" s="2">
        <v>340099</v>
      </c>
      <c r="C189" s="2" t="s">
        <v>13</v>
      </c>
      <c r="D189" s="2" t="s">
        <v>20</v>
      </c>
      <c r="E189" s="3">
        <v>43573</v>
      </c>
      <c r="F189" s="2">
        <v>34009.9</v>
      </c>
    </row>
    <row r="190" spans="1:6" x14ac:dyDescent="0.3">
      <c r="A190" s="2" t="s">
        <v>12</v>
      </c>
      <c r="B190" s="2">
        <v>340531</v>
      </c>
      <c r="C190" s="2" t="s">
        <v>18</v>
      </c>
      <c r="D190" s="2" t="s">
        <v>10</v>
      </c>
      <c r="E190" s="3">
        <v>43612</v>
      </c>
      <c r="F190" s="2">
        <v>34053.1</v>
      </c>
    </row>
    <row r="191" spans="1:6" x14ac:dyDescent="0.3">
      <c r="A191" s="2" t="s">
        <v>15</v>
      </c>
      <c r="B191" s="2">
        <v>341145</v>
      </c>
      <c r="C191" s="2" t="s">
        <v>19</v>
      </c>
      <c r="D191" s="2" t="s">
        <v>14</v>
      </c>
      <c r="E191" s="3">
        <v>43572</v>
      </c>
      <c r="F191" s="2">
        <v>34114.5</v>
      </c>
    </row>
    <row r="192" spans="1:6" x14ac:dyDescent="0.3">
      <c r="A192" s="2" t="s">
        <v>15</v>
      </c>
      <c r="B192" s="2">
        <v>341918</v>
      </c>
      <c r="C192" s="2" t="s">
        <v>9</v>
      </c>
      <c r="D192" s="2" t="s">
        <v>20</v>
      </c>
      <c r="E192" s="3">
        <v>43627</v>
      </c>
      <c r="F192" s="2">
        <v>34191.800000000003</v>
      </c>
    </row>
    <row r="193" spans="1:6" x14ac:dyDescent="0.3">
      <c r="A193" s="2" t="s">
        <v>8</v>
      </c>
      <c r="B193" s="2">
        <v>342143</v>
      </c>
      <c r="C193" s="2" t="s">
        <v>13</v>
      </c>
      <c r="D193" s="2" t="s">
        <v>20</v>
      </c>
      <c r="E193" s="3">
        <v>43622</v>
      </c>
      <c r="F193" s="2">
        <v>34214.300000000003</v>
      </c>
    </row>
    <row r="194" spans="1:6" x14ac:dyDescent="0.3">
      <c r="A194" s="2" t="s">
        <v>8</v>
      </c>
      <c r="B194" s="2">
        <v>343963</v>
      </c>
      <c r="C194" s="2" t="s">
        <v>17</v>
      </c>
      <c r="D194" s="2" t="s">
        <v>10</v>
      </c>
      <c r="E194" s="3">
        <v>43538</v>
      </c>
      <c r="F194" s="2">
        <v>34396.300000000003</v>
      </c>
    </row>
    <row r="195" spans="1:6" x14ac:dyDescent="0.3">
      <c r="A195" s="2" t="s">
        <v>8</v>
      </c>
      <c r="B195" s="2">
        <v>345264</v>
      </c>
      <c r="C195" s="2" t="s">
        <v>9</v>
      </c>
      <c r="D195" s="2" t="s">
        <v>20</v>
      </c>
      <c r="E195" s="3">
        <v>43625</v>
      </c>
      <c r="F195" s="2">
        <v>34526.400000000001</v>
      </c>
    </row>
    <row r="196" spans="1:6" x14ac:dyDescent="0.3">
      <c r="A196" s="2" t="s">
        <v>8</v>
      </c>
      <c r="B196" s="2">
        <v>345548</v>
      </c>
      <c r="C196" s="2" t="s">
        <v>9</v>
      </c>
      <c r="D196" s="2" t="s">
        <v>10</v>
      </c>
      <c r="E196" s="3">
        <v>43685</v>
      </c>
      <c r="F196" s="2">
        <v>34554.800000000003</v>
      </c>
    </row>
    <row r="197" spans="1:6" x14ac:dyDescent="0.3">
      <c r="A197" s="2" t="s">
        <v>12</v>
      </c>
      <c r="B197" s="2">
        <v>346036</v>
      </c>
      <c r="C197" s="2" t="s">
        <v>19</v>
      </c>
      <c r="D197" s="2" t="s">
        <v>14</v>
      </c>
      <c r="E197" s="3">
        <v>43526</v>
      </c>
      <c r="F197" s="2">
        <v>34603.599999999999</v>
      </c>
    </row>
    <row r="198" spans="1:6" x14ac:dyDescent="0.3">
      <c r="A198" s="2" t="s">
        <v>15</v>
      </c>
      <c r="B198" s="2">
        <v>347941</v>
      </c>
      <c r="C198" s="2" t="s">
        <v>17</v>
      </c>
      <c r="D198" s="2" t="s">
        <v>14</v>
      </c>
      <c r="E198" s="3">
        <v>43691</v>
      </c>
      <c r="F198" s="2">
        <v>34794.1</v>
      </c>
    </row>
    <row r="199" spans="1:6" x14ac:dyDescent="0.3">
      <c r="A199" s="2" t="s">
        <v>15</v>
      </c>
      <c r="B199" s="2">
        <v>348313</v>
      </c>
      <c r="C199" s="2" t="s">
        <v>19</v>
      </c>
      <c r="D199" s="2" t="s">
        <v>20</v>
      </c>
      <c r="E199" s="3">
        <v>43563</v>
      </c>
      <c r="F199" s="2">
        <v>34831.300000000003</v>
      </c>
    </row>
    <row r="200" spans="1:6" x14ac:dyDescent="0.3">
      <c r="A200" s="2" t="s">
        <v>12</v>
      </c>
      <c r="B200" s="2">
        <v>348538</v>
      </c>
      <c r="C200" s="2" t="s">
        <v>17</v>
      </c>
      <c r="D200" s="2" t="s">
        <v>11</v>
      </c>
      <c r="E200" s="3">
        <v>43661</v>
      </c>
      <c r="F200" s="2">
        <v>34853.800000000003</v>
      </c>
    </row>
    <row r="201" spans="1:6" x14ac:dyDescent="0.3">
      <c r="A201" s="2" t="s">
        <v>12</v>
      </c>
      <c r="B201" s="2">
        <v>349245</v>
      </c>
      <c r="C201" s="2" t="s">
        <v>17</v>
      </c>
      <c r="D201" s="2" t="s">
        <v>20</v>
      </c>
      <c r="E201" s="3">
        <v>43598</v>
      </c>
      <c r="F201" s="2">
        <v>34924.5</v>
      </c>
    </row>
    <row r="202" spans="1:6" x14ac:dyDescent="0.3">
      <c r="A202" s="2" t="s">
        <v>15</v>
      </c>
      <c r="B202" s="2">
        <v>349740</v>
      </c>
      <c r="C202" s="2" t="s">
        <v>19</v>
      </c>
      <c r="D202" s="2" t="s">
        <v>11</v>
      </c>
      <c r="E202" s="3">
        <v>43659</v>
      </c>
      <c r="F202" s="2">
        <v>34974</v>
      </c>
    </row>
    <row r="203" spans="1:6" x14ac:dyDescent="0.3">
      <c r="A203" s="2" t="s">
        <v>15</v>
      </c>
      <c r="B203" s="2">
        <v>352023</v>
      </c>
      <c r="C203" s="2" t="s">
        <v>16</v>
      </c>
      <c r="D203" s="2" t="s">
        <v>11</v>
      </c>
      <c r="E203" s="3">
        <v>43684</v>
      </c>
      <c r="F203" s="2">
        <v>35202.300000000003</v>
      </c>
    </row>
    <row r="204" spans="1:6" x14ac:dyDescent="0.3">
      <c r="A204" s="2" t="s">
        <v>15</v>
      </c>
      <c r="B204" s="2">
        <v>352043</v>
      </c>
      <c r="C204" s="2" t="s">
        <v>19</v>
      </c>
      <c r="D204" s="2" t="s">
        <v>10</v>
      </c>
      <c r="E204" s="3">
        <v>43574</v>
      </c>
      <c r="F204" s="2">
        <v>35204.300000000003</v>
      </c>
    </row>
    <row r="205" spans="1:6" x14ac:dyDescent="0.3">
      <c r="A205" s="2" t="s">
        <v>15</v>
      </c>
      <c r="B205" s="2">
        <v>353153</v>
      </c>
      <c r="C205" s="2" t="s">
        <v>9</v>
      </c>
      <c r="D205" s="2" t="s">
        <v>14</v>
      </c>
      <c r="E205" s="3">
        <v>43540</v>
      </c>
      <c r="F205" s="2">
        <v>35315.300000000003</v>
      </c>
    </row>
    <row r="206" spans="1:6" x14ac:dyDescent="0.3">
      <c r="A206" s="2" t="s">
        <v>12</v>
      </c>
      <c r="B206" s="2">
        <v>356010</v>
      </c>
      <c r="C206" s="2" t="s">
        <v>16</v>
      </c>
      <c r="D206" s="2" t="s">
        <v>20</v>
      </c>
      <c r="E206" s="3">
        <v>43675</v>
      </c>
      <c r="F206" s="2">
        <v>35601</v>
      </c>
    </row>
    <row r="207" spans="1:6" x14ac:dyDescent="0.3">
      <c r="A207" s="2" t="s">
        <v>15</v>
      </c>
      <c r="B207" s="2">
        <v>356266</v>
      </c>
      <c r="C207" s="2" t="s">
        <v>16</v>
      </c>
      <c r="D207" s="2" t="s">
        <v>10</v>
      </c>
      <c r="E207" s="3">
        <v>43614</v>
      </c>
      <c r="F207" s="2">
        <v>35626.6</v>
      </c>
    </row>
    <row r="208" spans="1:6" x14ac:dyDescent="0.3">
      <c r="A208" s="2" t="s">
        <v>8</v>
      </c>
      <c r="B208" s="2">
        <v>359108</v>
      </c>
      <c r="C208" s="2" t="s">
        <v>18</v>
      </c>
      <c r="D208" s="2" t="s">
        <v>20</v>
      </c>
      <c r="E208" s="3">
        <v>43561</v>
      </c>
      <c r="F208" s="2">
        <v>35910.800000000003</v>
      </c>
    </row>
    <row r="209" spans="1:6" x14ac:dyDescent="0.3">
      <c r="A209" s="2" t="s">
        <v>15</v>
      </c>
      <c r="B209" s="2">
        <v>359124</v>
      </c>
      <c r="C209" s="2" t="s">
        <v>9</v>
      </c>
      <c r="D209" s="2" t="s">
        <v>20</v>
      </c>
      <c r="E209" s="3">
        <v>43683</v>
      </c>
      <c r="F209" s="2">
        <v>35912.400000000001</v>
      </c>
    </row>
    <row r="210" spans="1:6" x14ac:dyDescent="0.3">
      <c r="A210" s="2" t="s">
        <v>15</v>
      </c>
      <c r="B210" s="2">
        <v>359374</v>
      </c>
      <c r="C210" s="2" t="s">
        <v>16</v>
      </c>
      <c r="D210" s="2" t="s">
        <v>10</v>
      </c>
      <c r="E210" s="3">
        <v>43575</v>
      </c>
      <c r="F210" s="2">
        <v>35937.4</v>
      </c>
    </row>
    <row r="211" spans="1:6" x14ac:dyDescent="0.3">
      <c r="A211" s="2" t="s">
        <v>8</v>
      </c>
      <c r="B211" s="2">
        <v>359916</v>
      </c>
      <c r="C211" s="2" t="s">
        <v>13</v>
      </c>
      <c r="D211" s="2" t="s">
        <v>10</v>
      </c>
      <c r="E211" s="3">
        <v>43573</v>
      </c>
      <c r="F211" s="2">
        <v>35991.599999999999</v>
      </c>
    </row>
    <row r="212" spans="1:6" x14ac:dyDescent="0.3">
      <c r="A212" s="2" t="s">
        <v>15</v>
      </c>
      <c r="B212" s="2">
        <v>361979</v>
      </c>
      <c r="C212" s="2" t="s">
        <v>16</v>
      </c>
      <c r="D212" s="2" t="s">
        <v>14</v>
      </c>
      <c r="E212" s="3">
        <v>43685</v>
      </c>
      <c r="F212" s="2">
        <v>36197.9</v>
      </c>
    </row>
    <row r="213" spans="1:6" x14ac:dyDescent="0.3">
      <c r="A213" s="2" t="s">
        <v>15</v>
      </c>
      <c r="B213" s="2">
        <v>362117</v>
      </c>
      <c r="C213" s="2" t="s">
        <v>13</v>
      </c>
      <c r="D213" s="2" t="s">
        <v>11</v>
      </c>
      <c r="E213" s="3">
        <v>43599</v>
      </c>
      <c r="F213" s="2">
        <v>36211.700000000004</v>
      </c>
    </row>
    <row r="214" spans="1:6" x14ac:dyDescent="0.3">
      <c r="A214" s="2" t="s">
        <v>12</v>
      </c>
      <c r="B214" s="2">
        <v>362572</v>
      </c>
      <c r="C214" s="2" t="s">
        <v>17</v>
      </c>
      <c r="D214" s="2" t="s">
        <v>20</v>
      </c>
      <c r="E214" s="3">
        <v>43666</v>
      </c>
      <c r="F214" s="2">
        <v>36257.200000000004</v>
      </c>
    </row>
    <row r="215" spans="1:6" x14ac:dyDescent="0.3">
      <c r="A215" s="2" t="s">
        <v>8</v>
      </c>
      <c r="B215" s="2">
        <v>362935</v>
      </c>
      <c r="C215" s="2" t="s">
        <v>13</v>
      </c>
      <c r="D215" s="2" t="s">
        <v>11</v>
      </c>
      <c r="E215" s="3">
        <v>43638</v>
      </c>
      <c r="F215" s="2">
        <v>36293.5</v>
      </c>
    </row>
    <row r="216" spans="1:6" x14ac:dyDescent="0.3">
      <c r="A216" s="2" t="s">
        <v>15</v>
      </c>
      <c r="B216" s="2">
        <v>362999</v>
      </c>
      <c r="C216" s="2" t="s">
        <v>9</v>
      </c>
      <c r="D216" s="2" t="s">
        <v>10</v>
      </c>
      <c r="E216" s="3">
        <v>43656</v>
      </c>
      <c r="F216" s="2">
        <v>36299.9</v>
      </c>
    </row>
    <row r="217" spans="1:6" x14ac:dyDescent="0.3">
      <c r="A217" s="2" t="s">
        <v>15</v>
      </c>
      <c r="B217" s="2">
        <v>365024</v>
      </c>
      <c r="C217" s="2" t="s">
        <v>16</v>
      </c>
      <c r="D217" s="2" t="s">
        <v>20</v>
      </c>
      <c r="E217" s="3">
        <v>43623</v>
      </c>
      <c r="F217" s="2">
        <v>36502.400000000001</v>
      </c>
    </row>
    <row r="218" spans="1:6" x14ac:dyDescent="0.3">
      <c r="A218" s="2" t="s">
        <v>8</v>
      </c>
      <c r="B218" s="2">
        <v>365188</v>
      </c>
      <c r="C218" s="2" t="s">
        <v>9</v>
      </c>
      <c r="D218" s="2" t="s">
        <v>14</v>
      </c>
      <c r="E218" s="3">
        <v>43608</v>
      </c>
      <c r="F218" s="2">
        <v>36518.800000000003</v>
      </c>
    </row>
    <row r="219" spans="1:6" x14ac:dyDescent="0.3">
      <c r="A219" s="2" t="s">
        <v>8</v>
      </c>
      <c r="B219" s="2">
        <v>365875</v>
      </c>
      <c r="C219" s="2" t="s">
        <v>13</v>
      </c>
      <c r="D219" s="2" t="s">
        <v>20</v>
      </c>
      <c r="E219" s="3">
        <v>43539</v>
      </c>
      <c r="F219" s="2">
        <v>36587.5</v>
      </c>
    </row>
    <row r="220" spans="1:6" x14ac:dyDescent="0.3">
      <c r="A220" s="2" t="s">
        <v>12</v>
      </c>
      <c r="B220" s="2">
        <v>366710</v>
      </c>
      <c r="C220" s="2" t="s">
        <v>13</v>
      </c>
      <c r="D220" s="2" t="s">
        <v>11</v>
      </c>
      <c r="E220" s="3">
        <v>43666</v>
      </c>
      <c r="F220" s="2">
        <v>36671</v>
      </c>
    </row>
    <row r="221" spans="1:6" x14ac:dyDescent="0.3">
      <c r="A221" s="2" t="s">
        <v>15</v>
      </c>
      <c r="B221" s="2">
        <v>367010</v>
      </c>
      <c r="C221" s="2" t="s">
        <v>18</v>
      </c>
      <c r="D221" s="2" t="s">
        <v>20</v>
      </c>
      <c r="E221" s="3">
        <v>43682</v>
      </c>
      <c r="F221" s="2">
        <v>36701</v>
      </c>
    </row>
    <row r="222" spans="1:6" x14ac:dyDescent="0.3">
      <c r="A222" s="2" t="s">
        <v>8</v>
      </c>
      <c r="B222" s="2">
        <v>367300</v>
      </c>
      <c r="C222" s="2" t="s">
        <v>9</v>
      </c>
      <c r="D222" s="2" t="s">
        <v>14</v>
      </c>
      <c r="E222" s="3">
        <v>43588</v>
      </c>
      <c r="F222" s="2">
        <v>36730</v>
      </c>
    </row>
    <row r="223" spans="1:6" x14ac:dyDescent="0.3">
      <c r="A223" s="2" t="s">
        <v>15</v>
      </c>
      <c r="B223" s="2">
        <v>369604</v>
      </c>
      <c r="C223" s="2" t="s">
        <v>16</v>
      </c>
      <c r="D223" s="2" t="s">
        <v>20</v>
      </c>
      <c r="E223" s="3">
        <v>43628</v>
      </c>
      <c r="F223" s="2">
        <v>36960.400000000001</v>
      </c>
    </row>
    <row r="224" spans="1:6" x14ac:dyDescent="0.3">
      <c r="A224" s="2" t="s">
        <v>12</v>
      </c>
      <c r="B224" s="2">
        <v>371366</v>
      </c>
      <c r="C224" s="2" t="s">
        <v>17</v>
      </c>
      <c r="D224" s="2" t="s">
        <v>20</v>
      </c>
      <c r="E224" s="3">
        <v>43649</v>
      </c>
      <c r="F224" s="2">
        <v>37136.6</v>
      </c>
    </row>
    <row r="225" spans="1:6" x14ac:dyDescent="0.3">
      <c r="A225" s="2" t="s">
        <v>8</v>
      </c>
      <c r="B225" s="2">
        <v>371402</v>
      </c>
      <c r="C225" s="2" t="s">
        <v>13</v>
      </c>
      <c r="D225" s="2" t="s">
        <v>14</v>
      </c>
      <c r="E225" s="3">
        <v>43530</v>
      </c>
      <c r="F225" s="2">
        <v>37140.200000000004</v>
      </c>
    </row>
    <row r="226" spans="1:6" x14ac:dyDescent="0.3">
      <c r="A226" s="2" t="s">
        <v>8</v>
      </c>
      <c r="B226" s="2">
        <v>371689</v>
      </c>
      <c r="C226" s="2" t="s">
        <v>9</v>
      </c>
      <c r="D226" s="2" t="s">
        <v>10</v>
      </c>
      <c r="E226" s="3">
        <v>43605</v>
      </c>
      <c r="F226" s="2">
        <v>37168.9</v>
      </c>
    </row>
    <row r="227" spans="1:6" x14ac:dyDescent="0.3">
      <c r="A227" s="2" t="s">
        <v>8</v>
      </c>
      <c r="B227" s="2">
        <v>372058</v>
      </c>
      <c r="C227" s="2" t="s">
        <v>18</v>
      </c>
      <c r="D227" s="2" t="s">
        <v>20</v>
      </c>
      <c r="E227" s="3">
        <v>43512</v>
      </c>
      <c r="F227" s="2">
        <v>37205.800000000003</v>
      </c>
    </row>
    <row r="228" spans="1:6" x14ac:dyDescent="0.3">
      <c r="A228" s="2" t="s">
        <v>12</v>
      </c>
      <c r="B228" s="2">
        <v>376836</v>
      </c>
      <c r="C228" s="2" t="s">
        <v>17</v>
      </c>
      <c r="D228" s="2" t="s">
        <v>11</v>
      </c>
      <c r="E228" s="3">
        <v>43627</v>
      </c>
      <c r="F228" s="2">
        <v>37683.599999999999</v>
      </c>
    </row>
    <row r="229" spans="1:6" x14ac:dyDescent="0.3">
      <c r="A229" s="2" t="s">
        <v>15</v>
      </c>
      <c r="B229" s="2">
        <v>378702</v>
      </c>
      <c r="C229" s="2" t="s">
        <v>16</v>
      </c>
      <c r="D229" s="2" t="s">
        <v>14</v>
      </c>
      <c r="E229" s="3">
        <v>43566</v>
      </c>
      <c r="F229" s="2">
        <v>37870.200000000004</v>
      </c>
    </row>
    <row r="230" spans="1:6" x14ac:dyDescent="0.3">
      <c r="A230" s="2" t="s">
        <v>12</v>
      </c>
      <c r="B230" s="2">
        <v>382346</v>
      </c>
      <c r="C230" s="2" t="s">
        <v>13</v>
      </c>
      <c r="D230" s="2" t="s">
        <v>14</v>
      </c>
      <c r="E230" s="3">
        <v>43542</v>
      </c>
      <c r="F230" s="2">
        <v>38234.6</v>
      </c>
    </row>
    <row r="231" spans="1:6" x14ac:dyDescent="0.3">
      <c r="A231" s="2" t="s">
        <v>15</v>
      </c>
      <c r="B231" s="2">
        <v>382884</v>
      </c>
      <c r="C231" s="2" t="s">
        <v>16</v>
      </c>
      <c r="D231" s="2" t="s">
        <v>10</v>
      </c>
      <c r="E231" s="3">
        <v>43688</v>
      </c>
      <c r="F231" s="2">
        <v>38288.400000000001</v>
      </c>
    </row>
    <row r="232" spans="1:6" x14ac:dyDescent="0.3">
      <c r="A232" s="2" t="s">
        <v>15</v>
      </c>
      <c r="B232" s="2">
        <v>383365</v>
      </c>
      <c r="C232" s="2" t="s">
        <v>16</v>
      </c>
      <c r="D232" s="2" t="s">
        <v>20</v>
      </c>
      <c r="E232" s="3">
        <v>43536</v>
      </c>
      <c r="F232" s="2">
        <v>38336.5</v>
      </c>
    </row>
    <row r="233" spans="1:6" x14ac:dyDescent="0.3">
      <c r="A233" s="2" t="s">
        <v>8</v>
      </c>
      <c r="B233" s="2">
        <v>385254</v>
      </c>
      <c r="C233" s="2" t="s">
        <v>17</v>
      </c>
      <c r="D233" s="2" t="s">
        <v>20</v>
      </c>
      <c r="E233" s="3">
        <v>43680</v>
      </c>
      <c r="F233" s="2">
        <v>38525.4</v>
      </c>
    </row>
    <row r="234" spans="1:6" x14ac:dyDescent="0.3">
      <c r="A234" s="2" t="s">
        <v>8</v>
      </c>
      <c r="B234" s="2">
        <v>386504</v>
      </c>
      <c r="C234" s="2" t="s">
        <v>13</v>
      </c>
      <c r="D234" s="2" t="s">
        <v>11</v>
      </c>
      <c r="E234" s="3">
        <v>43559</v>
      </c>
      <c r="F234" s="2">
        <v>38650.400000000001</v>
      </c>
    </row>
    <row r="235" spans="1:6" x14ac:dyDescent="0.3">
      <c r="A235" s="2" t="s">
        <v>8</v>
      </c>
      <c r="B235" s="2">
        <v>389506</v>
      </c>
      <c r="C235" s="2" t="s">
        <v>13</v>
      </c>
      <c r="D235" s="2" t="s">
        <v>20</v>
      </c>
      <c r="E235" s="3">
        <v>43536</v>
      </c>
      <c r="F235" s="2">
        <v>38950.6</v>
      </c>
    </row>
    <row r="236" spans="1:6" x14ac:dyDescent="0.3">
      <c r="A236" s="2" t="s">
        <v>12</v>
      </c>
      <c r="B236" s="2">
        <v>392550</v>
      </c>
      <c r="C236" s="2" t="s">
        <v>17</v>
      </c>
      <c r="D236" s="2" t="s">
        <v>11</v>
      </c>
      <c r="E236" s="3">
        <v>43642</v>
      </c>
      <c r="F236" s="2">
        <v>39255</v>
      </c>
    </row>
    <row r="237" spans="1:6" x14ac:dyDescent="0.3">
      <c r="A237" s="2" t="s">
        <v>15</v>
      </c>
      <c r="B237" s="2">
        <v>393971</v>
      </c>
      <c r="C237" s="2" t="s">
        <v>16</v>
      </c>
      <c r="D237" s="2" t="s">
        <v>14</v>
      </c>
      <c r="E237" s="3">
        <v>43553</v>
      </c>
      <c r="F237" s="2">
        <v>39397.100000000006</v>
      </c>
    </row>
    <row r="238" spans="1:6" x14ac:dyDescent="0.3">
      <c r="A238" s="2" t="s">
        <v>15</v>
      </c>
      <c r="B238" s="2">
        <v>394676</v>
      </c>
      <c r="C238" s="2" t="s">
        <v>9</v>
      </c>
      <c r="D238" s="2" t="s">
        <v>14</v>
      </c>
      <c r="E238" s="3">
        <v>43582</v>
      </c>
      <c r="F238" s="2">
        <v>39467.600000000006</v>
      </c>
    </row>
    <row r="239" spans="1:6" x14ac:dyDescent="0.3">
      <c r="A239" s="2" t="s">
        <v>15</v>
      </c>
      <c r="B239" s="2">
        <v>394949</v>
      </c>
      <c r="C239" s="2" t="s">
        <v>16</v>
      </c>
      <c r="D239" s="2" t="s">
        <v>14</v>
      </c>
      <c r="E239" s="3">
        <v>43549</v>
      </c>
      <c r="F239" s="2">
        <v>39494.9</v>
      </c>
    </row>
    <row r="240" spans="1:6" x14ac:dyDescent="0.3">
      <c r="A240" s="2" t="s">
        <v>12</v>
      </c>
      <c r="B240" s="2">
        <v>395161</v>
      </c>
      <c r="C240" s="2" t="s">
        <v>9</v>
      </c>
      <c r="D240" s="2" t="s">
        <v>14</v>
      </c>
      <c r="E240" s="3">
        <v>43656</v>
      </c>
      <c r="F240" s="2">
        <v>39516.100000000006</v>
      </c>
    </row>
    <row r="241" spans="1:6" x14ac:dyDescent="0.3">
      <c r="A241" s="2" t="s">
        <v>15</v>
      </c>
      <c r="B241" s="2">
        <v>397808</v>
      </c>
      <c r="C241" s="2" t="s">
        <v>16</v>
      </c>
      <c r="D241" s="2" t="s">
        <v>10</v>
      </c>
      <c r="E241" s="3">
        <v>43669</v>
      </c>
      <c r="F241" s="2">
        <v>39780.800000000003</v>
      </c>
    </row>
    <row r="242" spans="1:6" x14ac:dyDescent="0.3">
      <c r="A242" s="2" t="s">
        <v>15</v>
      </c>
      <c r="B242" s="2">
        <v>397991</v>
      </c>
      <c r="C242" s="2" t="s">
        <v>13</v>
      </c>
      <c r="D242" s="2" t="s">
        <v>10</v>
      </c>
      <c r="E242" s="3">
        <v>43553</v>
      </c>
      <c r="F242" s="2">
        <v>39799.100000000006</v>
      </c>
    </row>
    <row r="243" spans="1:6" x14ac:dyDescent="0.3">
      <c r="A243" s="2" t="s">
        <v>8</v>
      </c>
      <c r="B243" s="2">
        <v>398249</v>
      </c>
      <c r="C243" s="2" t="s">
        <v>19</v>
      </c>
      <c r="D243" s="2" t="s">
        <v>10</v>
      </c>
      <c r="E243" s="3">
        <v>43572</v>
      </c>
      <c r="F243" s="2">
        <v>39824.9</v>
      </c>
    </row>
    <row r="244" spans="1:6" x14ac:dyDescent="0.3">
      <c r="A244" s="2" t="s">
        <v>15</v>
      </c>
      <c r="B244" s="2">
        <v>446852</v>
      </c>
      <c r="C244" s="2" t="s">
        <v>13</v>
      </c>
      <c r="D244" s="2" t="s">
        <v>10</v>
      </c>
      <c r="E244" s="3">
        <v>43605</v>
      </c>
      <c r="F244" s="2">
        <v>44685.200000000004</v>
      </c>
    </row>
    <row r="245" spans="1:6" x14ac:dyDescent="0.3">
      <c r="A245" s="2" t="s">
        <v>15</v>
      </c>
      <c r="B245" s="2">
        <v>516616</v>
      </c>
      <c r="C245" s="2" t="s">
        <v>18</v>
      </c>
      <c r="D245" s="2" t="s">
        <v>14</v>
      </c>
      <c r="E245" s="3">
        <v>43623</v>
      </c>
      <c r="F245" s="2">
        <v>51661.600000000006</v>
      </c>
    </row>
    <row r="246" spans="1:6" x14ac:dyDescent="0.3">
      <c r="A246" s="2" t="s">
        <v>8</v>
      </c>
      <c r="B246" s="2">
        <v>525266</v>
      </c>
      <c r="C246" s="2" t="s">
        <v>9</v>
      </c>
      <c r="D246" s="2" t="s">
        <v>10</v>
      </c>
      <c r="E246" s="3">
        <v>43581</v>
      </c>
      <c r="F246" s="2">
        <v>52526.600000000006</v>
      </c>
    </row>
    <row r="247" spans="1:6" x14ac:dyDescent="0.3">
      <c r="A247" s="2" t="s">
        <v>15</v>
      </c>
      <c r="B247" s="2">
        <v>599410</v>
      </c>
      <c r="C247" s="2" t="s">
        <v>19</v>
      </c>
      <c r="D247" s="2" t="s">
        <v>14</v>
      </c>
      <c r="E247" s="3">
        <v>43549</v>
      </c>
      <c r="F247" s="2">
        <v>59941</v>
      </c>
    </row>
  </sheetData>
  <sortState xmlns:xlrd2="http://schemas.microsoft.com/office/spreadsheetml/2017/richdata2" ref="A5:F247">
    <sortCondition ref="B5:B247"/>
  </sortState>
  <conditionalFormatting sqref="B5:B2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278F-62FA-4E67-8329-BCBBCED8DF52}">
  <dimension ref="A1:G11"/>
  <sheetViews>
    <sheetView workbookViewId="0">
      <selection activeCell="E20" sqref="E20"/>
    </sheetView>
  </sheetViews>
  <sheetFormatPr defaultRowHeight="14.4" x14ac:dyDescent="0.3"/>
  <cols>
    <col min="1" max="1" width="19.88671875" customWidth="1"/>
    <col min="4" max="4" width="19" bestFit="1" customWidth="1"/>
    <col min="5" max="5" width="22" bestFit="1" customWidth="1"/>
    <col min="6" max="6" width="19" bestFit="1" customWidth="1"/>
    <col min="7" max="7" width="22" bestFit="1" customWidth="1"/>
  </cols>
  <sheetData>
    <row r="1" spans="1:7" x14ac:dyDescent="0.3">
      <c r="A1" s="5" t="s">
        <v>30</v>
      </c>
      <c r="B1" s="5" t="s">
        <v>31</v>
      </c>
    </row>
    <row r="2" spans="1:7" x14ac:dyDescent="0.3">
      <c r="A2" s="5" t="s">
        <v>32</v>
      </c>
      <c r="B2" s="5" t="s">
        <v>33</v>
      </c>
    </row>
    <row r="3" spans="1:7" x14ac:dyDescent="0.3">
      <c r="A3" s="5">
        <v>100000</v>
      </c>
      <c r="B3" s="5">
        <v>7000</v>
      </c>
    </row>
    <row r="4" spans="1:7" x14ac:dyDescent="0.3">
      <c r="A4" s="5">
        <v>200000</v>
      </c>
      <c r="B4" s="5">
        <v>14000</v>
      </c>
    </row>
    <row r="5" spans="1:7" x14ac:dyDescent="0.3">
      <c r="A5" s="5">
        <v>300000</v>
      </c>
      <c r="B5" s="5">
        <v>21000</v>
      </c>
    </row>
    <row r="6" spans="1:7" x14ac:dyDescent="0.3">
      <c r="A6" s="5">
        <v>400000</v>
      </c>
      <c r="B6" s="5">
        <v>28000</v>
      </c>
    </row>
    <row r="7" spans="1:7" x14ac:dyDescent="0.3">
      <c r="A7" s="5">
        <f>SUMIF(A3:A6,"&gt;200000")</f>
        <v>700000</v>
      </c>
      <c r="B7" s="5">
        <f>SUMIF(A3:A6,"&gt;150000",B3:B6)</f>
        <v>63000</v>
      </c>
    </row>
    <row r="8" spans="1:7" x14ac:dyDescent="0.3">
      <c r="A8" s="5">
        <v>1000000</v>
      </c>
      <c r="B8" s="5">
        <v>80000</v>
      </c>
    </row>
    <row r="10" spans="1:7" x14ac:dyDescent="0.3">
      <c r="A10" t="s">
        <v>34</v>
      </c>
      <c r="F10" s="24" t="s">
        <v>304</v>
      </c>
      <c r="G10" s="24" t="s">
        <v>305</v>
      </c>
    </row>
    <row r="11" spans="1:7" x14ac:dyDescent="0.3">
      <c r="A11" t="s">
        <v>35</v>
      </c>
      <c r="F11" s="24">
        <f>SUMIF(A3:A8, "&gt;200000")</f>
        <v>2400000</v>
      </c>
      <c r="G11" s="24">
        <f>SUMIF(A3:A8,"&gt;250000",B3:B8)</f>
        <v>192000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5790-89A7-4082-A287-766B3A13EF65}">
  <dimension ref="A1:C16"/>
  <sheetViews>
    <sheetView workbookViewId="0">
      <selection activeCell="F13" sqref="F13"/>
    </sheetView>
  </sheetViews>
  <sheetFormatPr defaultRowHeight="14.4" x14ac:dyDescent="0.3"/>
  <cols>
    <col min="1" max="1" width="9.6640625" bestFit="1" customWidth="1"/>
    <col min="2" max="2" width="10.5546875" customWidth="1"/>
    <col min="3" max="3" width="12.6640625" customWidth="1"/>
  </cols>
  <sheetData>
    <row r="1" spans="1:3" x14ac:dyDescent="0.3">
      <c r="A1" s="27" t="s">
        <v>53</v>
      </c>
      <c r="B1" s="27"/>
      <c r="C1" s="27"/>
    </row>
    <row r="2" spans="1:3" x14ac:dyDescent="0.3">
      <c r="A2" s="6" t="s">
        <v>36</v>
      </c>
      <c r="B2" s="6" t="s">
        <v>37</v>
      </c>
      <c r="C2" s="6" t="s">
        <v>38</v>
      </c>
    </row>
    <row r="3" spans="1:3" x14ac:dyDescent="0.3">
      <c r="A3" s="7" t="s">
        <v>39</v>
      </c>
      <c r="B3" s="8">
        <v>978489</v>
      </c>
      <c r="C3" s="25">
        <f>$B3*$C$16</f>
        <v>146773.35</v>
      </c>
    </row>
    <row r="4" spans="1:3" x14ac:dyDescent="0.3">
      <c r="A4" s="7" t="s">
        <v>40</v>
      </c>
      <c r="B4" s="8">
        <v>449488</v>
      </c>
      <c r="C4" s="25">
        <f t="shared" ref="C4:C14" si="0">$B4*$C$16</f>
        <v>67423.199999999997</v>
      </c>
    </row>
    <row r="5" spans="1:3" x14ac:dyDescent="0.3">
      <c r="A5" s="7" t="s">
        <v>41</v>
      </c>
      <c r="B5" s="8">
        <v>768048</v>
      </c>
      <c r="C5" s="25">
        <f>$B5*$C$16</f>
        <v>115207.2</v>
      </c>
    </row>
    <row r="6" spans="1:3" x14ac:dyDescent="0.3">
      <c r="A6" s="7" t="s">
        <v>42</v>
      </c>
      <c r="B6" s="8">
        <v>917271</v>
      </c>
      <c r="C6" s="25">
        <f t="shared" si="0"/>
        <v>137590.65</v>
      </c>
    </row>
    <row r="7" spans="1:3" x14ac:dyDescent="0.3">
      <c r="A7" s="7" t="s">
        <v>43</v>
      </c>
      <c r="B7" s="8">
        <v>776714</v>
      </c>
      <c r="C7" s="25">
        <f t="shared" si="0"/>
        <v>116507.09999999999</v>
      </c>
    </row>
    <row r="8" spans="1:3" x14ac:dyDescent="0.3">
      <c r="A8" s="7" t="s">
        <v>44</v>
      </c>
      <c r="B8" s="8">
        <v>382921</v>
      </c>
      <c r="C8" s="25">
        <f t="shared" si="0"/>
        <v>57438.15</v>
      </c>
    </row>
    <row r="9" spans="1:3" x14ac:dyDescent="0.3">
      <c r="A9" s="7" t="s">
        <v>45</v>
      </c>
      <c r="B9" s="8">
        <v>201863</v>
      </c>
      <c r="C9" s="25">
        <f t="shared" si="0"/>
        <v>30279.449999999997</v>
      </c>
    </row>
    <row r="10" spans="1:3" x14ac:dyDescent="0.3">
      <c r="A10" s="7" t="s">
        <v>46</v>
      </c>
      <c r="B10" s="8">
        <v>730144</v>
      </c>
      <c r="C10" s="25">
        <f>$B10*$C$16</f>
        <v>109521.59999999999</v>
      </c>
    </row>
    <row r="11" spans="1:3" x14ac:dyDescent="0.3">
      <c r="A11" s="7" t="s">
        <v>47</v>
      </c>
      <c r="B11" s="8">
        <v>142381</v>
      </c>
      <c r="C11" s="25">
        <f t="shared" si="0"/>
        <v>21357.149999999998</v>
      </c>
    </row>
    <row r="12" spans="1:3" x14ac:dyDescent="0.3">
      <c r="A12" s="7" t="s">
        <v>48</v>
      </c>
      <c r="B12" s="8">
        <v>900174</v>
      </c>
      <c r="C12" s="25">
        <f t="shared" si="0"/>
        <v>135026.1</v>
      </c>
    </row>
    <row r="13" spans="1:3" x14ac:dyDescent="0.3">
      <c r="A13" s="7" t="s">
        <v>49</v>
      </c>
      <c r="B13" s="8">
        <v>276381</v>
      </c>
      <c r="C13" s="25">
        <f t="shared" si="0"/>
        <v>41457.15</v>
      </c>
    </row>
    <row r="14" spans="1:3" x14ac:dyDescent="0.3">
      <c r="A14" s="7" t="s">
        <v>50</v>
      </c>
      <c r="B14" s="8">
        <v>375378</v>
      </c>
      <c r="C14" s="25">
        <f t="shared" si="0"/>
        <v>56306.7</v>
      </c>
    </row>
    <row r="15" spans="1:3" ht="82.8" x14ac:dyDescent="0.3">
      <c r="A15" s="9" t="s">
        <v>51</v>
      </c>
      <c r="B15" s="8">
        <f>SUM(B3:B14)</f>
        <v>6899252</v>
      </c>
      <c r="C15" s="25">
        <f>SUM(C3:C14)</f>
        <v>1034887.7999999999</v>
      </c>
    </row>
    <row r="16" spans="1:3" x14ac:dyDescent="0.3">
      <c r="A16" s="28" t="s">
        <v>52</v>
      </c>
      <c r="B16" s="29"/>
      <c r="C16" s="10">
        <v>0.15</v>
      </c>
    </row>
  </sheetData>
  <mergeCells count="2">
    <mergeCell ref="A1:C1"/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9A5D-55E5-4BDC-9053-4D083B0256A0}">
  <dimension ref="A3:N102"/>
  <sheetViews>
    <sheetView workbookViewId="0">
      <selection activeCell="N21" sqref="N21"/>
    </sheetView>
  </sheetViews>
  <sheetFormatPr defaultRowHeight="14.4" x14ac:dyDescent="0.3"/>
  <cols>
    <col min="7" max="7" width="9.77734375" bestFit="1" customWidth="1"/>
    <col min="11" max="11" width="26.33203125" bestFit="1" customWidth="1"/>
    <col min="12" max="14" width="22.88671875" bestFit="1" customWidth="1"/>
  </cols>
  <sheetData>
    <row r="3" spans="1:14" x14ac:dyDescent="0.3">
      <c r="A3" s="11" t="s">
        <v>54</v>
      </c>
      <c r="B3" s="11" t="s">
        <v>55</v>
      </c>
      <c r="C3" s="11" t="s">
        <v>56</v>
      </c>
      <c r="D3" s="11" t="s">
        <v>57</v>
      </c>
      <c r="E3" s="11" t="s">
        <v>5</v>
      </c>
      <c r="F3" s="11" t="s">
        <v>58</v>
      </c>
      <c r="G3" s="11" t="s">
        <v>59</v>
      </c>
      <c r="H3" s="12" t="s">
        <v>37</v>
      </c>
      <c r="K3" t="s">
        <v>21</v>
      </c>
    </row>
    <row r="4" spans="1:14" x14ac:dyDescent="0.3">
      <c r="A4" s="13">
        <v>1</v>
      </c>
      <c r="B4" s="13" t="s">
        <v>60</v>
      </c>
      <c r="C4" s="13" t="s">
        <v>61</v>
      </c>
      <c r="D4" s="13" t="s">
        <v>62</v>
      </c>
      <c r="E4" s="13" t="s">
        <v>63</v>
      </c>
      <c r="F4" s="13" t="s">
        <v>64</v>
      </c>
      <c r="G4" s="14">
        <v>28126</v>
      </c>
      <c r="H4" s="15">
        <v>15625</v>
      </c>
      <c r="K4" s="11" t="s">
        <v>57</v>
      </c>
      <c r="L4" s="16" t="s">
        <v>5</v>
      </c>
      <c r="M4" s="16" t="s">
        <v>58</v>
      </c>
      <c r="N4" s="16" t="s">
        <v>65</v>
      </c>
    </row>
    <row r="5" spans="1:14" x14ac:dyDescent="0.3">
      <c r="A5" s="13">
        <v>2</v>
      </c>
      <c r="B5" s="13" t="s">
        <v>66</v>
      </c>
      <c r="C5" s="13" t="s">
        <v>67</v>
      </c>
      <c r="D5" s="13" t="s">
        <v>62</v>
      </c>
      <c r="E5" s="13" t="s">
        <v>68</v>
      </c>
      <c r="F5" s="13" t="s">
        <v>69</v>
      </c>
      <c r="G5" s="14">
        <v>28126</v>
      </c>
      <c r="H5" s="15">
        <v>12500</v>
      </c>
      <c r="K5" s="13" t="s">
        <v>62</v>
      </c>
      <c r="L5" s="17" t="s">
        <v>63</v>
      </c>
      <c r="M5" s="13" t="s">
        <v>64</v>
      </c>
      <c r="N5" s="17">
        <f>COUNTIFS(D:D,$K5,E:E,$L5,F:F,$M5)</f>
        <v>1</v>
      </c>
    </row>
    <row r="6" spans="1:14" x14ac:dyDescent="0.3">
      <c r="A6" s="13">
        <v>3</v>
      </c>
      <c r="B6" s="13" t="s">
        <v>70</v>
      </c>
      <c r="C6" s="13" t="s">
        <v>71</v>
      </c>
      <c r="D6" s="13" t="s">
        <v>72</v>
      </c>
      <c r="E6" s="13" t="s">
        <v>63</v>
      </c>
      <c r="F6" s="13" t="s">
        <v>73</v>
      </c>
      <c r="G6" s="14">
        <v>29183</v>
      </c>
      <c r="H6" s="15">
        <v>8750</v>
      </c>
      <c r="K6" s="13" t="s">
        <v>72</v>
      </c>
      <c r="L6" s="17" t="s">
        <v>63</v>
      </c>
      <c r="M6" s="13" t="s">
        <v>73</v>
      </c>
      <c r="N6" s="17">
        <f t="shared" ref="N6:N12" si="0">COUNTIFS(D:D,$K6,E:E,$L6,F:F,$M6)</f>
        <v>2</v>
      </c>
    </row>
    <row r="7" spans="1:14" x14ac:dyDescent="0.3">
      <c r="A7" s="13">
        <v>4</v>
      </c>
      <c r="B7" s="13" t="s">
        <v>74</v>
      </c>
      <c r="C7" s="13" t="s">
        <v>75</v>
      </c>
      <c r="D7" s="13" t="s">
        <v>76</v>
      </c>
      <c r="E7" s="13" t="s">
        <v>63</v>
      </c>
      <c r="F7" s="13" t="s">
        <v>77</v>
      </c>
      <c r="G7" s="14">
        <v>32755</v>
      </c>
      <c r="H7" s="15">
        <v>15000</v>
      </c>
      <c r="K7" s="13" t="s">
        <v>76</v>
      </c>
      <c r="L7" s="17" t="s">
        <v>63</v>
      </c>
      <c r="M7" s="13" t="s">
        <v>77</v>
      </c>
      <c r="N7" s="17">
        <f t="shared" si="0"/>
        <v>1</v>
      </c>
    </row>
    <row r="8" spans="1:14" x14ac:dyDescent="0.3">
      <c r="A8" s="13">
        <v>5</v>
      </c>
      <c r="B8" s="13" t="s">
        <v>78</v>
      </c>
      <c r="C8" s="13" t="s">
        <v>79</v>
      </c>
      <c r="D8" s="13" t="s">
        <v>76</v>
      </c>
      <c r="E8" s="13" t="s">
        <v>63</v>
      </c>
      <c r="F8" s="13" t="s">
        <v>80</v>
      </c>
      <c r="G8" s="14">
        <v>32390</v>
      </c>
      <c r="H8" s="15">
        <v>8875</v>
      </c>
      <c r="K8" s="13" t="s">
        <v>81</v>
      </c>
      <c r="L8" s="17" t="s">
        <v>63</v>
      </c>
      <c r="M8" s="13" t="s">
        <v>80</v>
      </c>
      <c r="N8" s="17">
        <f t="shared" si="0"/>
        <v>0</v>
      </c>
    </row>
    <row r="9" spans="1:14" x14ac:dyDescent="0.3">
      <c r="A9" s="13">
        <v>6</v>
      </c>
      <c r="B9" s="13" t="s">
        <v>82</v>
      </c>
      <c r="C9" s="13" t="s">
        <v>83</v>
      </c>
      <c r="D9" s="13" t="s">
        <v>76</v>
      </c>
      <c r="E9" s="13" t="s">
        <v>63</v>
      </c>
      <c r="F9" s="13" t="s">
        <v>84</v>
      </c>
      <c r="G9" s="14">
        <v>32755</v>
      </c>
      <c r="H9" s="15">
        <v>8875</v>
      </c>
      <c r="K9" s="13" t="s">
        <v>85</v>
      </c>
      <c r="L9" s="17" t="s">
        <v>63</v>
      </c>
      <c r="M9" s="13" t="s">
        <v>84</v>
      </c>
      <c r="N9" s="17">
        <f t="shared" si="0"/>
        <v>1</v>
      </c>
    </row>
    <row r="10" spans="1:14" x14ac:dyDescent="0.3">
      <c r="A10" s="13">
        <v>7</v>
      </c>
      <c r="B10" s="13" t="s">
        <v>86</v>
      </c>
      <c r="C10" s="13" t="s">
        <v>87</v>
      </c>
      <c r="D10" s="13" t="s">
        <v>62</v>
      </c>
      <c r="E10" s="13" t="s">
        <v>63</v>
      </c>
      <c r="F10" s="13" t="s">
        <v>88</v>
      </c>
      <c r="G10" s="14">
        <v>36506</v>
      </c>
      <c r="H10" s="15">
        <v>10625</v>
      </c>
      <c r="K10" s="13" t="s">
        <v>89</v>
      </c>
      <c r="L10" s="17" t="s">
        <v>63</v>
      </c>
      <c r="M10" s="13" t="s">
        <v>88</v>
      </c>
      <c r="N10" s="17">
        <f>COUNTIFS(D:D,$K10,E:E,$L10,F:F,$M10)</f>
        <v>0</v>
      </c>
    </row>
    <row r="11" spans="1:14" x14ac:dyDescent="0.3">
      <c r="A11" s="13">
        <v>8</v>
      </c>
      <c r="B11" s="13" t="s">
        <v>90</v>
      </c>
      <c r="C11" s="13" t="s">
        <v>91</v>
      </c>
      <c r="D11" s="13" t="s">
        <v>72</v>
      </c>
      <c r="E11" s="13" t="s">
        <v>68</v>
      </c>
      <c r="F11" s="13" t="s">
        <v>92</v>
      </c>
      <c r="G11" s="14">
        <v>28326</v>
      </c>
      <c r="H11" s="15">
        <v>11250</v>
      </c>
      <c r="K11" s="13" t="s">
        <v>93</v>
      </c>
      <c r="L11" s="17" t="s">
        <v>63</v>
      </c>
      <c r="M11" s="13" t="s">
        <v>94</v>
      </c>
      <c r="N11" s="17">
        <f t="shared" si="0"/>
        <v>1</v>
      </c>
    </row>
    <row r="12" spans="1:14" x14ac:dyDescent="0.3">
      <c r="A12" s="13">
        <v>9</v>
      </c>
      <c r="B12" s="13" t="s">
        <v>95</v>
      </c>
      <c r="C12" s="13" t="s">
        <v>96</v>
      </c>
      <c r="D12" s="13" t="s">
        <v>81</v>
      </c>
      <c r="E12" s="13" t="s">
        <v>97</v>
      </c>
      <c r="F12" s="13" t="s">
        <v>98</v>
      </c>
      <c r="G12" s="14">
        <v>31402</v>
      </c>
      <c r="H12" s="15">
        <v>10625</v>
      </c>
      <c r="K12" s="13" t="s">
        <v>99</v>
      </c>
      <c r="L12" s="17" t="s">
        <v>63</v>
      </c>
      <c r="M12" s="13" t="s">
        <v>84</v>
      </c>
      <c r="N12" s="17">
        <f t="shared" si="0"/>
        <v>0</v>
      </c>
    </row>
    <row r="13" spans="1:14" x14ac:dyDescent="0.3">
      <c r="A13" s="13">
        <v>10</v>
      </c>
      <c r="B13" s="13" t="s">
        <v>100</v>
      </c>
      <c r="C13" s="13" t="s">
        <v>101</v>
      </c>
      <c r="D13" s="13" t="s">
        <v>85</v>
      </c>
      <c r="E13" s="13" t="s">
        <v>63</v>
      </c>
      <c r="F13" s="13" t="s">
        <v>94</v>
      </c>
      <c r="G13" s="14">
        <v>30376</v>
      </c>
      <c r="H13" s="18">
        <v>15000</v>
      </c>
    </row>
    <row r="14" spans="1:14" x14ac:dyDescent="0.3">
      <c r="A14" s="13">
        <v>11</v>
      </c>
      <c r="B14" s="13" t="s">
        <v>102</v>
      </c>
      <c r="C14" s="13" t="s">
        <v>103</v>
      </c>
      <c r="D14" s="13" t="s">
        <v>81</v>
      </c>
      <c r="E14" s="13" t="s">
        <v>68</v>
      </c>
      <c r="F14" s="13" t="s">
        <v>104</v>
      </c>
      <c r="G14" s="14">
        <v>31027</v>
      </c>
      <c r="H14" s="15">
        <v>13750</v>
      </c>
    </row>
    <row r="15" spans="1:14" x14ac:dyDescent="0.3">
      <c r="A15" s="13">
        <v>12</v>
      </c>
      <c r="B15" s="13" t="s">
        <v>105</v>
      </c>
      <c r="C15" s="13" t="s">
        <v>106</v>
      </c>
      <c r="D15" s="13" t="s">
        <v>89</v>
      </c>
      <c r="E15" s="13" t="s">
        <v>107</v>
      </c>
      <c r="F15" s="13" t="s">
        <v>108</v>
      </c>
      <c r="G15" s="14">
        <v>31028</v>
      </c>
      <c r="H15" s="15">
        <v>35000</v>
      </c>
      <c r="K15" s="11" t="s">
        <v>57</v>
      </c>
      <c r="L15" s="16" t="s">
        <v>5</v>
      </c>
      <c r="M15" s="16" t="s">
        <v>109</v>
      </c>
    </row>
    <row r="16" spans="1:14" x14ac:dyDescent="0.3">
      <c r="A16" s="13">
        <v>13</v>
      </c>
      <c r="B16" s="13" t="s">
        <v>110</v>
      </c>
      <c r="C16" s="13" t="s">
        <v>111</v>
      </c>
      <c r="D16" s="13" t="s">
        <v>93</v>
      </c>
      <c r="E16" s="13" t="s">
        <v>63</v>
      </c>
      <c r="F16" s="13" t="s">
        <v>94</v>
      </c>
      <c r="G16" s="14">
        <v>31029</v>
      </c>
      <c r="H16" s="15">
        <v>10625</v>
      </c>
      <c r="K16" s="13" t="s">
        <v>62</v>
      </c>
      <c r="L16" s="13" t="s">
        <v>68</v>
      </c>
      <c r="M16" s="17">
        <f>SUMIFS(H:H,D:D,$K16,E:E,$L16)</f>
        <v>55000</v>
      </c>
    </row>
    <row r="17" spans="1:13" x14ac:dyDescent="0.3">
      <c r="A17" s="13">
        <v>14</v>
      </c>
      <c r="B17" s="13" t="s">
        <v>112</v>
      </c>
      <c r="C17" s="13" t="s">
        <v>113</v>
      </c>
      <c r="D17" s="13" t="s">
        <v>93</v>
      </c>
      <c r="E17" s="13" t="s">
        <v>63</v>
      </c>
      <c r="F17" s="13" t="s">
        <v>114</v>
      </c>
      <c r="G17" s="14">
        <v>31030</v>
      </c>
      <c r="H17" s="15">
        <v>10625</v>
      </c>
      <c r="K17" s="13" t="s">
        <v>72</v>
      </c>
      <c r="L17" s="13" t="s">
        <v>107</v>
      </c>
      <c r="M17" s="17">
        <f t="shared" ref="M17:M23" si="1">SUMIFS(H:H,D:D,$K17,E:E,$L17)</f>
        <v>45250</v>
      </c>
    </row>
    <row r="18" spans="1:13" x14ac:dyDescent="0.3">
      <c r="A18" s="13">
        <v>15</v>
      </c>
      <c r="B18" s="13" t="s">
        <v>115</v>
      </c>
      <c r="C18" s="13" t="s">
        <v>116</v>
      </c>
      <c r="D18" s="13" t="s">
        <v>85</v>
      </c>
      <c r="E18" s="13" t="s">
        <v>68</v>
      </c>
      <c r="F18" s="13" t="s">
        <v>69</v>
      </c>
      <c r="G18" s="14">
        <v>30376</v>
      </c>
      <c r="H18" s="15">
        <v>11250</v>
      </c>
      <c r="K18" s="13" t="s">
        <v>76</v>
      </c>
      <c r="L18" s="13" t="s">
        <v>63</v>
      </c>
      <c r="M18" s="17">
        <f t="shared" si="1"/>
        <v>98375</v>
      </c>
    </row>
    <row r="19" spans="1:13" x14ac:dyDescent="0.3">
      <c r="A19" s="13">
        <v>16</v>
      </c>
      <c r="B19" s="13" t="s">
        <v>117</v>
      </c>
      <c r="C19" s="13" t="s">
        <v>118</v>
      </c>
      <c r="D19" s="13" t="s">
        <v>85</v>
      </c>
      <c r="E19" s="13" t="s">
        <v>97</v>
      </c>
      <c r="F19" s="13" t="s">
        <v>119</v>
      </c>
      <c r="G19" s="14">
        <v>30376</v>
      </c>
      <c r="H19" s="15">
        <v>11250</v>
      </c>
      <c r="K19" s="13" t="s">
        <v>81</v>
      </c>
      <c r="L19" s="13" t="s">
        <v>63</v>
      </c>
      <c r="M19" s="17">
        <f t="shared" si="1"/>
        <v>35000</v>
      </c>
    </row>
    <row r="20" spans="1:13" x14ac:dyDescent="0.3">
      <c r="A20" s="13">
        <v>17</v>
      </c>
      <c r="B20" s="13" t="s">
        <v>120</v>
      </c>
      <c r="C20" s="13" t="s">
        <v>121</v>
      </c>
      <c r="D20" s="13" t="s">
        <v>72</v>
      </c>
      <c r="E20" s="13" t="s">
        <v>63</v>
      </c>
      <c r="F20" s="13" t="s">
        <v>80</v>
      </c>
      <c r="G20" s="14">
        <v>31637</v>
      </c>
      <c r="H20" s="15">
        <v>7500</v>
      </c>
      <c r="K20" s="13" t="s">
        <v>85</v>
      </c>
      <c r="L20" s="13" t="s">
        <v>68</v>
      </c>
      <c r="M20" s="17">
        <f t="shared" si="1"/>
        <v>29375</v>
      </c>
    </row>
    <row r="21" spans="1:13" x14ac:dyDescent="0.3">
      <c r="A21" s="13">
        <v>18</v>
      </c>
      <c r="B21" s="13" t="s">
        <v>122</v>
      </c>
      <c r="C21" s="13" t="s">
        <v>123</v>
      </c>
      <c r="D21" s="13" t="s">
        <v>72</v>
      </c>
      <c r="E21" s="13" t="s">
        <v>63</v>
      </c>
      <c r="F21" s="13" t="s">
        <v>114</v>
      </c>
      <c r="G21" s="14">
        <v>36316</v>
      </c>
      <c r="H21" s="15">
        <v>4250</v>
      </c>
      <c r="K21" s="13" t="s">
        <v>89</v>
      </c>
      <c r="L21" s="13" t="s">
        <v>97</v>
      </c>
      <c r="M21" s="17">
        <f>SUMIFS(H:H,D:D,$K21,E:E,$L21)</f>
        <v>0</v>
      </c>
    </row>
    <row r="22" spans="1:13" x14ac:dyDescent="0.3">
      <c r="A22" s="13">
        <v>19</v>
      </c>
      <c r="B22" s="13" t="s">
        <v>124</v>
      </c>
      <c r="C22" s="13" t="s">
        <v>125</v>
      </c>
      <c r="D22" s="13" t="s">
        <v>72</v>
      </c>
      <c r="E22" s="13" t="s">
        <v>68</v>
      </c>
      <c r="F22" s="13" t="s">
        <v>126</v>
      </c>
      <c r="G22" s="14">
        <v>36317</v>
      </c>
      <c r="H22" s="15">
        <v>5625</v>
      </c>
      <c r="K22" s="13" t="s">
        <v>93</v>
      </c>
      <c r="L22" s="13" t="s">
        <v>107</v>
      </c>
      <c r="M22" s="17">
        <f t="shared" si="1"/>
        <v>12500</v>
      </c>
    </row>
    <row r="23" spans="1:13" x14ac:dyDescent="0.3">
      <c r="A23" s="13">
        <v>20</v>
      </c>
      <c r="B23" s="13" t="s">
        <v>127</v>
      </c>
      <c r="C23" s="13" t="s">
        <v>128</v>
      </c>
      <c r="D23" s="13" t="s">
        <v>72</v>
      </c>
      <c r="E23" s="13" t="s">
        <v>97</v>
      </c>
      <c r="F23" s="13" t="s">
        <v>119</v>
      </c>
      <c r="G23" s="14">
        <v>36318</v>
      </c>
      <c r="H23" s="15">
        <v>5625</v>
      </c>
      <c r="K23" s="13" t="s">
        <v>99</v>
      </c>
      <c r="L23" s="13" t="s">
        <v>68</v>
      </c>
      <c r="M23" s="17">
        <f t="shared" si="1"/>
        <v>35000</v>
      </c>
    </row>
    <row r="24" spans="1:13" x14ac:dyDescent="0.3">
      <c r="A24" s="13">
        <v>21</v>
      </c>
      <c r="B24" s="13" t="s">
        <v>129</v>
      </c>
      <c r="C24" s="13" t="s">
        <v>130</v>
      </c>
      <c r="D24" s="13" t="s">
        <v>72</v>
      </c>
      <c r="E24" s="13" t="s">
        <v>97</v>
      </c>
      <c r="F24" s="13" t="s">
        <v>98</v>
      </c>
      <c r="G24" s="14">
        <v>36319</v>
      </c>
      <c r="H24" s="15">
        <v>5625</v>
      </c>
    </row>
    <row r="25" spans="1:13" x14ac:dyDescent="0.3">
      <c r="A25" s="13">
        <v>22</v>
      </c>
      <c r="B25" s="13" t="s">
        <v>131</v>
      </c>
      <c r="C25" s="13" t="s">
        <v>132</v>
      </c>
      <c r="D25" s="13" t="s">
        <v>62</v>
      </c>
      <c r="E25" s="13" t="s">
        <v>97</v>
      </c>
      <c r="F25" s="13" t="s">
        <v>119</v>
      </c>
      <c r="G25" s="14">
        <v>29362</v>
      </c>
      <c r="H25" s="15">
        <v>10625</v>
      </c>
    </row>
    <row r="26" spans="1:13" x14ac:dyDescent="0.3">
      <c r="A26" s="13">
        <v>23</v>
      </c>
      <c r="B26" s="13" t="s">
        <v>133</v>
      </c>
      <c r="C26" s="13" t="s">
        <v>134</v>
      </c>
      <c r="D26" s="13" t="s">
        <v>76</v>
      </c>
      <c r="E26" s="13" t="s">
        <v>107</v>
      </c>
      <c r="F26" s="13" t="s">
        <v>135</v>
      </c>
      <c r="G26" s="14">
        <v>36274</v>
      </c>
      <c r="H26" s="15">
        <v>5625</v>
      </c>
    </row>
    <row r="27" spans="1:13" x14ac:dyDescent="0.3">
      <c r="A27" s="13">
        <v>24</v>
      </c>
      <c r="B27" s="13" t="s">
        <v>136</v>
      </c>
      <c r="C27" s="13" t="s">
        <v>137</v>
      </c>
      <c r="D27" s="13" t="s">
        <v>62</v>
      </c>
      <c r="E27" s="13" t="s">
        <v>68</v>
      </c>
      <c r="F27" s="13" t="s">
        <v>69</v>
      </c>
      <c r="G27" s="14">
        <v>30225</v>
      </c>
      <c r="H27" s="15">
        <v>13750</v>
      </c>
    </row>
    <row r="28" spans="1:13" x14ac:dyDescent="0.3">
      <c r="A28" s="13">
        <v>25</v>
      </c>
      <c r="B28" s="13" t="s">
        <v>138</v>
      </c>
      <c r="C28" s="13" t="s">
        <v>139</v>
      </c>
      <c r="D28" s="13" t="s">
        <v>62</v>
      </c>
      <c r="E28" s="13" t="s">
        <v>107</v>
      </c>
      <c r="F28" s="13" t="s">
        <v>140</v>
      </c>
      <c r="G28" s="14">
        <v>33787</v>
      </c>
      <c r="H28" s="15">
        <v>9375</v>
      </c>
    </row>
    <row r="29" spans="1:13" x14ac:dyDescent="0.3">
      <c r="A29" s="13">
        <v>26</v>
      </c>
      <c r="B29" s="13" t="s">
        <v>141</v>
      </c>
      <c r="C29" s="13" t="s">
        <v>142</v>
      </c>
      <c r="D29" s="13" t="s">
        <v>76</v>
      </c>
      <c r="E29" s="13" t="s">
        <v>97</v>
      </c>
      <c r="F29" s="13" t="s">
        <v>143</v>
      </c>
      <c r="G29" s="14">
        <v>34777</v>
      </c>
      <c r="H29" s="15">
        <v>7500</v>
      </c>
    </row>
    <row r="30" spans="1:13" x14ac:dyDescent="0.3">
      <c r="A30" s="13">
        <v>27</v>
      </c>
      <c r="B30" s="13" t="s">
        <v>144</v>
      </c>
      <c r="C30" s="13" t="s">
        <v>145</v>
      </c>
      <c r="D30" s="13" t="s">
        <v>85</v>
      </c>
      <c r="E30" s="13" t="s">
        <v>63</v>
      </c>
      <c r="F30" s="13" t="s">
        <v>114</v>
      </c>
      <c r="G30" s="14">
        <v>35189</v>
      </c>
      <c r="H30" s="15">
        <v>6875</v>
      </c>
    </row>
    <row r="31" spans="1:13" x14ac:dyDescent="0.3">
      <c r="A31" s="13">
        <v>28</v>
      </c>
      <c r="B31" s="13" t="s">
        <v>146</v>
      </c>
      <c r="C31" s="13" t="s">
        <v>147</v>
      </c>
      <c r="D31" s="13" t="s">
        <v>93</v>
      </c>
      <c r="E31" s="13" t="s">
        <v>68</v>
      </c>
      <c r="F31" s="13" t="s">
        <v>126</v>
      </c>
      <c r="G31" s="14">
        <v>32435</v>
      </c>
      <c r="H31" s="15">
        <v>10125</v>
      </c>
    </row>
    <row r="32" spans="1:13" x14ac:dyDescent="0.3">
      <c r="A32" s="13">
        <v>29</v>
      </c>
      <c r="B32" s="13" t="s">
        <v>148</v>
      </c>
      <c r="C32" s="13" t="s">
        <v>149</v>
      </c>
      <c r="D32" s="13" t="s">
        <v>76</v>
      </c>
      <c r="E32" s="13" t="s">
        <v>63</v>
      </c>
      <c r="F32" s="13" t="s">
        <v>84</v>
      </c>
      <c r="G32" s="14">
        <v>30225</v>
      </c>
      <c r="H32" s="15">
        <v>11250</v>
      </c>
    </row>
    <row r="33" spans="1:8" x14ac:dyDescent="0.3">
      <c r="A33" s="13">
        <v>30</v>
      </c>
      <c r="B33" s="13" t="s">
        <v>150</v>
      </c>
      <c r="C33" s="13" t="s">
        <v>151</v>
      </c>
      <c r="D33" s="13" t="s">
        <v>99</v>
      </c>
      <c r="E33" s="13" t="s">
        <v>107</v>
      </c>
      <c r="F33" s="13" t="s">
        <v>135</v>
      </c>
      <c r="G33" s="14">
        <v>30225</v>
      </c>
      <c r="H33" s="15">
        <v>11250</v>
      </c>
    </row>
    <row r="34" spans="1:8" x14ac:dyDescent="0.3">
      <c r="A34" s="13">
        <v>31</v>
      </c>
      <c r="B34" s="13" t="s">
        <v>152</v>
      </c>
      <c r="C34" s="13" t="s">
        <v>153</v>
      </c>
      <c r="D34" s="13" t="s">
        <v>99</v>
      </c>
      <c r="E34" s="13" t="s">
        <v>63</v>
      </c>
      <c r="F34" s="13" t="s">
        <v>88</v>
      </c>
      <c r="G34" s="14">
        <v>35618</v>
      </c>
      <c r="H34" s="15">
        <v>5000</v>
      </c>
    </row>
    <row r="35" spans="1:8" x14ac:dyDescent="0.3">
      <c r="A35" s="13">
        <v>32</v>
      </c>
      <c r="B35" s="13" t="s">
        <v>154</v>
      </c>
      <c r="C35" s="13" t="s">
        <v>155</v>
      </c>
      <c r="D35" s="13" t="s">
        <v>99</v>
      </c>
      <c r="E35" s="13" t="s">
        <v>63</v>
      </c>
      <c r="F35" s="13" t="s">
        <v>156</v>
      </c>
      <c r="G35" s="14">
        <v>33510</v>
      </c>
      <c r="H35" s="15">
        <v>6250</v>
      </c>
    </row>
    <row r="36" spans="1:8" x14ac:dyDescent="0.3">
      <c r="A36" s="13">
        <v>33</v>
      </c>
      <c r="B36" s="13" t="s">
        <v>157</v>
      </c>
      <c r="C36" s="13" t="s">
        <v>151</v>
      </c>
      <c r="D36" s="13" t="s">
        <v>72</v>
      </c>
      <c r="E36" s="13" t="s">
        <v>107</v>
      </c>
      <c r="F36" s="13" t="s">
        <v>135</v>
      </c>
      <c r="G36" s="14">
        <v>33729</v>
      </c>
      <c r="H36" s="15">
        <v>6625</v>
      </c>
    </row>
    <row r="37" spans="1:8" x14ac:dyDescent="0.3">
      <c r="A37" s="13">
        <v>34</v>
      </c>
      <c r="B37" s="13" t="s">
        <v>131</v>
      </c>
      <c r="C37" s="13" t="s">
        <v>158</v>
      </c>
      <c r="D37" s="13" t="s">
        <v>93</v>
      </c>
      <c r="E37" s="13" t="s">
        <v>97</v>
      </c>
      <c r="F37" s="13" t="s">
        <v>159</v>
      </c>
      <c r="G37" s="14">
        <v>34580</v>
      </c>
      <c r="H37" s="15">
        <v>8375</v>
      </c>
    </row>
    <row r="38" spans="1:8" x14ac:dyDescent="0.3">
      <c r="A38" s="13">
        <v>35</v>
      </c>
      <c r="B38" s="13" t="s">
        <v>100</v>
      </c>
      <c r="C38" s="13" t="s">
        <v>160</v>
      </c>
      <c r="D38" s="13" t="s">
        <v>81</v>
      </c>
      <c r="E38" s="13" t="s">
        <v>107</v>
      </c>
      <c r="F38" s="13" t="s">
        <v>161</v>
      </c>
      <c r="G38" s="14">
        <v>30225</v>
      </c>
      <c r="H38" s="15">
        <v>17500</v>
      </c>
    </row>
    <row r="39" spans="1:8" x14ac:dyDescent="0.3">
      <c r="A39" s="13">
        <v>36</v>
      </c>
      <c r="B39" s="13" t="s">
        <v>162</v>
      </c>
      <c r="C39" s="13" t="s">
        <v>163</v>
      </c>
      <c r="D39" s="13" t="s">
        <v>81</v>
      </c>
      <c r="E39" s="13" t="s">
        <v>63</v>
      </c>
      <c r="F39" s="13" t="s">
        <v>164</v>
      </c>
      <c r="G39" s="14">
        <v>30225</v>
      </c>
      <c r="H39" s="15">
        <v>17500</v>
      </c>
    </row>
    <row r="40" spans="1:8" x14ac:dyDescent="0.3">
      <c r="A40" s="13">
        <v>37</v>
      </c>
      <c r="B40" s="13" t="s">
        <v>105</v>
      </c>
      <c r="C40" s="13" t="s">
        <v>165</v>
      </c>
      <c r="D40" s="13" t="s">
        <v>81</v>
      </c>
      <c r="E40" s="13" t="s">
        <v>63</v>
      </c>
      <c r="F40" s="13" t="s">
        <v>166</v>
      </c>
      <c r="G40" s="14">
        <v>30225</v>
      </c>
      <c r="H40" s="15">
        <v>17500</v>
      </c>
    </row>
    <row r="41" spans="1:8" x14ac:dyDescent="0.3">
      <c r="A41" s="13">
        <v>38</v>
      </c>
      <c r="B41" s="13" t="s">
        <v>167</v>
      </c>
      <c r="C41" s="13" t="s">
        <v>168</v>
      </c>
      <c r="D41" s="13" t="s">
        <v>62</v>
      </c>
      <c r="E41" s="13" t="s">
        <v>107</v>
      </c>
      <c r="F41" s="13" t="s">
        <v>135</v>
      </c>
      <c r="G41" s="14">
        <v>33510</v>
      </c>
      <c r="H41" s="15">
        <v>7500</v>
      </c>
    </row>
    <row r="42" spans="1:8" x14ac:dyDescent="0.3">
      <c r="A42" s="13">
        <v>39</v>
      </c>
      <c r="B42" s="13" t="s">
        <v>169</v>
      </c>
      <c r="C42" s="13" t="s">
        <v>170</v>
      </c>
      <c r="D42" s="13" t="s">
        <v>85</v>
      </c>
      <c r="E42" s="13" t="s">
        <v>68</v>
      </c>
      <c r="F42" s="13" t="s">
        <v>92</v>
      </c>
      <c r="G42" s="14">
        <v>35595</v>
      </c>
      <c r="H42" s="15">
        <v>5625</v>
      </c>
    </row>
    <row r="43" spans="1:8" x14ac:dyDescent="0.3">
      <c r="A43" s="13">
        <v>40</v>
      </c>
      <c r="B43" s="13" t="s">
        <v>131</v>
      </c>
      <c r="C43" s="13" t="s">
        <v>171</v>
      </c>
      <c r="D43" s="13" t="s">
        <v>76</v>
      </c>
      <c r="E43" s="13" t="s">
        <v>68</v>
      </c>
      <c r="F43" s="13" t="s">
        <v>104</v>
      </c>
      <c r="G43" s="14">
        <v>33510</v>
      </c>
      <c r="H43" s="15">
        <v>9500</v>
      </c>
    </row>
    <row r="44" spans="1:8" x14ac:dyDescent="0.3">
      <c r="A44" s="13">
        <v>41</v>
      </c>
      <c r="B44" s="13" t="s">
        <v>172</v>
      </c>
      <c r="C44" s="13" t="s">
        <v>173</v>
      </c>
      <c r="D44" s="13" t="s">
        <v>93</v>
      </c>
      <c r="E44" s="13" t="s">
        <v>97</v>
      </c>
      <c r="F44" s="13" t="s">
        <v>143</v>
      </c>
      <c r="G44" s="14">
        <v>32435</v>
      </c>
      <c r="H44" s="15">
        <v>11250</v>
      </c>
    </row>
    <row r="45" spans="1:8" x14ac:dyDescent="0.3">
      <c r="A45" s="13">
        <v>42</v>
      </c>
      <c r="B45" s="13" t="s">
        <v>174</v>
      </c>
      <c r="C45" s="13" t="s">
        <v>175</v>
      </c>
      <c r="D45" s="13" t="s">
        <v>93</v>
      </c>
      <c r="E45" s="13" t="s">
        <v>68</v>
      </c>
      <c r="F45" s="13" t="s">
        <v>69</v>
      </c>
      <c r="G45" s="14">
        <v>33194</v>
      </c>
      <c r="H45" s="15">
        <v>9875</v>
      </c>
    </row>
    <row r="46" spans="1:8" x14ac:dyDescent="0.3">
      <c r="A46" s="13">
        <v>43</v>
      </c>
      <c r="B46" s="13" t="s">
        <v>176</v>
      </c>
      <c r="C46" s="13" t="s">
        <v>177</v>
      </c>
      <c r="D46" s="13" t="s">
        <v>76</v>
      </c>
      <c r="E46" s="13" t="s">
        <v>63</v>
      </c>
      <c r="F46" s="13" t="s">
        <v>64</v>
      </c>
      <c r="G46" s="14">
        <v>35618</v>
      </c>
      <c r="H46" s="15">
        <v>8125</v>
      </c>
    </row>
    <row r="47" spans="1:8" x14ac:dyDescent="0.3">
      <c r="A47" s="13">
        <v>44</v>
      </c>
      <c r="B47" s="13" t="s">
        <v>178</v>
      </c>
      <c r="C47" s="13" t="s">
        <v>179</v>
      </c>
      <c r="D47" s="13" t="s">
        <v>62</v>
      </c>
      <c r="E47" s="13" t="s">
        <v>63</v>
      </c>
      <c r="F47" s="13" t="s">
        <v>156</v>
      </c>
      <c r="G47" s="14">
        <v>33510</v>
      </c>
      <c r="H47" s="15">
        <v>11250</v>
      </c>
    </row>
    <row r="48" spans="1:8" x14ac:dyDescent="0.3">
      <c r="A48" s="13">
        <v>45</v>
      </c>
      <c r="B48" s="13" t="s">
        <v>180</v>
      </c>
      <c r="C48" s="13" t="s">
        <v>151</v>
      </c>
      <c r="D48" s="13" t="s">
        <v>85</v>
      </c>
      <c r="E48" s="13" t="s">
        <v>63</v>
      </c>
      <c r="F48" s="13" t="s">
        <v>77</v>
      </c>
      <c r="G48" s="14">
        <v>32180</v>
      </c>
      <c r="H48" s="15">
        <v>11250</v>
      </c>
    </row>
    <row r="49" spans="1:8" x14ac:dyDescent="0.3">
      <c r="A49" s="13">
        <v>46</v>
      </c>
      <c r="B49" s="13" t="s">
        <v>181</v>
      </c>
      <c r="C49" s="13" t="s">
        <v>151</v>
      </c>
      <c r="D49" s="13" t="s">
        <v>99</v>
      </c>
      <c r="E49" s="13" t="s">
        <v>97</v>
      </c>
      <c r="F49" s="13" t="s">
        <v>182</v>
      </c>
      <c r="G49" s="14">
        <v>32435</v>
      </c>
      <c r="H49" s="15">
        <v>11250</v>
      </c>
    </row>
    <row r="50" spans="1:8" x14ac:dyDescent="0.3">
      <c r="A50" s="13">
        <v>47</v>
      </c>
      <c r="B50" s="13" t="s">
        <v>183</v>
      </c>
      <c r="C50" s="13" t="s">
        <v>184</v>
      </c>
      <c r="D50" s="13" t="s">
        <v>99</v>
      </c>
      <c r="E50" s="13" t="s">
        <v>107</v>
      </c>
      <c r="F50" s="13" t="s">
        <v>108</v>
      </c>
      <c r="G50" s="14">
        <v>32435</v>
      </c>
      <c r="H50" s="15">
        <v>11250</v>
      </c>
    </row>
    <row r="51" spans="1:8" x14ac:dyDescent="0.3">
      <c r="A51" s="13">
        <v>48</v>
      </c>
      <c r="B51" s="13" t="s">
        <v>185</v>
      </c>
      <c r="C51" s="13" t="s">
        <v>179</v>
      </c>
      <c r="D51" s="13" t="s">
        <v>93</v>
      </c>
      <c r="E51" s="13" t="s">
        <v>97</v>
      </c>
      <c r="F51" s="13" t="s">
        <v>182</v>
      </c>
      <c r="G51" s="14">
        <v>32435</v>
      </c>
      <c r="H51" s="15">
        <v>11250</v>
      </c>
    </row>
    <row r="52" spans="1:8" x14ac:dyDescent="0.3">
      <c r="A52" s="13">
        <v>49</v>
      </c>
      <c r="B52" s="13" t="s">
        <v>186</v>
      </c>
      <c r="C52" s="13" t="s">
        <v>187</v>
      </c>
      <c r="D52" s="13" t="s">
        <v>62</v>
      </c>
      <c r="E52" s="13" t="s">
        <v>63</v>
      </c>
      <c r="F52" s="13" t="s">
        <v>94</v>
      </c>
      <c r="G52" s="14">
        <v>32436</v>
      </c>
      <c r="H52" s="15">
        <v>11250</v>
      </c>
    </row>
    <row r="53" spans="1:8" x14ac:dyDescent="0.3">
      <c r="A53" s="13">
        <v>50</v>
      </c>
      <c r="B53" s="13" t="s">
        <v>188</v>
      </c>
      <c r="C53" s="13" t="s">
        <v>189</v>
      </c>
      <c r="D53" s="13" t="s">
        <v>99</v>
      </c>
      <c r="E53" s="13" t="s">
        <v>63</v>
      </c>
      <c r="F53" s="13" t="s">
        <v>156</v>
      </c>
      <c r="G53" s="14">
        <v>32437</v>
      </c>
      <c r="H53" s="15">
        <v>13750</v>
      </c>
    </row>
    <row r="54" spans="1:8" x14ac:dyDescent="0.3">
      <c r="A54" s="13">
        <v>51</v>
      </c>
      <c r="B54" s="13" t="s">
        <v>190</v>
      </c>
      <c r="C54" s="13" t="s">
        <v>191</v>
      </c>
      <c r="D54" s="13" t="s">
        <v>99</v>
      </c>
      <c r="E54" s="13" t="s">
        <v>97</v>
      </c>
      <c r="F54" s="13" t="s">
        <v>192</v>
      </c>
      <c r="G54" s="14">
        <v>35034</v>
      </c>
      <c r="H54" s="15">
        <v>11250</v>
      </c>
    </row>
    <row r="55" spans="1:8" x14ac:dyDescent="0.3">
      <c r="A55" s="13">
        <v>52</v>
      </c>
      <c r="B55" s="13" t="s">
        <v>193</v>
      </c>
      <c r="C55" s="13" t="s">
        <v>194</v>
      </c>
      <c r="D55" s="13" t="s">
        <v>99</v>
      </c>
      <c r="E55" s="13" t="s">
        <v>68</v>
      </c>
      <c r="F55" s="13" t="s">
        <v>195</v>
      </c>
      <c r="G55" s="14">
        <v>34761</v>
      </c>
      <c r="H55" s="15">
        <v>11250</v>
      </c>
    </row>
    <row r="56" spans="1:8" x14ac:dyDescent="0.3">
      <c r="A56" s="13">
        <v>53</v>
      </c>
      <c r="B56" s="13" t="s">
        <v>196</v>
      </c>
      <c r="C56" s="13" t="s">
        <v>197</v>
      </c>
      <c r="D56" s="13" t="s">
        <v>99</v>
      </c>
      <c r="E56" s="13" t="s">
        <v>68</v>
      </c>
      <c r="F56" s="13" t="s">
        <v>198</v>
      </c>
      <c r="G56" s="14">
        <v>31717</v>
      </c>
      <c r="H56" s="15">
        <v>11250</v>
      </c>
    </row>
    <row r="57" spans="1:8" x14ac:dyDescent="0.3">
      <c r="A57" s="13">
        <v>54</v>
      </c>
      <c r="B57" s="13" t="s">
        <v>199</v>
      </c>
      <c r="C57" s="13" t="s">
        <v>200</v>
      </c>
      <c r="D57" s="13" t="s">
        <v>62</v>
      </c>
      <c r="E57" s="13" t="s">
        <v>97</v>
      </c>
      <c r="F57" s="13" t="s">
        <v>192</v>
      </c>
      <c r="G57" s="14">
        <v>33878</v>
      </c>
      <c r="H57" s="15">
        <v>10625</v>
      </c>
    </row>
    <row r="58" spans="1:8" x14ac:dyDescent="0.3">
      <c r="A58" s="13">
        <v>55</v>
      </c>
      <c r="B58" s="13" t="s">
        <v>201</v>
      </c>
      <c r="C58" s="13" t="s">
        <v>173</v>
      </c>
      <c r="D58" s="13" t="s">
        <v>62</v>
      </c>
      <c r="E58" s="13" t="s">
        <v>107</v>
      </c>
      <c r="F58" s="13" t="s">
        <v>202</v>
      </c>
      <c r="G58" s="14">
        <v>34098</v>
      </c>
      <c r="H58" s="15">
        <v>10625</v>
      </c>
    </row>
    <row r="59" spans="1:8" x14ac:dyDescent="0.3">
      <c r="A59" s="13">
        <v>56</v>
      </c>
      <c r="B59" s="13" t="s">
        <v>203</v>
      </c>
      <c r="C59" s="13" t="s">
        <v>128</v>
      </c>
      <c r="D59" s="13" t="s">
        <v>72</v>
      </c>
      <c r="E59" s="13" t="s">
        <v>63</v>
      </c>
      <c r="F59" s="13" t="s">
        <v>84</v>
      </c>
      <c r="G59" s="14">
        <v>33182</v>
      </c>
      <c r="H59" s="15">
        <v>12500</v>
      </c>
    </row>
    <row r="60" spans="1:8" x14ac:dyDescent="0.3">
      <c r="A60" s="13">
        <v>57</v>
      </c>
      <c r="B60" s="13" t="s">
        <v>204</v>
      </c>
      <c r="C60" s="13" t="s">
        <v>205</v>
      </c>
      <c r="D60" s="13" t="s">
        <v>85</v>
      </c>
      <c r="E60" s="13" t="s">
        <v>107</v>
      </c>
      <c r="F60" s="13" t="s">
        <v>140</v>
      </c>
      <c r="G60" s="14">
        <v>31791</v>
      </c>
      <c r="H60" s="15">
        <v>13750</v>
      </c>
    </row>
    <row r="61" spans="1:8" x14ac:dyDescent="0.3">
      <c r="A61" s="13">
        <v>58</v>
      </c>
      <c r="B61" s="13" t="s">
        <v>206</v>
      </c>
      <c r="C61" s="13" t="s">
        <v>207</v>
      </c>
      <c r="D61" s="13" t="s">
        <v>72</v>
      </c>
      <c r="E61" s="13" t="s">
        <v>107</v>
      </c>
      <c r="F61" s="13" t="s">
        <v>208</v>
      </c>
      <c r="G61" s="14">
        <v>32105</v>
      </c>
      <c r="H61" s="15">
        <v>13750</v>
      </c>
    </row>
    <row r="62" spans="1:8" x14ac:dyDescent="0.3">
      <c r="A62" s="13">
        <v>59</v>
      </c>
      <c r="B62" s="13" t="s">
        <v>209</v>
      </c>
      <c r="C62" s="13" t="s">
        <v>210</v>
      </c>
      <c r="D62" s="13" t="s">
        <v>85</v>
      </c>
      <c r="E62" s="13" t="s">
        <v>63</v>
      </c>
      <c r="F62" s="13" t="s">
        <v>84</v>
      </c>
      <c r="G62" s="14">
        <v>32106</v>
      </c>
      <c r="H62" s="15">
        <v>13750</v>
      </c>
    </row>
    <row r="63" spans="1:8" x14ac:dyDescent="0.3">
      <c r="A63" s="13">
        <v>60</v>
      </c>
      <c r="B63" s="13" t="s">
        <v>211</v>
      </c>
      <c r="C63" s="13" t="s">
        <v>116</v>
      </c>
      <c r="D63" s="13" t="s">
        <v>62</v>
      </c>
      <c r="E63" s="13" t="s">
        <v>63</v>
      </c>
      <c r="F63" s="13" t="s">
        <v>77</v>
      </c>
      <c r="G63" s="14">
        <v>32107</v>
      </c>
      <c r="H63" s="15">
        <v>13750</v>
      </c>
    </row>
    <row r="64" spans="1:8" x14ac:dyDescent="0.3">
      <c r="A64" s="13">
        <v>61</v>
      </c>
      <c r="B64" s="13" t="s">
        <v>212</v>
      </c>
      <c r="C64" s="13" t="s">
        <v>130</v>
      </c>
      <c r="D64" s="13" t="s">
        <v>76</v>
      </c>
      <c r="E64" s="13" t="s">
        <v>63</v>
      </c>
      <c r="F64" s="13" t="s">
        <v>94</v>
      </c>
      <c r="G64" s="14">
        <v>32440</v>
      </c>
      <c r="H64" s="15">
        <v>12500</v>
      </c>
    </row>
    <row r="65" spans="1:8" x14ac:dyDescent="0.3">
      <c r="A65" s="13">
        <v>62</v>
      </c>
      <c r="B65" s="13" t="s">
        <v>213</v>
      </c>
      <c r="C65" s="13" t="s">
        <v>214</v>
      </c>
      <c r="D65" s="13" t="s">
        <v>93</v>
      </c>
      <c r="E65" s="13" t="s">
        <v>107</v>
      </c>
      <c r="F65" s="13" t="s">
        <v>215</v>
      </c>
      <c r="G65" s="14">
        <v>32441</v>
      </c>
      <c r="H65" s="15">
        <v>12500</v>
      </c>
    </row>
    <row r="66" spans="1:8" x14ac:dyDescent="0.3">
      <c r="A66" s="13">
        <v>63</v>
      </c>
      <c r="B66" s="13" t="s">
        <v>216</v>
      </c>
      <c r="C66" s="13" t="s">
        <v>106</v>
      </c>
      <c r="D66" s="13" t="s">
        <v>99</v>
      </c>
      <c r="E66" s="13" t="s">
        <v>68</v>
      </c>
      <c r="F66" s="13" t="s">
        <v>104</v>
      </c>
      <c r="G66" s="14">
        <v>32442</v>
      </c>
      <c r="H66" s="15">
        <v>12500</v>
      </c>
    </row>
    <row r="67" spans="1:8" x14ac:dyDescent="0.3">
      <c r="A67" s="13">
        <v>64</v>
      </c>
      <c r="B67" s="13" t="s">
        <v>217</v>
      </c>
      <c r="C67" s="13" t="s">
        <v>218</v>
      </c>
      <c r="D67" s="13" t="s">
        <v>93</v>
      </c>
      <c r="E67" s="13" t="s">
        <v>63</v>
      </c>
      <c r="F67" s="13" t="s">
        <v>84</v>
      </c>
      <c r="G67" s="14">
        <v>32443</v>
      </c>
      <c r="H67" s="15">
        <v>12500</v>
      </c>
    </row>
    <row r="68" spans="1:8" x14ac:dyDescent="0.3">
      <c r="A68" s="13">
        <v>65</v>
      </c>
      <c r="B68" s="13" t="s">
        <v>219</v>
      </c>
      <c r="C68" s="13" t="s">
        <v>220</v>
      </c>
      <c r="D68" s="13" t="s">
        <v>93</v>
      </c>
      <c r="E68" s="13" t="s">
        <v>63</v>
      </c>
      <c r="F68" s="13" t="s">
        <v>156</v>
      </c>
      <c r="G68" s="14">
        <v>32444</v>
      </c>
      <c r="H68" s="15">
        <v>14375</v>
      </c>
    </row>
    <row r="69" spans="1:8" x14ac:dyDescent="0.3">
      <c r="A69" s="13">
        <v>66</v>
      </c>
      <c r="B69" s="13" t="s">
        <v>221</v>
      </c>
      <c r="C69" s="13" t="s">
        <v>106</v>
      </c>
      <c r="D69" s="13" t="s">
        <v>62</v>
      </c>
      <c r="E69" s="13" t="s">
        <v>63</v>
      </c>
      <c r="F69" s="13" t="s">
        <v>166</v>
      </c>
      <c r="G69" s="14">
        <v>35034</v>
      </c>
      <c r="H69" s="15">
        <v>10000</v>
      </c>
    </row>
    <row r="70" spans="1:8" x14ac:dyDescent="0.3">
      <c r="A70" s="13">
        <v>67</v>
      </c>
      <c r="B70" s="13" t="s">
        <v>222</v>
      </c>
      <c r="C70" s="13" t="s">
        <v>151</v>
      </c>
      <c r="D70" s="13" t="s">
        <v>93</v>
      </c>
      <c r="E70" s="13" t="s">
        <v>63</v>
      </c>
      <c r="F70" s="13" t="s">
        <v>166</v>
      </c>
      <c r="G70" s="14">
        <v>34761</v>
      </c>
      <c r="H70" s="15">
        <v>10000</v>
      </c>
    </row>
    <row r="71" spans="1:8" x14ac:dyDescent="0.3">
      <c r="A71" s="13">
        <v>68</v>
      </c>
      <c r="B71" s="13" t="s">
        <v>223</v>
      </c>
      <c r="C71" s="13" t="s">
        <v>220</v>
      </c>
      <c r="D71" s="13" t="s">
        <v>72</v>
      </c>
      <c r="E71" s="13" t="s">
        <v>68</v>
      </c>
      <c r="F71" s="13" t="s">
        <v>104</v>
      </c>
      <c r="G71" s="14">
        <v>34762</v>
      </c>
      <c r="H71" s="15">
        <v>10000</v>
      </c>
    </row>
    <row r="72" spans="1:8" x14ac:dyDescent="0.3">
      <c r="A72" s="13">
        <v>69</v>
      </c>
      <c r="B72" s="13" t="s">
        <v>224</v>
      </c>
      <c r="C72" s="13" t="s">
        <v>225</v>
      </c>
      <c r="D72" s="13" t="s">
        <v>76</v>
      </c>
      <c r="E72" s="13" t="s">
        <v>97</v>
      </c>
      <c r="F72" s="13" t="s">
        <v>226</v>
      </c>
      <c r="G72" s="14">
        <v>34763</v>
      </c>
      <c r="H72" s="15">
        <v>10000</v>
      </c>
    </row>
    <row r="73" spans="1:8" x14ac:dyDescent="0.3">
      <c r="A73" s="13">
        <v>70</v>
      </c>
      <c r="B73" s="13" t="s">
        <v>227</v>
      </c>
      <c r="C73" s="13" t="s">
        <v>149</v>
      </c>
      <c r="D73" s="13" t="s">
        <v>76</v>
      </c>
      <c r="E73" s="13" t="s">
        <v>107</v>
      </c>
      <c r="F73" s="13" t="s">
        <v>161</v>
      </c>
      <c r="G73" s="14">
        <v>32438</v>
      </c>
      <c r="H73" s="15">
        <v>12500</v>
      </c>
    </row>
    <row r="74" spans="1:8" x14ac:dyDescent="0.3">
      <c r="A74" s="13">
        <v>71</v>
      </c>
      <c r="B74" s="13" t="s">
        <v>228</v>
      </c>
      <c r="C74" s="13" t="s">
        <v>229</v>
      </c>
      <c r="D74" s="13" t="s">
        <v>99</v>
      </c>
      <c r="E74" s="13" t="s">
        <v>63</v>
      </c>
      <c r="F74" s="13" t="s">
        <v>114</v>
      </c>
      <c r="G74" s="14">
        <v>32439</v>
      </c>
      <c r="H74" s="15">
        <v>12500</v>
      </c>
    </row>
    <row r="75" spans="1:8" x14ac:dyDescent="0.3">
      <c r="A75" s="13">
        <v>72</v>
      </c>
      <c r="B75" s="13" t="s">
        <v>230</v>
      </c>
      <c r="C75" s="13" t="s">
        <v>231</v>
      </c>
      <c r="D75" s="13" t="s">
        <v>62</v>
      </c>
      <c r="E75" s="13" t="s">
        <v>68</v>
      </c>
      <c r="F75" s="13" t="s">
        <v>92</v>
      </c>
      <c r="G75" s="14">
        <v>32440</v>
      </c>
      <c r="H75" s="15">
        <v>12500</v>
      </c>
    </row>
    <row r="76" spans="1:8" x14ac:dyDescent="0.3">
      <c r="A76" s="13">
        <v>73</v>
      </c>
      <c r="B76" s="13" t="s">
        <v>232</v>
      </c>
      <c r="C76" s="13" t="s">
        <v>233</v>
      </c>
      <c r="D76" s="13" t="s">
        <v>85</v>
      </c>
      <c r="E76" s="13" t="s">
        <v>68</v>
      </c>
      <c r="F76" s="13" t="s">
        <v>104</v>
      </c>
      <c r="G76" s="14">
        <v>32441</v>
      </c>
      <c r="H76" s="15">
        <v>12500</v>
      </c>
    </row>
    <row r="77" spans="1:8" x14ac:dyDescent="0.3">
      <c r="A77" s="13">
        <v>74</v>
      </c>
      <c r="B77" s="13" t="s">
        <v>234</v>
      </c>
      <c r="C77" s="13" t="s">
        <v>175</v>
      </c>
      <c r="D77" s="13" t="s">
        <v>99</v>
      </c>
      <c r="E77" s="13" t="s">
        <v>97</v>
      </c>
      <c r="F77" s="13" t="s">
        <v>226</v>
      </c>
      <c r="G77" s="14">
        <v>32442</v>
      </c>
      <c r="H77" s="15">
        <v>12500</v>
      </c>
    </row>
    <row r="78" spans="1:8" x14ac:dyDescent="0.3">
      <c r="A78" s="13">
        <v>75</v>
      </c>
      <c r="B78" s="13" t="s">
        <v>235</v>
      </c>
      <c r="C78" s="13" t="s">
        <v>218</v>
      </c>
      <c r="D78" s="13" t="s">
        <v>76</v>
      </c>
      <c r="E78" s="13" t="s">
        <v>63</v>
      </c>
      <c r="F78" s="13" t="s">
        <v>73</v>
      </c>
      <c r="G78" s="14">
        <v>32443</v>
      </c>
      <c r="H78" s="15">
        <v>12500</v>
      </c>
    </row>
    <row r="79" spans="1:8" x14ac:dyDescent="0.3">
      <c r="A79" s="13">
        <v>76</v>
      </c>
      <c r="B79" s="13" t="s">
        <v>236</v>
      </c>
      <c r="C79" s="13" t="s">
        <v>237</v>
      </c>
      <c r="D79" s="13" t="s">
        <v>62</v>
      </c>
      <c r="E79" s="13" t="s">
        <v>97</v>
      </c>
      <c r="F79" s="13" t="s">
        <v>143</v>
      </c>
      <c r="G79" s="14">
        <v>32444</v>
      </c>
      <c r="H79" s="15">
        <v>12500</v>
      </c>
    </row>
    <row r="80" spans="1:8" x14ac:dyDescent="0.3">
      <c r="A80" s="13">
        <v>77</v>
      </c>
      <c r="B80" s="13" t="s">
        <v>238</v>
      </c>
      <c r="C80" s="13" t="s">
        <v>239</v>
      </c>
      <c r="D80" s="13" t="s">
        <v>72</v>
      </c>
      <c r="E80" s="13" t="s">
        <v>63</v>
      </c>
      <c r="F80" s="13" t="s">
        <v>73</v>
      </c>
      <c r="G80" s="14">
        <v>32445</v>
      </c>
      <c r="H80" s="15">
        <v>12500</v>
      </c>
    </row>
    <row r="81" spans="1:8" x14ac:dyDescent="0.3">
      <c r="A81" s="13">
        <v>78</v>
      </c>
      <c r="B81" s="13" t="s">
        <v>240</v>
      </c>
      <c r="C81" s="13" t="s">
        <v>241</v>
      </c>
      <c r="D81" s="13" t="s">
        <v>72</v>
      </c>
      <c r="E81" s="13" t="s">
        <v>63</v>
      </c>
      <c r="F81" s="13" t="s">
        <v>64</v>
      </c>
      <c r="G81" s="14">
        <v>32446</v>
      </c>
      <c r="H81" s="15">
        <v>12500</v>
      </c>
    </row>
    <row r="82" spans="1:8" x14ac:dyDescent="0.3">
      <c r="A82" s="13">
        <v>79</v>
      </c>
      <c r="B82" s="13" t="s">
        <v>242</v>
      </c>
      <c r="C82" s="13" t="s">
        <v>243</v>
      </c>
      <c r="D82" s="13" t="s">
        <v>99</v>
      </c>
      <c r="E82" s="13" t="s">
        <v>107</v>
      </c>
      <c r="F82" s="13" t="s">
        <v>202</v>
      </c>
      <c r="G82" s="14">
        <v>32447</v>
      </c>
      <c r="H82" s="15">
        <v>12500</v>
      </c>
    </row>
    <row r="83" spans="1:8" x14ac:dyDescent="0.3">
      <c r="A83" s="13">
        <v>80</v>
      </c>
      <c r="B83" s="13" t="s">
        <v>244</v>
      </c>
      <c r="C83" s="13" t="s">
        <v>245</v>
      </c>
      <c r="D83" s="13" t="s">
        <v>76</v>
      </c>
      <c r="E83" s="13" t="s">
        <v>68</v>
      </c>
      <c r="F83" s="13" t="s">
        <v>69</v>
      </c>
      <c r="G83" s="14">
        <v>32448</v>
      </c>
      <c r="H83" s="15">
        <v>12500</v>
      </c>
    </row>
    <row r="84" spans="1:8" x14ac:dyDescent="0.3">
      <c r="A84" s="13">
        <v>81</v>
      </c>
      <c r="B84" s="13" t="s">
        <v>246</v>
      </c>
      <c r="C84" s="13" t="s">
        <v>218</v>
      </c>
      <c r="D84" s="13" t="s">
        <v>99</v>
      </c>
      <c r="E84" s="13" t="s">
        <v>63</v>
      </c>
      <c r="F84" s="13" t="s">
        <v>164</v>
      </c>
      <c r="G84" s="14">
        <v>36221</v>
      </c>
      <c r="H84" s="15">
        <v>5000</v>
      </c>
    </row>
    <row r="85" spans="1:8" x14ac:dyDescent="0.3">
      <c r="A85" s="13">
        <v>82</v>
      </c>
      <c r="B85" s="13" t="s">
        <v>247</v>
      </c>
      <c r="C85" s="13" t="s">
        <v>248</v>
      </c>
      <c r="D85" s="13" t="s">
        <v>76</v>
      </c>
      <c r="E85" s="13" t="s">
        <v>68</v>
      </c>
      <c r="F85" s="13" t="s">
        <v>104</v>
      </c>
      <c r="G85" s="14">
        <v>36222</v>
      </c>
      <c r="H85" s="15">
        <v>5000</v>
      </c>
    </row>
    <row r="86" spans="1:8" x14ac:dyDescent="0.3">
      <c r="A86" s="13">
        <v>83</v>
      </c>
      <c r="B86" s="13" t="s">
        <v>249</v>
      </c>
      <c r="C86" s="13" t="s">
        <v>250</v>
      </c>
      <c r="D86" s="13" t="s">
        <v>76</v>
      </c>
      <c r="E86" s="13" t="s">
        <v>63</v>
      </c>
      <c r="F86" s="13" t="s">
        <v>84</v>
      </c>
      <c r="G86" s="14">
        <v>35809</v>
      </c>
      <c r="H86" s="15">
        <v>5000</v>
      </c>
    </row>
    <row r="87" spans="1:8" x14ac:dyDescent="0.3">
      <c r="A87" s="13">
        <v>84</v>
      </c>
      <c r="B87" s="13" t="s">
        <v>251</v>
      </c>
      <c r="C87" s="13" t="s">
        <v>125</v>
      </c>
      <c r="D87" s="13" t="s">
        <v>99</v>
      </c>
      <c r="E87" s="13" t="s">
        <v>63</v>
      </c>
      <c r="F87" s="13" t="s">
        <v>94</v>
      </c>
      <c r="G87" s="14">
        <v>35810</v>
      </c>
      <c r="H87" s="15">
        <v>12500</v>
      </c>
    </row>
    <row r="88" spans="1:8" x14ac:dyDescent="0.3">
      <c r="A88" s="13">
        <v>85</v>
      </c>
      <c r="B88" s="13" t="s">
        <v>252</v>
      </c>
      <c r="C88" s="13" t="s">
        <v>253</v>
      </c>
      <c r="D88" s="13" t="s">
        <v>72</v>
      </c>
      <c r="E88" s="13" t="s">
        <v>107</v>
      </c>
      <c r="F88" s="13" t="s">
        <v>215</v>
      </c>
      <c r="G88" s="14">
        <v>35811</v>
      </c>
      <c r="H88" s="15">
        <v>12500</v>
      </c>
    </row>
    <row r="89" spans="1:8" x14ac:dyDescent="0.3">
      <c r="A89" s="13">
        <v>86</v>
      </c>
      <c r="B89" s="13" t="s">
        <v>254</v>
      </c>
      <c r="C89" s="13" t="s">
        <v>255</v>
      </c>
      <c r="D89" s="13" t="s">
        <v>72</v>
      </c>
      <c r="E89" s="13" t="s">
        <v>97</v>
      </c>
      <c r="F89" s="13" t="s">
        <v>98</v>
      </c>
      <c r="G89" s="14">
        <v>35794</v>
      </c>
      <c r="H89" s="15">
        <v>5625</v>
      </c>
    </row>
    <row r="90" spans="1:8" x14ac:dyDescent="0.3">
      <c r="A90" s="13">
        <v>87</v>
      </c>
      <c r="B90" s="13" t="s">
        <v>256</v>
      </c>
      <c r="C90" s="13" t="s">
        <v>257</v>
      </c>
      <c r="D90" s="13" t="s">
        <v>62</v>
      </c>
      <c r="E90" s="13" t="s">
        <v>63</v>
      </c>
      <c r="F90" s="13" t="s">
        <v>164</v>
      </c>
      <c r="G90" s="14">
        <v>28907</v>
      </c>
      <c r="H90" s="15">
        <v>16250</v>
      </c>
    </row>
    <row r="91" spans="1:8" x14ac:dyDescent="0.3">
      <c r="A91" s="13">
        <v>88</v>
      </c>
      <c r="B91" s="13" t="s">
        <v>258</v>
      </c>
      <c r="C91" s="13" t="s">
        <v>177</v>
      </c>
      <c r="D91" s="13" t="s">
        <v>76</v>
      </c>
      <c r="E91" s="13" t="s">
        <v>63</v>
      </c>
      <c r="F91" s="13" t="s">
        <v>114</v>
      </c>
      <c r="G91" s="14">
        <v>29226</v>
      </c>
      <c r="H91" s="15">
        <v>16250</v>
      </c>
    </row>
    <row r="92" spans="1:8" x14ac:dyDescent="0.3">
      <c r="A92" s="13">
        <v>89</v>
      </c>
      <c r="B92" s="13" t="s">
        <v>259</v>
      </c>
      <c r="C92" s="13" t="s">
        <v>260</v>
      </c>
      <c r="D92" s="13" t="s">
        <v>62</v>
      </c>
      <c r="E92" s="13" t="s">
        <v>68</v>
      </c>
      <c r="F92" s="13" t="s">
        <v>104</v>
      </c>
      <c r="G92" s="14">
        <v>29172</v>
      </c>
      <c r="H92" s="15">
        <v>16250</v>
      </c>
    </row>
    <row r="93" spans="1:8" x14ac:dyDescent="0.3">
      <c r="A93" s="13">
        <v>90</v>
      </c>
      <c r="B93" s="13" t="s">
        <v>261</v>
      </c>
      <c r="C93" s="13" t="s">
        <v>262</v>
      </c>
      <c r="D93" s="13" t="s">
        <v>72</v>
      </c>
      <c r="E93" s="13" t="s">
        <v>68</v>
      </c>
      <c r="F93" s="13" t="s">
        <v>195</v>
      </c>
      <c r="G93" s="14">
        <v>32603</v>
      </c>
      <c r="H93" s="15">
        <v>12375</v>
      </c>
    </row>
    <row r="94" spans="1:8" x14ac:dyDescent="0.3">
      <c r="A94" s="13">
        <v>91</v>
      </c>
      <c r="B94" s="13" t="s">
        <v>263</v>
      </c>
      <c r="C94" s="13" t="s">
        <v>116</v>
      </c>
      <c r="D94" s="13" t="s">
        <v>62</v>
      </c>
      <c r="E94" s="13" t="s">
        <v>107</v>
      </c>
      <c r="F94" s="13" t="s">
        <v>140</v>
      </c>
      <c r="G94" s="14">
        <v>32604</v>
      </c>
      <c r="H94" s="15">
        <v>12375</v>
      </c>
    </row>
    <row r="95" spans="1:8" x14ac:dyDescent="0.3">
      <c r="A95" s="13">
        <v>92</v>
      </c>
      <c r="B95" s="13" t="s">
        <v>264</v>
      </c>
      <c r="C95" s="13" t="s">
        <v>265</v>
      </c>
      <c r="D95" s="13" t="s">
        <v>72</v>
      </c>
      <c r="E95" s="13" t="s">
        <v>97</v>
      </c>
      <c r="F95" s="13" t="s">
        <v>159</v>
      </c>
      <c r="G95" s="14">
        <v>32605</v>
      </c>
      <c r="H95" s="15">
        <v>12375</v>
      </c>
    </row>
    <row r="96" spans="1:8" x14ac:dyDescent="0.3">
      <c r="A96" s="13">
        <v>93</v>
      </c>
      <c r="B96" s="13" t="s">
        <v>266</v>
      </c>
      <c r="C96" s="13" t="s">
        <v>155</v>
      </c>
      <c r="D96" s="13" t="s">
        <v>72</v>
      </c>
      <c r="E96" s="13" t="s">
        <v>107</v>
      </c>
      <c r="F96" s="13" t="s">
        <v>140</v>
      </c>
      <c r="G96" s="14">
        <v>32606</v>
      </c>
      <c r="H96" s="15">
        <v>12375</v>
      </c>
    </row>
    <row r="97" spans="1:8" x14ac:dyDescent="0.3">
      <c r="A97" s="13">
        <v>94</v>
      </c>
      <c r="B97" s="13" t="s">
        <v>70</v>
      </c>
      <c r="C97" s="13" t="s">
        <v>267</v>
      </c>
      <c r="D97" s="13" t="s">
        <v>76</v>
      </c>
      <c r="E97" s="13" t="s">
        <v>97</v>
      </c>
      <c r="F97" s="13" t="s">
        <v>192</v>
      </c>
      <c r="G97" s="14">
        <v>32607</v>
      </c>
      <c r="H97" s="15">
        <v>12375</v>
      </c>
    </row>
    <row r="98" spans="1:8" x14ac:dyDescent="0.3">
      <c r="A98" s="13">
        <v>95</v>
      </c>
      <c r="B98" s="13" t="s">
        <v>268</v>
      </c>
      <c r="C98" s="13" t="s">
        <v>269</v>
      </c>
      <c r="D98" s="13" t="s">
        <v>76</v>
      </c>
      <c r="E98" s="13" t="s">
        <v>107</v>
      </c>
      <c r="F98" s="13" t="s">
        <v>208</v>
      </c>
      <c r="G98" s="14">
        <v>32608</v>
      </c>
      <c r="H98" s="15">
        <v>12375</v>
      </c>
    </row>
    <row r="99" spans="1:8" x14ac:dyDescent="0.3">
      <c r="A99" s="13">
        <v>96</v>
      </c>
      <c r="B99" s="13" t="s">
        <v>270</v>
      </c>
      <c r="C99" s="13" t="s">
        <v>271</v>
      </c>
      <c r="D99" s="13" t="s">
        <v>99</v>
      </c>
      <c r="E99" s="13" t="s">
        <v>63</v>
      </c>
      <c r="F99" s="13" t="s">
        <v>73</v>
      </c>
      <c r="G99" s="14">
        <v>32609</v>
      </c>
      <c r="H99" s="15">
        <v>12375</v>
      </c>
    </row>
    <row r="100" spans="1:8" x14ac:dyDescent="0.3">
      <c r="A100" s="13">
        <v>97</v>
      </c>
      <c r="B100" s="13" t="s">
        <v>272</v>
      </c>
      <c r="C100" s="13" t="s">
        <v>218</v>
      </c>
      <c r="D100" s="13" t="s">
        <v>81</v>
      </c>
      <c r="E100" s="13" t="s">
        <v>97</v>
      </c>
      <c r="F100" s="13" t="s">
        <v>143</v>
      </c>
      <c r="G100" s="14">
        <v>35794</v>
      </c>
      <c r="H100" s="15">
        <v>7500</v>
      </c>
    </row>
    <row r="101" spans="1:8" x14ac:dyDescent="0.3">
      <c r="A101" s="13">
        <v>98</v>
      </c>
      <c r="B101" s="13" t="s">
        <v>273</v>
      </c>
      <c r="C101" s="13" t="s">
        <v>274</v>
      </c>
      <c r="D101" s="13" t="s">
        <v>81</v>
      </c>
      <c r="E101" s="13" t="s">
        <v>107</v>
      </c>
      <c r="F101" s="13" t="s">
        <v>215</v>
      </c>
      <c r="G101" s="14">
        <v>36193</v>
      </c>
      <c r="H101" s="15">
        <v>5625</v>
      </c>
    </row>
    <row r="102" spans="1:8" x14ac:dyDescent="0.3">
      <c r="H102" s="26"/>
    </row>
  </sheetData>
  <autoFilter ref="A3:H101" xr:uid="{9ACB9A5D-55E5-4BDC-9053-4D083B0256A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39B2-BEC6-43E5-99A3-D857A2DE6AC2}">
  <dimension ref="A1:D19"/>
  <sheetViews>
    <sheetView workbookViewId="0">
      <selection activeCell="D7" sqref="D7"/>
    </sheetView>
  </sheetViews>
  <sheetFormatPr defaultRowHeight="14.4" x14ac:dyDescent="0.3"/>
  <cols>
    <col min="1" max="1" width="17.33203125" bestFit="1" customWidth="1"/>
    <col min="2" max="2" width="8.44140625" bestFit="1" customWidth="1"/>
    <col min="3" max="3" width="12.6640625" bestFit="1" customWidth="1"/>
    <col min="4" max="4" width="9.6640625" customWidth="1"/>
  </cols>
  <sheetData>
    <row r="1" spans="1:4" ht="15" x14ac:dyDescent="0.3">
      <c r="A1" s="30" t="s">
        <v>275</v>
      </c>
      <c r="B1" s="31"/>
      <c r="C1" s="31"/>
      <c r="D1" s="32"/>
    </row>
    <row r="2" spans="1:4" x14ac:dyDescent="0.3">
      <c r="A2" s="19" t="s">
        <v>276</v>
      </c>
      <c r="B2" s="19" t="s">
        <v>277</v>
      </c>
      <c r="C2" s="19" t="s">
        <v>278</v>
      </c>
      <c r="D2" s="19" t="s">
        <v>279</v>
      </c>
    </row>
    <row r="3" spans="1:4" x14ac:dyDescent="0.3">
      <c r="A3" s="20" t="s">
        <v>280</v>
      </c>
      <c r="B3" s="20">
        <v>350000</v>
      </c>
      <c r="C3" s="20" t="s">
        <v>281</v>
      </c>
      <c r="D3" s="19">
        <f>VLOOKUP(B3,$A$15:$B$19,2,TRUE)*$B3</f>
        <v>35000</v>
      </c>
    </row>
    <row r="4" spans="1:4" x14ac:dyDescent="0.3">
      <c r="A4" s="20" t="s">
        <v>282</v>
      </c>
      <c r="B4" s="20">
        <v>210000</v>
      </c>
      <c r="C4" s="20" t="s">
        <v>283</v>
      </c>
      <c r="D4" s="19">
        <f t="shared" ref="D4:D12" si="0">VLOOKUP(B4,$A$15:$B$19,2,TRUE)*$B4</f>
        <v>21000</v>
      </c>
    </row>
    <row r="5" spans="1:4" x14ac:dyDescent="0.3">
      <c r="A5" s="20" t="s">
        <v>284</v>
      </c>
      <c r="B5" s="20">
        <v>600000</v>
      </c>
      <c r="C5" s="20" t="s">
        <v>285</v>
      </c>
      <c r="D5" s="19">
        <f t="shared" si="0"/>
        <v>120000</v>
      </c>
    </row>
    <row r="6" spans="1:4" x14ac:dyDescent="0.3">
      <c r="A6" s="20" t="s">
        <v>286</v>
      </c>
      <c r="B6" s="20">
        <v>1000000</v>
      </c>
      <c r="C6" s="20" t="s">
        <v>287</v>
      </c>
      <c r="D6" s="19">
        <f>VLOOKUP(B6,$A$15:$B$19,2,TRUE)*$B6</f>
        <v>200000</v>
      </c>
    </row>
    <row r="7" spans="1:4" x14ac:dyDescent="0.3">
      <c r="A7" s="20" t="s">
        <v>288</v>
      </c>
      <c r="B7" s="20">
        <v>800000</v>
      </c>
      <c r="C7" s="20" t="s">
        <v>289</v>
      </c>
      <c r="D7" s="19">
        <f t="shared" si="0"/>
        <v>160000</v>
      </c>
    </row>
    <row r="8" spans="1:4" x14ac:dyDescent="0.3">
      <c r="A8" s="20" t="s">
        <v>290</v>
      </c>
      <c r="B8" s="20">
        <v>400000</v>
      </c>
      <c r="C8" s="20" t="s">
        <v>291</v>
      </c>
      <c r="D8" s="19">
        <f t="shared" si="0"/>
        <v>40000</v>
      </c>
    </row>
    <row r="9" spans="1:4" x14ac:dyDescent="0.3">
      <c r="A9" s="20" t="s">
        <v>292</v>
      </c>
      <c r="B9" s="20">
        <v>750000</v>
      </c>
      <c r="C9" s="20" t="s">
        <v>293</v>
      </c>
      <c r="D9" s="19">
        <f t="shared" si="0"/>
        <v>150000</v>
      </c>
    </row>
    <row r="10" spans="1:4" x14ac:dyDescent="0.3">
      <c r="A10" s="20" t="s">
        <v>294</v>
      </c>
      <c r="B10" s="20">
        <v>950000</v>
      </c>
      <c r="C10" s="20" t="s">
        <v>295</v>
      </c>
      <c r="D10" s="19">
        <f t="shared" si="0"/>
        <v>190000</v>
      </c>
    </row>
    <row r="11" spans="1:4" x14ac:dyDescent="0.3">
      <c r="A11" s="20" t="s">
        <v>296</v>
      </c>
      <c r="B11" s="20">
        <v>1200000</v>
      </c>
      <c r="C11" s="20" t="s">
        <v>297</v>
      </c>
      <c r="D11" s="19">
        <f t="shared" si="0"/>
        <v>360000</v>
      </c>
    </row>
    <row r="12" spans="1:4" x14ac:dyDescent="0.3">
      <c r="A12" s="20" t="s">
        <v>298</v>
      </c>
      <c r="B12" s="20">
        <v>2500000</v>
      </c>
      <c r="C12" s="20" t="s">
        <v>299</v>
      </c>
      <c r="D12" s="19">
        <f t="shared" si="0"/>
        <v>750000</v>
      </c>
    </row>
    <row r="13" spans="1:4" x14ac:dyDescent="0.3">
      <c r="D13" s="21"/>
    </row>
    <row r="14" spans="1:4" x14ac:dyDescent="0.3">
      <c r="A14" s="4" t="s">
        <v>300</v>
      </c>
    </row>
    <row r="15" spans="1:4" x14ac:dyDescent="0.3">
      <c r="A15" t="s">
        <v>301</v>
      </c>
      <c r="B15" t="s">
        <v>302</v>
      </c>
    </row>
    <row r="16" spans="1:4" x14ac:dyDescent="0.3">
      <c r="A16" t="s">
        <v>303</v>
      </c>
      <c r="B16" s="22">
        <v>0</v>
      </c>
    </row>
    <row r="17" spans="1:2" x14ac:dyDescent="0.3">
      <c r="A17">
        <v>200001</v>
      </c>
      <c r="B17" s="23">
        <v>0.1</v>
      </c>
    </row>
    <row r="18" spans="1:2" x14ac:dyDescent="0.3">
      <c r="A18">
        <v>500001</v>
      </c>
      <c r="B18" s="23">
        <v>0.2</v>
      </c>
    </row>
    <row r="19" spans="1:2" x14ac:dyDescent="0.3">
      <c r="A19">
        <v>1000001</v>
      </c>
      <c r="B19" s="23">
        <v>0.3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19164</dc:creator>
  <cp:lastModifiedBy>sachingunjal26@outlook.com</cp:lastModifiedBy>
  <dcterms:created xsi:type="dcterms:W3CDTF">2025-05-20T09:58:20Z</dcterms:created>
  <dcterms:modified xsi:type="dcterms:W3CDTF">2025-05-22T17:30:08Z</dcterms:modified>
</cp:coreProperties>
</file>