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86661ADB-7BB8-4D17-BED2-C6D881FD7A0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H31" i="1"/>
  <c r="H28" i="1"/>
  <c r="G30" i="1"/>
  <c r="G28" i="1"/>
  <c r="I8" i="1"/>
  <c r="C31" i="1"/>
  <c r="B31" i="1"/>
  <c r="D31" i="1" l="1"/>
  <c r="D13" i="1"/>
  <c r="D12" i="1"/>
  <c r="D11" i="1"/>
  <c r="D10" i="1"/>
  <c r="D8" i="1"/>
  <c r="D6" i="1"/>
  <c r="D7" i="1"/>
  <c r="D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7" i="1"/>
  <c r="I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14" i="1" s="1"/>
  <c r="H8" i="1"/>
  <c r="G8" i="1"/>
  <c r="D14" i="1" l="1"/>
  <c r="G10" i="1"/>
  <c r="G12" i="1" l="1"/>
  <c r="G14" i="1" s="1"/>
  <c r="I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<sst xmlns="http://schemas.openxmlformats.org/spreadsheetml/2006/main" count="60" uniqueCount="51">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</sst>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6" sqref="J6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5" t="s">
        <v>10</v>
      </c>
      <c r="B1" s="86"/>
      <c r="C1" s="86"/>
      <c r="D1" s="86"/>
      <c r="E1" s="86"/>
      <c r="F1" s="86"/>
      <c r="G1" s="86"/>
      <c r="H1" s="86"/>
      <c r="I1" s="87"/>
    </row>
    <row r="2" spans="1:12" s="2" customFormat="1" ht="27" thickTop="1" thickBot="1" x14ac:dyDescent="0.25">
      <c r="A2" s="88" t="s">
        <v>11</v>
      </c>
      <c r="B2" s="89"/>
      <c r="C2" s="89"/>
      <c r="D2" s="89"/>
      <c r="E2" s="89"/>
      <c r="F2" s="89"/>
      <c r="G2" s="89"/>
      <c r="H2" s="89"/>
      <c r="I2" s="90"/>
      <c r="L2" s="81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2" t="s">
        <v>16</v>
      </c>
      <c r="B4" s="83"/>
      <c r="C4" s="83"/>
      <c r="D4" s="84"/>
      <c r="E4" s="6"/>
      <c r="F4" s="58"/>
      <c r="G4" s="58"/>
      <c r="H4" s="58"/>
      <c r="I4" s="58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69" t="str">
        <f>A14</f>
        <v>Total Investments</v>
      </c>
      <c r="G5" s="70">
        <f t="shared" ref="G5:I5" si="0">B14</f>
        <v>600000</v>
      </c>
      <c r="H5" s="70">
        <f t="shared" si="0"/>
        <v>610000</v>
      </c>
      <c r="I5" s="70">
        <f>H5-G5</f>
        <v>10000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59"/>
      <c r="G6" s="64"/>
      <c r="H6" s="64"/>
      <c r="I6" s="64"/>
    </row>
    <row r="7" spans="1:12" s="2" customFormat="1" thickTop="1" thickBot="1" x14ac:dyDescent="0.25">
      <c r="A7" s="26" t="s">
        <v>17</v>
      </c>
      <c r="B7" s="27"/>
      <c r="C7" s="27"/>
      <c r="D7" s="23">
        <f t="shared" si="1"/>
        <v>0</v>
      </c>
      <c r="E7" s="7"/>
      <c r="F7" s="59"/>
      <c r="G7" s="64"/>
      <c r="H7" s="64"/>
      <c r="I7" s="64"/>
    </row>
    <row r="8" spans="1:12" s="2" customFormat="1" thickTop="1" thickBot="1" x14ac:dyDescent="0.25">
      <c r="A8" s="28" t="s">
        <v>1</v>
      </c>
      <c r="B8" s="29">
        <f>SUM(B4:B7)</f>
        <v>450000</v>
      </c>
      <c r="C8" s="29">
        <f>SUM(C4:C7)</f>
        <v>465000</v>
      </c>
      <c r="D8" s="23">
        <f>C8-B8</f>
        <v>15000</v>
      </c>
      <c r="E8" s="7"/>
      <c r="F8" s="74" t="str">
        <f>A31</f>
        <v>Total Fixed Costs</v>
      </c>
      <c r="G8" s="75">
        <f>B31</f>
        <v>230200</v>
      </c>
      <c r="H8" s="75">
        <f>C31</f>
        <v>205466</v>
      </c>
      <c r="I8" s="70">
        <f>H8-G8</f>
        <v>-24734</v>
      </c>
    </row>
    <row r="9" spans="1:12" s="1" customFormat="1" ht="15.6" customHeight="1" thickTop="1" thickBot="1" x14ac:dyDescent="0.25">
      <c r="A9" s="82" t="s">
        <v>2</v>
      </c>
      <c r="B9" s="83"/>
      <c r="C9" s="83"/>
      <c r="D9" s="84"/>
      <c r="E9" s="7"/>
      <c r="F9" s="59"/>
      <c r="G9" s="64"/>
      <c r="H9" s="64"/>
      <c r="I9" s="64"/>
      <c r="J9" s="80"/>
    </row>
    <row r="10" spans="1:12" s="2" customFormat="1" thickTop="1" thickBot="1" x14ac:dyDescent="0.25">
      <c r="A10" s="21" t="s">
        <v>19</v>
      </c>
      <c r="B10" s="22">
        <v>50000</v>
      </c>
      <c r="C10" s="22">
        <v>50000</v>
      </c>
      <c r="D10" s="23">
        <f t="shared" ref="D10:D13" si="2">C10-B10</f>
        <v>0</v>
      </c>
      <c r="E10" s="7"/>
      <c r="F10" s="76" t="str">
        <f>F30</f>
        <v>Total Monthly Costs</v>
      </c>
      <c r="G10" s="77">
        <f>G30</f>
        <v>240600</v>
      </c>
      <c r="H10" s="77">
        <f>H30</f>
        <v>0</v>
      </c>
      <c r="I10" s="77"/>
    </row>
    <row r="11" spans="1:12" s="2" customFormat="1" thickTop="1" thickBot="1" x14ac:dyDescent="0.25">
      <c r="A11" s="24" t="s">
        <v>20</v>
      </c>
      <c r="B11" s="25">
        <v>100000</v>
      </c>
      <c r="C11" s="25">
        <v>95000</v>
      </c>
      <c r="D11" s="23">
        <f t="shared" si="2"/>
        <v>-5000</v>
      </c>
      <c r="E11" s="7"/>
      <c r="F11" s="59"/>
      <c r="G11" s="64"/>
      <c r="H11" s="64"/>
      <c r="I11" s="64"/>
    </row>
    <row r="12" spans="1:12" s="2" customFormat="1" thickTop="1" thickBot="1" x14ac:dyDescent="0.25">
      <c r="A12" s="30" t="s">
        <v>21</v>
      </c>
      <c r="B12" s="31"/>
      <c r="C12" s="31"/>
      <c r="D12" s="23">
        <f t="shared" si="2"/>
        <v>0</v>
      </c>
      <c r="E12" s="7"/>
      <c r="F12" s="78" t="str">
        <f>F31</f>
        <v>Total Cost (Fixed + Recurring)</v>
      </c>
      <c r="G12" s="79">
        <f>G31</f>
        <v>270300</v>
      </c>
      <c r="H12" s="79">
        <f>H31</f>
        <v>246286</v>
      </c>
      <c r="I12" s="79"/>
    </row>
    <row r="13" spans="1:12" s="2" customFormat="1" thickTop="1" thickBot="1" x14ac:dyDescent="0.25">
      <c r="A13" s="28" t="s">
        <v>3</v>
      </c>
      <c r="B13" s="29">
        <f>SUM(B9:B12)</f>
        <v>150000</v>
      </c>
      <c r="C13" s="29">
        <f>SUM(C9:C12)</f>
        <v>145000</v>
      </c>
      <c r="D13" s="23">
        <f t="shared" si="2"/>
        <v>-5000</v>
      </c>
      <c r="E13" s="7"/>
      <c r="F13" s="60"/>
      <c r="G13" s="65"/>
      <c r="H13" s="65"/>
      <c r="I13" s="65"/>
    </row>
    <row r="14" spans="1:12" s="1" customFormat="1" ht="17.25" thickTop="1" thickBot="1" x14ac:dyDescent="0.25">
      <c r="A14" s="67" t="s">
        <v>22</v>
      </c>
      <c r="B14" s="68">
        <f>B8+B13</f>
        <v>600000</v>
      </c>
      <c r="C14" s="68">
        <f>C8+C13</f>
        <v>610000</v>
      </c>
      <c r="D14" s="68">
        <f>D8+D13</f>
        <v>10000</v>
      </c>
      <c r="E14" s="7"/>
      <c r="F14" s="57" t="s">
        <v>9</v>
      </c>
      <c r="G14" s="66">
        <f>SUM(G5:G12)</f>
        <v>1341100</v>
      </c>
      <c r="H14" s="66">
        <f>SUM(H5:H12)</f>
        <v>1061752</v>
      </c>
      <c r="I14" s="70">
        <f>H14-G14</f>
        <v>-279348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6" t="s">
        <v>45</v>
      </c>
      <c r="G16" s="47" t="s">
        <v>13</v>
      </c>
      <c r="H16" s="47" t="s">
        <v>14</v>
      </c>
      <c r="I16" s="48" t="s">
        <v>15</v>
      </c>
    </row>
    <row r="17" spans="1:9" s="2" customFormat="1" thickTop="1" thickBot="1" x14ac:dyDescent="0.25">
      <c r="A17" s="50" t="s">
        <v>49</v>
      </c>
      <c r="B17" s="39">
        <v>75000</v>
      </c>
      <c r="C17" s="51">
        <v>50000</v>
      </c>
      <c r="D17" s="40">
        <f>C17-B17</f>
        <v>-25000</v>
      </c>
      <c r="E17" s="7"/>
      <c r="F17" s="49" t="s">
        <v>23</v>
      </c>
      <c r="G17" s="32">
        <v>10000</v>
      </c>
      <c r="H17" s="32">
        <v>9500</v>
      </c>
      <c r="I17" s="33">
        <f>H17-G17</f>
        <v>-500</v>
      </c>
    </row>
    <row r="18" spans="1:9" s="2" customFormat="1" thickTop="1" thickBot="1" x14ac:dyDescent="0.25">
      <c r="A18" s="52" t="s">
        <v>24</v>
      </c>
      <c r="B18" s="42">
        <v>28000</v>
      </c>
      <c r="C18" s="53">
        <v>25000</v>
      </c>
      <c r="D18" s="40">
        <f t="shared" ref="D18:D31" si="3">C18-B18</f>
        <v>-3000</v>
      </c>
      <c r="E18" s="7"/>
      <c r="F18" s="34" t="s">
        <v>5</v>
      </c>
      <c r="G18" s="35">
        <v>500</v>
      </c>
      <c r="H18" s="35">
        <v>600</v>
      </c>
      <c r="I18" s="33">
        <f t="shared" ref="I18:I31" si="4">H18-G18</f>
        <v>100</v>
      </c>
    </row>
    <row r="19" spans="1:9" s="2" customFormat="1" thickTop="1" thickBot="1" x14ac:dyDescent="0.25">
      <c r="A19" s="52" t="s">
        <v>25</v>
      </c>
      <c r="B19" s="42">
        <v>21000</v>
      </c>
      <c r="C19" s="53">
        <v>23000</v>
      </c>
      <c r="D19" s="40">
        <f t="shared" si="3"/>
        <v>2000</v>
      </c>
      <c r="E19" s="7"/>
      <c r="F19" s="34" t="s">
        <v>36</v>
      </c>
      <c r="G19" s="35">
        <v>600</v>
      </c>
      <c r="H19" s="35">
        <v>400</v>
      </c>
      <c r="I19" s="33">
        <f t="shared" si="4"/>
        <v>-200</v>
      </c>
    </row>
    <row r="20" spans="1:9" s="2" customFormat="1" thickTop="1" thickBot="1" x14ac:dyDescent="0.25">
      <c r="A20" s="41" t="s">
        <v>26</v>
      </c>
      <c r="B20" s="42">
        <v>5000</v>
      </c>
      <c r="C20" s="53">
        <v>5200</v>
      </c>
      <c r="D20" s="40">
        <f t="shared" si="3"/>
        <v>200</v>
      </c>
      <c r="E20" s="7"/>
      <c r="F20" s="34" t="s">
        <v>37</v>
      </c>
      <c r="G20" s="35"/>
      <c r="H20" s="35">
        <v>5000</v>
      </c>
      <c r="I20" s="33">
        <f t="shared" si="4"/>
        <v>5000</v>
      </c>
    </row>
    <row r="21" spans="1:9" s="2" customFormat="1" thickTop="1" thickBot="1" x14ac:dyDescent="0.25">
      <c r="A21" s="52" t="s">
        <v>27</v>
      </c>
      <c r="B21" s="42">
        <v>0</v>
      </c>
      <c r="C21" s="53">
        <v>1200</v>
      </c>
      <c r="D21" s="40">
        <f t="shared" si="3"/>
        <v>1200</v>
      </c>
      <c r="E21" s="7"/>
      <c r="F21" s="34" t="s">
        <v>38</v>
      </c>
      <c r="G21" s="35">
        <v>500</v>
      </c>
      <c r="H21" s="35">
        <v>500</v>
      </c>
      <c r="I21" s="33">
        <f t="shared" si="4"/>
        <v>0</v>
      </c>
    </row>
    <row r="22" spans="1:9" s="2" customFormat="1" thickTop="1" thickBot="1" x14ac:dyDescent="0.25">
      <c r="A22" s="41" t="s">
        <v>28</v>
      </c>
      <c r="B22" s="42">
        <v>50000</v>
      </c>
      <c r="C22" s="53">
        <v>50000</v>
      </c>
      <c r="D22" s="40">
        <f t="shared" si="3"/>
        <v>0</v>
      </c>
      <c r="E22" s="7"/>
      <c r="F22" s="34" t="s">
        <v>39</v>
      </c>
      <c r="G22" s="35">
        <v>12500</v>
      </c>
      <c r="H22" s="35">
        <v>11970</v>
      </c>
      <c r="I22" s="33">
        <f t="shared" si="4"/>
        <v>-530</v>
      </c>
    </row>
    <row r="23" spans="1:9" s="2" customFormat="1" thickTop="1" thickBot="1" x14ac:dyDescent="0.25">
      <c r="A23" s="41" t="s">
        <v>29</v>
      </c>
      <c r="B23" s="42">
        <v>500</v>
      </c>
      <c r="C23" s="53">
        <v>456</v>
      </c>
      <c r="D23" s="40">
        <f t="shared" si="3"/>
        <v>-44</v>
      </c>
      <c r="E23" s="7"/>
      <c r="F23" s="34" t="s">
        <v>40</v>
      </c>
      <c r="G23" s="35">
        <v>15000</v>
      </c>
      <c r="H23" s="35">
        <v>12000</v>
      </c>
      <c r="I23" s="33">
        <f t="shared" si="4"/>
        <v>-3000</v>
      </c>
    </row>
    <row r="24" spans="1:9" s="2" customFormat="1" thickTop="1" thickBot="1" x14ac:dyDescent="0.25">
      <c r="A24" s="41" t="s">
        <v>30</v>
      </c>
      <c r="B24" s="42">
        <v>1200</v>
      </c>
      <c r="C24" s="53">
        <v>1110</v>
      </c>
      <c r="D24" s="40">
        <f t="shared" si="3"/>
        <v>-90</v>
      </c>
      <c r="E24" s="7"/>
      <c r="F24" s="34" t="s">
        <v>41</v>
      </c>
      <c r="G24" s="35">
        <v>200</v>
      </c>
      <c r="H24" s="35">
        <v>250</v>
      </c>
      <c r="I24" s="33">
        <f t="shared" si="4"/>
        <v>50</v>
      </c>
    </row>
    <row r="25" spans="1:9" s="2" customFormat="1" thickTop="1" thickBot="1" x14ac:dyDescent="0.25">
      <c r="A25" s="41" t="s">
        <v>31</v>
      </c>
      <c r="B25" s="42">
        <v>12000</v>
      </c>
      <c r="C25" s="53">
        <v>12500</v>
      </c>
      <c r="D25" s="40">
        <f t="shared" si="3"/>
        <v>500</v>
      </c>
      <c r="E25" s="7"/>
      <c r="F25" s="34" t="s">
        <v>42</v>
      </c>
      <c r="G25" s="35">
        <v>300</v>
      </c>
      <c r="H25" s="35">
        <v>150</v>
      </c>
      <c r="I25" s="33">
        <f t="shared" si="4"/>
        <v>-150</v>
      </c>
    </row>
    <row r="26" spans="1:9" s="2" customFormat="1" thickTop="1" thickBot="1" x14ac:dyDescent="0.25">
      <c r="A26" s="41" t="s">
        <v>32</v>
      </c>
      <c r="B26" s="42">
        <v>20000</v>
      </c>
      <c r="C26" s="53">
        <v>20000</v>
      </c>
      <c r="D26" s="40">
        <f t="shared" si="3"/>
        <v>0</v>
      </c>
      <c r="E26" s="7"/>
      <c r="F26" s="34" t="s">
        <v>43</v>
      </c>
      <c r="G26" s="35">
        <v>500</v>
      </c>
      <c r="H26" s="35">
        <v>450</v>
      </c>
      <c r="I26" s="33">
        <f t="shared" si="4"/>
        <v>-50</v>
      </c>
    </row>
    <row r="27" spans="1:9" s="2" customFormat="1" thickTop="1" thickBot="1" x14ac:dyDescent="0.25">
      <c r="A27" s="41" t="s">
        <v>33</v>
      </c>
      <c r="B27" s="42">
        <v>15000</v>
      </c>
      <c r="C27" s="53">
        <v>15000</v>
      </c>
      <c r="D27" s="40">
        <f t="shared" si="3"/>
        <v>0</v>
      </c>
      <c r="E27" s="7"/>
      <c r="F27" s="37" t="s">
        <v>44</v>
      </c>
      <c r="G27" s="38">
        <v>0</v>
      </c>
      <c r="H27" s="38">
        <v>0</v>
      </c>
      <c r="I27" s="33">
        <f t="shared" si="4"/>
        <v>0</v>
      </c>
    </row>
    <row r="28" spans="1:9" s="2" customFormat="1" thickTop="1" thickBot="1" x14ac:dyDescent="0.25">
      <c r="A28" s="52" t="s">
        <v>34</v>
      </c>
      <c r="B28" s="42">
        <v>500</v>
      </c>
      <c r="C28" s="53">
        <v>500</v>
      </c>
      <c r="D28" s="40">
        <f t="shared" si="3"/>
        <v>0</v>
      </c>
      <c r="E28" s="7"/>
      <c r="F28" s="71" t="s">
        <v>7</v>
      </c>
      <c r="G28" s="72">
        <f>SUM(G17:G27)</f>
        <v>40100</v>
      </c>
      <c r="H28" s="72">
        <f>SUM(H17:H27)</f>
        <v>40820</v>
      </c>
      <c r="I28" s="33">
        <f t="shared" si="4"/>
        <v>720</v>
      </c>
    </row>
    <row r="29" spans="1:9" s="2" customFormat="1" thickTop="1" thickBot="1" x14ac:dyDescent="0.25">
      <c r="A29" s="52" t="s">
        <v>35</v>
      </c>
      <c r="B29" s="42">
        <v>2000</v>
      </c>
      <c r="C29" s="53">
        <v>1500</v>
      </c>
      <c r="D29" s="40">
        <f t="shared" si="3"/>
        <v>-500</v>
      </c>
      <c r="E29" s="8"/>
      <c r="F29" s="36" t="s">
        <v>47</v>
      </c>
      <c r="G29" s="55">
        <v>6</v>
      </c>
      <c r="H29" s="56"/>
      <c r="I29" s="33">
        <f t="shared" si="4"/>
        <v>-6</v>
      </c>
    </row>
    <row r="30" spans="1:9" s="1" customFormat="1" ht="16.5" thickTop="1" thickBot="1" x14ac:dyDescent="0.25">
      <c r="A30" s="43" t="s">
        <v>0</v>
      </c>
      <c r="B30" s="45">
        <v>0</v>
      </c>
      <c r="C30" s="44">
        <v>0</v>
      </c>
      <c r="D30" s="40">
        <f t="shared" si="3"/>
        <v>0</v>
      </c>
      <c r="E30" s="7"/>
      <c r="F30" s="73" t="s">
        <v>8</v>
      </c>
      <c r="G30" s="72">
        <f>G28*G29</f>
        <v>240600</v>
      </c>
      <c r="H30" s="72"/>
      <c r="I30" s="33">
        <f t="shared" si="4"/>
        <v>-240600</v>
      </c>
    </row>
    <row r="31" spans="1:9" s="2" customFormat="1" ht="17.25" thickTop="1" thickBot="1" x14ac:dyDescent="0.25">
      <c r="A31" s="62" t="s">
        <v>6</v>
      </c>
      <c r="B31" s="63">
        <f>SUM(B17:B30)</f>
        <v>230200</v>
      </c>
      <c r="C31" s="63">
        <f>SUM(C17:C30)</f>
        <v>205466</v>
      </c>
      <c r="D31" s="40">
        <f t="shared" si="3"/>
        <v>-24734</v>
      </c>
      <c r="E31" s="7"/>
      <c r="F31" s="61" t="s">
        <v>48</v>
      </c>
      <c r="G31" s="54">
        <f>G8+G28</f>
        <v>270300</v>
      </c>
      <c r="H31" s="54">
        <f>H8+H28</f>
        <v>246286</v>
      </c>
      <c r="I31" s="33">
        <f t="shared" si="4"/>
        <v>-24014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I16:I31 D5:D8 D10:D31">
    <cfRule type="expression" dxfId="1" priority="4" stopIfTrue="1">
      <formula>D5&lt;0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Sachin Jadhav</cp:lastModifiedBy>
  <dcterms:created xsi:type="dcterms:W3CDTF">2017-04-05T05:31:46Z</dcterms:created>
  <dcterms:modified xsi:type="dcterms:W3CDTF">2023-10-02T06:14:32Z</dcterms:modified>
</cp:coreProperties>
</file>