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g926907\AppData\Local\Microsoft\Windows\INetCache\Content.Outlook\AKQG3LG1\"/>
    </mc:Choice>
  </mc:AlternateContent>
  <xr:revisionPtr revIDLastSave="0" documentId="13_ncr:1_{9AD5F221-A61A-4B2F-9E2C-4E8E96711692}" xr6:coauthVersionLast="47" xr6:coauthVersionMax="47" xr10:uidLastSave="{00000000-0000-0000-0000-000000000000}"/>
  <bookViews>
    <workbookView xWindow="-110" yWindow="-110" windowWidth="19420" windowHeight="10300" firstSheet="2" activeTab="2" xr2:uid="{94AB9EFD-A798-489B-B562-118E741DBF95}"/>
  </bookViews>
  <sheets>
    <sheet name="Master-Dummy" sheetId="2" state="hidden" r:id="rId1"/>
    <sheet name="Sachin Mishra" sheetId="3" state="hidden" r:id="rId2"/>
    <sheet name="Retention Data-Final" sheetId="7" r:id="rId3"/>
  </sheets>
  <externalReferences>
    <externalReference r:id="rId4"/>
  </externalReferences>
  <definedNames>
    <definedName name="_xlnm._FilterDatabase" localSheetId="0" hidden="1">'Master-Dummy'!$A$2:$N$292</definedName>
    <definedName name="_xlnm._FilterDatabase" localSheetId="2" hidden="1">'Retention Data-Final'!$A$1:$Z$291</definedName>
    <definedName name="_xlnm._FilterDatabase" localSheetId="1" hidden="1">'Sachin Mishra'!$A$1:$V$291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1" i="7" l="1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K2" i="3" l="1"/>
  <c r="J2" i="3" l="1"/>
  <c r="H2" i="3"/>
  <c r="F2" i="3"/>
  <c r="E2" i="3"/>
  <c r="C2" i="3"/>
  <c r="A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3" i="2"/>
  <c r="A5" i="2"/>
  <c r="A6" i="2"/>
  <c r="A7" i="2"/>
  <c r="A8" i="2"/>
  <c r="A9" i="2"/>
  <c r="A10" i="2"/>
  <c r="A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3" i="2"/>
  <c r="T11" i="2"/>
  <c r="W11" i="2" s="1"/>
  <c r="S12" i="2"/>
  <c r="V12" i="2" s="1"/>
  <c r="S13" i="2"/>
  <c r="V13" i="2" s="1"/>
  <c r="T15" i="2"/>
  <c r="W15" i="2" s="1"/>
  <c r="T19" i="2"/>
  <c r="W19" i="2" s="1"/>
  <c r="R20" i="2"/>
  <c r="U20" i="2" s="1"/>
  <c r="T23" i="2"/>
  <c r="W23" i="2" s="1"/>
  <c r="S24" i="2"/>
  <c r="V24" i="2" s="1"/>
  <c r="R25" i="2"/>
  <c r="U25" i="2" s="1"/>
  <c r="T27" i="2"/>
  <c r="W27" i="2" s="1"/>
  <c r="T31" i="2"/>
  <c r="W31" i="2" s="1"/>
  <c r="S32" i="2"/>
  <c r="V32" i="2" s="1"/>
  <c r="R33" i="2"/>
  <c r="U33" i="2" s="1"/>
  <c r="T35" i="2"/>
  <c r="W35" i="2" s="1"/>
  <c r="T39" i="2"/>
  <c r="W39" i="2" s="1"/>
  <c r="R50" i="2"/>
  <c r="U50" i="2" s="1"/>
  <c r="T55" i="2"/>
  <c r="W55" i="2" s="1"/>
  <c r="R56" i="2"/>
  <c r="U56" i="2" s="1"/>
  <c r="T59" i="2"/>
  <c r="W59" i="2" s="1"/>
  <c r="R61" i="2"/>
  <c r="U61" i="2" s="1"/>
  <c r="R63" i="2"/>
  <c r="U63" i="2" s="1"/>
  <c r="T67" i="2"/>
  <c r="W67" i="2" s="1"/>
  <c r="T71" i="2"/>
  <c r="W71" i="2" s="1"/>
  <c r="R72" i="2"/>
  <c r="U72" i="2" s="1"/>
  <c r="R73" i="2"/>
  <c r="U73" i="2" s="1"/>
  <c r="T75" i="2"/>
  <c r="W75" i="2" s="1"/>
  <c r="T79" i="2"/>
  <c r="W79" i="2" s="1"/>
  <c r="T83" i="2"/>
  <c r="W83" i="2" s="1"/>
  <c r="R85" i="2"/>
  <c r="U85" i="2" s="1"/>
  <c r="T87" i="2"/>
  <c r="W87" i="2" s="1"/>
  <c r="S93" i="2"/>
  <c r="V93" i="2" s="1"/>
  <c r="S96" i="2"/>
  <c r="V96" i="2" s="1"/>
  <c r="T107" i="2"/>
  <c r="W107" i="2" s="1"/>
  <c r="T111" i="2"/>
  <c r="W111" i="2" s="1"/>
  <c r="T115" i="2"/>
  <c r="W115" i="2" s="1"/>
  <c r="T116" i="2"/>
  <c r="W116" i="2" s="1"/>
  <c r="T119" i="2"/>
  <c r="W119" i="2" s="1"/>
  <c r="R121" i="2"/>
  <c r="U121" i="2" s="1"/>
  <c r="S122" i="2"/>
  <c r="V122" i="2" s="1"/>
  <c r="T123" i="2"/>
  <c r="W123" i="2" s="1"/>
  <c r="T127" i="2"/>
  <c r="W127" i="2" s="1"/>
  <c r="T131" i="2"/>
  <c r="W131" i="2" s="1"/>
  <c r="R133" i="2"/>
  <c r="U133" i="2" s="1"/>
  <c r="R135" i="2"/>
  <c r="U135" i="2" s="1"/>
  <c r="T140" i="2"/>
  <c r="W140" i="2" s="1"/>
  <c r="T144" i="2"/>
  <c r="W144" i="2" s="1"/>
  <c r="R145" i="2"/>
  <c r="U145" i="2" s="1"/>
  <c r="S152" i="2"/>
  <c r="V152" i="2" s="1"/>
  <c r="T155" i="2"/>
  <c r="W155" i="2" s="1"/>
  <c r="S156" i="2"/>
  <c r="V156" i="2" s="1"/>
  <c r="S157" i="2"/>
  <c r="V157" i="2" s="1"/>
  <c r="T159" i="2"/>
  <c r="W159" i="2" s="1"/>
  <c r="S164" i="2"/>
  <c r="V164" i="2" s="1"/>
  <c r="R169" i="2"/>
  <c r="U169" i="2" s="1"/>
  <c r="T171" i="2"/>
  <c r="W171" i="2" s="1"/>
  <c r="T175" i="2"/>
  <c r="W175" i="2" s="1"/>
  <c r="T179" i="2"/>
  <c r="W179" i="2" s="1"/>
  <c r="R181" i="2"/>
  <c r="U181" i="2" s="1"/>
  <c r="T183" i="2"/>
  <c r="W183" i="2" s="1"/>
  <c r="S188" i="2"/>
  <c r="V188" i="2" s="1"/>
  <c r="T199" i="2"/>
  <c r="W199" i="2" s="1"/>
  <c r="R201" i="2"/>
  <c r="U201" i="2" s="1"/>
  <c r="T203" i="2"/>
  <c r="W203" i="2" s="1"/>
  <c r="R205" i="2"/>
  <c r="U205" i="2" s="1"/>
  <c r="T207" i="2"/>
  <c r="W207" i="2" s="1"/>
  <c r="T223" i="2"/>
  <c r="W223" i="2" s="1"/>
  <c r="S224" i="2"/>
  <c r="V224" i="2" s="1"/>
  <c r="T227" i="2"/>
  <c r="W227" i="2" s="1"/>
  <c r="R229" i="2"/>
  <c r="U229" i="2" s="1"/>
  <c r="T231" i="2"/>
  <c r="W231" i="2" s="1"/>
  <c r="T241" i="2"/>
  <c r="W241" i="2" s="1"/>
  <c r="T247" i="2"/>
  <c r="W247" i="2" s="1"/>
  <c r="S248" i="2"/>
  <c r="V248" i="2" s="1"/>
  <c r="T251" i="2"/>
  <c r="W251" i="2" s="1"/>
  <c r="R253" i="2"/>
  <c r="U253" i="2" s="1"/>
  <c r="T255" i="2"/>
  <c r="W255" i="2" s="1"/>
  <c r="T259" i="2"/>
  <c r="W259" i="2" s="1"/>
  <c r="R264" i="2"/>
  <c r="U264" i="2" s="1"/>
  <c r="T265" i="2"/>
  <c r="W265" i="2" s="1"/>
  <c r="T275" i="2"/>
  <c r="W275" i="2" s="1"/>
  <c r="R277" i="2"/>
  <c r="U277" i="2" s="1"/>
  <c r="T279" i="2"/>
  <c r="W279" i="2" s="1"/>
  <c r="T283" i="2"/>
  <c r="W283" i="2" s="1"/>
  <c r="S284" i="2"/>
  <c r="V284" i="2" s="1"/>
  <c r="S285" i="2"/>
  <c r="V285" i="2" s="1"/>
  <c r="T4" i="2"/>
  <c r="W4" i="2" s="1"/>
  <c r="S5" i="2"/>
  <c r="V5" i="2" s="1"/>
  <c r="T5" i="2"/>
  <c r="W5" i="2" s="1"/>
  <c r="R6" i="2"/>
  <c r="U6" i="2" s="1"/>
  <c r="S6" i="2"/>
  <c r="V6" i="2" s="1"/>
  <c r="T6" i="2"/>
  <c r="W6" i="2" s="1"/>
  <c r="R7" i="2"/>
  <c r="U7" i="2" s="1"/>
  <c r="S7" i="2"/>
  <c r="V7" i="2" s="1"/>
  <c r="R10" i="2"/>
  <c r="U10" i="2" s="1"/>
  <c r="S10" i="2"/>
  <c r="V10" i="2" s="1"/>
  <c r="T10" i="2"/>
  <c r="W10" i="2" s="1"/>
  <c r="R11" i="2"/>
  <c r="U11" i="2" s="1"/>
  <c r="S11" i="2"/>
  <c r="V11" i="2" s="1"/>
  <c r="S15" i="2"/>
  <c r="V15" i="2" s="1"/>
  <c r="R17" i="2"/>
  <c r="U17" i="2" s="1"/>
  <c r="S17" i="2"/>
  <c r="V17" i="2" s="1"/>
  <c r="T17" i="2"/>
  <c r="W17" i="2" s="1"/>
  <c r="R18" i="2"/>
  <c r="U18" i="2" s="1"/>
  <c r="S18" i="2"/>
  <c r="V18" i="2" s="1"/>
  <c r="T18" i="2"/>
  <c r="W18" i="2" s="1"/>
  <c r="R19" i="2"/>
  <c r="U19" i="2" s="1"/>
  <c r="S19" i="2"/>
  <c r="V19" i="2" s="1"/>
  <c r="T21" i="2"/>
  <c r="W21" i="2" s="1"/>
  <c r="S22" i="2"/>
  <c r="V22" i="2" s="1"/>
  <c r="R23" i="2"/>
  <c r="U23" i="2" s="1"/>
  <c r="S23" i="2"/>
  <c r="V23" i="2" s="1"/>
  <c r="S27" i="2"/>
  <c r="V27" i="2" s="1"/>
  <c r="S29" i="2"/>
  <c r="V29" i="2" s="1"/>
  <c r="T29" i="2"/>
  <c r="W29" i="2" s="1"/>
  <c r="R30" i="2"/>
  <c r="U30" i="2" s="1"/>
  <c r="S30" i="2"/>
  <c r="V30" i="2" s="1"/>
  <c r="T30" i="2"/>
  <c r="W30" i="2" s="1"/>
  <c r="S31" i="2"/>
  <c r="V31" i="2" s="1"/>
  <c r="S33" i="2"/>
  <c r="V33" i="2" s="1"/>
  <c r="T33" i="2"/>
  <c r="W33" i="2" s="1"/>
  <c r="R34" i="2"/>
  <c r="U34" i="2" s="1"/>
  <c r="S34" i="2"/>
  <c r="V34" i="2" s="1"/>
  <c r="T34" i="2"/>
  <c r="W34" i="2" s="1"/>
  <c r="R35" i="2"/>
  <c r="U35" i="2" s="1"/>
  <c r="S35" i="2"/>
  <c r="V35" i="2" s="1"/>
  <c r="S39" i="2"/>
  <c r="V39" i="2" s="1"/>
  <c r="T40" i="2"/>
  <c r="W40" i="2" s="1"/>
  <c r="S41" i="2"/>
  <c r="V41" i="2" s="1"/>
  <c r="T41" i="2"/>
  <c r="W41" i="2" s="1"/>
  <c r="R42" i="2"/>
  <c r="U42" i="2" s="1"/>
  <c r="S42" i="2"/>
  <c r="V42" i="2" s="1"/>
  <c r="T42" i="2"/>
  <c r="W42" i="2" s="1"/>
  <c r="R43" i="2"/>
  <c r="U43" i="2" s="1"/>
  <c r="S43" i="2"/>
  <c r="V43" i="2" s="1"/>
  <c r="R46" i="2"/>
  <c r="U46" i="2" s="1"/>
  <c r="S46" i="2"/>
  <c r="V46" i="2" s="1"/>
  <c r="T46" i="2"/>
  <c r="W46" i="2" s="1"/>
  <c r="R47" i="2"/>
  <c r="U47" i="2" s="1"/>
  <c r="S47" i="2"/>
  <c r="V47" i="2" s="1"/>
  <c r="S51" i="2"/>
  <c r="V51" i="2" s="1"/>
  <c r="T52" i="2"/>
  <c r="W52" i="2" s="1"/>
  <c r="S53" i="2"/>
  <c r="V53" i="2" s="1"/>
  <c r="T53" i="2"/>
  <c r="W53" i="2" s="1"/>
  <c r="R54" i="2"/>
  <c r="U54" i="2" s="1"/>
  <c r="S54" i="2"/>
  <c r="V54" i="2" s="1"/>
  <c r="T54" i="2"/>
  <c r="W54" i="2" s="1"/>
  <c r="R55" i="2"/>
  <c r="U55" i="2" s="1"/>
  <c r="S55" i="2"/>
  <c r="V55" i="2" s="1"/>
  <c r="S57" i="2"/>
  <c r="V57" i="2" s="1"/>
  <c r="T57" i="2"/>
  <c r="W57" i="2" s="1"/>
  <c r="R58" i="2"/>
  <c r="U58" i="2" s="1"/>
  <c r="T58" i="2"/>
  <c r="W58" i="2" s="1"/>
  <c r="R59" i="2"/>
  <c r="U59" i="2" s="1"/>
  <c r="S59" i="2"/>
  <c r="V59" i="2" s="1"/>
  <c r="S63" i="2"/>
  <c r="V63" i="2" s="1"/>
  <c r="T64" i="2"/>
  <c r="W64" i="2" s="1"/>
  <c r="T65" i="2"/>
  <c r="W65" i="2" s="1"/>
  <c r="R66" i="2"/>
  <c r="U66" i="2" s="1"/>
  <c r="S66" i="2"/>
  <c r="V66" i="2" s="1"/>
  <c r="T66" i="2"/>
  <c r="W66" i="2" s="1"/>
  <c r="R67" i="2"/>
  <c r="U67" i="2" s="1"/>
  <c r="S67" i="2"/>
  <c r="V67" i="2" s="1"/>
  <c r="T69" i="2"/>
  <c r="W69" i="2" s="1"/>
  <c r="R70" i="2"/>
  <c r="U70" i="2" s="1"/>
  <c r="S70" i="2"/>
  <c r="V70" i="2" s="1"/>
  <c r="T70" i="2"/>
  <c r="W70" i="2" s="1"/>
  <c r="R71" i="2"/>
  <c r="U71" i="2" s="1"/>
  <c r="S71" i="2"/>
  <c r="V71" i="2" s="1"/>
  <c r="S75" i="2"/>
  <c r="V75" i="2" s="1"/>
  <c r="S76" i="2"/>
  <c r="V76" i="2" s="1"/>
  <c r="R77" i="2"/>
  <c r="U77" i="2" s="1"/>
  <c r="S77" i="2"/>
  <c r="V77" i="2" s="1"/>
  <c r="T77" i="2"/>
  <c r="W77" i="2" s="1"/>
  <c r="R78" i="2"/>
  <c r="U78" i="2" s="1"/>
  <c r="S78" i="2"/>
  <c r="V78" i="2" s="1"/>
  <c r="T78" i="2"/>
  <c r="W78" i="2" s="1"/>
  <c r="R79" i="2"/>
  <c r="U79" i="2" s="1"/>
  <c r="S79" i="2"/>
  <c r="V79" i="2" s="1"/>
  <c r="S81" i="2"/>
  <c r="V81" i="2" s="1"/>
  <c r="T81" i="2"/>
  <c r="W81" i="2" s="1"/>
  <c r="R82" i="2"/>
  <c r="U82" i="2" s="1"/>
  <c r="S82" i="2"/>
  <c r="V82" i="2" s="1"/>
  <c r="T82" i="2"/>
  <c r="W82" i="2" s="1"/>
  <c r="R83" i="2"/>
  <c r="U83" i="2" s="1"/>
  <c r="S83" i="2"/>
  <c r="V83" i="2" s="1"/>
  <c r="S87" i="2"/>
  <c r="V87" i="2" s="1"/>
  <c r="S89" i="2"/>
  <c r="V89" i="2" s="1"/>
  <c r="T89" i="2"/>
  <c r="W89" i="2" s="1"/>
  <c r="R90" i="2"/>
  <c r="U90" i="2" s="1"/>
  <c r="S90" i="2"/>
  <c r="V90" i="2" s="1"/>
  <c r="T90" i="2"/>
  <c r="W90" i="2" s="1"/>
  <c r="S91" i="2"/>
  <c r="V91" i="2" s="1"/>
  <c r="R94" i="2"/>
  <c r="U94" i="2" s="1"/>
  <c r="S94" i="2"/>
  <c r="V94" i="2" s="1"/>
  <c r="T94" i="2"/>
  <c r="W94" i="2" s="1"/>
  <c r="R95" i="2"/>
  <c r="U95" i="2" s="1"/>
  <c r="S95" i="2"/>
  <c r="V95" i="2" s="1"/>
  <c r="S99" i="2"/>
  <c r="V99" i="2" s="1"/>
  <c r="S100" i="2"/>
  <c r="V100" i="2" s="1"/>
  <c r="T100" i="2"/>
  <c r="W100" i="2" s="1"/>
  <c r="S101" i="2"/>
  <c r="V101" i="2" s="1"/>
  <c r="T101" i="2"/>
  <c r="W101" i="2" s="1"/>
  <c r="R102" i="2"/>
  <c r="U102" i="2" s="1"/>
  <c r="T102" i="2"/>
  <c r="W102" i="2" s="1"/>
  <c r="R103" i="2"/>
  <c r="U103" i="2" s="1"/>
  <c r="S103" i="2"/>
  <c r="V103" i="2" s="1"/>
  <c r="T105" i="2"/>
  <c r="W105" i="2" s="1"/>
  <c r="R106" i="2"/>
  <c r="U106" i="2" s="1"/>
  <c r="S106" i="2"/>
  <c r="V106" i="2" s="1"/>
  <c r="T106" i="2"/>
  <c r="W106" i="2" s="1"/>
  <c r="R107" i="2"/>
  <c r="U107" i="2" s="1"/>
  <c r="S107" i="2"/>
  <c r="V107" i="2" s="1"/>
  <c r="S111" i="2"/>
  <c r="V111" i="2" s="1"/>
  <c r="R113" i="2"/>
  <c r="U113" i="2" s="1"/>
  <c r="S113" i="2"/>
  <c r="V113" i="2" s="1"/>
  <c r="T113" i="2"/>
  <c r="W113" i="2" s="1"/>
  <c r="S114" i="2"/>
  <c r="V114" i="2" s="1"/>
  <c r="T114" i="2"/>
  <c r="W114" i="2" s="1"/>
  <c r="R115" i="2"/>
  <c r="U115" i="2" s="1"/>
  <c r="S115" i="2"/>
  <c r="V115" i="2" s="1"/>
  <c r="T117" i="2"/>
  <c r="W117" i="2" s="1"/>
  <c r="R119" i="2"/>
  <c r="U119" i="2" s="1"/>
  <c r="S119" i="2"/>
  <c r="V119" i="2" s="1"/>
  <c r="S123" i="2"/>
  <c r="V123" i="2" s="1"/>
  <c r="S125" i="2"/>
  <c r="V125" i="2" s="1"/>
  <c r="T125" i="2"/>
  <c r="W125" i="2" s="1"/>
  <c r="R126" i="2"/>
  <c r="U126" i="2" s="1"/>
  <c r="S126" i="2"/>
  <c r="V126" i="2" s="1"/>
  <c r="T126" i="2"/>
  <c r="W126" i="2" s="1"/>
  <c r="R127" i="2"/>
  <c r="U127" i="2" s="1"/>
  <c r="S127" i="2"/>
  <c r="V127" i="2" s="1"/>
  <c r="S129" i="2"/>
  <c r="V129" i="2" s="1"/>
  <c r="R130" i="2"/>
  <c r="U130" i="2" s="1"/>
  <c r="S130" i="2"/>
  <c r="V130" i="2" s="1"/>
  <c r="T130" i="2"/>
  <c r="W130" i="2" s="1"/>
  <c r="R131" i="2"/>
  <c r="U131" i="2" s="1"/>
  <c r="S131" i="2"/>
  <c r="V131" i="2" s="1"/>
  <c r="S135" i="2"/>
  <c r="V135" i="2" s="1"/>
  <c r="T136" i="2"/>
  <c r="W136" i="2" s="1"/>
  <c r="R137" i="2"/>
  <c r="U137" i="2" s="1"/>
  <c r="S137" i="2"/>
  <c r="V137" i="2" s="1"/>
  <c r="T137" i="2"/>
  <c r="W137" i="2" s="1"/>
  <c r="R138" i="2"/>
  <c r="U138" i="2" s="1"/>
  <c r="S138" i="2"/>
  <c r="V138" i="2" s="1"/>
  <c r="T138" i="2"/>
  <c r="W138" i="2" s="1"/>
  <c r="R139" i="2"/>
  <c r="U139" i="2" s="1"/>
  <c r="S139" i="2"/>
  <c r="V139" i="2" s="1"/>
  <c r="R142" i="2"/>
  <c r="U142" i="2" s="1"/>
  <c r="S142" i="2"/>
  <c r="V142" i="2" s="1"/>
  <c r="T142" i="2"/>
  <c r="W142" i="2" s="1"/>
  <c r="R143" i="2"/>
  <c r="U143" i="2" s="1"/>
  <c r="S143" i="2"/>
  <c r="V143" i="2" s="1"/>
  <c r="S147" i="2"/>
  <c r="V147" i="2" s="1"/>
  <c r="T148" i="2"/>
  <c r="W148" i="2" s="1"/>
  <c r="S149" i="2"/>
  <c r="V149" i="2" s="1"/>
  <c r="T149" i="2"/>
  <c r="W149" i="2" s="1"/>
  <c r="R150" i="2"/>
  <c r="U150" i="2" s="1"/>
  <c r="S150" i="2"/>
  <c r="V150" i="2" s="1"/>
  <c r="T150" i="2"/>
  <c r="W150" i="2" s="1"/>
  <c r="R151" i="2"/>
  <c r="U151" i="2" s="1"/>
  <c r="S151" i="2"/>
  <c r="V151" i="2" s="1"/>
  <c r="S154" i="2"/>
  <c r="V154" i="2" s="1"/>
  <c r="T154" i="2"/>
  <c r="W154" i="2" s="1"/>
  <c r="R155" i="2"/>
  <c r="U155" i="2" s="1"/>
  <c r="S155" i="2"/>
  <c r="V155" i="2" s="1"/>
  <c r="S159" i="2"/>
  <c r="V159" i="2" s="1"/>
  <c r="T160" i="2"/>
  <c r="W160" i="2" s="1"/>
  <c r="S161" i="2"/>
  <c r="V161" i="2" s="1"/>
  <c r="T161" i="2"/>
  <c r="W161" i="2" s="1"/>
  <c r="S162" i="2"/>
  <c r="V162" i="2" s="1"/>
  <c r="T162" i="2"/>
  <c r="W162" i="2" s="1"/>
  <c r="R163" i="2"/>
  <c r="U163" i="2" s="1"/>
  <c r="S163" i="2"/>
  <c r="V163" i="2" s="1"/>
  <c r="S165" i="2"/>
  <c r="V165" i="2" s="1"/>
  <c r="T165" i="2"/>
  <c r="W165" i="2" s="1"/>
  <c r="R166" i="2"/>
  <c r="U166" i="2" s="1"/>
  <c r="S166" i="2"/>
  <c r="V166" i="2" s="1"/>
  <c r="T166" i="2"/>
  <c r="W166" i="2" s="1"/>
  <c r="S167" i="2"/>
  <c r="V167" i="2" s="1"/>
  <c r="S171" i="2"/>
  <c r="V171" i="2" s="1"/>
  <c r="S172" i="2"/>
  <c r="V172" i="2" s="1"/>
  <c r="T172" i="2"/>
  <c r="W172" i="2" s="1"/>
  <c r="S173" i="2"/>
  <c r="V173" i="2" s="1"/>
  <c r="T173" i="2"/>
  <c r="W173" i="2" s="1"/>
  <c r="S174" i="2"/>
  <c r="V174" i="2" s="1"/>
  <c r="T174" i="2"/>
  <c r="W174" i="2" s="1"/>
  <c r="R175" i="2"/>
  <c r="U175" i="2" s="1"/>
  <c r="S175" i="2"/>
  <c r="V175" i="2" s="1"/>
  <c r="S177" i="2"/>
  <c r="V177" i="2" s="1"/>
  <c r="T177" i="2"/>
  <c r="W177" i="2" s="1"/>
  <c r="R178" i="2"/>
  <c r="U178" i="2" s="1"/>
  <c r="S178" i="2"/>
  <c r="V178" i="2" s="1"/>
  <c r="T178" i="2"/>
  <c r="W178" i="2" s="1"/>
  <c r="R179" i="2"/>
  <c r="U179" i="2" s="1"/>
  <c r="S179" i="2"/>
  <c r="V179" i="2" s="1"/>
  <c r="S183" i="2"/>
  <c r="V183" i="2" s="1"/>
  <c r="R185" i="2"/>
  <c r="U185" i="2" s="1"/>
  <c r="S185" i="2"/>
  <c r="V185" i="2" s="1"/>
  <c r="T185" i="2"/>
  <c r="W185" i="2" s="1"/>
  <c r="R186" i="2"/>
  <c r="U186" i="2" s="1"/>
  <c r="S186" i="2"/>
  <c r="V186" i="2" s="1"/>
  <c r="T186" i="2"/>
  <c r="W186" i="2" s="1"/>
  <c r="R187" i="2"/>
  <c r="U187" i="2" s="1"/>
  <c r="S187" i="2"/>
  <c r="V187" i="2" s="1"/>
  <c r="S189" i="2"/>
  <c r="V189" i="2" s="1"/>
  <c r="T189" i="2"/>
  <c r="W189" i="2" s="1"/>
  <c r="R190" i="2"/>
  <c r="U190" i="2" s="1"/>
  <c r="S190" i="2"/>
  <c r="V190" i="2" s="1"/>
  <c r="T190" i="2"/>
  <c r="W190" i="2" s="1"/>
  <c r="R191" i="2"/>
  <c r="U191" i="2" s="1"/>
  <c r="S191" i="2"/>
  <c r="V191" i="2" s="1"/>
  <c r="S195" i="2"/>
  <c r="V195" i="2" s="1"/>
  <c r="R198" i="2"/>
  <c r="U198" i="2" s="1"/>
  <c r="S198" i="2"/>
  <c r="V198" i="2" s="1"/>
  <c r="T198" i="2"/>
  <c r="W198" i="2" s="1"/>
  <c r="R199" i="2"/>
  <c r="U199" i="2" s="1"/>
  <c r="S199" i="2"/>
  <c r="V199" i="2" s="1"/>
  <c r="S201" i="2"/>
  <c r="V201" i="2" s="1"/>
  <c r="T201" i="2"/>
  <c r="W201" i="2" s="1"/>
  <c r="R203" i="2"/>
  <c r="U203" i="2" s="1"/>
  <c r="S203" i="2"/>
  <c r="V203" i="2" s="1"/>
  <c r="S207" i="2"/>
  <c r="V207" i="2" s="1"/>
  <c r="S208" i="2"/>
  <c r="V208" i="2" s="1"/>
  <c r="T208" i="2"/>
  <c r="W208" i="2" s="1"/>
  <c r="S209" i="2"/>
  <c r="V209" i="2" s="1"/>
  <c r="T209" i="2"/>
  <c r="W209" i="2" s="1"/>
  <c r="R210" i="2"/>
  <c r="U210" i="2" s="1"/>
  <c r="S210" i="2"/>
  <c r="V210" i="2" s="1"/>
  <c r="T210" i="2"/>
  <c r="W210" i="2" s="1"/>
  <c r="R211" i="2"/>
  <c r="U211" i="2" s="1"/>
  <c r="S211" i="2"/>
  <c r="V211" i="2" s="1"/>
  <c r="T213" i="2"/>
  <c r="W213" i="2" s="1"/>
  <c r="R214" i="2"/>
  <c r="U214" i="2" s="1"/>
  <c r="S214" i="2"/>
  <c r="V214" i="2" s="1"/>
  <c r="T214" i="2"/>
  <c r="W214" i="2" s="1"/>
  <c r="R215" i="2"/>
  <c r="U215" i="2" s="1"/>
  <c r="S215" i="2"/>
  <c r="V215" i="2" s="1"/>
  <c r="S219" i="2"/>
  <c r="V219" i="2" s="1"/>
  <c r="T220" i="2"/>
  <c r="W220" i="2" s="1"/>
  <c r="S221" i="2"/>
  <c r="V221" i="2" s="1"/>
  <c r="T221" i="2"/>
  <c r="W221" i="2" s="1"/>
  <c r="R222" i="2"/>
  <c r="U222" i="2" s="1"/>
  <c r="S222" i="2"/>
  <c r="V222" i="2" s="1"/>
  <c r="T222" i="2"/>
  <c r="W222" i="2" s="1"/>
  <c r="R223" i="2"/>
  <c r="U223" i="2" s="1"/>
  <c r="S223" i="2"/>
  <c r="V223" i="2" s="1"/>
  <c r="S225" i="2"/>
  <c r="V225" i="2" s="1"/>
  <c r="T225" i="2"/>
  <c r="W225" i="2" s="1"/>
  <c r="R227" i="2"/>
  <c r="U227" i="2" s="1"/>
  <c r="S227" i="2"/>
  <c r="V227" i="2" s="1"/>
  <c r="S231" i="2"/>
  <c r="V231" i="2" s="1"/>
  <c r="T232" i="2"/>
  <c r="W232" i="2" s="1"/>
  <c r="S233" i="2"/>
  <c r="V233" i="2" s="1"/>
  <c r="T233" i="2"/>
  <c r="W233" i="2" s="1"/>
  <c r="R234" i="2"/>
  <c r="U234" i="2" s="1"/>
  <c r="S234" i="2"/>
  <c r="V234" i="2" s="1"/>
  <c r="T234" i="2"/>
  <c r="W234" i="2" s="1"/>
  <c r="R235" i="2"/>
  <c r="U235" i="2" s="1"/>
  <c r="S235" i="2"/>
  <c r="V235" i="2" s="1"/>
  <c r="T237" i="2"/>
  <c r="W237" i="2" s="1"/>
  <c r="R238" i="2"/>
  <c r="U238" i="2" s="1"/>
  <c r="S238" i="2"/>
  <c r="V238" i="2" s="1"/>
  <c r="T238" i="2"/>
  <c r="W238" i="2" s="1"/>
  <c r="R239" i="2"/>
  <c r="U239" i="2" s="1"/>
  <c r="S239" i="2"/>
  <c r="V239" i="2" s="1"/>
  <c r="S243" i="2"/>
  <c r="V243" i="2" s="1"/>
  <c r="R245" i="2"/>
  <c r="U245" i="2" s="1"/>
  <c r="S245" i="2"/>
  <c r="V245" i="2" s="1"/>
  <c r="T245" i="2"/>
  <c r="W245" i="2" s="1"/>
  <c r="S246" i="2"/>
  <c r="V246" i="2" s="1"/>
  <c r="T246" i="2"/>
  <c r="W246" i="2" s="1"/>
  <c r="R247" i="2"/>
  <c r="U247" i="2" s="1"/>
  <c r="S247" i="2"/>
  <c r="V247" i="2" s="1"/>
  <c r="S249" i="2"/>
  <c r="V249" i="2" s="1"/>
  <c r="T249" i="2"/>
  <c r="W249" i="2" s="1"/>
  <c r="T250" i="2"/>
  <c r="W250" i="2" s="1"/>
  <c r="R251" i="2"/>
  <c r="U251" i="2" s="1"/>
  <c r="S251" i="2"/>
  <c r="V251" i="2" s="1"/>
  <c r="S255" i="2"/>
  <c r="V255" i="2" s="1"/>
  <c r="T256" i="2"/>
  <c r="W256" i="2" s="1"/>
  <c r="S257" i="2"/>
  <c r="V257" i="2" s="1"/>
  <c r="T257" i="2"/>
  <c r="W257" i="2" s="1"/>
  <c r="R258" i="2"/>
  <c r="U258" i="2" s="1"/>
  <c r="S258" i="2"/>
  <c r="V258" i="2" s="1"/>
  <c r="T258" i="2"/>
  <c r="W258" i="2" s="1"/>
  <c r="R259" i="2"/>
  <c r="U259" i="2" s="1"/>
  <c r="S259" i="2"/>
  <c r="V259" i="2" s="1"/>
  <c r="T261" i="2"/>
  <c r="W261" i="2" s="1"/>
  <c r="R262" i="2"/>
  <c r="U262" i="2" s="1"/>
  <c r="S262" i="2"/>
  <c r="V262" i="2" s="1"/>
  <c r="T262" i="2"/>
  <c r="W262" i="2" s="1"/>
  <c r="R263" i="2"/>
  <c r="U263" i="2" s="1"/>
  <c r="S263" i="2"/>
  <c r="V263" i="2" s="1"/>
  <c r="S267" i="2"/>
  <c r="V267" i="2" s="1"/>
  <c r="S269" i="2"/>
  <c r="V269" i="2" s="1"/>
  <c r="T269" i="2"/>
  <c r="W269" i="2" s="1"/>
  <c r="R270" i="2"/>
  <c r="U270" i="2" s="1"/>
  <c r="S270" i="2"/>
  <c r="V270" i="2" s="1"/>
  <c r="T270" i="2"/>
  <c r="W270" i="2" s="1"/>
  <c r="R271" i="2"/>
  <c r="U271" i="2" s="1"/>
  <c r="S271" i="2"/>
  <c r="V271" i="2" s="1"/>
  <c r="S273" i="2"/>
  <c r="V273" i="2" s="1"/>
  <c r="T273" i="2"/>
  <c r="W273" i="2" s="1"/>
  <c r="R275" i="2"/>
  <c r="U275" i="2" s="1"/>
  <c r="S275" i="2"/>
  <c r="V275" i="2" s="1"/>
  <c r="S279" i="2"/>
  <c r="V279" i="2" s="1"/>
  <c r="S281" i="2"/>
  <c r="V281" i="2" s="1"/>
  <c r="T281" i="2"/>
  <c r="W281" i="2" s="1"/>
  <c r="R282" i="2"/>
  <c r="U282" i="2" s="1"/>
  <c r="S282" i="2"/>
  <c r="V282" i="2" s="1"/>
  <c r="T282" i="2"/>
  <c r="W282" i="2" s="1"/>
  <c r="R283" i="2"/>
  <c r="U283" i="2" s="1"/>
  <c r="S283" i="2"/>
  <c r="V283" i="2" s="1"/>
  <c r="T285" i="2"/>
  <c r="W285" i="2" s="1"/>
  <c r="R286" i="2"/>
  <c r="U286" i="2" s="1"/>
  <c r="S286" i="2"/>
  <c r="V286" i="2" s="1"/>
  <c r="T286" i="2"/>
  <c r="W286" i="2" s="1"/>
  <c r="R287" i="2"/>
  <c r="U287" i="2" s="1"/>
  <c r="S287" i="2"/>
  <c r="V287" i="2" s="1"/>
  <c r="S291" i="2"/>
  <c r="V291" i="2" s="1"/>
  <c r="S292" i="2"/>
  <c r="V292" i="2" s="1"/>
  <c r="T292" i="2"/>
  <c r="W292" i="2" s="1"/>
  <c r="S3" i="2"/>
  <c r="V3" i="2" s="1"/>
  <c r="S4" i="2"/>
  <c r="V4" i="2" s="1"/>
  <c r="R3" i="2"/>
  <c r="U3" i="2" s="1"/>
  <c r="R292" i="2"/>
  <c r="U292" i="2" s="1"/>
  <c r="R281" i="2"/>
  <c r="U281" i="2" s="1"/>
  <c r="S280" i="2"/>
  <c r="V280" i="2" s="1"/>
  <c r="R280" i="2"/>
  <c r="U280" i="2" s="1"/>
  <c r="T280" i="2"/>
  <c r="W280" i="2" s="1"/>
  <c r="R273" i="2"/>
  <c r="U273" i="2" s="1"/>
  <c r="R272" i="2"/>
  <c r="U272" i="2" s="1"/>
  <c r="T271" i="2"/>
  <c r="W271" i="2" s="1"/>
  <c r="S268" i="2"/>
  <c r="V268" i="2" s="1"/>
  <c r="R268" i="2"/>
  <c r="U268" i="2" s="1"/>
  <c r="T268" i="2"/>
  <c r="W268" i="2" s="1"/>
  <c r="R257" i="2"/>
  <c r="U257" i="2" s="1"/>
  <c r="S256" i="2"/>
  <c r="V256" i="2" s="1"/>
  <c r="R256" i="2"/>
  <c r="U256" i="2" s="1"/>
  <c r="R250" i="2"/>
  <c r="U250" i="2" s="1"/>
  <c r="R249" i="2"/>
  <c r="U249" i="2" s="1"/>
  <c r="S244" i="2"/>
  <c r="V244" i="2" s="1"/>
  <c r="R244" i="2"/>
  <c r="U244" i="2" s="1"/>
  <c r="T244" i="2"/>
  <c r="W244" i="2" s="1"/>
  <c r="R236" i="2"/>
  <c r="U236" i="2" s="1"/>
  <c r="T236" i="2"/>
  <c r="W236" i="2" s="1"/>
  <c r="T235" i="2"/>
  <c r="W235" i="2" s="1"/>
  <c r="R233" i="2"/>
  <c r="U233" i="2" s="1"/>
  <c r="S232" i="2"/>
  <c r="V232" i="2" s="1"/>
  <c r="R232" i="2"/>
  <c r="U232" i="2" s="1"/>
  <c r="R221" i="2"/>
  <c r="U221" i="2" s="1"/>
  <c r="S220" i="2"/>
  <c r="V220" i="2" s="1"/>
  <c r="R220" i="2"/>
  <c r="U220" i="2" s="1"/>
  <c r="S212" i="2"/>
  <c r="V212" i="2" s="1"/>
  <c r="R212" i="2"/>
  <c r="U212" i="2" s="1"/>
  <c r="T211" i="2"/>
  <c r="W211" i="2" s="1"/>
  <c r="R209" i="2"/>
  <c r="U209" i="2" s="1"/>
  <c r="R208" i="2"/>
  <c r="U208" i="2" s="1"/>
  <c r="S197" i="2"/>
  <c r="V197" i="2" s="1"/>
  <c r="R197" i="2"/>
  <c r="U197" i="2" s="1"/>
  <c r="T197" i="2"/>
  <c r="W197" i="2" s="1"/>
  <c r="S196" i="2"/>
  <c r="V196" i="2" s="1"/>
  <c r="R196" i="2"/>
  <c r="U196" i="2" s="1"/>
  <c r="T196" i="2"/>
  <c r="W196" i="2" s="1"/>
  <c r="R189" i="2"/>
  <c r="U189" i="2" s="1"/>
  <c r="S184" i="2"/>
  <c r="V184" i="2" s="1"/>
  <c r="R184" i="2"/>
  <c r="U184" i="2" s="1"/>
  <c r="T184" i="2"/>
  <c r="W184" i="2" s="1"/>
  <c r="R177" i="2"/>
  <c r="U177" i="2" s="1"/>
  <c r="S176" i="2"/>
  <c r="V176" i="2" s="1"/>
  <c r="R174" i="2"/>
  <c r="U174" i="2" s="1"/>
  <c r="R173" i="2"/>
  <c r="U173" i="2" s="1"/>
  <c r="R172" i="2"/>
  <c r="U172" i="2" s="1"/>
  <c r="R164" i="2"/>
  <c r="U164" i="2" s="1"/>
  <c r="T164" i="2"/>
  <c r="W164" i="2" s="1"/>
  <c r="T163" i="2"/>
  <c r="W163" i="2" s="1"/>
  <c r="R162" i="2"/>
  <c r="U162" i="2" s="1"/>
  <c r="R161" i="2"/>
  <c r="U161" i="2" s="1"/>
  <c r="S160" i="2"/>
  <c r="V160" i="2" s="1"/>
  <c r="R160" i="2"/>
  <c r="U160" i="2" s="1"/>
  <c r="R149" i="2"/>
  <c r="U149" i="2" s="1"/>
  <c r="S148" i="2"/>
  <c r="V148" i="2" s="1"/>
  <c r="R148" i="2"/>
  <c r="U148" i="2" s="1"/>
  <c r="S141" i="2"/>
  <c r="V141" i="2" s="1"/>
  <c r="R141" i="2"/>
  <c r="U141" i="2" s="1"/>
  <c r="S140" i="2"/>
  <c r="V140" i="2" s="1"/>
  <c r="R140" i="2"/>
  <c r="U140" i="2" s="1"/>
  <c r="S136" i="2"/>
  <c r="V136" i="2" s="1"/>
  <c r="R136" i="2"/>
  <c r="U136" i="2" s="1"/>
  <c r="R125" i="2"/>
  <c r="U125" i="2" s="1"/>
  <c r="S124" i="2"/>
  <c r="V124" i="2" s="1"/>
  <c r="R124" i="2"/>
  <c r="U124" i="2" s="1"/>
  <c r="T124" i="2"/>
  <c r="W124" i="2" s="1"/>
  <c r="R117" i="2"/>
  <c r="U117" i="2" s="1"/>
  <c r="S116" i="2"/>
  <c r="V116" i="2" s="1"/>
  <c r="R116" i="2"/>
  <c r="U116" i="2" s="1"/>
  <c r="S112" i="2"/>
  <c r="V112" i="2" s="1"/>
  <c r="R112" i="2"/>
  <c r="U112" i="2" s="1"/>
  <c r="T112" i="2"/>
  <c r="W112" i="2" s="1"/>
  <c r="R105" i="2"/>
  <c r="U105" i="2" s="1"/>
  <c r="S104" i="2"/>
  <c r="V104" i="2" s="1"/>
  <c r="R104" i="2"/>
  <c r="U104" i="2" s="1"/>
  <c r="T104" i="2"/>
  <c r="W104" i="2" s="1"/>
  <c r="S102" i="2"/>
  <c r="V102" i="2" s="1"/>
  <c r="R101" i="2"/>
  <c r="U101" i="2" s="1"/>
  <c r="R100" i="2"/>
  <c r="U100" i="2" s="1"/>
  <c r="R89" i="2"/>
  <c r="U89" i="2" s="1"/>
  <c r="S88" i="2"/>
  <c r="V88" i="2" s="1"/>
  <c r="R88" i="2"/>
  <c r="U88" i="2" s="1"/>
  <c r="T88" i="2"/>
  <c r="W88" i="2" s="1"/>
  <c r="T85" i="2"/>
  <c r="W85" i="2" s="1"/>
  <c r="S80" i="2"/>
  <c r="V80" i="2" s="1"/>
  <c r="R80" i="2"/>
  <c r="U80" i="2" s="1"/>
  <c r="R76" i="2"/>
  <c r="U76" i="2" s="1"/>
  <c r="T76" i="2"/>
  <c r="W76" i="2" s="1"/>
  <c r="S68" i="2"/>
  <c r="V68" i="2" s="1"/>
  <c r="S65" i="2"/>
  <c r="V65" i="2" s="1"/>
  <c r="R65" i="2"/>
  <c r="U65" i="2" s="1"/>
  <c r="S64" i="2"/>
  <c r="V64" i="2" s="1"/>
  <c r="R64" i="2"/>
  <c r="U64" i="2" s="1"/>
  <c r="S56" i="2"/>
  <c r="V56" i="2" s="1"/>
  <c r="R53" i="2"/>
  <c r="U53" i="2" s="1"/>
  <c r="S52" i="2"/>
  <c r="V52" i="2" s="1"/>
  <c r="R52" i="2"/>
  <c r="U52" i="2" s="1"/>
  <c r="S45" i="2"/>
  <c r="V45" i="2" s="1"/>
  <c r="T44" i="2"/>
  <c r="W44" i="2" s="1"/>
  <c r="R41" i="2"/>
  <c r="U41" i="2" s="1"/>
  <c r="S40" i="2"/>
  <c r="V40" i="2" s="1"/>
  <c r="R40" i="2"/>
  <c r="U40" i="2" s="1"/>
  <c r="R32" i="2"/>
  <c r="U32" i="2" s="1"/>
  <c r="R29" i="2"/>
  <c r="U29" i="2" s="1"/>
  <c r="S28" i="2"/>
  <c r="V28" i="2" s="1"/>
  <c r="R28" i="2"/>
  <c r="U28" i="2" s="1"/>
  <c r="T28" i="2"/>
  <c r="W28" i="2" s="1"/>
  <c r="T24" i="2"/>
  <c r="W24" i="2" s="1"/>
  <c r="R21" i="2"/>
  <c r="U21" i="2" s="1"/>
  <c r="S20" i="2"/>
  <c r="V20" i="2" s="1"/>
  <c r="S16" i="2"/>
  <c r="V16" i="2" s="1"/>
  <c r="R16" i="2"/>
  <c r="U16" i="2" s="1"/>
  <c r="T16" i="2"/>
  <c r="W16" i="2" s="1"/>
  <c r="T7" i="2"/>
  <c r="W7" i="2" s="1"/>
  <c r="R5" i="2"/>
  <c r="U5" i="2" s="1"/>
  <c r="R4" i="2"/>
  <c r="U4" i="2" s="1"/>
  <c r="B2" i="3" l="1"/>
  <c r="B3" i="3"/>
  <c r="A4" i="3"/>
  <c r="B4" i="3" s="1"/>
  <c r="K3" i="3"/>
  <c r="J3" i="3"/>
  <c r="H3" i="3"/>
  <c r="E3" i="3"/>
  <c r="C3" i="3"/>
  <c r="F3" i="3"/>
  <c r="S264" i="2"/>
  <c r="V264" i="2" s="1"/>
  <c r="S72" i="2"/>
  <c r="V72" i="2" s="1"/>
  <c r="R93" i="2"/>
  <c r="U93" i="2" s="1"/>
  <c r="T272" i="2"/>
  <c r="W272" i="2" s="1"/>
  <c r="T248" i="2"/>
  <c r="W248" i="2" s="1"/>
  <c r="T212" i="2"/>
  <c r="W212" i="2" s="1"/>
  <c r="T188" i="2"/>
  <c r="W188" i="2" s="1"/>
  <c r="T80" i="2"/>
  <c r="W80" i="2" s="1"/>
  <c r="T32" i="2"/>
  <c r="W32" i="2" s="1"/>
  <c r="T20" i="2"/>
  <c r="W20" i="2" s="1"/>
  <c r="R91" i="2"/>
  <c r="U91" i="2" s="1"/>
  <c r="T152" i="2"/>
  <c r="W152" i="2" s="1"/>
  <c r="R285" i="2"/>
  <c r="U285" i="2" s="1"/>
  <c r="S272" i="2"/>
  <c r="V272" i="2" s="1"/>
  <c r="T56" i="2"/>
  <c r="W56" i="2" s="1"/>
  <c r="R152" i="2"/>
  <c r="U152" i="2" s="1"/>
  <c r="R188" i="2"/>
  <c r="U188" i="2" s="1"/>
  <c r="R224" i="2"/>
  <c r="U224" i="2" s="1"/>
  <c r="R248" i="2"/>
  <c r="U248" i="2" s="1"/>
  <c r="S241" i="2"/>
  <c r="V241" i="2" s="1"/>
  <c r="S226" i="2"/>
  <c r="V226" i="2" s="1"/>
  <c r="R31" i="2"/>
  <c r="U31" i="2" s="1"/>
  <c r="R261" i="2"/>
  <c r="U261" i="2" s="1"/>
  <c r="R225" i="2"/>
  <c r="U225" i="2" s="1"/>
  <c r="R165" i="2"/>
  <c r="U165" i="2" s="1"/>
  <c r="T141" i="2"/>
  <c r="W141" i="2" s="1"/>
  <c r="T129" i="2"/>
  <c r="W129" i="2" s="1"/>
  <c r="S117" i="2"/>
  <c r="V117" i="2" s="1"/>
  <c r="S105" i="2"/>
  <c r="V105" i="2" s="1"/>
  <c r="T93" i="2"/>
  <c r="W93" i="2" s="1"/>
  <c r="R81" i="2"/>
  <c r="U81" i="2" s="1"/>
  <c r="S69" i="2"/>
  <c r="V69" i="2" s="1"/>
  <c r="R57" i="2"/>
  <c r="U57" i="2" s="1"/>
  <c r="S21" i="2"/>
  <c r="V21" i="2" s="1"/>
  <c r="T9" i="2"/>
  <c r="W9" i="2" s="1"/>
  <c r="S250" i="2"/>
  <c r="V250" i="2" s="1"/>
  <c r="S202" i="2"/>
  <c r="V202" i="2" s="1"/>
  <c r="R154" i="2"/>
  <c r="U154" i="2" s="1"/>
  <c r="R118" i="2"/>
  <c r="U118" i="2" s="1"/>
  <c r="S58" i="2"/>
  <c r="V58" i="2" s="1"/>
  <c r="T3" i="2"/>
  <c r="W3" i="2" s="1"/>
  <c r="R284" i="2"/>
  <c r="U284" i="2" s="1"/>
  <c r="R260" i="2"/>
  <c r="U260" i="2" s="1"/>
  <c r="S236" i="2"/>
  <c r="V236" i="2" s="1"/>
  <c r="T224" i="2"/>
  <c r="W224" i="2" s="1"/>
  <c r="S200" i="2"/>
  <c r="V200" i="2" s="1"/>
  <c r="R176" i="2"/>
  <c r="U176" i="2" s="1"/>
  <c r="T128" i="2"/>
  <c r="W128" i="2" s="1"/>
  <c r="S92" i="2"/>
  <c r="V92" i="2" s="1"/>
  <c r="R68" i="2"/>
  <c r="U68" i="2" s="1"/>
  <c r="S44" i="2"/>
  <c r="V44" i="2" s="1"/>
  <c r="R8" i="2"/>
  <c r="U8" i="2" s="1"/>
  <c r="R156" i="2"/>
  <c r="U156" i="2" s="1"/>
  <c r="R246" i="2"/>
  <c r="U246" i="2" s="1"/>
  <c r="R114" i="2"/>
  <c r="U114" i="2" s="1"/>
  <c r="T156" i="2"/>
  <c r="W156" i="2" s="1"/>
  <c r="R269" i="2"/>
  <c r="U269" i="2" s="1"/>
  <c r="T202" i="2"/>
  <c r="W202" i="2" s="1"/>
  <c r="T63" i="2"/>
  <c r="W63" i="2" s="1"/>
  <c r="R243" i="2"/>
  <c r="U243" i="2" s="1"/>
  <c r="R231" i="2"/>
  <c r="U231" i="2" s="1"/>
  <c r="R99" i="2"/>
  <c r="U99" i="2" s="1"/>
  <c r="R75" i="2"/>
  <c r="U75" i="2" s="1"/>
  <c r="R51" i="2"/>
  <c r="U51" i="2" s="1"/>
  <c r="R39" i="2"/>
  <c r="U39" i="2" s="1"/>
  <c r="R27" i="2"/>
  <c r="U27" i="2" s="1"/>
  <c r="R98" i="2"/>
  <c r="U98" i="2" s="1"/>
  <c r="T98" i="2"/>
  <c r="W98" i="2" s="1"/>
  <c r="R74" i="2"/>
  <c r="U74" i="2" s="1"/>
  <c r="T74" i="2"/>
  <c r="W74" i="2" s="1"/>
  <c r="S26" i="2"/>
  <c r="V26" i="2" s="1"/>
  <c r="R26" i="2"/>
  <c r="U26" i="2" s="1"/>
  <c r="T194" i="2"/>
  <c r="W194" i="2" s="1"/>
  <c r="T122" i="2"/>
  <c r="W122" i="2" s="1"/>
  <c r="T86" i="2"/>
  <c r="W86" i="2" s="1"/>
  <c r="T38" i="2"/>
  <c r="W38" i="2" s="1"/>
  <c r="T26" i="2"/>
  <c r="W26" i="2" s="1"/>
  <c r="T14" i="2"/>
  <c r="W14" i="2" s="1"/>
  <c r="R289" i="2"/>
  <c r="U289" i="2" s="1"/>
  <c r="S289" i="2"/>
  <c r="V289" i="2" s="1"/>
  <c r="T289" i="2"/>
  <c r="W289" i="2" s="1"/>
  <c r="S265" i="2"/>
  <c r="V265" i="2" s="1"/>
  <c r="R265" i="2"/>
  <c r="U265" i="2" s="1"/>
  <c r="S217" i="2"/>
  <c r="V217" i="2" s="1"/>
  <c r="R217" i="2"/>
  <c r="U217" i="2" s="1"/>
  <c r="T217" i="2"/>
  <c r="W217" i="2" s="1"/>
  <c r="R193" i="2"/>
  <c r="U193" i="2" s="1"/>
  <c r="T193" i="2"/>
  <c r="W193" i="2" s="1"/>
  <c r="S193" i="2"/>
  <c r="V193" i="2" s="1"/>
  <c r="S97" i="2"/>
  <c r="V97" i="2" s="1"/>
  <c r="R97" i="2"/>
  <c r="U97" i="2" s="1"/>
  <c r="S49" i="2"/>
  <c r="V49" i="2" s="1"/>
  <c r="R49" i="2"/>
  <c r="U49" i="2" s="1"/>
  <c r="T49" i="2"/>
  <c r="W49" i="2" s="1"/>
  <c r="T135" i="2"/>
  <c r="W135" i="2" s="1"/>
  <c r="S290" i="2"/>
  <c r="V290" i="2" s="1"/>
  <c r="S254" i="2"/>
  <c r="V254" i="2" s="1"/>
  <c r="S182" i="2"/>
  <c r="V182" i="2" s="1"/>
  <c r="S170" i="2"/>
  <c r="V170" i="2" s="1"/>
  <c r="S134" i="2"/>
  <c r="V134" i="2" s="1"/>
  <c r="S110" i="2"/>
  <c r="V110" i="2" s="1"/>
  <c r="S86" i="2"/>
  <c r="V86" i="2" s="1"/>
  <c r="S74" i="2"/>
  <c r="V74" i="2" s="1"/>
  <c r="S62" i="2"/>
  <c r="V62" i="2" s="1"/>
  <c r="T276" i="2"/>
  <c r="W276" i="2" s="1"/>
  <c r="S276" i="2"/>
  <c r="V276" i="2" s="1"/>
  <c r="R276" i="2"/>
  <c r="U276" i="2" s="1"/>
  <c r="T240" i="2"/>
  <c r="W240" i="2" s="1"/>
  <c r="S240" i="2"/>
  <c r="V240" i="2" s="1"/>
  <c r="R240" i="2"/>
  <c r="U240" i="2" s="1"/>
  <c r="T168" i="2"/>
  <c r="W168" i="2" s="1"/>
  <c r="R168" i="2"/>
  <c r="U168" i="2" s="1"/>
  <c r="S168" i="2"/>
  <c r="V168" i="2" s="1"/>
  <c r="R24" i="2"/>
  <c r="U24" i="2" s="1"/>
  <c r="R291" i="2"/>
  <c r="U291" i="2" s="1"/>
  <c r="R279" i="2"/>
  <c r="U279" i="2" s="1"/>
  <c r="R267" i="2"/>
  <c r="U267" i="2" s="1"/>
  <c r="R255" i="2"/>
  <c r="U255" i="2" s="1"/>
  <c r="R219" i="2"/>
  <c r="U219" i="2" s="1"/>
  <c r="R207" i="2"/>
  <c r="U207" i="2" s="1"/>
  <c r="R195" i="2"/>
  <c r="U195" i="2" s="1"/>
  <c r="R183" i="2"/>
  <c r="U183" i="2" s="1"/>
  <c r="R171" i="2"/>
  <c r="U171" i="2" s="1"/>
  <c r="R159" i="2"/>
  <c r="U159" i="2" s="1"/>
  <c r="R147" i="2"/>
  <c r="U147" i="2" s="1"/>
  <c r="R123" i="2"/>
  <c r="U123" i="2" s="1"/>
  <c r="R111" i="2"/>
  <c r="U111" i="2" s="1"/>
  <c r="R87" i="2"/>
  <c r="U87" i="2" s="1"/>
  <c r="R15" i="2"/>
  <c r="U15" i="2" s="1"/>
  <c r="S158" i="2"/>
  <c r="V158" i="2" s="1"/>
  <c r="R158" i="2"/>
  <c r="U158" i="2" s="1"/>
  <c r="T158" i="2"/>
  <c r="W158" i="2" s="1"/>
  <c r="T290" i="2"/>
  <c r="W290" i="2" s="1"/>
  <c r="T278" i="2"/>
  <c r="W278" i="2" s="1"/>
  <c r="T266" i="2"/>
  <c r="W266" i="2" s="1"/>
  <c r="T254" i="2"/>
  <c r="W254" i="2" s="1"/>
  <c r="T242" i="2"/>
  <c r="W242" i="2" s="1"/>
  <c r="T230" i="2"/>
  <c r="W230" i="2" s="1"/>
  <c r="T218" i="2"/>
  <c r="W218" i="2" s="1"/>
  <c r="T206" i="2"/>
  <c r="W206" i="2" s="1"/>
  <c r="T182" i="2"/>
  <c r="W182" i="2" s="1"/>
  <c r="T170" i="2"/>
  <c r="W170" i="2" s="1"/>
  <c r="T146" i="2"/>
  <c r="W146" i="2" s="1"/>
  <c r="T134" i="2"/>
  <c r="W134" i="2" s="1"/>
  <c r="T110" i="2"/>
  <c r="W110" i="2" s="1"/>
  <c r="T62" i="2"/>
  <c r="W62" i="2" s="1"/>
  <c r="T50" i="2"/>
  <c r="W50" i="2" s="1"/>
  <c r="S109" i="2"/>
  <c r="V109" i="2" s="1"/>
  <c r="R109" i="2"/>
  <c r="U109" i="2" s="1"/>
  <c r="T109" i="2"/>
  <c r="W109" i="2" s="1"/>
  <c r="R37" i="2"/>
  <c r="U37" i="2" s="1"/>
  <c r="T37" i="2"/>
  <c r="W37" i="2" s="1"/>
  <c r="S37" i="2"/>
  <c r="V37" i="2" s="1"/>
  <c r="T13" i="2"/>
  <c r="W13" i="2" s="1"/>
  <c r="S278" i="2"/>
  <c r="V278" i="2" s="1"/>
  <c r="S266" i="2"/>
  <c r="V266" i="2" s="1"/>
  <c r="S242" i="2"/>
  <c r="V242" i="2" s="1"/>
  <c r="S230" i="2"/>
  <c r="V230" i="2" s="1"/>
  <c r="S218" i="2"/>
  <c r="V218" i="2" s="1"/>
  <c r="S206" i="2"/>
  <c r="V206" i="2" s="1"/>
  <c r="S194" i="2"/>
  <c r="V194" i="2" s="1"/>
  <c r="S146" i="2"/>
  <c r="V146" i="2" s="1"/>
  <c r="S98" i="2"/>
  <c r="V98" i="2" s="1"/>
  <c r="S50" i="2"/>
  <c r="V50" i="2" s="1"/>
  <c r="S38" i="2"/>
  <c r="V38" i="2" s="1"/>
  <c r="S14" i="2"/>
  <c r="V14" i="2" s="1"/>
  <c r="T288" i="2"/>
  <c r="W288" i="2" s="1"/>
  <c r="S288" i="2"/>
  <c r="V288" i="2" s="1"/>
  <c r="R288" i="2"/>
  <c r="U288" i="2" s="1"/>
  <c r="S252" i="2"/>
  <c r="V252" i="2" s="1"/>
  <c r="T252" i="2"/>
  <c r="W252" i="2" s="1"/>
  <c r="R252" i="2"/>
  <c r="U252" i="2" s="1"/>
  <c r="T228" i="2"/>
  <c r="W228" i="2" s="1"/>
  <c r="S228" i="2"/>
  <c r="V228" i="2" s="1"/>
  <c r="R228" i="2"/>
  <c r="U228" i="2" s="1"/>
  <c r="S216" i="2"/>
  <c r="V216" i="2" s="1"/>
  <c r="R216" i="2"/>
  <c r="U216" i="2" s="1"/>
  <c r="T216" i="2"/>
  <c r="W216" i="2" s="1"/>
  <c r="S204" i="2"/>
  <c r="V204" i="2" s="1"/>
  <c r="R204" i="2"/>
  <c r="U204" i="2" s="1"/>
  <c r="T204" i="2"/>
  <c r="W204" i="2" s="1"/>
  <c r="S192" i="2"/>
  <c r="V192" i="2" s="1"/>
  <c r="R192" i="2"/>
  <c r="U192" i="2" s="1"/>
  <c r="T192" i="2"/>
  <c r="W192" i="2" s="1"/>
  <c r="S180" i="2"/>
  <c r="V180" i="2" s="1"/>
  <c r="R180" i="2"/>
  <c r="U180" i="2" s="1"/>
  <c r="T180" i="2"/>
  <c r="W180" i="2" s="1"/>
  <c r="R144" i="2"/>
  <c r="U144" i="2" s="1"/>
  <c r="S144" i="2"/>
  <c r="V144" i="2" s="1"/>
  <c r="S132" i="2"/>
  <c r="V132" i="2" s="1"/>
  <c r="R132" i="2"/>
  <c r="U132" i="2" s="1"/>
  <c r="T132" i="2"/>
  <c r="W132" i="2" s="1"/>
  <c r="S120" i="2"/>
  <c r="V120" i="2" s="1"/>
  <c r="T120" i="2"/>
  <c r="W120" i="2" s="1"/>
  <c r="R120" i="2"/>
  <c r="U120" i="2" s="1"/>
  <c r="R108" i="2"/>
  <c r="U108" i="2" s="1"/>
  <c r="T108" i="2"/>
  <c r="W108" i="2" s="1"/>
  <c r="S108" i="2"/>
  <c r="V108" i="2" s="1"/>
  <c r="R84" i="2"/>
  <c r="U84" i="2" s="1"/>
  <c r="T84" i="2"/>
  <c r="W84" i="2" s="1"/>
  <c r="R60" i="2"/>
  <c r="U60" i="2" s="1"/>
  <c r="T60" i="2"/>
  <c r="W60" i="2" s="1"/>
  <c r="R48" i="2"/>
  <c r="U48" i="2" s="1"/>
  <c r="T48" i="2"/>
  <c r="W48" i="2" s="1"/>
  <c r="S48" i="2"/>
  <c r="V48" i="2" s="1"/>
  <c r="S36" i="2"/>
  <c r="V36" i="2" s="1"/>
  <c r="R36" i="2"/>
  <c r="U36" i="2" s="1"/>
  <c r="T36" i="2"/>
  <c r="W36" i="2" s="1"/>
  <c r="R12" i="2"/>
  <c r="U12" i="2" s="1"/>
  <c r="T12" i="2"/>
  <c r="W12" i="2" s="1"/>
  <c r="R13" i="2"/>
  <c r="U13" i="2" s="1"/>
  <c r="R157" i="2"/>
  <c r="U157" i="2" s="1"/>
  <c r="T96" i="2"/>
  <c r="W96" i="2" s="1"/>
  <c r="T72" i="2"/>
  <c r="W72" i="2" s="1"/>
  <c r="R96" i="2"/>
  <c r="U96" i="2" s="1"/>
  <c r="T264" i="2"/>
  <c r="W264" i="2" s="1"/>
  <c r="S60" i="2"/>
  <c r="V60" i="2" s="1"/>
  <c r="S84" i="2"/>
  <c r="V84" i="2" s="1"/>
  <c r="R241" i="2"/>
  <c r="U241" i="2" s="1"/>
  <c r="R290" i="2"/>
  <c r="U290" i="2" s="1"/>
  <c r="R278" i="2"/>
  <c r="U278" i="2" s="1"/>
  <c r="R266" i="2"/>
  <c r="U266" i="2" s="1"/>
  <c r="R254" i="2"/>
  <c r="U254" i="2" s="1"/>
  <c r="R230" i="2"/>
  <c r="U230" i="2" s="1"/>
  <c r="R218" i="2"/>
  <c r="U218" i="2" s="1"/>
  <c r="R194" i="2"/>
  <c r="U194" i="2" s="1"/>
  <c r="R170" i="2"/>
  <c r="U170" i="2" s="1"/>
  <c r="R146" i="2"/>
  <c r="U146" i="2" s="1"/>
  <c r="R122" i="2"/>
  <c r="U122" i="2" s="1"/>
  <c r="R62" i="2"/>
  <c r="U62" i="2" s="1"/>
  <c r="R38" i="2"/>
  <c r="U38" i="2" s="1"/>
  <c r="T277" i="2"/>
  <c r="W277" i="2" s="1"/>
  <c r="T253" i="2"/>
  <c r="W253" i="2" s="1"/>
  <c r="T229" i="2"/>
  <c r="W229" i="2" s="1"/>
  <c r="T205" i="2"/>
  <c r="W205" i="2" s="1"/>
  <c r="T181" i="2"/>
  <c r="W181" i="2" s="1"/>
  <c r="T157" i="2"/>
  <c r="W157" i="2" s="1"/>
  <c r="T133" i="2"/>
  <c r="W133" i="2" s="1"/>
  <c r="T121" i="2"/>
  <c r="W121" i="2" s="1"/>
  <c r="T97" i="2"/>
  <c r="W97" i="2" s="1"/>
  <c r="T61" i="2"/>
  <c r="W61" i="2" s="1"/>
  <c r="T25" i="2"/>
  <c r="W25" i="2" s="1"/>
  <c r="R202" i="2"/>
  <c r="U202" i="2" s="1"/>
  <c r="S277" i="2"/>
  <c r="V277" i="2" s="1"/>
  <c r="S253" i="2"/>
  <c r="V253" i="2" s="1"/>
  <c r="S229" i="2"/>
  <c r="V229" i="2" s="1"/>
  <c r="S181" i="2"/>
  <c r="V181" i="2" s="1"/>
  <c r="S169" i="2"/>
  <c r="V169" i="2" s="1"/>
  <c r="S121" i="2"/>
  <c r="V121" i="2" s="1"/>
  <c r="S85" i="2"/>
  <c r="V85" i="2" s="1"/>
  <c r="S73" i="2"/>
  <c r="V73" i="2" s="1"/>
  <c r="T153" i="2"/>
  <c r="W153" i="2" s="1"/>
  <c r="S153" i="2"/>
  <c r="V153" i="2" s="1"/>
  <c r="R153" i="2"/>
  <c r="U153" i="2" s="1"/>
  <c r="R45" i="2"/>
  <c r="U45" i="2" s="1"/>
  <c r="T45" i="2"/>
  <c r="W45" i="2" s="1"/>
  <c r="S9" i="2"/>
  <c r="V9" i="2" s="1"/>
  <c r="T226" i="2"/>
  <c r="W226" i="2" s="1"/>
  <c r="R69" i="2"/>
  <c r="U69" i="2" s="1"/>
  <c r="S118" i="2"/>
  <c r="V118" i="2" s="1"/>
  <c r="R226" i="2"/>
  <c r="U226" i="2" s="1"/>
  <c r="R242" i="2"/>
  <c r="U242" i="2" s="1"/>
  <c r="R206" i="2"/>
  <c r="U206" i="2" s="1"/>
  <c r="R182" i="2"/>
  <c r="U182" i="2" s="1"/>
  <c r="R134" i="2"/>
  <c r="U134" i="2" s="1"/>
  <c r="R110" i="2"/>
  <c r="U110" i="2" s="1"/>
  <c r="R86" i="2"/>
  <c r="U86" i="2" s="1"/>
  <c r="R14" i="2"/>
  <c r="U14" i="2" s="1"/>
  <c r="R167" i="2"/>
  <c r="U167" i="2" s="1"/>
  <c r="T167" i="2"/>
  <c r="W167" i="2" s="1"/>
  <c r="T169" i="2"/>
  <c r="W169" i="2" s="1"/>
  <c r="T145" i="2"/>
  <c r="W145" i="2" s="1"/>
  <c r="T73" i="2"/>
  <c r="W73" i="2" s="1"/>
  <c r="S274" i="2"/>
  <c r="V274" i="2" s="1"/>
  <c r="T274" i="2"/>
  <c r="W274" i="2" s="1"/>
  <c r="R274" i="2"/>
  <c r="U274" i="2" s="1"/>
  <c r="R22" i="2"/>
  <c r="U22" i="2" s="1"/>
  <c r="T22" i="2"/>
  <c r="W22" i="2" s="1"/>
  <c r="S205" i="2"/>
  <c r="V205" i="2" s="1"/>
  <c r="S145" i="2"/>
  <c r="V145" i="2" s="1"/>
  <c r="S133" i="2"/>
  <c r="V133" i="2" s="1"/>
  <c r="S61" i="2"/>
  <c r="V61" i="2" s="1"/>
  <c r="S25" i="2"/>
  <c r="V25" i="2" s="1"/>
  <c r="R237" i="2"/>
  <c r="U237" i="2" s="1"/>
  <c r="S237" i="2"/>
  <c r="V237" i="2" s="1"/>
  <c r="R213" i="2"/>
  <c r="U213" i="2" s="1"/>
  <c r="S213" i="2"/>
  <c r="V213" i="2" s="1"/>
  <c r="R9" i="2"/>
  <c r="U9" i="2" s="1"/>
  <c r="R129" i="2"/>
  <c r="U129" i="2" s="1"/>
  <c r="T118" i="2"/>
  <c r="W118" i="2" s="1"/>
  <c r="S261" i="2"/>
  <c r="V261" i="2" s="1"/>
  <c r="T8" i="2"/>
  <c r="W8" i="2" s="1"/>
  <c r="R44" i="2"/>
  <c r="U44" i="2" s="1"/>
  <c r="T260" i="2"/>
  <c r="W260" i="2" s="1"/>
  <c r="R128" i="2"/>
  <c r="U128" i="2" s="1"/>
  <c r="T200" i="2"/>
  <c r="W200" i="2" s="1"/>
  <c r="S8" i="2"/>
  <c r="V8" i="2" s="1"/>
  <c r="T68" i="2"/>
  <c r="W68" i="2" s="1"/>
  <c r="R92" i="2"/>
  <c r="U92" i="2" s="1"/>
  <c r="S128" i="2"/>
  <c r="V128" i="2" s="1"/>
  <c r="T176" i="2"/>
  <c r="W176" i="2" s="1"/>
  <c r="R200" i="2"/>
  <c r="U200" i="2" s="1"/>
  <c r="S260" i="2"/>
  <c r="V260" i="2" s="1"/>
  <c r="T284" i="2"/>
  <c r="W284" i="2" s="1"/>
  <c r="T92" i="2"/>
  <c r="W92" i="2" s="1"/>
  <c r="T291" i="2"/>
  <c r="W291" i="2" s="1"/>
  <c r="T287" i="2"/>
  <c r="W287" i="2" s="1"/>
  <c r="T267" i="2"/>
  <c r="W267" i="2" s="1"/>
  <c r="T263" i="2"/>
  <c r="W263" i="2" s="1"/>
  <c r="T243" i="2"/>
  <c r="W243" i="2" s="1"/>
  <c r="T239" i="2"/>
  <c r="W239" i="2" s="1"/>
  <c r="T219" i="2"/>
  <c r="W219" i="2" s="1"/>
  <c r="T215" i="2"/>
  <c r="W215" i="2" s="1"/>
  <c r="T195" i="2"/>
  <c r="W195" i="2" s="1"/>
  <c r="T191" i="2"/>
  <c r="W191" i="2" s="1"/>
  <c r="T187" i="2"/>
  <c r="W187" i="2" s="1"/>
  <c r="T151" i="2"/>
  <c r="W151" i="2" s="1"/>
  <c r="T147" i="2"/>
  <c r="W147" i="2" s="1"/>
  <c r="T143" i="2"/>
  <c r="W143" i="2" s="1"/>
  <c r="T139" i="2"/>
  <c r="W139" i="2" s="1"/>
  <c r="T103" i="2"/>
  <c r="W103" i="2" s="1"/>
  <c r="T99" i="2"/>
  <c r="W99" i="2" s="1"/>
  <c r="T95" i="2"/>
  <c r="W95" i="2" s="1"/>
  <c r="T91" i="2"/>
  <c r="W91" i="2" s="1"/>
  <c r="T51" i="2"/>
  <c r="W51" i="2" s="1"/>
  <c r="T47" i="2"/>
  <c r="W47" i="2" s="1"/>
  <c r="T43" i="2"/>
  <c r="W43" i="2" s="1"/>
  <c r="U4" i="3" l="1"/>
  <c r="U2" i="3"/>
  <c r="U3" i="3"/>
  <c r="A5" i="3"/>
  <c r="B5" i="3" s="1"/>
  <c r="K4" i="3"/>
  <c r="J4" i="3"/>
  <c r="H4" i="3"/>
  <c r="F4" i="3"/>
  <c r="E4" i="3"/>
  <c r="C4" i="3"/>
  <c r="U5" i="3" l="1"/>
  <c r="A6" i="3"/>
  <c r="B6" i="3" s="1"/>
  <c r="K5" i="3"/>
  <c r="J5" i="3"/>
  <c r="H5" i="3"/>
  <c r="F5" i="3"/>
  <c r="E5" i="3"/>
  <c r="C5" i="3"/>
  <c r="U6" i="3" l="1"/>
  <c r="A7" i="3"/>
  <c r="B7" i="3" s="1"/>
  <c r="K6" i="3"/>
  <c r="J6" i="3"/>
  <c r="F6" i="3"/>
  <c r="H6" i="3"/>
  <c r="E6" i="3"/>
  <c r="C6" i="3"/>
  <c r="U7" i="3" l="1"/>
  <c r="A8" i="3"/>
  <c r="B8" i="3" s="1"/>
  <c r="K7" i="3"/>
  <c r="J7" i="3"/>
  <c r="H7" i="3"/>
  <c r="E7" i="3"/>
  <c r="F7" i="3"/>
  <c r="C7" i="3"/>
  <c r="U8" i="3" l="1"/>
  <c r="A9" i="3"/>
  <c r="B9" i="3" s="1"/>
  <c r="K8" i="3"/>
  <c r="J8" i="3"/>
  <c r="C8" i="3"/>
  <c r="H8" i="3"/>
  <c r="F8" i="3"/>
  <c r="E8" i="3"/>
  <c r="U9" i="3" l="1"/>
  <c r="A10" i="3"/>
  <c r="B10" i="3" s="1"/>
  <c r="K9" i="3"/>
  <c r="J9" i="3"/>
  <c r="H9" i="3"/>
  <c r="F9" i="3"/>
  <c r="E9" i="3"/>
  <c r="C9" i="3"/>
  <c r="U10" i="3" l="1"/>
  <c r="A11" i="3"/>
  <c r="B11" i="3" s="1"/>
  <c r="J10" i="3"/>
  <c r="K10" i="3"/>
  <c r="H10" i="3"/>
  <c r="F10" i="3"/>
  <c r="E10" i="3"/>
  <c r="C10" i="3"/>
  <c r="U11" i="3" l="1"/>
  <c r="A12" i="3"/>
  <c r="B12" i="3" s="1"/>
  <c r="K11" i="3"/>
  <c r="J11" i="3"/>
  <c r="E11" i="3"/>
  <c r="H11" i="3"/>
  <c r="F11" i="3"/>
  <c r="C11" i="3"/>
  <c r="U12" i="3" l="1"/>
  <c r="A13" i="3"/>
  <c r="B13" i="3" s="1"/>
  <c r="K12" i="3"/>
  <c r="J12" i="3"/>
  <c r="F12" i="3"/>
  <c r="C12" i="3"/>
  <c r="H12" i="3"/>
  <c r="E12" i="3"/>
  <c r="U13" i="3" l="1"/>
  <c r="A14" i="3"/>
  <c r="B14" i="3" s="1"/>
  <c r="J13" i="3"/>
  <c r="K13" i="3"/>
  <c r="F13" i="3"/>
  <c r="H13" i="3"/>
  <c r="C13" i="3"/>
  <c r="E13" i="3"/>
  <c r="U14" i="3" l="1"/>
  <c r="A15" i="3"/>
  <c r="B15" i="3" s="1"/>
  <c r="K14" i="3"/>
  <c r="J14" i="3"/>
  <c r="C14" i="3"/>
  <c r="E14" i="3"/>
  <c r="H14" i="3"/>
  <c r="F14" i="3"/>
  <c r="U15" i="3" l="1"/>
  <c r="A16" i="3"/>
  <c r="B16" i="3" s="1"/>
  <c r="K15" i="3"/>
  <c r="J15" i="3"/>
  <c r="H15" i="3"/>
  <c r="E15" i="3"/>
  <c r="C15" i="3"/>
  <c r="F15" i="3"/>
  <c r="U16" i="3" l="1"/>
  <c r="A17" i="3"/>
  <c r="B17" i="3" s="1"/>
  <c r="K16" i="3"/>
  <c r="J16" i="3"/>
  <c r="H16" i="3"/>
  <c r="F16" i="3"/>
  <c r="E16" i="3"/>
  <c r="C16" i="3"/>
  <c r="U17" i="3" l="1"/>
  <c r="A18" i="3"/>
  <c r="B18" i="3" s="1"/>
  <c r="J17" i="3"/>
  <c r="K17" i="3"/>
  <c r="H17" i="3"/>
  <c r="F17" i="3"/>
  <c r="E17" i="3"/>
  <c r="C17" i="3"/>
  <c r="U18" i="3" l="1"/>
  <c r="A19" i="3"/>
  <c r="B19" i="3" s="1"/>
  <c r="K18" i="3"/>
  <c r="J18" i="3"/>
  <c r="F18" i="3"/>
  <c r="C18" i="3"/>
  <c r="H18" i="3"/>
  <c r="E18" i="3"/>
  <c r="U19" i="3" l="1"/>
  <c r="A20" i="3"/>
  <c r="B20" i="3" s="1"/>
  <c r="K19" i="3"/>
  <c r="J19" i="3"/>
  <c r="H19" i="3"/>
  <c r="E19" i="3"/>
  <c r="C19" i="3"/>
  <c r="F19" i="3"/>
  <c r="U20" i="3" l="1"/>
  <c r="A21" i="3"/>
  <c r="B21" i="3" s="1"/>
  <c r="K20" i="3"/>
  <c r="J20" i="3"/>
  <c r="C20" i="3"/>
  <c r="H20" i="3"/>
  <c r="F20" i="3"/>
  <c r="E20" i="3"/>
  <c r="U21" i="3" l="1"/>
  <c r="A22" i="3"/>
  <c r="B22" i="3" s="1"/>
  <c r="K21" i="3"/>
  <c r="J21" i="3"/>
  <c r="H21" i="3"/>
  <c r="F21" i="3"/>
  <c r="C21" i="3"/>
  <c r="E21" i="3"/>
  <c r="U22" i="3" l="1"/>
  <c r="A23" i="3"/>
  <c r="B23" i="3" s="1"/>
  <c r="K22" i="3"/>
  <c r="J22" i="3"/>
  <c r="E22" i="3"/>
  <c r="H22" i="3"/>
  <c r="C22" i="3"/>
  <c r="F22" i="3"/>
  <c r="U23" i="3" l="1"/>
  <c r="A24" i="3"/>
  <c r="B24" i="3" s="1"/>
  <c r="K23" i="3"/>
  <c r="J23" i="3"/>
  <c r="E23" i="3"/>
  <c r="H23" i="3"/>
  <c r="C23" i="3"/>
  <c r="F23" i="3"/>
  <c r="U24" i="3" l="1"/>
  <c r="A25" i="3"/>
  <c r="B25" i="3" s="1"/>
  <c r="K24" i="3"/>
  <c r="J24" i="3"/>
  <c r="F24" i="3"/>
  <c r="C24" i="3"/>
  <c r="H24" i="3"/>
  <c r="E24" i="3"/>
  <c r="U25" i="3" l="1"/>
  <c r="A26" i="3"/>
  <c r="B26" i="3" s="1"/>
  <c r="J25" i="3"/>
  <c r="K25" i="3"/>
  <c r="F25" i="3"/>
  <c r="E25" i="3"/>
  <c r="H25" i="3"/>
  <c r="C25" i="3"/>
  <c r="U26" i="3" l="1"/>
  <c r="A27" i="3"/>
  <c r="B27" i="3" s="1"/>
  <c r="K26" i="3"/>
  <c r="J26" i="3"/>
  <c r="F26" i="3"/>
  <c r="E26" i="3"/>
  <c r="H26" i="3"/>
  <c r="C26" i="3"/>
  <c r="U27" i="3" l="1"/>
  <c r="A28" i="3"/>
  <c r="B28" i="3" s="1"/>
  <c r="K27" i="3"/>
  <c r="J27" i="3"/>
  <c r="H27" i="3"/>
  <c r="E27" i="3"/>
  <c r="F27" i="3"/>
  <c r="C27" i="3"/>
  <c r="U28" i="3" l="1"/>
  <c r="A29" i="3"/>
  <c r="B29" i="3" s="1"/>
  <c r="K28" i="3"/>
  <c r="J28" i="3"/>
  <c r="H28" i="3"/>
  <c r="F28" i="3"/>
  <c r="E28" i="3"/>
  <c r="C28" i="3"/>
  <c r="U29" i="3" l="1"/>
  <c r="A30" i="3"/>
  <c r="B30" i="3" s="1"/>
  <c r="J29" i="3"/>
  <c r="K29" i="3"/>
  <c r="H29" i="3"/>
  <c r="F29" i="3"/>
  <c r="E29" i="3"/>
  <c r="C29" i="3"/>
  <c r="U30" i="3" l="1"/>
  <c r="A31" i="3"/>
  <c r="B31" i="3" s="1"/>
  <c r="K30" i="3"/>
  <c r="J30" i="3"/>
  <c r="F30" i="3"/>
  <c r="C30" i="3"/>
  <c r="E30" i="3"/>
  <c r="H30" i="3"/>
  <c r="U31" i="3" l="1"/>
  <c r="A32" i="3"/>
  <c r="B32" i="3" s="1"/>
  <c r="K31" i="3"/>
  <c r="J31" i="3"/>
  <c r="H31" i="3"/>
  <c r="E31" i="3"/>
  <c r="F31" i="3"/>
  <c r="C31" i="3"/>
  <c r="U32" i="3" l="1"/>
  <c r="A33" i="3"/>
  <c r="B33" i="3" s="1"/>
  <c r="K32" i="3"/>
  <c r="J32" i="3"/>
  <c r="C32" i="3"/>
  <c r="H32" i="3"/>
  <c r="F32" i="3"/>
  <c r="E32" i="3"/>
  <c r="U33" i="3" l="1"/>
  <c r="A34" i="3"/>
  <c r="B34" i="3" s="1"/>
  <c r="K33" i="3"/>
  <c r="J33" i="3"/>
  <c r="H33" i="3"/>
  <c r="F33" i="3"/>
  <c r="E33" i="3"/>
  <c r="C33" i="3"/>
  <c r="U34" i="3" l="1"/>
  <c r="A35" i="3"/>
  <c r="B35" i="3" s="1"/>
  <c r="K34" i="3"/>
  <c r="J34" i="3"/>
  <c r="F34" i="3"/>
  <c r="E34" i="3"/>
  <c r="C34" i="3"/>
  <c r="H34" i="3"/>
  <c r="U35" i="3" l="1"/>
  <c r="A36" i="3"/>
  <c r="B36" i="3" s="1"/>
  <c r="K35" i="3"/>
  <c r="J35" i="3"/>
  <c r="E35" i="3"/>
  <c r="H35" i="3"/>
  <c r="F35" i="3"/>
  <c r="C35" i="3"/>
  <c r="U36" i="3" l="1"/>
  <c r="A37" i="3"/>
  <c r="B37" i="3" s="1"/>
  <c r="U37" i="3" s="1"/>
  <c r="K36" i="3"/>
  <c r="J36" i="3"/>
  <c r="F36" i="3"/>
  <c r="C36" i="3"/>
  <c r="H36" i="3"/>
  <c r="E36" i="3"/>
  <c r="A38" i="3" l="1"/>
  <c r="B38" i="3" s="1"/>
  <c r="J37" i="3"/>
  <c r="K37" i="3"/>
  <c r="F37" i="3"/>
  <c r="E37" i="3"/>
  <c r="C37" i="3"/>
  <c r="H37" i="3"/>
  <c r="U38" i="3" l="1"/>
  <c r="A39" i="3"/>
  <c r="B39" i="3" s="1"/>
  <c r="K38" i="3"/>
  <c r="J38" i="3"/>
  <c r="H38" i="3"/>
  <c r="E38" i="3"/>
  <c r="C38" i="3"/>
  <c r="F38" i="3"/>
  <c r="U39" i="3" l="1"/>
  <c r="A40" i="3"/>
  <c r="B40" i="3" s="1"/>
  <c r="K39" i="3"/>
  <c r="J39" i="3"/>
  <c r="H39" i="3"/>
  <c r="E39" i="3"/>
  <c r="F39" i="3"/>
  <c r="C39" i="3"/>
  <c r="U40" i="3" l="1"/>
  <c r="A41" i="3"/>
  <c r="B41" i="3" s="1"/>
  <c r="K40" i="3"/>
  <c r="J40" i="3"/>
  <c r="H40" i="3"/>
  <c r="F40" i="3"/>
  <c r="E40" i="3"/>
  <c r="C40" i="3"/>
  <c r="U41" i="3" l="1"/>
  <c r="A42" i="3"/>
  <c r="B42" i="3" s="1"/>
  <c r="J41" i="3"/>
  <c r="K41" i="3"/>
  <c r="H41" i="3"/>
  <c r="F41" i="3"/>
  <c r="E41" i="3"/>
  <c r="C41" i="3"/>
  <c r="U42" i="3" l="1"/>
  <c r="A43" i="3"/>
  <c r="B43" i="3" s="1"/>
  <c r="K42" i="3"/>
  <c r="J42" i="3"/>
  <c r="F42" i="3"/>
  <c r="C42" i="3"/>
  <c r="H42" i="3"/>
  <c r="E42" i="3"/>
  <c r="U43" i="3" l="1"/>
  <c r="A44" i="3"/>
  <c r="B44" i="3" s="1"/>
  <c r="K43" i="3"/>
  <c r="J43" i="3"/>
  <c r="H43" i="3"/>
  <c r="E43" i="3"/>
  <c r="C43" i="3"/>
  <c r="F43" i="3"/>
  <c r="U44" i="3" l="1"/>
  <c r="A45" i="3"/>
  <c r="B45" i="3" s="1"/>
  <c r="K44" i="3"/>
  <c r="J44" i="3"/>
  <c r="C44" i="3"/>
  <c r="H44" i="3"/>
  <c r="F44" i="3"/>
  <c r="E44" i="3"/>
  <c r="U45" i="3" l="1"/>
  <c r="A46" i="3"/>
  <c r="B46" i="3" s="1"/>
  <c r="K45" i="3"/>
  <c r="J45" i="3"/>
  <c r="H45" i="3"/>
  <c r="F45" i="3"/>
  <c r="C45" i="3"/>
  <c r="E45" i="3"/>
  <c r="U46" i="3" l="1"/>
  <c r="A47" i="3"/>
  <c r="B47" i="3" s="1"/>
  <c r="K46" i="3"/>
  <c r="J46" i="3"/>
  <c r="H46" i="3"/>
  <c r="C46" i="3"/>
  <c r="F46" i="3"/>
  <c r="E46" i="3"/>
  <c r="U47" i="3" l="1"/>
  <c r="A48" i="3"/>
  <c r="B48" i="3" s="1"/>
  <c r="K47" i="3"/>
  <c r="J47" i="3"/>
  <c r="E47" i="3"/>
  <c r="H47" i="3"/>
  <c r="C47" i="3"/>
  <c r="F47" i="3"/>
  <c r="U48" i="3" l="1"/>
  <c r="A49" i="3"/>
  <c r="B49" i="3" s="1"/>
  <c r="K48" i="3"/>
  <c r="J48" i="3"/>
  <c r="F48" i="3"/>
  <c r="C48" i="3"/>
  <c r="H48" i="3"/>
  <c r="E48" i="3"/>
  <c r="U49" i="3" l="1"/>
  <c r="A50" i="3"/>
  <c r="B50" i="3" s="1"/>
  <c r="J49" i="3"/>
  <c r="K49" i="3"/>
  <c r="F49" i="3"/>
  <c r="E49" i="3"/>
  <c r="H49" i="3"/>
  <c r="C49" i="3"/>
  <c r="U50" i="3" l="1"/>
  <c r="A51" i="3"/>
  <c r="B51" i="3" s="1"/>
  <c r="K50" i="3"/>
  <c r="J50" i="3"/>
  <c r="F50" i="3"/>
  <c r="E50" i="3"/>
  <c r="H50" i="3"/>
  <c r="C50" i="3"/>
  <c r="U51" i="3" l="1"/>
  <c r="A52" i="3"/>
  <c r="B52" i="3" s="1"/>
  <c r="K51" i="3"/>
  <c r="J51" i="3"/>
  <c r="H51" i="3"/>
  <c r="E51" i="3"/>
  <c r="F51" i="3"/>
  <c r="C51" i="3"/>
  <c r="U52" i="3" l="1"/>
  <c r="A53" i="3"/>
  <c r="B53" i="3" s="1"/>
  <c r="K52" i="3"/>
  <c r="J52" i="3"/>
  <c r="H52" i="3"/>
  <c r="F52" i="3"/>
  <c r="E52" i="3"/>
  <c r="C52" i="3"/>
  <c r="U53" i="3" l="1"/>
  <c r="A54" i="3"/>
  <c r="B54" i="3" s="1"/>
  <c r="J53" i="3"/>
  <c r="K53" i="3"/>
  <c r="H53" i="3"/>
  <c r="F53" i="3"/>
  <c r="E53" i="3"/>
  <c r="C53" i="3"/>
  <c r="U54" i="3" l="1"/>
  <c r="A55" i="3"/>
  <c r="B55" i="3" s="1"/>
  <c r="K54" i="3"/>
  <c r="J54" i="3"/>
  <c r="F54" i="3"/>
  <c r="E54" i="3"/>
  <c r="H54" i="3"/>
  <c r="C54" i="3"/>
  <c r="U55" i="3" l="1"/>
  <c r="A56" i="3"/>
  <c r="B56" i="3" s="1"/>
  <c r="K55" i="3"/>
  <c r="J55" i="3"/>
  <c r="H55" i="3"/>
  <c r="E55" i="3"/>
  <c r="F55" i="3"/>
  <c r="C55" i="3"/>
  <c r="U56" i="3" l="1"/>
  <c r="A57" i="3"/>
  <c r="B57" i="3" s="1"/>
  <c r="K56" i="3"/>
  <c r="J56" i="3"/>
  <c r="C56" i="3"/>
  <c r="H56" i="3"/>
  <c r="F56" i="3"/>
  <c r="E56" i="3"/>
  <c r="U57" i="3" l="1"/>
  <c r="A58" i="3"/>
  <c r="B58" i="3" s="1"/>
  <c r="K57" i="3"/>
  <c r="J57" i="3"/>
  <c r="H57" i="3"/>
  <c r="F57" i="3"/>
  <c r="C57" i="3"/>
  <c r="E57" i="3"/>
  <c r="U58" i="3" l="1"/>
  <c r="A59" i="3"/>
  <c r="B59" i="3" s="1"/>
  <c r="K58" i="3"/>
  <c r="J58" i="3"/>
  <c r="C58" i="3"/>
  <c r="F58" i="3"/>
  <c r="E58" i="3"/>
  <c r="H58" i="3"/>
  <c r="U59" i="3" l="1"/>
  <c r="A60" i="3"/>
  <c r="B60" i="3" s="1"/>
  <c r="K59" i="3"/>
  <c r="J59" i="3"/>
  <c r="E59" i="3"/>
  <c r="H59" i="3"/>
  <c r="C59" i="3"/>
  <c r="F59" i="3"/>
  <c r="U60" i="3" l="1"/>
  <c r="A61" i="3"/>
  <c r="B61" i="3" s="1"/>
  <c r="K60" i="3"/>
  <c r="J60" i="3"/>
  <c r="F60" i="3"/>
  <c r="C60" i="3"/>
  <c r="H60" i="3"/>
  <c r="E60" i="3"/>
  <c r="U61" i="3" l="1"/>
  <c r="A62" i="3"/>
  <c r="B62" i="3" s="1"/>
  <c r="J61" i="3"/>
  <c r="K61" i="3"/>
  <c r="C61" i="3"/>
  <c r="F61" i="3"/>
  <c r="H61" i="3"/>
  <c r="E61" i="3"/>
  <c r="U62" i="3" l="1"/>
  <c r="A63" i="3"/>
  <c r="B63" i="3" s="1"/>
  <c r="K62" i="3"/>
  <c r="J62" i="3"/>
  <c r="C62" i="3"/>
  <c r="E62" i="3"/>
  <c r="H62" i="3"/>
  <c r="F62" i="3"/>
  <c r="U63" i="3" l="1"/>
  <c r="A64" i="3"/>
  <c r="B64" i="3" s="1"/>
  <c r="K63" i="3"/>
  <c r="J63" i="3"/>
  <c r="H63" i="3"/>
  <c r="E63" i="3"/>
  <c r="F63" i="3"/>
  <c r="C63" i="3"/>
  <c r="U64" i="3" l="1"/>
  <c r="A65" i="3"/>
  <c r="B65" i="3" s="1"/>
  <c r="K64" i="3"/>
  <c r="J64" i="3"/>
  <c r="H64" i="3"/>
  <c r="F64" i="3"/>
  <c r="E64" i="3"/>
  <c r="C64" i="3"/>
  <c r="U65" i="3" l="1"/>
  <c r="A66" i="3"/>
  <c r="B66" i="3" s="1"/>
  <c r="J65" i="3"/>
  <c r="K65" i="3"/>
  <c r="H65" i="3"/>
  <c r="F65" i="3"/>
  <c r="E65" i="3"/>
  <c r="C65" i="3"/>
  <c r="U66" i="3" l="1"/>
  <c r="A67" i="3"/>
  <c r="B67" i="3" s="1"/>
  <c r="J66" i="3"/>
  <c r="K66" i="3"/>
  <c r="F66" i="3"/>
  <c r="C66" i="3"/>
  <c r="H66" i="3"/>
  <c r="E66" i="3"/>
  <c r="U67" i="3" l="1"/>
  <c r="A68" i="3"/>
  <c r="B68" i="3" s="1"/>
  <c r="K67" i="3"/>
  <c r="J67" i="3"/>
  <c r="H67" i="3"/>
  <c r="E67" i="3"/>
  <c r="F67" i="3"/>
  <c r="C67" i="3"/>
  <c r="U68" i="3" l="1"/>
  <c r="A69" i="3"/>
  <c r="B69" i="3" s="1"/>
  <c r="K68" i="3"/>
  <c r="J68" i="3"/>
  <c r="C68" i="3"/>
  <c r="H68" i="3"/>
  <c r="F68" i="3"/>
  <c r="E68" i="3"/>
  <c r="U69" i="3" l="1"/>
  <c r="A70" i="3"/>
  <c r="B70" i="3" s="1"/>
  <c r="K69" i="3"/>
  <c r="J69" i="3"/>
  <c r="H69" i="3"/>
  <c r="F69" i="3"/>
  <c r="E69" i="3"/>
  <c r="C69" i="3"/>
  <c r="U70" i="3" l="1"/>
  <c r="A71" i="3"/>
  <c r="B71" i="3" s="1"/>
  <c r="K70" i="3"/>
  <c r="J70" i="3"/>
  <c r="C70" i="3"/>
  <c r="E70" i="3"/>
  <c r="H70" i="3"/>
  <c r="F70" i="3"/>
  <c r="U71" i="3" l="1"/>
  <c r="A72" i="3"/>
  <c r="B72" i="3" s="1"/>
  <c r="K71" i="3"/>
  <c r="J71" i="3"/>
  <c r="E71" i="3"/>
  <c r="H71" i="3"/>
  <c r="C71" i="3"/>
  <c r="F71" i="3"/>
  <c r="U72" i="3" l="1"/>
  <c r="A73" i="3"/>
  <c r="B73" i="3" s="1"/>
  <c r="K72" i="3"/>
  <c r="J72" i="3"/>
  <c r="F72" i="3"/>
  <c r="C72" i="3"/>
  <c r="H72" i="3"/>
  <c r="E72" i="3"/>
  <c r="U73" i="3" l="1"/>
  <c r="A74" i="3"/>
  <c r="B74" i="3" s="1"/>
  <c r="J73" i="3"/>
  <c r="K73" i="3"/>
  <c r="F73" i="3"/>
  <c r="E73" i="3"/>
  <c r="C73" i="3"/>
  <c r="H73" i="3"/>
  <c r="U74" i="3" l="1"/>
  <c r="A75" i="3"/>
  <c r="B75" i="3" s="1"/>
  <c r="K74" i="3"/>
  <c r="J74" i="3"/>
  <c r="H74" i="3"/>
  <c r="F74" i="3"/>
  <c r="E74" i="3"/>
  <c r="C74" i="3"/>
  <c r="U75" i="3" l="1"/>
  <c r="A76" i="3"/>
  <c r="B76" i="3" s="1"/>
  <c r="K75" i="3"/>
  <c r="J75" i="3"/>
  <c r="H75" i="3"/>
  <c r="E75" i="3"/>
  <c r="F75" i="3"/>
  <c r="C75" i="3"/>
  <c r="U76" i="3" l="1"/>
  <c r="A77" i="3"/>
  <c r="B77" i="3" s="1"/>
  <c r="K76" i="3"/>
  <c r="J76" i="3"/>
  <c r="H76" i="3"/>
  <c r="F76" i="3"/>
  <c r="E76" i="3"/>
  <c r="C76" i="3"/>
  <c r="U77" i="3" l="1"/>
  <c r="A78" i="3"/>
  <c r="B78" i="3" s="1"/>
  <c r="J77" i="3"/>
  <c r="K77" i="3"/>
  <c r="H77" i="3"/>
  <c r="F77" i="3"/>
  <c r="E77" i="3"/>
  <c r="C77" i="3"/>
  <c r="U78" i="3" l="1"/>
  <c r="A79" i="3"/>
  <c r="B79" i="3" s="1"/>
  <c r="J78" i="3"/>
  <c r="K78" i="3"/>
  <c r="F78" i="3"/>
  <c r="H78" i="3"/>
  <c r="E78" i="3"/>
  <c r="C78" i="3"/>
  <c r="U79" i="3" l="1"/>
  <c r="A80" i="3"/>
  <c r="B80" i="3" s="1"/>
  <c r="K79" i="3"/>
  <c r="J79" i="3"/>
  <c r="H79" i="3"/>
  <c r="E79" i="3"/>
  <c r="F79" i="3"/>
  <c r="C79" i="3"/>
  <c r="U80" i="3" l="1"/>
  <c r="A81" i="3"/>
  <c r="B81" i="3" s="1"/>
  <c r="K80" i="3"/>
  <c r="J80" i="3"/>
  <c r="C80" i="3"/>
  <c r="H80" i="3"/>
  <c r="F80" i="3"/>
  <c r="E80" i="3"/>
  <c r="U81" i="3" l="1"/>
  <c r="A82" i="3"/>
  <c r="B82" i="3" s="1"/>
  <c r="K81" i="3"/>
  <c r="J81" i="3"/>
  <c r="H81" i="3"/>
  <c r="F81" i="3"/>
  <c r="E81" i="3"/>
  <c r="C81" i="3"/>
  <c r="U82" i="3" l="1"/>
  <c r="A83" i="3"/>
  <c r="B83" i="3" s="1"/>
  <c r="K82" i="3"/>
  <c r="J82" i="3"/>
  <c r="H82" i="3"/>
  <c r="F82" i="3"/>
  <c r="E82" i="3"/>
  <c r="C82" i="3"/>
  <c r="U83" i="3" l="1"/>
  <c r="A84" i="3"/>
  <c r="B84" i="3" s="1"/>
  <c r="K83" i="3"/>
  <c r="J83" i="3"/>
  <c r="E83" i="3"/>
  <c r="H83" i="3"/>
  <c r="F83" i="3"/>
  <c r="C83" i="3"/>
  <c r="U84" i="3" l="1"/>
  <c r="A85" i="3"/>
  <c r="B85" i="3" s="1"/>
  <c r="K84" i="3"/>
  <c r="J84" i="3"/>
  <c r="F84" i="3"/>
  <c r="C84" i="3"/>
  <c r="H84" i="3"/>
  <c r="E84" i="3"/>
  <c r="U85" i="3" l="1"/>
  <c r="A86" i="3"/>
  <c r="B86" i="3" s="1"/>
  <c r="J85" i="3"/>
  <c r="K85" i="3"/>
  <c r="H85" i="3"/>
  <c r="F85" i="3"/>
  <c r="E85" i="3"/>
  <c r="C85" i="3"/>
  <c r="U86" i="3" l="1"/>
  <c r="A87" i="3"/>
  <c r="B87" i="3" s="1"/>
  <c r="K86" i="3"/>
  <c r="J86" i="3"/>
  <c r="C86" i="3"/>
  <c r="E86" i="3"/>
  <c r="H86" i="3"/>
  <c r="F86" i="3"/>
  <c r="U87" i="3" l="1"/>
  <c r="A88" i="3"/>
  <c r="B88" i="3" s="1"/>
  <c r="K87" i="3"/>
  <c r="J87" i="3"/>
  <c r="H87" i="3"/>
  <c r="E87" i="3"/>
  <c r="C87" i="3"/>
  <c r="F87" i="3"/>
  <c r="U88" i="3" l="1"/>
  <c r="A89" i="3"/>
  <c r="B89" i="3" s="1"/>
  <c r="K88" i="3"/>
  <c r="J88" i="3"/>
  <c r="H88" i="3"/>
  <c r="F88" i="3"/>
  <c r="E88" i="3"/>
  <c r="C88" i="3"/>
  <c r="U89" i="3" l="1"/>
  <c r="A90" i="3"/>
  <c r="B90" i="3" s="1"/>
  <c r="J89" i="3"/>
  <c r="K89" i="3"/>
  <c r="H89" i="3"/>
  <c r="F89" i="3"/>
  <c r="E89" i="3"/>
  <c r="C89" i="3"/>
  <c r="U90" i="3" l="1"/>
  <c r="A91" i="3"/>
  <c r="B91" i="3" s="1"/>
  <c r="J90" i="3"/>
  <c r="K90" i="3"/>
  <c r="F90" i="3"/>
  <c r="C90" i="3"/>
  <c r="H90" i="3"/>
  <c r="E90" i="3"/>
  <c r="U91" i="3" l="1"/>
  <c r="A92" i="3"/>
  <c r="B92" i="3" s="1"/>
  <c r="K91" i="3"/>
  <c r="J91" i="3"/>
  <c r="H91" i="3"/>
  <c r="E91" i="3"/>
  <c r="C91" i="3"/>
  <c r="F91" i="3"/>
  <c r="U92" i="3" l="1"/>
  <c r="A93" i="3"/>
  <c r="B93" i="3" s="1"/>
  <c r="K92" i="3"/>
  <c r="J92" i="3"/>
  <c r="C92" i="3"/>
  <c r="H92" i="3"/>
  <c r="F92" i="3"/>
  <c r="E92" i="3"/>
  <c r="U93" i="3" l="1"/>
  <c r="A94" i="3"/>
  <c r="B94" i="3" s="1"/>
  <c r="K93" i="3"/>
  <c r="J93" i="3"/>
  <c r="H93" i="3"/>
  <c r="F93" i="3"/>
  <c r="C93" i="3"/>
  <c r="E93" i="3"/>
  <c r="U94" i="3" l="1"/>
  <c r="A95" i="3"/>
  <c r="B95" i="3" s="1"/>
  <c r="K94" i="3"/>
  <c r="J94" i="3"/>
  <c r="H94" i="3"/>
  <c r="C94" i="3"/>
  <c r="E94" i="3"/>
  <c r="F94" i="3"/>
  <c r="U95" i="3" l="1"/>
  <c r="A96" i="3"/>
  <c r="B96" i="3" s="1"/>
  <c r="K95" i="3"/>
  <c r="J95" i="3"/>
  <c r="E95" i="3"/>
  <c r="H95" i="3"/>
  <c r="C95" i="3"/>
  <c r="F95" i="3"/>
  <c r="U96" i="3" l="1"/>
  <c r="A97" i="3"/>
  <c r="B97" i="3" s="1"/>
  <c r="K96" i="3"/>
  <c r="J96" i="3"/>
  <c r="F96" i="3"/>
  <c r="C96" i="3"/>
  <c r="H96" i="3"/>
  <c r="E96" i="3"/>
  <c r="U97" i="3" l="1"/>
  <c r="A98" i="3"/>
  <c r="B98" i="3" s="1"/>
  <c r="J97" i="3"/>
  <c r="K97" i="3"/>
  <c r="F97" i="3"/>
  <c r="E97" i="3"/>
  <c r="H97" i="3"/>
  <c r="C97" i="3"/>
  <c r="U98" i="3" l="1"/>
  <c r="A99" i="3"/>
  <c r="B99" i="3" s="1"/>
  <c r="K98" i="3"/>
  <c r="J98" i="3"/>
  <c r="F98" i="3"/>
  <c r="E98" i="3"/>
  <c r="H98" i="3"/>
  <c r="C98" i="3"/>
  <c r="U99" i="3" l="1"/>
  <c r="A100" i="3"/>
  <c r="B100" i="3" s="1"/>
  <c r="K99" i="3"/>
  <c r="J99" i="3"/>
  <c r="H99" i="3"/>
  <c r="E99" i="3"/>
  <c r="F99" i="3"/>
  <c r="C99" i="3"/>
  <c r="U100" i="3" l="1"/>
  <c r="A101" i="3"/>
  <c r="B101" i="3" s="1"/>
  <c r="K100" i="3"/>
  <c r="J100" i="3"/>
  <c r="H100" i="3"/>
  <c r="F100" i="3"/>
  <c r="E100" i="3"/>
  <c r="C100" i="3"/>
  <c r="U101" i="3" l="1"/>
  <c r="A102" i="3"/>
  <c r="B102" i="3" s="1"/>
  <c r="J101" i="3"/>
  <c r="K101" i="3"/>
  <c r="H101" i="3"/>
  <c r="F101" i="3"/>
  <c r="E101" i="3"/>
  <c r="C101" i="3"/>
  <c r="U102" i="3" l="1"/>
  <c r="A103" i="3"/>
  <c r="B103" i="3" s="1"/>
  <c r="J102" i="3"/>
  <c r="K102" i="3"/>
  <c r="F102" i="3"/>
  <c r="C102" i="3"/>
  <c r="E102" i="3"/>
  <c r="H102" i="3"/>
  <c r="U103" i="3" l="1"/>
  <c r="A104" i="3"/>
  <c r="B104" i="3" s="1"/>
  <c r="K103" i="3"/>
  <c r="J103" i="3"/>
  <c r="H103" i="3"/>
  <c r="E103" i="3"/>
  <c r="F103" i="3"/>
  <c r="C103" i="3"/>
  <c r="U104" i="3" l="1"/>
  <c r="A105" i="3"/>
  <c r="B105" i="3" s="1"/>
  <c r="K104" i="3"/>
  <c r="J104" i="3"/>
  <c r="C104" i="3"/>
  <c r="H104" i="3"/>
  <c r="F104" i="3"/>
  <c r="E104" i="3"/>
  <c r="U105" i="3" l="1"/>
  <c r="A106" i="3"/>
  <c r="B106" i="3" s="1"/>
  <c r="K105" i="3"/>
  <c r="J105" i="3"/>
  <c r="H105" i="3"/>
  <c r="F105" i="3"/>
  <c r="E105" i="3"/>
  <c r="C105" i="3"/>
  <c r="U106" i="3" l="1"/>
  <c r="A107" i="3"/>
  <c r="B107" i="3" s="1"/>
  <c r="K106" i="3"/>
  <c r="J106" i="3"/>
  <c r="F106" i="3"/>
  <c r="E106" i="3"/>
  <c r="C106" i="3"/>
  <c r="H106" i="3"/>
  <c r="U107" i="3" l="1"/>
  <c r="A108" i="3"/>
  <c r="B108" i="3" s="1"/>
  <c r="K107" i="3"/>
  <c r="J107" i="3"/>
  <c r="E107" i="3"/>
  <c r="H107" i="3"/>
  <c r="F107" i="3"/>
  <c r="C107" i="3"/>
  <c r="U108" i="3" l="1"/>
  <c r="A109" i="3"/>
  <c r="B109" i="3" s="1"/>
  <c r="K108" i="3"/>
  <c r="J108" i="3"/>
  <c r="F108" i="3"/>
  <c r="C108" i="3"/>
  <c r="H108" i="3"/>
  <c r="E108" i="3"/>
  <c r="U109" i="3" l="1"/>
  <c r="A110" i="3"/>
  <c r="B110" i="3" s="1"/>
  <c r="J109" i="3"/>
  <c r="K109" i="3"/>
  <c r="H109" i="3"/>
  <c r="F109" i="3"/>
  <c r="E109" i="3"/>
  <c r="C109" i="3"/>
  <c r="U110" i="3" l="1"/>
  <c r="A111" i="3"/>
  <c r="B111" i="3" s="1"/>
  <c r="K110" i="3"/>
  <c r="J110" i="3"/>
  <c r="H110" i="3"/>
  <c r="E110" i="3"/>
  <c r="F110" i="3"/>
  <c r="C110" i="3"/>
  <c r="U111" i="3" l="1"/>
  <c r="A112" i="3"/>
  <c r="B112" i="3" s="1"/>
  <c r="K111" i="3"/>
  <c r="J111" i="3"/>
  <c r="H111" i="3"/>
  <c r="E111" i="3"/>
  <c r="F111" i="3"/>
  <c r="C111" i="3"/>
  <c r="U112" i="3" l="1"/>
  <c r="A113" i="3"/>
  <c r="B113" i="3" s="1"/>
  <c r="K112" i="3"/>
  <c r="J112" i="3"/>
  <c r="H112" i="3"/>
  <c r="F112" i="3"/>
  <c r="E112" i="3"/>
  <c r="C112" i="3"/>
  <c r="U113" i="3" l="1"/>
  <c r="A114" i="3"/>
  <c r="B114" i="3" s="1"/>
  <c r="J113" i="3"/>
  <c r="K113" i="3"/>
  <c r="H113" i="3"/>
  <c r="F113" i="3"/>
  <c r="E113" i="3"/>
  <c r="C113" i="3"/>
  <c r="U114" i="3" l="1"/>
  <c r="A115" i="3"/>
  <c r="B115" i="3" s="1"/>
  <c r="J114" i="3"/>
  <c r="K114" i="3"/>
  <c r="F114" i="3"/>
  <c r="C114" i="3"/>
  <c r="H114" i="3"/>
  <c r="E114" i="3"/>
  <c r="U115" i="3" l="1"/>
  <c r="A116" i="3"/>
  <c r="B116" i="3" s="1"/>
  <c r="K115" i="3"/>
  <c r="J115" i="3"/>
  <c r="H115" i="3"/>
  <c r="E115" i="3"/>
  <c r="C115" i="3"/>
  <c r="F115" i="3"/>
  <c r="U116" i="3" l="1"/>
  <c r="A117" i="3"/>
  <c r="B117" i="3" s="1"/>
  <c r="K116" i="3"/>
  <c r="J116" i="3"/>
  <c r="C116" i="3"/>
  <c r="H116" i="3"/>
  <c r="F116" i="3"/>
  <c r="E116" i="3"/>
  <c r="U117" i="3" l="1"/>
  <c r="A118" i="3"/>
  <c r="B118" i="3" s="1"/>
  <c r="K117" i="3"/>
  <c r="J117" i="3"/>
  <c r="H117" i="3"/>
  <c r="F117" i="3"/>
  <c r="C117" i="3"/>
  <c r="E117" i="3"/>
  <c r="U118" i="3" l="1"/>
  <c r="A119" i="3"/>
  <c r="B119" i="3" s="1"/>
  <c r="K118" i="3"/>
  <c r="J118" i="3"/>
  <c r="H118" i="3"/>
  <c r="C118" i="3"/>
  <c r="F118" i="3"/>
  <c r="E118" i="3"/>
  <c r="U119" i="3" l="1"/>
  <c r="A120" i="3"/>
  <c r="B120" i="3" s="1"/>
  <c r="K119" i="3"/>
  <c r="J119" i="3"/>
  <c r="E119" i="3"/>
  <c r="H119" i="3"/>
  <c r="C119" i="3"/>
  <c r="F119" i="3"/>
  <c r="U120" i="3" l="1"/>
  <c r="A121" i="3"/>
  <c r="B121" i="3" s="1"/>
  <c r="K120" i="3"/>
  <c r="J120" i="3"/>
  <c r="F120" i="3"/>
  <c r="C120" i="3"/>
  <c r="H120" i="3"/>
  <c r="E120" i="3"/>
  <c r="U121" i="3" l="1"/>
  <c r="A122" i="3"/>
  <c r="B122" i="3" s="1"/>
  <c r="J121" i="3"/>
  <c r="K121" i="3"/>
  <c r="F121" i="3"/>
  <c r="E121" i="3"/>
  <c r="H121" i="3"/>
  <c r="C121" i="3"/>
  <c r="U122" i="3" l="1"/>
  <c r="A123" i="3"/>
  <c r="B123" i="3" s="1"/>
  <c r="K122" i="3"/>
  <c r="J122" i="3"/>
  <c r="F122" i="3"/>
  <c r="E122" i="3"/>
  <c r="H122" i="3"/>
  <c r="C122" i="3"/>
  <c r="U123" i="3" l="1"/>
  <c r="A124" i="3"/>
  <c r="B124" i="3" s="1"/>
  <c r="K123" i="3"/>
  <c r="J123" i="3"/>
  <c r="H123" i="3"/>
  <c r="E123" i="3"/>
  <c r="F123" i="3"/>
  <c r="C123" i="3"/>
  <c r="U124" i="3" l="1"/>
  <c r="A125" i="3"/>
  <c r="B125" i="3" s="1"/>
  <c r="K124" i="3"/>
  <c r="J124" i="3"/>
  <c r="H124" i="3"/>
  <c r="F124" i="3"/>
  <c r="E124" i="3"/>
  <c r="C124" i="3"/>
  <c r="U125" i="3" l="1"/>
  <c r="A126" i="3"/>
  <c r="B126" i="3" s="1"/>
  <c r="J125" i="3"/>
  <c r="K125" i="3"/>
  <c r="H125" i="3"/>
  <c r="F125" i="3"/>
  <c r="E125" i="3"/>
  <c r="C125" i="3"/>
  <c r="U126" i="3" l="1"/>
  <c r="A127" i="3"/>
  <c r="B127" i="3" s="1"/>
  <c r="J126" i="3"/>
  <c r="K126" i="3"/>
  <c r="F126" i="3"/>
  <c r="E126" i="3"/>
  <c r="H126" i="3"/>
  <c r="C126" i="3"/>
  <c r="U127" i="3" l="1"/>
  <c r="A128" i="3"/>
  <c r="B128" i="3" s="1"/>
  <c r="K127" i="3"/>
  <c r="J127" i="3"/>
  <c r="H127" i="3"/>
  <c r="F127" i="3"/>
  <c r="E127" i="3"/>
  <c r="C127" i="3"/>
  <c r="U128" i="3" l="1"/>
  <c r="A129" i="3"/>
  <c r="B129" i="3" s="1"/>
  <c r="K128" i="3"/>
  <c r="J128" i="3"/>
  <c r="C128" i="3"/>
  <c r="H128" i="3"/>
  <c r="F128" i="3"/>
  <c r="E128" i="3"/>
  <c r="U129" i="3" l="1"/>
  <c r="A130" i="3"/>
  <c r="B130" i="3" s="1"/>
  <c r="K129" i="3"/>
  <c r="J129" i="3"/>
  <c r="H129" i="3"/>
  <c r="F129" i="3"/>
  <c r="C129" i="3"/>
  <c r="E129" i="3"/>
  <c r="U130" i="3" l="1"/>
  <c r="A131" i="3"/>
  <c r="B131" i="3" s="1"/>
  <c r="K130" i="3"/>
  <c r="J130" i="3"/>
  <c r="C130" i="3"/>
  <c r="F130" i="3"/>
  <c r="H130" i="3"/>
  <c r="E130" i="3"/>
  <c r="U131" i="3" l="1"/>
  <c r="A132" i="3"/>
  <c r="B132" i="3" s="1"/>
  <c r="K131" i="3"/>
  <c r="J131" i="3"/>
  <c r="E131" i="3"/>
  <c r="H131" i="3"/>
  <c r="C131" i="3"/>
  <c r="F131" i="3"/>
  <c r="U132" i="3" l="1"/>
  <c r="A133" i="3"/>
  <c r="B133" i="3" s="1"/>
  <c r="K132" i="3"/>
  <c r="J132" i="3"/>
  <c r="F132" i="3"/>
  <c r="H132" i="3"/>
  <c r="C132" i="3"/>
  <c r="E132" i="3"/>
  <c r="U133" i="3" l="1"/>
  <c r="A134" i="3"/>
  <c r="B134" i="3" s="1"/>
  <c r="J133" i="3"/>
  <c r="K133" i="3"/>
  <c r="C133" i="3"/>
  <c r="E133" i="3"/>
  <c r="F133" i="3"/>
  <c r="H133" i="3"/>
  <c r="U134" i="3" l="1"/>
  <c r="A135" i="3"/>
  <c r="B135" i="3" s="1"/>
  <c r="K134" i="3"/>
  <c r="J134" i="3"/>
  <c r="C134" i="3"/>
  <c r="H134" i="3"/>
  <c r="F134" i="3"/>
  <c r="E134" i="3"/>
  <c r="U135" i="3" l="1"/>
  <c r="A136" i="3"/>
  <c r="B136" i="3" s="1"/>
  <c r="K135" i="3"/>
  <c r="J135" i="3"/>
  <c r="H135" i="3"/>
  <c r="E135" i="3"/>
  <c r="F135" i="3"/>
  <c r="C135" i="3"/>
  <c r="U136" i="3" l="1"/>
  <c r="A137" i="3"/>
  <c r="B137" i="3" s="1"/>
  <c r="K136" i="3"/>
  <c r="J136" i="3"/>
  <c r="H136" i="3"/>
  <c r="F136" i="3"/>
  <c r="E136" i="3"/>
  <c r="C136" i="3"/>
  <c r="U137" i="3" l="1"/>
  <c r="A138" i="3"/>
  <c r="B138" i="3" s="1"/>
  <c r="J137" i="3"/>
  <c r="K137" i="3"/>
  <c r="H137" i="3"/>
  <c r="F137" i="3"/>
  <c r="E137" i="3"/>
  <c r="C137" i="3"/>
  <c r="U138" i="3" l="1"/>
  <c r="A139" i="3"/>
  <c r="B139" i="3" s="1"/>
  <c r="J138" i="3"/>
  <c r="K138" i="3"/>
  <c r="F138" i="3"/>
  <c r="H138" i="3"/>
  <c r="C138" i="3"/>
  <c r="E138" i="3"/>
  <c r="U139" i="3" l="1"/>
  <c r="A140" i="3"/>
  <c r="B140" i="3" s="1"/>
  <c r="K139" i="3"/>
  <c r="J139" i="3"/>
  <c r="H139" i="3"/>
  <c r="E139" i="3"/>
  <c r="F139" i="3"/>
  <c r="C139" i="3"/>
  <c r="U140" i="3" l="1"/>
  <c r="A141" i="3"/>
  <c r="B141" i="3" s="1"/>
  <c r="K140" i="3"/>
  <c r="J140" i="3"/>
  <c r="C140" i="3"/>
  <c r="H140" i="3"/>
  <c r="F140" i="3"/>
  <c r="E140" i="3"/>
  <c r="U141" i="3" l="1"/>
  <c r="A142" i="3"/>
  <c r="B142" i="3" s="1"/>
  <c r="K141" i="3"/>
  <c r="J141" i="3"/>
  <c r="H141" i="3"/>
  <c r="F141" i="3"/>
  <c r="E141" i="3"/>
  <c r="C141" i="3"/>
  <c r="U142" i="3" l="1"/>
  <c r="A143" i="3"/>
  <c r="B143" i="3" s="1"/>
  <c r="K142" i="3"/>
  <c r="J142" i="3"/>
  <c r="C142" i="3"/>
  <c r="E142" i="3"/>
  <c r="H142" i="3"/>
  <c r="F142" i="3"/>
  <c r="U143" i="3" l="1"/>
  <c r="A144" i="3"/>
  <c r="B144" i="3" s="1"/>
  <c r="K143" i="3"/>
  <c r="J143" i="3"/>
  <c r="E143" i="3"/>
  <c r="H143" i="3"/>
  <c r="C143" i="3"/>
  <c r="F143" i="3"/>
  <c r="U144" i="3" l="1"/>
  <c r="A145" i="3"/>
  <c r="B145" i="3" s="1"/>
  <c r="K144" i="3"/>
  <c r="J144" i="3"/>
  <c r="F144" i="3"/>
  <c r="H144" i="3"/>
  <c r="E144" i="3"/>
  <c r="C144" i="3"/>
  <c r="U145" i="3" l="1"/>
  <c r="A146" i="3"/>
  <c r="B146" i="3" s="1"/>
  <c r="J145" i="3"/>
  <c r="K145" i="3"/>
  <c r="F145" i="3"/>
  <c r="E145" i="3"/>
  <c r="C145" i="3"/>
  <c r="H145" i="3"/>
  <c r="U146" i="3" l="1"/>
  <c r="A147" i="3"/>
  <c r="B147" i="3" s="1"/>
  <c r="K146" i="3"/>
  <c r="J146" i="3"/>
  <c r="H146" i="3"/>
  <c r="F146" i="3"/>
  <c r="E146" i="3"/>
  <c r="C146" i="3"/>
  <c r="U147" i="3" l="1"/>
  <c r="A148" i="3"/>
  <c r="B148" i="3" s="1"/>
  <c r="K147" i="3"/>
  <c r="J147" i="3"/>
  <c r="H147" i="3"/>
  <c r="E147" i="3"/>
  <c r="F147" i="3"/>
  <c r="C147" i="3"/>
  <c r="U148" i="3" l="1"/>
  <c r="A149" i="3"/>
  <c r="B149" i="3" s="1"/>
  <c r="K148" i="3"/>
  <c r="J148" i="3"/>
  <c r="H148" i="3"/>
  <c r="F148" i="3"/>
  <c r="E148" i="3"/>
  <c r="C148" i="3"/>
  <c r="U149" i="3" l="1"/>
  <c r="A150" i="3"/>
  <c r="B150" i="3" s="1"/>
  <c r="K149" i="3"/>
  <c r="J149" i="3"/>
  <c r="H149" i="3"/>
  <c r="F149" i="3"/>
  <c r="E149" i="3"/>
  <c r="C149" i="3"/>
  <c r="U150" i="3" l="1"/>
  <c r="A151" i="3"/>
  <c r="B151" i="3" s="1"/>
  <c r="J150" i="3"/>
  <c r="K150" i="3"/>
  <c r="F150" i="3"/>
  <c r="H150" i="3"/>
  <c r="E150" i="3"/>
  <c r="C150" i="3"/>
  <c r="U151" i="3" l="1"/>
  <c r="A152" i="3"/>
  <c r="B152" i="3" s="1"/>
  <c r="K151" i="3"/>
  <c r="J151" i="3"/>
  <c r="H151" i="3"/>
  <c r="F151" i="3"/>
  <c r="E151" i="3"/>
  <c r="C151" i="3"/>
  <c r="U152" i="3" l="1"/>
  <c r="A153" i="3"/>
  <c r="B153" i="3" s="1"/>
  <c r="K152" i="3"/>
  <c r="J152" i="3"/>
  <c r="H152" i="3"/>
  <c r="F152" i="3"/>
  <c r="E152" i="3"/>
  <c r="C152" i="3"/>
  <c r="U153" i="3" l="1"/>
  <c r="A154" i="3"/>
  <c r="B154" i="3" s="1"/>
  <c r="U154" i="3" s="1"/>
  <c r="K153" i="3"/>
  <c r="J153" i="3"/>
  <c r="H153" i="3"/>
  <c r="F153" i="3"/>
  <c r="E153" i="3"/>
  <c r="C153" i="3"/>
  <c r="A155" i="3" l="1"/>
  <c r="B155" i="3" s="1"/>
  <c r="K154" i="3"/>
  <c r="J154" i="3"/>
  <c r="C154" i="3"/>
  <c r="H154" i="3"/>
  <c r="F154" i="3"/>
  <c r="E154" i="3"/>
  <c r="U155" i="3" l="1"/>
  <c r="A156" i="3"/>
  <c r="B156" i="3" s="1"/>
  <c r="K155" i="3"/>
  <c r="J155" i="3"/>
  <c r="E155" i="3"/>
  <c r="H155" i="3"/>
  <c r="C155" i="3"/>
  <c r="F155" i="3"/>
  <c r="U156" i="3" l="1"/>
  <c r="A157" i="3"/>
  <c r="B157" i="3" s="1"/>
  <c r="K156" i="3"/>
  <c r="J156" i="3"/>
  <c r="F156" i="3"/>
  <c r="H156" i="3"/>
  <c r="C156" i="3"/>
  <c r="E156" i="3"/>
  <c r="U157" i="3" l="1"/>
  <c r="A158" i="3"/>
  <c r="B158" i="3" s="1"/>
  <c r="J157" i="3"/>
  <c r="K157" i="3"/>
  <c r="H157" i="3"/>
  <c r="C157" i="3"/>
  <c r="F157" i="3"/>
  <c r="E157" i="3"/>
  <c r="U158" i="3" l="1"/>
  <c r="A159" i="3"/>
  <c r="B159" i="3" s="1"/>
  <c r="K158" i="3"/>
  <c r="J158" i="3"/>
  <c r="E158" i="3"/>
  <c r="H158" i="3"/>
  <c r="C158" i="3"/>
  <c r="F158" i="3"/>
  <c r="U159" i="3" l="1"/>
  <c r="A160" i="3"/>
  <c r="B160" i="3" s="1"/>
  <c r="K159" i="3"/>
  <c r="J159" i="3"/>
  <c r="H159" i="3"/>
  <c r="E159" i="3"/>
  <c r="C159" i="3"/>
  <c r="F159" i="3"/>
  <c r="U160" i="3" l="1"/>
  <c r="A161" i="3"/>
  <c r="B161" i="3" s="1"/>
  <c r="K160" i="3"/>
  <c r="J160" i="3"/>
  <c r="H160" i="3"/>
  <c r="F160" i="3"/>
  <c r="E160" i="3"/>
  <c r="C160" i="3"/>
  <c r="U161" i="3" l="1"/>
  <c r="A162" i="3"/>
  <c r="B162" i="3" s="1"/>
  <c r="U162" i="3" s="1"/>
  <c r="J161" i="3"/>
  <c r="K161" i="3"/>
  <c r="H161" i="3"/>
  <c r="F161" i="3"/>
  <c r="E161" i="3"/>
  <c r="C161" i="3"/>
  <c r="A163" i="3" l="1"/>
  <c r="B163" i="3" s="1"/>
  <c r="U163" i="3" s="1"/>
  <c r="J162" i="3"/>
  <c r="K162" i="3"/>
  <c r="F162" i="3"/>
  <c r="E162" i="3"/>
  <c r="C162" i="3"/>
  <c r="H162" i="3"/>
  <c r="A164" i="3" l="1"/>
  <c r="B164" i="3" s="1"/>
  <c r="K163" i="3"/>
  <c r="J163" i="3"/>
  <c r="H163" i="3"/>
  <c r="E163" i="3"/>
  <c r="F163" i="3"/>
  <c r="C163" i="3"/>
  <c r="U164" i="3" l="1"/>
  <c r="A165" i="3"/>
  <c r="B165" i="3" s="1"/>
  <c r="K164" i="3"/>
  <c r="J164" i="3"/>
  <c r="H164" i="3"/>
  <c r="F164" i="3"/>
  <c r="E164" i="3"/>
  <c r="C164" i="3"/>
  <c r="U165" i="3" l="1"/>
  <c r="A166" i="3"/>
  <c r="B166" i="3" s="1"/>
  <c r="K165" i="3"/>
  <c r="J165" i="3"/>
  <c r="H165" i="3"/>
  <c r="F165" i="3"/>
  <c r="E165" i="3"/>
  <c r="C165" i="3"/>
  <c r="U166" i="3" l="1"/>
  <c r="A167" i="3"/>
  <c r="B167" i="3" s="1"/>
  <c r="U167" i="3" s="1"/>
  <c r="K166" i="3"/>
  <c r="J166" i="3"/>
  <c r="C166" i="3"/>
  <c r="E166" i="3"/>
  <c r="H166" i="3"/>
  <c r="F166" i="3"/>
  <c r="A168" i="3" l="1"/>
  <c r="B168" i="3" s="1"/>
  <c r="K167" i="3"/>
  <c r="J167" i="3"/>
  <c r="E167" i="3"/>
  <c r="H167" i="3"/>
  <c r="C167" i="3"/>
  <c r="F167" i="3"/>
  <c r="U168" i="3" l="1"/>
  <c r="A169" i="3"/>
  <c r="B169" i="3" s="1"/>
  <c r="K168" i="3"/>
  <c r="J168" i="3"/>
  <c r="F168" i="3"/>
  <c r="H168" i="3"/>
  <c r="C168" i="3"/>
  <c r="E168" i="3"/>
  <c r="U169" i="3" l="1"/>
  <c r="A170" i="3"/>
  <c r="B170" i="3" s="1"/>
  <c r="J169" i="3"/>
  <c r="K169" i="3"/>
  <c r="F169" i="3"/>
  <c r="C169" i="3"/>
  <c r="E169" i="3"/>
  <c r="H169" i="3"/>
  <c r="U170" i="3" l="1"/>
  <c r="A171" i="3"/>
  <c r="B171" i="3" s="1"/>
  <c r="K170" i="3"/>
  <c r="J170" i="3"/>
  <c r="F170" i="3"/>
  <c r="H170" i="3"/>
  <c r="C170" i="3"/>
  <c r="E170" i="3"/>
  <c r="U171" i="3" l="1"/>
  <c r="A172" i="3"/>
  <c r="B172" i="3" s="1"/>
  <c r="K171" i="3"/>
  <c r="J171" i="3"/>
  <c r="H171" i="3"/>
  <c r="E171" i="3"/>
  <c r="F171" i="3"/>
  <c r="C171" i="3"/>
  <c r="U172" i="3" l="1"/>
  <c r="A173" i="3"/>
  <c r="B173" i="3" s="1"/>
  <c r="K172" i="3"/>
  <c r="J172" i="3"/>
  <c r="H172" i="3"/>
  <c r="F172" i="3"/>
  <c r="E172" i="3"/>
  <c r="C172" i="3"/>
  <c r="U173" i="3" l="1"/>
  <c r="A174" i="3"/>
  <c r="B174" i="3" s="1"/>
  <c r="J173" i="3"/>
  <c r="K173" i="3"/>
  <c r="H173" i="3"/>
  <c r="F173" i="3"/>
  <c r="E173" i="3"/>
  <c r="C173" i="3"/>
  <c r="U174" i="3" l="1"/>
  <c r="A175" i="3"/>
  <c r="B175" i="3" s="1"/>
  <c r="J174" i="3"/>
  <c r="K174" i="3"/>
  <c r="F174" i="3"/>
  <c r="C174" i="3"/>
  <c r="E174" i="3"/>
  <c r="H174" i="3"/>
  <c r="U175" i="3" l="1"/>
  <c r="A176" i="3"/>
  <c r="B176" i="3" s="1"/>
  <c r="U176" i="3" s="1"/>
  <c r="K175" i="3"/>
  <c r="J175" i="3"/>
  <c r="H175" i="3"/>
  <c r="E175" i="3"/>
  <c r="F175" i="3"/>
  <c r="C175" i="3"/>
  <c r="A177" i="3" l="1"/>
  <c r="B177" i="3" s="1"/>
  <c r="K176" i="3"/>
  <c r="J176" i="3"/>
  <c r="H176" i="3"/>
  <c r="F176" i="3"/>
  <c r="E176" i="3"/>
  <c r="C176" i="3"/>
  <c r="U177" i="3" l="1"/>
  <c r="A178" i="3"/>
  <c r="B178" i="3" s="1"/>
  <c r="K177" i="3"/>
  <c r="J177" i="3"/>
  <c r="H177" i="3"/>
  <c r="F177" i="3"/>
  <c r="E177" i="3"/>
  <c r="C177" i="3"/>
  <c r="U178" i="3" l="1"/>
  <c r="A179" i="3"/>
  <c r="B179" i="3" s="1"/>
  <c r="K178" i="3"/>
  <c r="J178" i="3"/>
  <c r="C178" i="3"/>
  <c r="F178" i="3"/>
  <c r="E178" i="3"/>
  <c r="H178" i="3"/>
  <c r="U179" i="3" l="1"/>
  <c r="A180" i="3"/>
  <c r="B180" i="3" s="1"/>
  <c r="K179" i="3"/>
  <c r="J179" i="3"/>
  <c r="E179" i="3"/>
  <c r="H179" i="3"/>
  <c r="C179" i="3"/>
  <c r="F179" i="3"/>
  <c r="U180" i="3" l="1"/>
  <c r="A181" i="3"/>
  <c r="B181" i="3" s="1"/>
  <c r="K180" i="3"/>
  <c r="J180" i="3"/>
  <c r="F180" i="3"/>
  <c r="H180" i="3"/>
  <c r="C180" i="3"/>
  <c r="E180" i="3"/>
  <c r="U181" i="3" l="1"/>
  <c r="A182" i="3"/>
  <c r="B182" i="3" s="1"/>
  <c r="J181" i="3"/>
  <c r="K181" i="3"/>
  <c r="E181" i="3"/>
  <c r="C181" i="3"/>
  <c r="F181" i="3"/>
  <c r="H181" i="3"/>
  <c r="U182" i="3" l="1"/>
  <c r="A183" i="3"/>
  <c r="B183" i="3" s="1"/>
  <c r="K182" i="3"/>
  <c r="J182" i="3"/>
  <c r="H182" i="3"/>
  <c r="E182" i="3"/>
  <c r="C182" i="3"/>
  <c r="F182" i="3"/>
  <c r="U183" i="3" l="1"/>
  <c r="A184" i="3"/>
  <c r="B184" i="3" s="1"/>
  <c r="K183" i="3"/>
  <c r="J183" i="3"/>
  <c r="H183" i="3"/>
  <c r="E183" i="3"/>
  <c r="F183" i="3"/>
  <c r="C183" i="3"/>
  <c r="U184" i="3" l="1"/>
  <c r="A185" i="3"/>
  <c r="B185" i="3" s="1"/>
  <c r="K184" i="3"/>
  <c r="J184" i="3"/>
  <c r="H184" i="3"/>
  <c r="F184" i="3"/>
  <c r="E184" i="3"/>
  <c r="C184" i="3"/>
  <c r="U185" i="3" l="1"/>
  <c r="A186" i="3"/>
  <c r="B186" i="3" s="1"/>
  <c r="K185" i="3"/>
  <c r="J185" i="3"/>
  <c r="H185" i="3"/>
  <c r="F185" i="3"/>
  <c r="E185" i="3"/>
  <c r="C185" i="3"/>
  <c r="U186" i="3" l="1"/>
  <c r="A187" i="3"/>
  <c r="B187" i="3" s="1"/>
  <c r="U187" i="3" s="1"/>
  <c r="K186" i="3"/>
  <c r="J186" i="3"/>
  <c r="F186" i="3"/>
  <c r="H186" i="3"/>
  <c r="E186" i="3"/>
  <c r="C186" i="3"/>
  <c r="A188" i="3" l="1"/>
  <c r="B188" i="3" s="1"/>
  <c r="K187" i="3"/>
  <c r="J187" i="3"/>
  <c r="H187" i="3"/>
  <c r="E187" i="3"/>
  <c r="F187" i="3"/>
  <c r="C187" i="3"/>
  <c r="U188" i="3" l="1"/>
  <c r="A189" i="3"/>
  <c r="B189" i="3" s="1"/>
  <c r="U189" i="3" s="1"/>
  <c r="K188" i="3"/>
  <c r="J188" i="3"/>
  <c r="H188" i="3"/>
  <c r="F188" i="3"/>
  <c r="E188" i="3"/>
  <c r="C188" i="3"/>
  <c r="A190" i="3" l="1"/>
  <c r="B190" i="3" s="1"/>
  <c r="K189" i="3"/>
  <c r="J189" i="3"/>
  <c r="H189" i="3"/>
  <c r="F189" i="3"/>
  <c r="E189" i="3"/>
  <c r="C189" i="3"/>
  <c r="U190" i="3" l="1"/>
  <c r="A191" i="3"/>
  <c r="B191" i="3" s="1"/>
  <c r="K190" i="3"/>
  <c r="J190" i="3"/>
  <c r="C190" i="3"/>
  <c r="H190" i="3"/>
  <c r="E190" i="3"/>
  <c r="F190" i="3"/>
  <c r="U191" i="3" l="1"/>
  <c r="A192" i="3"/>
  <c r="B192" i="3" s="1"/>
  <c r="K191" i="3"/>
  <c r="J191" i="3"/>
  <c r="E191" i="3"/>
  <c r="H191" i="3"/>
  <c r="C191" i="3"/>
  <c r="F191" i="3"/>
  <c r="U192" i="3" l="1"/>
  <c r="A193" i="3"/>
  <c r="B193" i="3" s="1"/>
  <c r="K192" i="3"/>
  <c r="J192" i="3"/>
  <c r="F192" i="3"/>
  <c r="H192" i="3"/>
  <c r="C192" i="3"/>
  <c r="E192" i="3"/>
  <c r="U193" i="3" l="1"/>
  <c r="A194" i="3"/>
  <c r="B194" i="3" s="1"/>
  <c r="J193" i="3"/>
  <c r="K193" i="3"/>
  <c r="F193" i="3"/>
  <c r="H193" i="3"/>
  <c r="C193" i="3"/>
  <c r="E193" i="3"/>
  <c r="U194" i="3" l="1"/>
  <c r="A195" i="3"/>
  <c r="B195" i="3" s="1"/>
  <c r="K194" i="3"/>
  <c r="J194" i="3"/>
  <c r="F194" i="3"/>
  <c r="E194" i="3"/>
  <c r="H194" i="3"/>
  <c r="C194" i="3"/>
  <c r="U195" i="3" l="1"/>
  <c r="A196" i="3"/>
  <c r="B196" i="3" s="1"/>
  <c r="U196" i="3" s="1"/>
  <c r="K195" i="3"/>
  <c r="J195" i="3"/>
  <c r="H195" i="3"/>
  <c r="E195" i="3"/>
  <c r="F195" i="3"/>
  <c r="C195" i="3"/>
  <c r="A197" i="3" l="1"/>
  <c r="B197" i="3" s="1"/>
  <c r="U197" i="3" s="1"/>
  <c r="K196" i="3"/>
  <c r="J196" i="3"/>
  <c r="H196" i="3"/>
  <c r="F196" i="3"/>
  <c r="E196" i="3"/>
  <c r="C196" i="3"/>
  <c r="A198" i="3" l="1"/>
  <c r="B198" i="3" s="1"/>
  <c r="K197" i="3"/>
  <c r="J197" i="3"/>
  <c r="H197" i="3"/>
  <c r="F197" i="3"/>
  <c r="C197" i="3"/>
  <c r="E197" i="3"/>
  <c r="U198" i="3" l="1"/>
  <c r="A199" i="3"/>
  <c r="B199" i="3" s="1"/>
  <c r="K198" i="3"/>
  <c r="J198" i="3"/>
  <c r="F198" i="3"/>
  <c r="H198" i="3"/>
  <c r="C198" i="3"/>
  <c r="E198" i="3"/>
  <c r="U199" i="3" l="1"/>
  <c r="A200" i="3"/>
  <c r="B200" i="3" s="1"/>
  <c r="K199" i="3"/>
  <c r="J199" i="3"/>
  <c r="H199" i="3"/>
  <c r="F199" i="3"/>
  <c r="C199" i="3"/>
  <c r="E199" i="3"/>
  <c r="U200" i="3" l="1"/>
  <c r="A201" i="3"/>
  <c r="B201" i="3" s="1"/>
  <c r="K200" i="3"/>
  <c r="J200" i="3"/>
  <c r="H200" i="3"/>
  <c r="F200" i="3"/>
  <c r="E200" i="3"/>
  <c r="C200" i="3"/>
  <c r="U201" i="3" l="1"/>
  <c r="A202" i="3"/>
  <c r="B202" i="3" s="1"/>
  <c r="K201" i="3"/>
  <c r="J201" i="3"/>
  <c r="H201" i="3"/>
  <c r="F201" i="3"/>
  <c r="E201" i="3"/>
  <c r="C201" i="3"/>
  <c r="U202" i="3" l="1"/>
  <c r="A203" i="3"/>
  <c r="B203" i="3" s="1"/>
  <c r="U203" i="3" s="1"/>
  <c r="K202" i="3"/>
  <c r="J202" i="3"/>
  <c r="C202" i="3"/>
  <c r="E202" i="3"/>
  <c r="F202" i="3"/>
  <c r="H202" i="3"/>
  <c r="A204" i="3" l="1"/>
  <c r="B204" i="3" s="1"/>
  <c r="K203" i="3"/>
  <c r="J203" i="3"/>
  <c r="E203" i="3"/>
  <c r="H203" i="3"/>
  <c r="C203" i="3"/>
  <c r="F203" i="3"/>
  <c r="U204" i="3" l="1"/>
  <c r="A205" i="3"/>
  <c r="B205" i="3" s="1"/>
  <c r="K204" i="3"/>
  <c r="J204" i="3"/>
  <c r="F204" i="3"/>
  <c r="H204" i="3"/>
  <c r="E204" i="3"/>
  <c r="C204" i="3"/>
  <c r="U205" i="3" l="1"/>
  <c r="A206" i="3"/>
  <c r="B206" i="3" s="1"/>
  <c r="K205" i="3"/>
  <c r="J205" i="3"/>
  <c r="E205" i="3"/>
  <c r="C205" i="3"/>
  <c r="F205" i="3"/>
  <c r="H205" i="3"/>
  <c r="U206" i="3" l="1"/>
  <c r="A207" i="3"/>
  <c r="B207" i="3" s="1"/>
  <c r="K206" i="3"/>
  <c r="J206" i="3"/>
  <c r="H206" i="3"/>
  <c r="E206" i="3"/>
  <c r="C206" i="3"/>
  <c r="F206" i="3"/>
  <c r="U207" i="3" l="1"/>
  <c r="A208" i="3"/>
  <c r="B208" i="3" s="1"/>
  <c r="K207" i="3"/>
  <c r="J207" i="3"/>
  <c r="H207" i="3"/>
  <c r="E207" i="3"/>
  <c r="C207" i="3"/>
  <c r="F207" i="3"/>
  <c r="U208" i="3" l="1"/>
  <c r="A209" i="3"/>
  <c r="B209" i="3" s="1"/>
  <c r="K208" i="3"/>
  <c r="J208" i="3"/>
  <c r="H208" i="3"/>
  <c r="F208" i="3"/>
  <c r="E208" i="3"/>
  <c r="C208" i="3"/>
  <c r="U209" i="3" l="1"/>
  <c r="A210" i="3"/>
  <c r="B210" i="3" s="1"/>
  <c r="J209" i="3"/>
  <c r="K209" i="3"/>
  <c r="H209" i="3"/>
  <c r="F209" i="3"/>
  <c r="E209" i="3"/>
  <c r="C209" i="3"/>
  <c r="U210" i="3" l="1"/>
  <c r="A211" i="3"/>
  <c r="B211" i="3" s="1"/>
  <c r="J210" i="3"/>
  <c r="K210" i="3"/>
  <c r="F210" i="3"/>
  <c r="E210" i="3"/>
  <c r="C210" i="3"/>
  <c r="H210" i="3"/>
  <c r="U211" i="3" l="1"/>
  <c r="A212" i="3"/>
  <c r="B212" i="3" s="1"/>
  <c r="K211" i="3"/>
  <c r="J211" i="3"/>
  <c r="H211" i="3"/>
  <c r="E211" i="3"/>
  <c r="F211" i="3"/>
  <c r="C211" i="3"/>
  <c r="U212" i="3" l="1"/>
  <c r="A213" i="3"/>
  <c r="B213" i="3" s="1"/>
  <c r="K212" i="3"/>
  <c r="J212" i="3"/>
  <c r="H212" i="3"/>
  <c r="F212" i="3"/>
  <c r="E212" i="3"/>
  <c r="C212" i="3"/>
  <c r="U213" i="3" l="1"/>
  <c r="A214" i="3"/>
  <c r="B214" i="3" s="1"/>
  <c r="K213" i="3"/>
  <c r="J213" i="3"/>
  <c r="H213" i="3"/>
  <c r="F213" i="3"/>
  <c r="E213" i="3"/>
  <c r="C213" i="3"/>
  <c r="U214" i="3" l="1"/>
  <c r="A215" i="3"/>
  <c r="B215" i="3" s="1"/>
  <c r="K214" i="3"/>
  <c r="J214" i="3"/>
  <c r="C214" i="3"/>
  <c r="E214" i="3"/>
  <c r="H214" i="3"/>
  <c r="F214" i="3"/>
  <c r="U215" i="3" l="1"/>
  <c r="A216" i="3"/>
  <c r="B216" i="3" s="1"/>
  <c r="K215" i="3"/>
  <c r="J215" i="3"/>
  <c r="E215" i="3"/>
  <c r="H215" i="3"/>
  <c r="C215" i="3"/>
  <c r="F215" i="3"/>
  <c r="U216" i="3" l="1"/>
  <c r="A217" i="3"/>
  <c r="B217" i="3" s="1"/>
  <c r="K216" i="3"/>
  <c r="J216" i="3"/>
  <c r="F216" i="3"/>
  <c r="H216" i="3"/>
  <c r="C216" i="3"/>
  <c r="E216" i="3"/>
  <c r="U217" i="3" l="1"/>
  <c r="A218" i="3"/>
  <c r="B218" i="3" s="1"/>
  <c r="K217" i="3"/>
  <c r="J217" i="3"/>
  <c r="F217" i="3"/>
  <c r="C217" i="3"/>
  <c r="E217" i="3"/>
  <c r="H217" i="3"/>
  <c r="U218" i="3" l="1"/>
  <c r="A219" i="3"/>
  <c r="B219" i="3" s="1"/>
  <c r="K218" i="3"/>
  <c r="J218" i="3"/>
  <c r="H218" i="3"/>
  <c r="E218" i="3"/>
  <c r="F218" i="3"/>
  <c r="C218" i="3"/>
  <c r="U219" i="3" l="1"/>
  <c r="A220" i="3"/>
  <c r="B220" i="3" s="1"/>
  <c r="K219" i="3"/>
  <c r="J219" i="3"/>
  <c r="H219" i="3"/>
  <c r="E219" i="3"/>
  <c r="F219" i="3"/>
  <c r="C219" i="3"/>
  <c r="U220" i="3" l="1"/>
  <c r="A221" i="3"/>
  <c r="B221" i="3" s="1"/>
  <c r="K220" i="3"/>
  <c r="J220" i="3"/>
  <c r="H220" i="3"/>
  <c r="F220" i="3"/>
  <c r="E220" i="3"/>
  <c r="C220" i="3"/>
  <c r="U221" i="3" l="1"/>
  <c r="A222" i="3"/>
  <c r="B222" i="3" s="1"/>
  <c r="K221" i="3"/>
  <c r="J221" i="3"/>
  <c r="H221" i="3"/>
  <c r="F221" i="3"/>
  <c r="E221" i="3"/>
  <c r="C221" i="3"/>
  <c r="U222" i="3" l="1"/>
  <c r="A223" i="3"/>
  <c r="B223" i="3" s="1"/>
  <c r="J222" i="3"/>
  <c r="K222" i="3"/>
  <c r="F222" i="3"/>
  <c r="H222" i="3"/>
  <c r="E222" i="3"/>
  <c r="C222" i="3"/>
  <c r="U223" i="3" l="1"/>
  <c r="A224" i="3"/>
  <c r="B224" i="3" s="1"/>
  <c r="K223" i="3"/>
  <c r="J223" i="3"/>
  <c r="H223" i="3"/>
  <c r="F223" i="3"/>
  <c r="E223" i="3"/>
  <c r="C223" i="3"/>
  <c r="U224" i="3" l="1"/>
  <c r="A225" i="3"/>
  <c r="B225" i="3" s="1"/>
  <c r="K224" i="3"/>
  <c r="J224" i="3"/>
  <c r="H224" i="3"/>
  <c r="F224" i="3"/>
  <c r="E224" i="3"/>
  <c r="C224" i="3"/>
  <c r="U225" i="3" l="1"/>
  <c r="A226" i="3"/>
  <c r="B226" i="3" s="1"/>
  <c r="K225" i="3"/>
  <c r="J225" i="3"/>
  <c r="H225" i="3"/>
  <c r="F225" i="3"/>
  <c r="E225" i="3"/>
  <c r="C225" i="3"/>
  <c r="U226" i="3" l="1"/>
  <c r="A227" i="3"/>
  <c r="B227" i="3" s="1"/>
  <c r="K226" i="3"/>
  <c r="J226" i="3"/>
  <c r="C226" i="3"/>
  <c r="H226" i="3"/>
  <c r="F226" i="3"/>
  <c r="E226" i="3"/>
  <c r="U227" i="3" l="1"/>
  <c r="A228" i="3"/>
  <c r="B228" i="3" s="1"/>
  <c r="K227" i="3"/>
  <c r="J227" i="3"/>
  <c r="E227" i="3"/>
  <c r="H227" i="3"/>
  <c r="C227" i="3"/>
  <c r="F227" i="3"/>
  <c r="U228" i="3" l="1"/>
  <c r="A229" i="3"/>
  <c r="B229" i="3" s="1"/>
  <c r="K228" i="3"/>
  <c r="J228" i="3"/>
  <c r="F228" i="3"/>
  <c r="H228" i="3"/>
  <c r="C228" i="3"/>
  <c r="E228" i="3"/>
  <c r="U229" i="3" l="1"/>
  <c r="A230" i="3"/>
  <c r="B230" i="3" s="1"/>
  <c r="K229" i="3"/>
  <c r="J229" i="3"/>
  <c r="H229" i="3"/>
  <c r="C229" i="3"/>
  <c r="F229" i="3"/>
  <c r="E229" i="3"/>
  <c r="U230" i="3" l="1"/>
  <c r="A231" i="3"/>
  <c r="B231" i="3" s="1"/>
  <c r="J230" i="3"/>
  <c r="K230" i="3"/>
  <c r="H230" i="3"/>
  <c r="C230" i="3"/>
  <c r="F230" i="3"/>
  <c r="E230" i="3"/>
  <c r="U231" i="3" l="1"/>
  <c r="A232" i="3"/>
  <c r="B232" i="3" s="1"/>
  <c r="K231" i="3"/>
  <c r="J231" i="3"/>
  <c r="H231" i="3"/>
  <c r="E231" i="3"/>
  <c r="F231" i="3"/>
  <c r="C231" i="3"/>
  <c r="U232" i="3" l="1"/>
  <c r="A233" i="3"/>
  <c r="B233" i="3" s="1"/>
  <c r="K232" i="3"/>
  <c r="J232" i="3"/>
  <c r="H232" i="3"/>
  <c r="F232" i="3"/>
  <c r="C232" i="3"/>
  <c r="E232" i="3"/>
  <c r="U233" i="3" l="1"/>
  <c r="A234" i="3"/>
  <c r="B234" i="3" s="1"/>
  <c r="J233" i="3"/>
  <c r="K233" i="3"/>
  <c r="H233" i="3"/>
  <c r="F233" i="3"/>
  <c r="E233" i="3"/>
  <c r="C233" i="3"/>
  <c r="U234" i="3" l="1"/>
  <c r="A235" i="3"/>
  <c r="B235" i="3" s="1"/>
  <c r="U235" i="3" s="1"/>
  <c r="J234" i="3"/>
  <c r="K234" i="3"/>
  <c r="F234" i="3"/>
  <c r="E234" i="3"/>
  <c r="C234" i="3"/>
  <c r="H234" i="3"/>
  <c r="A236" i="3" l="1"/>
  <c r="B236" i="3" s="1"/>
  <c r="K235" i="3"/>
  <c r="J235" i="3"/>
  <c r="H235" i="3"/>
  <c r="E235" i="3"/>
  <c r="F235" i="3"/>
  <c r="C235" i="3"/>
  <c r="U236" i="3" l="1"/>
  <c r="A237" i="3"/>
  <c r="B237" i="3" s="1"/>
  <c r="K236" i="3"/>
  <c r="J236" i="3"/>
  <c r="H236" i="3"/>
  <c r="F236" i="3"/>
  <c r="E236" i="3"/>
  <c r="C236" i="3"/>
  <c r="U237" i="3" l="1"/>
  <c r="A238" i="3"/>
  <c r="B238" i="3" s="1"/>
  <c r="K237" i="3"/>
  <c r="J237" i="3"/>
  <c r="H237" i="3"/>
  <c r="F237" i="3"/>
  <c r="E237" i="3"/>
  <c r="C237" i="3"/>
  <c r="U238" i="3" l="1"/>
  <c r="A239" i="3"/>
  <c r="B239" i="3" s="1"/>
  <c r="K238" i="3"/>
  <c r="J238" i="3"/>
  <c r="C238" i="3"/>
  <c r="E238" i="3"/>
  <c r="H238" i="3"/>
  <c r="F238" i="3"/>
  <c r="U239" i="3" l="1"/>
  <c r="A240" i="3"/>
  <c r="B240" i="3" s="1"/>
  <c r="U240" i="3" s="1"/>
  <c r="K239" i="3"/>
  <c r="J239" i="3"/>
  <c r="E239" i="3"/>
  <c r="H239" i="3"/>
  <c r="C239" i="3"/>
  <c r="F239" i="3"/>
  <c r="A241" i="3" l="1"/>
  <c r="B241" i="3" s="1"/>
  <c r="K240" i="3"/>
  <c r="J240" i="3"/>
  <c r="F240" i="3"/>
  <c r="H240" i="3"/>
  <c r="C240" i="3"/>
  <c r="E240" i="3"/>
  <c r="U241" i="3" l="1"/>
  <c r="A242" i="3"/>
  <c r="B242" i="3" s="1"/>
  <c r="K241" i="3"/>
  <c r="J241" i="3"/>
  <c r="F241" i="3"/>
  <c r="C241" i="3"/>
  <c r="H241" i="3"/>
  <c r="E241" i="3"/>
  <c r="U242" i="3" l="1"/>
  <c r="A243" i="3"/>
  <c r="B243" i="3" s="1"/>
  <c r="J242" i="3"/>
  <c r="K242" i="3"/>
  <c r="H242" i="3"/>
  <c r="F242" i="3"/>
  <c r="C242" i="3"/>
  <c r="E242" i="3"/>
  <c r="U243" i="3" l="1"/>
  <c r="A244" i="3"/>
  <c r="B244" i="3" s="1"/>
  <c r="U244" i="3" s="1"/>
  <c r="K243" i="3"/>
  <c r="J243" i="3"/>
  <c r="H243" i="3"/>
  <c r="E243" i="3"/>
  <c r="F243" i="3"/>
  <c r="C243" i="3"/>
  <c r="A245" i="3" l="1"/>
  <c r="B245" i="3" s="1"/>
  <c r="K244" i="3"/>
  <c r="J244" i="3"/>
  <c r="H244" i="3"/>
  <c r="F244" i="3"/>
  <c r="C244" i="3"/>
  <c r="E244" i="3"/>
  <c r="U245" i="3" l="1"/>
  <c r="A246" i="3"/>
  <c r="B246" i="3" s="1"/>
  <c r="K245" i="3"/>
  <c r="J245" i="3"/>
  <c r="H245" i="3"/>
  <c r="F245" i="3"/>
  <c r="C245" i="3"/>
  <c r="E245" i="3"/>
  <c r="U246" i="3" l="1"/>
  <c r="A247" i="3"/>
  <c r="B247" i="3" s="1"/>
  <c r="K246" i="3"/>
  <c r="J246" i="3"/>
  <c r="F246" i="3"/>
  <c r="E246" i="3"/>
  <c r="C246" i="3"/>
  <c r="H246" i="3"/>
  <c r="U247" i="3" l="1"/>
  <c r="A248" i="3"/>
  <c r="B248" i="3" s="1"/>
  <c r="K247" i="3"/>
  <c r="J247" i="3"/>
  <c r="H247" i="3"/>
  <c r="E247" i="3"/>
  <c r="F247" i="3"/>
  <c r="C247" i="3"/>
  <c r="U248" i="3" l="1"/>
  <c r="A249" i="3"/>
  <c r="B249" i="3" s="1"/>
  <c r="K248" i="3"/>
  <c r="J248" i="3"/>
  <c r="H248" i="3"/>
  <c r="F248" i="3"/>
  <c r="E248" i="3"/>
  <c r="C248" i="3"/>
  <c r="U249" i="3" l="1"/>
  <c r="A250" i="3"/>
  <c r="B250" i="3" s="1"/>
  <c r="K249" i="3"/>
  <c r="J249" i="3"/>
  <c r="H249" i="3"/>
  <c r="F249" i="3"/>
  <c r="E249" i="3"/>
  <c r="C249" i="3"/>
  <c r="U250" i="3" l="1"/>
  <c r="A251" i="3"/>
  <c r="B251" i="3" s="1"/>
  <c r="K250" i="3"/>
  <c r="J250" i="3"/>
  <c r="C250" i="3"/>
  <c r="E250" i="3"/>
  <c r="F250" i="3"/>
  <c r="H250" i="3"/>
  <c r="U251" i="3" l="1"/>
  <c r="A252" i="3"/>
  <c r="B252" i="3" s="1"/>
  <c r="K251" i="3"/>
  <c r="J251" i="3"/>
  <c r="E251" i="3"/>
  <c r="H251" i="3"/>
  <c r="C251" i="3"/>
  <c r="F251" i="3"/>
  <c r="U252" i="3" l="1"/>
  <c r="A253" i="3"/>
  <c r="B253" i="3" s="1"/>
  <c r="K252" i="3"/>
  <c r="J252" i="3"/>
  <c r="F252" i="3"/>
  <c r="H252" i="3"/>
  <c r="C252" i="3"/>
  <c r="E252" i="3"/>
  <c r="U253" i="3" l="1"/>
  <c r="A254" i="3"/>
  <c r="B254" i="3" s="1"/>
  <c r="U254" i="3" s="1"/>
  <c r="K253" i="3"/>
  <c r="J253" i="3"/>
  <c r="C253" i="3"/>
  <c r="E253" i="3"/>
  <c r="F253" i="3"/>
  <c r="H253" i="3"/>
  <c r="A255" i="3" l="1"/>
  <c r="B255" i="3" s="1"/>
  <c r="K254" i="3"/>
  <c r="J254" i="3"/>
  <c r="H254" i="3"/>
  <c r="C254" i="3"/>
  <c r="E254" i="3"/>
  <c r="F254" i="3"/>
  <c r="U255" i="3" l="1"/>
  <c r="A256" i="3"/>
  <c r="B256" i="3" s="1"/>
  <c r="K255" i="3"/>
  <c r="J255" i="3"/>
  <c r="H255" i="3"/>
  <c r="E255" i="3"/>
  <c r="C255" i="3"/>
  <c r="F255" i="3"/>
  <c r="U256" i="3" l="1"/>
  <c r="A257" i="3"/>
  <c r="B257" i="3" s="1"/>
  <c r="K256" i="3"/>
  <c r="J256" i="3"/>
  <c r="H256" i="3"/>
  <c r="F256" i="3"/>
  <c r="C256" i="3"/>
  <c r="E256" i="3"/>
  <c r="U257" i="3" l="1"/>
  <c r="A258" i="3"/>
  <c r="B258" i="3" s="1"/>
  <c r="K257" i="3"/>
  <c r="J257" i="3"/>
  <c r="H257" i="3"/>
  <c r="F257" i="3"/>
  <c r="E257" i="3"/>
  <c r="C257" i="3"/>
  <c r="U258" i="3" l="1"/>
  <c r="A259" i="3"/>
  <c r="B259" i="3" s="1"/>
  <c r="K258" i="3"/>
  <c r="J258" i="3"/>
  <c r="F258" i="3"/>
  <c r="H258" i="3"/>
  <c r="C258" i="3"/>
  <c r="E258" i="3"/>
  <c r="U259" i="3" l="1"/>
  <c r="A260" i="3"/>
  <c r="B260" i="3" s="1"/>
  <c r="K259" i="3"/>
  <c r="J259" i="3"/>
  <c r="H259" i="3"/>
  <c r="F259" i="3"/>
  <c r="C259" i="3"/>
  <c r="E259" i="3"/>
  <c r="U260" i="3" l="1"/>
  <c r="A261" i="3"/>
  <c r="B261" i="3" s="1"/>
  <c r="K260" i="3"/>
  <c r="J260" i="3"/>
  <c r="H260" i="3"/>
  <c r="F260" i="3"/>
  <c r="C260" i="3"/>
  <c r="E260" i="3"/>
  <c r="U261" i="3" l="1"/>
  <c r="A262" i="3"/>
  <c r="B262" i="3" s="1"/>
  <c r="K261" i="3"/>
  <c r="J261" i="3"/>
  <c r="H261" i="3"/>
  <c r="F261" i="3"/>
  <c r="E261" i="3"/>
  <c r="C261" i="3"/>
  <c r="U262" i="3" l="1"/>
  <c r="A263" i="3"/>
  <c r="B263" i="3" s="1"/>
  <c r="U263" i="3" s="1"/>
  <c r="K262" i="3"/>
  <c r="J262" i="3"/>
  <c r="C262" i="3"/>
  <c r="E262" i="3"/>
  <c r="H262" i="3"/>
  <c r="F262" i="3"/>
  <c r="A264" i="3" l="1"/>
  <c r="B264" i="3" s="1"/>
  <c r="K263" i="3"/>
  <c r="J263" i="3"/>
  <c r="E263" i="3"/>
  <c r="H263" i="3"/>
  <c r="C263" i="3"/>
  <c r="F263" i="3"/>
  <c r="U264" i="3" l="1"/>
  <c r="A265" i="3"/>
  <c r="B265" i="3" s="1"/>
  <c r="K264" i="3"/>
  <c r="J264" i="3"/>
  <c r="F264" i="3"/>
  <c r="H264" i="3"/>
  <c r="E264" i="3"/>
  <c r="C264" i="3"/>
  <c r="U265" i="3" l="1"/>
  <c r="A266" i="3"/>
  <c r="B266" i="3" s="1"/>
  <c r="K265" i="3"/>
  <c r="J265" i="3"/>
  <c r="F265" i="3"/>
  <c r="H265" i="3"/>
  <c r="E265" i="3"/>
  <c r="C265" i="3"/>
  <c r="U266" i="3" l="1"/>
  <c r="A267" i="3"/>
  <c r="B267" i="3" s="1"/>
  <c r="K266" i="3"/>
  <c r="J266" i="3"/>
  <c r="F266" i="3"/>
  <c r="H266" i="3"/>
  <c r="E266" i="3"/>
  <c r="C266" i="3"/>
  <c r="U267" i="3" l="1"/>
  <c r="A268" i="3"/>
  <c r="B268" i="3" s="1"/>
  <c r="K267" i="3"/>
  <c r="J267" i="3"/>
  <c r="H267" i="3"/>
  <c r="E267" i="3"/>
  <c r="F267" i="3"/>
  <c r="C267" i="3"/>
  <c r="U268" i="3" l="1"/>
  <c r="A269" i="3"/>
  <c r="B269" i="3" s="1"/>
  <c r="K268" i="3"/>
  <c r="J268" i="3"/>
  <c r="H268" i="3"/>
  <c r="F268" i="3"/>
  <c r="E268" i="3"/>
  <c r="C268" i="3"/>
  <c r="U269" i="3" l="1"/>
  <c r="A270" i="3"/>
  <c r="B270" i="3" s="1"/>
  <c r="J269" i="3"/>
  <c r="K269" i="3"/>
  <c r="H269" i="3"/>
  <c r="F269" i="3"/>
  <c r="E269" i="3"/>
  <c r="C269" i="3"/>
  <c r="U270" i="3" l="1"/>
  <c r="A271" i="3"/>
  <c r="B271" i="3" s="1"/>
  <c r="K270" i="3"/>
  <c r="J270" i="3"/>
  <c r="F270" i="3"/>
  <c r="C270" i="3"/>
  <c r="H270" i="3"/>
  <c r="E270" i="3"/>
  <c r="U271" i="3" l="1"/>
  <c r="A272" i="3"/>
  <c r="B272" i="3" s="1"/>
  <c r="K271" i="3"/>
  <c r="J271" i="3"/>
  <c r="H271" i="3"/>
  <c r="F271" i="3"/>
  <c r="E271" i="3"/>
  <c r="C271" i="3"/>
  <c r="U272" i="3" l="1"/>
  <c r="A273" i="3"/>
  <c r="B273" i="3" s="1"/>
  <c r="K272" i="3"/>
  <c r="J272" i="3"/>
  <c r="H272" i="3"/>
  <c r="F272" i="3"/>
  <c r="E272" i="3"/>
  <c r="C272" i="3"/>
  <c r="U273" i="3" l="1"/>
  <c r="A274" i="3"/>
  <c r="B274" i="3" s="1"/>
  <c r="K273" i="3"/>
  <c r="J273" i="3"/>
  <c r="H273" i="3"/>
  <c r="F273" i="3"/>
  <c r="E273" i="3"/>
  <c r="C273" i="3"/>
  <c r="U274" i="3" l="1"/>
  <c r="A275" i="3"/>
  <c r="B275" i="3" s="1"/>
  <c r="K274" i="3"/>
  <c r="J274" i="3"/>
  <c r="C274" i="3"/>
  <c r="E274" i="3"/>
  <c r="F274" i="3"/>
  <c r="H274" i="3"/>
  <c r="U275" i="3" l="1"/>
  <c r="A276" i="3"/>
  <c r="B276" i="3" s="1"/>
  <c r="K275" i="3"/>
  <c r="J275" i="3"/>
  <c r="E275" i="3"/>
  <c r="H275" i="3"/>
  <c r="C275" i="3"/>
  <c r="F275" i="3"/>
  <c r="U276" i="3" l="1"/>
  <c r="A277" i="3"/>
  <c r="B277" i="3" s="1"/>
  <c r="K276" i="3"/>
  <c r="J276" i="3"/>
  <c r="F276" i="3"/>
  <c r="H276" i="3"/>
  <c r="E276" i="3"/>
  <c r="C276" i="3"/>
  <c r="U277" i="3" l="1"/>
  <c r="A278" i="3"/>
  <c r="B278" i="3" s="1"/>
  <c r="K277" i="3"/>
  <c r="J277" i="3"/>
  <c r="E277" i="3"/>
  <c r="C277" i="3"/>
  <c r="F277" i="3"/>
  <c r="H277" i="3"/>
  <c r="U278" i="3" l="1"/>
  <c r="A279" i="3"/>
  <c r="B279" i="3" s="1"/>
  <c r="K278" i="3"/>
  <c r="J278" i="3"/>
  <c r="H278" i="3"/>
  <c r="E278" i="3"/>
  <c r="C278" i="3"/>
  <c r="F278" i="3"/>
  <c r="U279" i="3" l="1"/>
  <c r="A280" i="3"/>
  <c r="B280" i="3" s="1"/>
  <c r="K279" i="3"/>
  <c r="J279" i="3"/>
  <c r="H279" i="3"/>
  <c r="E279" i="3"/>
  <c r="F279" i="3"/>
  <c r="C279" i="3"/>
  <c r="U280" i="3" l="1"/>
  <c r="A281" i="3"/>
  <c r="B281" i="3" s="1"/>
  <c r="K280" i="3"/>
  <c r="J280" i="3"/>
  <c r="H280" i="3"/>
  <c r="F280" i="3"/>
  <c r="E280" i="3"/>
  <c r="C280" i="3"/>
  <c r="U281" i="3" l="1"/>
  <c r="A282" i="3"/>
  <c r="B282" i="3" s="1"/>
  <c r="J281" i="3"/>
  <c r="K281" i="3"/>
  <c r="H281" i="3"/>
  <c r="F281" i="3"/>
  <c r="E281" i="3"/>
  <c r="C281" i="3"/>
  <c r="U282" i="3" l="1"/>
  <c r="A283" i="3"/>
  <c r="B283" i="3" s="1"/>
  <c r="K282" i="3"/>
  <c r="J282" i="3"/>
  <c r="F282" i="3"/>
  <c r="E282" i="3"/>
  <c r="C282" i="3"/>
  <c r="H282" i="3"/>
  <c r="U283" i="3" l="1"/>
  <c r="A284" i="3"/>
  <c r="B284" i="3" s="1"/>
  <c r="U284" i="3" s="1"/>
  <c r="K283" i="3"/>
  <c r="J283" i="3"/>
  <c r="H283" i="3"/>
  <c r="E283" i="3"/>
  <c r="F283" i="3"/>
  <c r="C283" i="3"/>
  <c r="A285" i="3" l="1"/>
  <c r="B285" i="3" s="1"/>
  <c r="K284" i="3"/>
  <c r="J284" i="3"/>
  <c r="H284" i="3"/>
  <c r="F284" i="3"/>
  <c r="C284" i="3"/>
  <c r="E284" i="3"/>
  <c r="U285" i="3" l="1"/>
  <c r="A286" i="3"/>
  <c r="B286" i="3" s="1"/>
  <c r="U286" i="3" s="1"/>
  <c r="K285" i="3"/>
  <c r="J285" i="3"/>
  <c r="H285" i="3"/>
  <c r="F285" i="3"/>
  <c r="E285" i="3"/>
  <c r="C285" i="3"/>
  <c r="A287" i="3" l="1"/>
  <c r="B287" i="3" s="1"/>
  <c r="K286" i="3"/>
  <c r="J286" i="3"/>
  <c r="C286" i="3"/>
  <c r="E286" i="3"/>
  <c r="H286" i="3"/>
  <c r="F286" i="3"/>
  <c r="U287" i="3" l="1"/>
  <c r="A288" i="3"/>
  <c r="B288" i="3" s="1"/>
  <c r="K287" i="3"/>
  <c r="J287" i="3"/>
  <c r="E287" i="3"/>
  <c r="H287" i="3"/>
  <c r="C287" i="3"/>
  <c r="F287" i="3"/>
  <c r="U288" i="3" l="1"/>
  <c r="A289" i="3"/>
  <c r="B289" i="3" s="1"/>
  <c r="U289" i="3" s="1"/>
  <c r="K288" i="3"/>
  <c r="J288" i="3"/>
  <c r="F288" i="3"/>
  <c r="H288" i="3"/>
  <c r="C288" i="3"/>
  <c r="E288" i="3"/>
  <c r="A290" i="3" l="1"/>
  <c r="B290" i="3" s="1"/>
  <c r="K289" i="3"/>
  <c r="J289" i="3"/>
  <c r="F289" i="3"/>
  <c r="C289" i="3"/>
  <c r="E289" i="3"/>
  <c r="H289" i="3"/>
  <c r="U290" i="3" l="1"/>
  <c r="A291" i="3"/>
  <c r="B291" i="3" s="1"/>
  <c r="J290" i="3"/>
  <c r="K290" i="3"/>
  <c r="H290" i="3"/>
  <c r="E290" i="3"/>
  <c r="F290" i="3"/>
  <c r="C290" i="3"/>
  <c r="U291" i="3" l="1"/>
  <c r="K291" i="3"/>
  <c r="J291" i="3"/>
  <c r="H291" i="3"/>
  <c r="E291" i="3"/>
  <c r="F291" i="3"/>
  <c r="C291" i="3"/>
</calcChain>
</file>

<file path=xl/sharedStrings.xml><?xml version="1.0" encoding="utf-8"?>
<sst xmlns="http://schemas.openxmlformats.org/spreadsheetml/2006/main" count="8624" uniqueCount="468">
  <si>
    <t>Sr. No</t>
  </si>
  <si>
    <t>Month</t>
  </si>
  <si>
    <t>Skill</t>
  </si>
  <si>
    <t>RR ID</t>
  </si>
  <si>
    <t>Candidate Name</t>
  </si>
  <si>
    <t xml:space="preserve">Exp Range </t>
  </si>
  <si>
    <t>Assigned Project</t>
  </si>
  <si>
    <t>Preferred Location</t>
  </si>
  <si>
    <t>CCTC</t>
  </si>
  <si>
    <t>Grade</t>
  </si>
  <si>
    <t>E_DOJ</t>
  </si>
  <si>
    <t>Compa Ratio as per Internal Median</t>
  </si>
  <si>
    <t>Compa Ratio as per External Median</t>
  </si>
  <si>
    <t>Compa Ratio as per Average Median</t>
  </si>
  <si>
    <t>Count of Hires Above Internal Median of 1.0</t>
  </si>
  <si>
    <t>Count of Hires Above External Median of 1.0</t>
  </si>
  <si>
    <t>Count of Hires Above Average Median of 1.0</t>
  </si>
  <si>
    <t>V&amp;V Engineer</t>
  </si>
  <si>
    <t>Open</t>
  </si>
  <si>
    <t>Coimbatore</t>
  </si>
  <si>
    <t>L2</t>
  </si>
  <si>
    <t>L2.2</t>
  </si>
  <si>
    <t>AUTOSAR</t>
  </si>
  <si>
    <t>Volvo</t>
  </si>
  <si>
    <t>L1.2</t>
  </si>
  <si>
    <t>Embedded Developer</t>
  </si>
  <si>
    <t>Bangalore</t>
  </si>
  <si>
    <t>L2.1</t>
  </si>
  <si>
    <t>Project Manager</t>
  </si>
  <si>
    <t>Stellantis</t>
  </si>
  <si>
    <t>Pune</t>
  </si>
  <si>
    <t>L3.1</t>
  </si>
  <si>
    <t>Functional Safety</t>
  </si>
  <si>
    <t>L3</t>
  </si>
  <si>
    <t>HIL Testing</t>
  </si>
  <si>
    <t>L1.1</t>
  </si>
  <si>
    <t>HW Design</t>
  </si>
  <si>
    <t>Cybersecurity</t>
  </si>
  <si>
    <t>Bootloader</t>
  </si>
  <si>
    <t>Hire to Train</t>
  </si>
  <si>
    <t>Scrum Master</t>
  </si>
  <si>
    <t>Technical Proj Manager</t>
  </si>
  <si>
    <t>Software Quality Engineer</t>
  </si>
  <si>
    <t>Forvia</t>
  </si>
  <si>
    <t>l1.2</t>
  </si>
  <si>
    <t>Architect Engineer (AutoSAR)</t>
  </si>
  <si>
    <t>MBD</t>
  </si>
  <si>
    <t>Test Automation Architect</t>
  </si>
  <si>
    <t>AML</t>
  </si>
  <si>
    <t>Embedded Engineer</t>
  </si>
  <si>
    <t>AUTOSAR CI CD</t>
  </si>
  <si>
    <t>Autosar</t>
  </si>
  <si>
    <t>Systems Engineer</t>
  </si>
  <si>
    <t>Embedded Testing</t>
  </si>
  <si>
    <t>SW/System Testing</t>
  </si>
  <si>
    <t>Software Integration &amp; Test</t>
  </si>
  <si>
    <t>SW Test Engineer_Core</t>
  </si>
  <si>
    <t>GKN</t>
  </si>
  <si>
    <t>Lab Assistant</t>
  </si>
  <si>
    <t>Gtest</t>
  </si>
  <si>
    <t>Embedded C Microcontroller</t>
  </si>
  <si>
    <t>Diagnostics</t>
  </si>
  <si>
    <t>Autosar CAN Stack</t>
  </si>
  <si>
    <t>Testing</t>
  </si>
  <si>
    <t>Technical PM</t>
  </si>
  <si>
    <t>L4</t>
  </si>
  <si>
    <t>Embedded System Engineer</t>
  </si>
  <si>
    <t>SW Integration</t>
  </si>
  <si>
    <t>Data analytics-designing engineer</t>
  </si>
  <si>
    <t>TML-PO</t>
  </si>
  <si>
    <t>Infotainment Testing</t>
  </si>
  <si>
    <t>Infotainment Development</t>
  </si>
  <si>
    <t>84000 SGD</t>
  </si>
  <si>
    <t>Algorithm Engineer</t>
  </si>
  <si>
    <t>RNTBCI</t>
  </si>
  <si>
    <t>Chennai</t>
  </si>
  <si>
    <t>Infotainment SME</t>
  </si>
  <si>
    <t>Cummins</t>
  </si>
  <si>
    <t>Embedded C CAN</t>
  </si>
  <si>
    <t>Brose</t>
  </si>
  <si>
    <t>Project Office Engineer for Methods and Tools</t>
  </si>
  <si>
    <t>System Configuration Manager_Non-Core</t>
  </si>
  <si>
    <t>GASW Software Development Engineer</t>
  </si>
  <si>
    <t>Global Resourcing</t>
  </si>
  <si>
    <t>Sr System Test Engineer</t>
  </si>
  <si>
    <t>SW Integration Testing</t>
  </si>
  <si>
    <t>SW Engineer - AUTOSAR_Core</t>
  </si>
  <si>
    <t>6.2LPA</t>
  </si>
  <si>
    <t>HW Test Engineer_Core</t>
  </si>
  <si>
    <t>SW Integration Engineer - SW Systems_Core</t>
  </si>
  <si>
    <t>Power Electronics_core</t>
  </si>
  <si>
    <t>Autosar Integration</t>
  </si>
  <si>
    <t>Stellantis ECU Performance</t>
  </si>
  <si>
    <t>ECU Performance</t>
  </si>
  <si>
    <t>AUTOSAR (diagnostics stack DEM, DCM, FIM</t>
  </si>
  <si>
    <t>SW Requirements Engineer</t>
  </si>
  <si>
    <t>GKN BOT</t>
  </si>
  <si>
    <t>OBD</t>
  </si>
  <si>
    <t>BMS Test and Validation Engineer</t>
  </si>
  <si>
    <t>Instrumentation Cluster</t>
  </si>
  <si>
    <t xml:space="preserve">TML Non Captive </t>
  </si>
  <si>
    <t>L4.1</t>
  </si>
  <si>
    <t>No</t>
  </si>
  <si>
    <t>Feature - Communication: LIN / SENT / CAN / Ethernet</t>
  </si>
  <si>
    <t>Borg Warner</t>
  </si>
  <si>
    <t>Autosar MCAL</t>
  </si>
  <si>
    <t xml:space="preserve">ECU Performance </t>
  </si>
  <si>
    <t>Autosar Diagnostic</t>
  </si>
  <si>
    <t>ADAS design</t>
  </si>
  <si>
    <t>TML ADAS</t>
  </si>
  <si>
    <t xml:space="preserve">JLR HV ingetration </t>
  </si>
  <si>
    <t>Powertrain HV/DC</t>
  </si>
  <si>
    <t>Electronics Design Reviewer</t>
  </si>
  <si>
    <t>JLR</t>
  </si>
  <si>
    <t>Documentation</t>
  </si>
  <si>
    <t>Stellantis-Controls</t>
  </si>
  <si>
    <t>Global Sourcing</t>
  </si>
  <si>
    <t>BAngalore</t>
  </si>
  <si>
    <t>Yes</t>
  </si>
  <si>
    <t>Propulsion System Networking Engineer</t>
  </si>
  <si>
    <t>IVN engineer</t>
  </si>
  <si>
    <t>TML IVN</t>
  </si>
  <si>
    <t>Controls Integration Engineer</t>
  </si>
  <si>
    <t>70K</t>
  </si>
  <si>
    <t>Software Test Architect</t>
  </si>
  <si>
    <t>Validation Engineer</t>
  </si>
  <si>
    <t>AML Infotainment Validation</t>
  </si>
  <si>
    <t>Autosar BSW Architect</t>
  </si>
  <si>
    <t>Stellantis-Internal</t>
  </si>
  <si>
    <t>Fusa</t>
  </si>
  <si>
    <t>Forvia -VIBE</t>
  </si>
  <si>
    <t>BSW Architecture</t>
  </si>
  <si>
    <t>75000 Euros</t>
  </si>
  <si>
    <t>L3.2</t>
  </si>
  <si>
    <t>Controls Integration &amp; Verification Engineer</t>
  </si>
  <si>
    <t>Driving CI DevOps</t>
  </si>
  <si>
    <t>BMW</t>
  </si>
  <si>
    <t>Performance &amp; Stability (JC-3)</t>
  </si>
  <si>
    <t>Sr. Tech lead for Autosar Diagnostic Expert</t>
  </si>
  <si>
    <t>60(As per German stds)</t>
  </si>
  <si>
    <t>Senior Software Engineer RTE</t>
  </si>
  <si>
    <t>2,16,000 PLN</t>
  </si>
  <si>
    <t>Lead or Senior Test Engineer</t>
  </si>
  <si>
    <t>CV - Lidar Tool Development</t>
  </si>
  <si>
    <t xml:space="preserve">Pune </t>
  </si>
  <si>
    <t>190 Euros/day(contractual)</t>
  </si>
  <si>
    <t>Volvo-HIL</t>
  </si>
  <si>
    <t>120L Euros</t>
  </si>
  <si>
    <t>15.5 LPA</t>
  </si>
  <si>
    <t>Node0</t>
  </si>
  <si>
    <t>21.96 LPA</t>
  </si>
  <si>
    <t>50,000 POunds</t>
  </si>
  <si>
    <t>Senior Software Engineer / Tech LeadCOM,  Tester</t>
  </si>
  <si>
    <t>10 LPA</t>
  </si>
  <si>
    <t>CV - CI, Integration, Quality</t>
  </si>
  <si>
    <t>Account Head - ADAS - BLR</t>
  </si>
  <si>
    <t>Account Head -DevOps</t>
  </si>
  <si>
    <t>Infotainment/IC Testing</t>
  </si>
  <si>
    <t>TML-Testing</t>
  </si>
  <si>
    <t>Senior HIL Rig Engineer</t>
  </si>
  <si>
    <t>JLR-SDV(T&amp;M)</t>
  </si>
  <si>
    <t>Program Manager BMW</t>
  </si>
  <si>
    <t>McLaren</t>
  </si>
  <si>
    <t>Python Developer</t>
  </si>
  <si>
    <t>TML- SDV</t>
  </si>
  <si>
    <t>Driving CI DevOps - Matlab Developer</t>
  </si>
  <si>
    <t>Infotainment-Feature engineer</t>
  </si>
  <si>
    <t>AML Turnkey</t>
  </si>
  <si>
    <t>32000 Pounds (UK)</t>
  </si>
  <si>
    <t>ADAS</t>
  </si>
  <si>
    <t>Requirement Analysis(MBSE Gap Analysis)</t>
  </si>
  <si>
    <t>LLIO – Low Level Inputs and Outputs</t>
  </si>
  <si>
    <t>AMTS testing</t>
  </si>
  <si>
    <t>Embedded HIL Validation</t>
  </si>
  <si>
    <t>Stellantis New</t>
  </si>
  <si>
    <t>GKN-ODC</t>
  </si>
  <si>
    <t>CAE Simulation</t>
  </si>
  <si>
    <t>System Test Engineer</t>
  </si>
  <si>
    <t>GKN-Non ODC</t>
  </si>
  <si>
    <t>Embedded  Testing</t>
  </si>
  <si>
    <t>Software  QualificationTesting</t>
  </si>
  <si>
    <t>Software test lead</t>
  </si>
  <si>
    <t xml:space="preserve">Take dummy </t>
  </si>
  <si>
    <t>Offered CTC-Dummy data</t>
  </si>
  <si>
    <t>Joining Bonus (in lacs) - Dummy data</t>
  </si>
  <si>
    <t>Internal Median-Dummy data</t>
  </si>
  <si>
    <t>External Median-Dummy data</t>
  </si>
  <si>
    <t>Average Median-Dummy data</t>
  </si>
  <si>
    <t>Exp-Dummy</t>
  </si>
  <si>
    <t>B.Tech</t>
  </si>
  <si>
    <t>Location-Dummy</t>
  </si>
  <si>
    <t>Education-Dummy</t>
  </si>
  <si>
    <t>Email-id</t>
  </si>
  <si>
    <t>Highest Qualification</t>
  </si>
  <si>
    <t>Total Experience</t>
  </si>
  <si>
    <t>Date of Joining</t>
  </si>
  <si>
    <t>Employment Type</t>
  </si>
  <si>
    <t>Job Location</t>
  </si>
  <si>
    <t>Offered CTC</t>
  </si>
  <si>
    <t>Full Time</t>
  </si>
  <si>
    <t>Job Level (Grade)</t>
  </si>
  <si>
    <t>Client</t>
  </si>
  <si>
    <t>Relevant Experience (RMG to provide)</t>
  </si>
  <si>
    <t>Billability (RMG to provide)</t>
  </si>
  <si>
    <t>Long Open Position (RMG &amp; TA to provide)</t>
  </si>
  <si>
    <t>Skill Tagging (RMG to provide)</t>
  </si>
  <si>
    <t>Skill Family (RMG to provide)</t>
  </si>
  <si>
    <t>Skill Name (RMG to provide)</t>
  </si>
  <si>
    <t>RR ID (To be deleted before sharing with Sachin Mishra)</t>
  </si>
  <si>
    <t>Offer in Hand (RMG to provide)</t>
  </si>
  <si>
    <t>Project Role (RMG to provide)</t>
  </si>
  <si>
    <t>Candidate's Current CTC (Pre TTL Last CTC) (RMG to provide)</t>
  </si>
  <si>
    <t>2022-07-13</t>
  </si>
  <si>
    <t>2023-03-20</t>
  </si>
  <si>
    <t>2023-03-21</t>
  </si>
  <si>
    <t>2022-06-09</t>
  </si>
  <si>
    <t>2022-05-09</t>
  </si>
  <si>
    <t>2023-02-07</t>
  </si>
  <si>
    <t>2022-11-14</t>
  </si>
  <si>
    <t>2022-05-16</t>
  </si>
  <si>
    <t>2022-04-05</t>
  </si>
  <si>
    <t>2022-04-01</t>
  </si>
  <si>
    <t>2022-05-31</t>
  </si>
  <si>
    <t>2023-05-17</t>
  </si>
  <si>
    <t>2022-03-09</t>
  </si>
  <si>
    <t>2023-04-18</t>
  </si>
  <si>
    <t>2022-10-03</t>
  </si>
  <si>
    <t>2023-05-04</t>
  </si>
  <si>
    <t>2022-11-25</t>
  </si>
  <si>
    <t>2023-01-03</t>
  </si>
  <si>
    <t>2023-06-02</t>
  </si>
  <si>
    <t>2022-11-18</t>
  </si>
  <si>
    <t>2023-06-12</t>
  </si>
  <si>
    <t>2023-03-13</t>
  </si>
  <si>
    <t>2023-01-17</t>
  </si>
  <si>
    <t>2023-06-30</t>
  </si>
  <si>
    <t>2023-09-04</t>
  </si>
  <si>
    <t>2023-08-05</t>
  </si>
  <si>
    <t>2023-08-09</t>
  </si>
  <si>
    <t>2023-08-21</t>
  </si>
  <si>
    <t>2023-09-21</t>
  </si>
  <si>
    <t>2023-09-27</t>
  </si>
  <si>
    <t>2023-10-12</t>
  </si>
  <si>
    <t>2024-01-03</t>
  </si>
  <si>
    <t>2023-11-07</t>
  </si>
  <si>
    <t>2024-01-05</t>
  </si>
  <si>
    <t>2023-11-29</t>
  </si>
  <si>
    <t>2023-12-12</t>
  </si>
  <si>
    <t>2024-01-04</t>
  </si>
  <si>
    <t>2023-11-27</t>
  </si>
  <si>
    <t>2023-12-22</t>
  </si>
  <si>
    <t>2024-01-19</t>
  </si>
  <si>
    <t>2024-01-09</t>
  </si>
  <si>
    <t>2024-03-05</t>
  </si>
  <si>
    <t>2023-12-15</t>
  </si>
  <si>
    <t>2024-03-08</t>
  </si>
  <si>
    <t>2024-03-07</t>
  </si>
  <si>
    <t>2024-01-31</t>
  </si>
  <si>
    <t>2024-04-15</t>
  </si>
  <si>
    <t>2024-03-11</t>
  </si>
  <si>
    <t>2024-05-23</t>
  </si>
  <si>
    <t>2024-05-02</t>
  </si>
  <si>
    <t>2024-02-23</t>
  </si>
  <si>
    <t>2024-04-03</t>
  </si>
  <si>
    <t>2024-04-18</t>
  </si>
  <si>
    <t>2024-02-07</t>
  </si>
  <si>
    <t>2024-04-24</t>
  </si>
  <si>
    <t>2024-04-23</t>
  </si>
  <si>
    <t>2024-05-08</t>
  </si>
  <si>
    <t>2024-04-25</t>
  </si>
  <si>
    <t>2024-04-22</t>
  </si>
  <si>
    <t>2024-05-07</t>
  </si>
  <si>
    <t>2024-04-19</t>
  </si>
  <si>
    <t>2024-05-15</t>
  </si>
  <si>
    <t>2024-05-22</t>
  </si>
  <si>
    <t>2024-05-10</t>
  </si>
  <si>
    <t>2024-05-09</t>
  </si>
  <si>
    <t>2022-09-12</t>
  </si>
  <si>
    <t>2024-06-28</t>
  </si>
  <si>
    <t>2024-07-04</t>
  </si>
  <si>
    <t>2024-08-09</t>
  </si>
  <si>
    <t>2024-07-03</t>
  </si>
  <si>
    <t>2024-09-02</t>
  </si>
  <si>
    <t>2024-08-28</t>
  </si>
  <si>
    <t>2024-09-19</t>
  </si>
  <si>
    <t>2024-09-24</t>
  </si>
  <si>
    <t>2024-09-26</t>
  </si>
  <si>
    <t>IP</t>
  </si>
  <si>
    <t>AUTOSAR Engineer</t>
  </si>
  <si>
    <t>Embedded  AutoSAR developers</t>
  </si>
  <si>
    <t>System Engineer</t>
  </si>
  <si>
    <t>HW Engineer</t>
  </si>
  <si>
    <t>Sr. Embedded Engineer</t>
  </si>
  <si>
    <t>AUTOSAR Embedded Engineer</t>
  </si>
  <si>
    <t>Technical Project/Program Manager</t>
  </si>
  <si>
    <t>CI-CD role software integrator</t>
  </si>
  <si>
    <t>System Engineering Lead</t>
  </si>
  <si>
    <t>Technical Lead</t>
  </si>
  <si>
    <t>GKN - AUTOSAR Engineers</t>
  </si>
  <si>
    <t>Daigonstics Engineer</t>
  </si>
  <si>
    <t>AutoSAR</t>
  </si>
  <si>
    <t>HMI Feature Owner</t>
  </si>
  <si>
    <t>Automation Framework Developer</t>
  </si>
  <si>
    <t>Cyber Security Engineer</t>
  </si>
  <si>
    <t>FuSa / Requirement / System Engineer</t>
  </si>
  <si>
    <t>Lab assistant</t>
  </si>
  <si>
    <t>Delivery Manager</t>
  </si>
  <si>
    <t>Sr. Team Lead - Engg</t>
  </si>
  <si>
    <t>Consultant</t>
  </si>
  <si>
    <t>Sr Design Engineer EDS Circuit</t>
  </si>
  <si>
    <t>AUTOSAR GASW</t>
  </si>
  <si>
    <t>AUTOSAR Multicore</t>
  </si>
  <si>
    <t>Hardware Engineer</t>
  </si>
  <si>
    <t>Matlab</t>
  </si>
  <si>
    <t>Embedded Testing Engineer - IVI and IC</t>
  </si>
  <si>
    <t>Associate Vice President</t>
  </si>
  <si>
    <t>Teasting and validation-LabCar</t>
  </si>
  <si>
    <t>Technical Lead- Infotainment and Cluster</t>
  </si>
  <si>
    <t>Software Requirements Engineer</t>
  </si>
  <si>
    <t>Low Level Inputs and Outputs</t>
  </si>
  <si>
    <t>Microcontroller Abstraction</t>
  </si>
  <si>
    <t>Technical Lead VI Avinya VIG</t>
  </si>
  <si>
    <t>Power Electronics System Engineer</t>
  </si>
  <si>
    <t>Design Engineer -Teasting and validation</t>
  </si>
  <si>
    <t>ePT Senior System Engineer</t>
  </si>
  <si>
    <t>Electronics Design Reviewer (GRADE)</t>
  </si>
  <si>
    <t>Virtual Verification and Validation</t>
  </si>
  <si>
    <t>Design Engineer  Cluster T V</t>
  </si>
  <si>
    <t>Design Engineer Infotainment TV</t>
  </si>
  <si>
    <t>Technical Lead Cluster TV</t>
  </si>
  <si>
    <t>Test Engineer – IVN Network Performance</t>
  </si>
  <si>
    <t>Model Based Development</t>
  </si>
  <si>
    <t>SW Architecture</t>
  </si>
  <si>
    <t>Diagnostics Engineer</t>
  </si>
  <si>
    <t>Adpative AutoSAR</t>
  </si>
  <si>
    <t>Infotainment Systems Engineer</t>
  </si>
  <si>
    <t>MBD Controls and SW Engineer</t>
  </si>
  <si>
    <t>Autosar Architect</t>
  </si>
  <si>
    <t>Embedded</t>
  </si>
  <si>
    <t>Controls Integration  Verification Engi</t>
  </si>
  <si>
    <t>Programme Manager</t>
  </si>
  <si>
    <t>Senior Software Engineer for RTE</t>
  </si>
  <si>
    <t>Sr. Tech lead for Autosar Diagnostic</t>
  </si>
  <si>
    <t>Performance and Stability Jr Developer</t>
  </si>
  <si>
    <t>ADAS - Developer</t>
  </si>
  <si>
    <t>Software Developer</t>
  </si>
  <si>
    <t>Driving CI DevOps Developer</t>
  </si>
  <si>
    <t>Driving CI DevOps - Devloper</t>
  </si>
  <si>
    <t>Integration Test Engineer</t>
  </si>
  <si>
    <t>Test Lead</t>
  </si>
  <si>
    <t>Performance Stability Emb Sr Developer</t>
  </si>
  <si>
    <t>Driving CI DevOps - Jr Developer</t>
  </si>
  <si>
    <t>Driving CI DevOps - Sr. Devloper</t>
  </si>
  <si>
    <t>Sr. Embedded SW Developer</t>
  </si>
  <si>
    <t>Senior System Engineer</t>
  </si>
  <si>
    <t>Performance Stability Jr Emb Developer</t>
  </si>
  <si>
    <t>CV-CI Integration Quality SW Integrator</t>
  </si>
  <si>
    <t>ADAS - Unit Head</t>
  </si>
  <si>
    <t>DevOps- Unit Head</t>
  </si>
  <si>
    <t>Engineer - Infotainment Validation</t>
  </si>
  <si>
    <t>Engineer - Instrumentation Cluster T n V</t>
  </si>
  <si>
    <t>Lead Engineer- Infotainment T and V</t>
  </si>
  <si>
    <t>Engineer - Instrumentation Cluster Tn V</t>
  </si>
  <si>
    <t>HIL Plant Model Simulation Testing Engin</t>
  </si>
  <si>
    <t>Battery Charging ECU's SW - Developer</t>
  </si>
  <si>
    <t>Infotainment HMI Engineer</t>
  </si>
  <si>
    <t>Performance and Stability Product Owner</t>
  </si>
  <si>
    <t>Performance  Stability Emb Developer</t>
  </si>
  <si>
    <t>ADAS - Sr. Developer</t>
  </si>
  <si>
    <t>SME - Requirement Management</t>
  </si>
  <si>
    <t>CV - CI Integration Quality Developer</t>
  </si>
  <si>
    <t>Tech Lead</t>
  </si>
  <si>
    <t>Battery Charging ECU's SW - SSW Tester</t>
  </si>
  <si>
    <t>Test Engineer</t>
  </si>
  <si>
    <t>Sr. Software Developer</t>
  </si>
  <si>
    <t>Design and implementation - AutoSAR basic software</t>
  </si>
  <si>
    <t>CRYPTO</t>
  </si>
  <si>
    <t>Design and implementation - application software</t>
  </si>
  <si>
    <t>Model based development - MATLAB, Simulink</t>
  </si>
  <si>
    <t>Electric powertrain</t>
  </si>
  <si>
    <t>Battery management</t>
  </si>
  <si>
    <t>CDD (Complex device driver)</t>
  </si>
  <si>
    <t>Test and Validation</t>
  </si>
  <si>
    <t>LabCar</t>
  </si>
  <si>
    <t>Diagnostic Manual / Electrical Schematics</t>
  </si>
  <si>
    <t>Understanding of Service engineering, Serviceability, Repairability</t>
  </si>
  <si>
    <t>Advanced Driver Assistance Systems</t>
  </si>
  <si>
    <t>ADAS Architecture</t>
  </si>
  <si>
    <t>Structures  Concept &amp; Design</t>
  </si>
  <si>
    <t>Sizing and selecting of the structures components</t>
  </si>
  <si>
    <t>Vehicle Electronics</t>
  </si>
  <si>
    <t>Power Electronics</t>
  </si>
  <si>
    <t>Electrification</t>
  </si>
  <si>
    <t>ePT/HV System Engineering</t>
  </si>
  <si>
    <t>Electrical and Electronical Architecture and Network Management</t>
  </si>
  <si>
    <t>Electrical and Electronical Architecture</t>
  </si>
  <si>
    <t>Electrical Attributes</t>
  </si>
  <si>
    <t>Test and Validation (Component)</t>
  </si>
  <si>
    <t>Design and implementation - Bootloader</t>
  </si>
  <si>
    <t>AutoSAR-based</t>
  </si>
  <si>
    <t>Software-defined vehicle</t>
  </si>
  <si>
    <t>HPC</t>
  </si>
  <si>
    <t>SAP S/4HANA - On Premise</t>
  </si>
  <si>
    <t>SAP PP</t>
  </si>
  <si>
    <t>Validation</t>
  </si>
  <si>
    <t>SIL</t>
  </si>
  <si>
    <t>ADAS EMbedded SOftware( Includes perception and data fusion</t>
  </si>
  <si>
    <t>SAP BTP</t>
  </si>
  <si>
    <t>DevOps</t>
  </si>
  <si>
    <t>Vehicle Electronics Verification &amp; Validation</t>
  </si>
  <si>
    <t>Open Source</t>
  </si>
  <si>
    <t>Development / Customization</t>
  </si>
  <si>
    <t>Adpative AutoSAR / Middleware</t>
  </si>
  <si>
    <t>Continuous integration</t>
  </si>
  <si>
    <t>Azure pipeline</t>
  </si>
  <si>
    <t>Proprietary Parts</t>
  </si>
  <si>
    <t>Proprietary - Electronics Parts -PCB &amp; SMD Components</t>
  </si>
  <si>
    <t>Jenkins</t>
  </si>
  <si>
    <t>Infotainment Systems</t>
  </si>
  <si>
    <t>TV</t>
  </si>
  <si>
    <t>Infotainment system</t>
  </si>
  <si>
    <t>HMI / GUI</t>
  </si>
  <si>
    <t>Requirements Management</t>
  </si>
  <si>
    <t>Software requirements</t>
  </si>
  <si>
    <t>AWS</t>
  </si>
  <si>
    <t>HIL</t>
  </si>
  <si>
    <t>RTE</t>
  </si>
  <si>
    <t>COM</t>
  </si>
  <si>
    <t>Niche</t>
  </si>
  <si>
    <t>Base</t>
  </si>
  <si>
    <t>Super-niche</t>
  </si>
  <si>
    <t>Approvals</t>
  </si>
  <si>
    <t>Last Promotion Year</t>
  </si>
  <si>
    <t>FY 25 Rating</t>
  </si>
  <si>
    <t>FY 24 Rating</t>
  </si>
  <si>
    <t>FY 23 Rating</t>
  </si>
  <si>
    <t>Additional Remarks</t>
  </si>
  <si>
    <t>EE</t>
  </si>
  <si>
    <t xml:space="preserve">New Joinee </t>
  </si>
  <si>
    <t>MSE</t>
  </si>
  <si>
    <t>ME</t>
  </si>
  <si>
    <t>New Joinee - FY25</t>
  </si>
  <si>
    <t>New Joinee</t>
  </si>
  <si>
    <t>Duplicate Entry</t>
  </si>
  <si>
    <t>Contract</t>
  </si>
  <si>
    <t>No Rating</t>
  </si>
  <si>
    <t>DNME</t>
  </si>
  <si>
    <t>SEE</t>
  </si>
  <si>
    <t>Not Rated</t>
  </si>
  <si>
    <t xml:space="preserve">Not Applicable </t>
  </si>
  <si>
    <t xml:space="preserve">Contractors </t>
  </si>
  <si>
    <t xml:space="preserve">Not Rated </t>
  </si>
  <si>
    <t>TA Head, Global P&amp;R Head, LoB Head, CHRO</t>
  </si>
  <si>
    <t>TA Head, Regional P&amp;R Head, LoB Head</t>
  </si>
  <si>
    <t>Auto Approve</t>
  </si>
  <si>
    <t xml:space="preserve">New Joinee - </t>
  </si>
  <si>
    <t>Separated before PMS Launch</t>
  </si>
  <si>
    <t>Separated post PMS Launch</t>
  </si>
  <si>
    <t>Long Open Position</t>
  </si>
  <si>
    <t>Billability</t>
  </si>
  <si>
    <t>Skill Tagging</t>
  </si>
  <si>
    <t>Skill Family</t>
  </si>
  <si>
    <t>Skill Name</t>
  </si>
  <si>
    <t>Candidate's Current CTC (Pre TTL Last CTC)</t>
  </si>
  <si>
    <t>Offer in Hand</t>
  </si>
  <si>
    <t>Project Role</t>
  </si>
  <si>
    <t>Total Experience (In Years)</t>
  </si>
  <si>
    <t>Relevant Experience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</si>
</sst>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0.0"/>
  </numFmts>
  <fonts count="9" x14ac:knownFonts="1">
    <font>
      <sz val="10"/>
      <color theme="1"/>
      <name val="DM Sans"/>
      <family val="2"/>
    </font>
    <font>
      <sz val="10"/>
      <color theme="1"/>
      <name val="DM Sans"/>
      <family val="2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b/>
      <sz val="12"/>
      <color rgb="FF000000"/>
      <name val="Aptos"/>
      <family val="2"/>
    </font>
    <font>
      <b/>
      <sz val="10"/>
      <color theme="1"/>
      <name val="DM Sans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4" xfId="0" applyFont="1" applyFill="1" applyBorder="1" applyAlignment="1">
      <alignment horizontal="center" vertical="center"/>
    </xf>
    <xf numFmtId="17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5" fontId="5" fillId="4" borderId="0" xfId="0" applyNumberFormat="1" applyFont="1" applyFill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6" fontId="5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5" fontId="5" fillId="4" borderId="6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166" fontId="5" fillId="4" borderId="0" xfId="0" applyNumberFormat="1" applyFont="1" applyFill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6" fontId="5" fillId="4" borderId="11" xfId="0" applyNumberFormat="1" applyFont="1" applyFill="1" applyBorder="1" applyAlignment="1">
      <alignment horizontal="center" vertical="center"/>
    </xf>
    <xf numFmtId="15" fontId="5" fillId="4" borderId="11" xfId="0" applyNumberFormat="1" applyFont="1" applyFill="1" applyBorder="1" applyAlignment="1">
      <alignment horizontal="center" vertical="center"/>
    </xf>
    <xf numFmtId="164" fontId="5" fillId="4" borderId="11" xfId="1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6" fontId="5" fillId="4" borderId="0" xfId="0" applyNumberFormat="1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6" fontId="5" fillId="4" borderId="16" xfId="0" applyNumberFormat="1" applyFont="1" applyFill="1" applyBorder="1" applyAlignment="1">
      <alignment horizontal="center" vertical="center"/>
    </xf>
    <xf numFmtId="15" fontId="5" fillId="4" borderId="16" xfId="0" applyNumberFormat="1" applyFont="1" applyFill="1" applyBorder="1" applyAlignment="1">
      <alignment horizontal="center" vertical="center"/>
    </xf>
    <xf numFmtId="164" fontId="5" fillId="4" borderId="16" xfId="1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 wrapText="1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11" borderId="0" xfId="2" applyNumberFormat="1" applyFont="1" applyFill="1" applyAlignment="1">
      <alignment horizontal="center" vertical="center"/>
    </xf>
    <xf numFmtId="164" fontId="0" fillId="0" borderId="0" xfId="0" applyNumberFormat="1"/>
  </cellXfs>
  <cellStyles count="3">
    <cellStyle name="Comma" xfId="2" builtinId="3"/>
    <cellStyle name="Comma 2" xfId="1" xr:uid="{6075782B-D324-4CE3-84C6-D446AA303D6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g926907\Desktop\New%20Beginnings%202024\APAC%20P&amp;R%20Policies\Anwesha\AI%20Competetion\Praveen%20Gandhi%20Data\Embedded%20Hiring%20Data-%20April%2023-%20Oct%2024_Anwesha.xlsx" TargetMode="External"/><Relationship Id="rId1" Type="http://schemas.openxmlformats.org/officeDocument/2006/relationships/externalLinkPath" Target="/Users/agg926907/Desktop/New%20Beginnings%202024/APAC%20P&amp;R%20Policies/Anwesha/AI%20Competetion/Praveen%20Gandhi%20Data/Embedded%20Hiring%20Data-%20April%2023-%20Oct%2024_Anwes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</sheetNames>
    <sheetDataSet>
      <sheetData sheetId="0">
        <row r="2">
          <cell r="A2" t="str">
            <v>Sr. No</v>
          </cell>
          <cell r="B2" t="str">
            <v>Month</v>
          </cell>
          <cell r="C2" t="str">
            <v>Skill</v>
          </cell>
          <cell r="D2" t="str">
            <v>RR ID</v>
          </cell>
          <cell r="E2" t="str">
            <v>Candidate Name</v>
          </cell>
          <cell r="F2" t="str">
            <v>Exp</v>
          </cell>
          <cell r="G2" t="str">
            <v xml:space="preserve">Exp Range </v>
          </cell>
          <cell r="H2" t="str">
            <v>Assigned Project</v>
          </cell>
          <cell r="I2" t="str">
            <v>Preferred Location</v>
          </cell>
          <cell r="J2" t="str">
            <v>CCTC</v>
          </cell>
          <cell r="K2" t="str">
            <v>Grade</v>
          </cell>
          <cell r="L2" t="str">
            <v>E_DOJ</v>
          </cell>
          <cell r="M2" t="str">
            <v>Offered CTC</v>
          </cell>
          <cell r="N2" t="str">
            <v>Joining Bonus</v>
          </cell>
          <cell r="O2" t="str">
            <v xml:space="preserve">Internal Median </v>
          </cell>
          <cell r="P2" t="str">
            <v>External Median</v>
          </cell>
          <cell r="Q2" t="str">
            <v>Average Median</v>
          </cell>
          <cell r="R2" t="str">
            <v>Compa Ratio as per Internal Median</v>
          </cell>
          <cell r="S2" t="str">
            <v>Compa Ratio as per External Median</v>
          </cell>
          <cell r="T2" t="str">
            <v>Compa Ratio as per Average Median</v>
          </cell>
          <cell r="U2" t="str">
            <v>Count of Hires Above Internal Median of 1.0</v>
          </cell>
          <cell r="V2" t="str">
            <v>Count of Hires Above External Median of 1.0</v>
          </cell>
          <cell r="W2" t="str">
            <v>Count of Hires Above Average Median of 1.0</v>
          </cell>
        </row>
        <row r="3">
          <cell r="A3">
            <v>1</v>
          </cell>
          <cell r="B3">
            <v>45017</v>
          </cell>
          <cell r="C3" t="str">
            <v>V&amp;V Engineer</v>
          </cell>
          <cell r="D3">
            <v>55995</v>
          </cell>
          <cell r="E3" t="str">
            <v>Rajasekaran Selvam</v>
          </cell>
          <cell r="F3">
            <v>6.2</v>
          </cell>
          <cell r="G3" t="str">
            <v>6-8 Years</v>
          </cell>
          <cell r="H3" t="str">
            <v>Open</v>
          </cell>
          <cell r="I3" t="str">
            <v>Coimbatore</v>
          </cell>
          <cell r="J3">
            <v>9.14</v>
          </cell>
          <cell r="K3" t="str">
            <v>L2</v>
          </cell>
          <cell r="L3">
            <v>45085</v>
          </cell>
          <cell r="M3">
            <v>1400000</v>
          </cell>
          <cell r="N3"/>
          <cell r="O3">
            <v>1325500.05</v>
          </cell>
          <cell r="P3">
            <v>1652300</v>
          </cell>
          <cell r="Q3">
            <v>1488900.0249999999</v>
          </cell>
          <cell r="R3">
            <v>1.0562051657410347</v>
          </cell>
          <cell r="S3">
            <v>0.84730375839738548</v>
          </cell>
          <cell r="T3">
            <v>0.94029147457365381</v>
          </cell>
          <cell r="U3">
            <v>1</v>
          </cell>
          <cell r="V3">
            <v>0</v>
          </cell>
          <cell r="W3">
            <v>0</v>
          </cell>
        </row>
        <row r="4">
          <cell r="A4">
            <v>2</v>
          </cell>
          <cell r="B4">
            <v>45017</v>
          </cell>
          <cell r="C4" t="str">
            <v>V&amp;V Engineer</v>
          </cell>
          <cell r="D4">
            <v>64413</v>
          </cell>
          <cell r="E4" t="str">
            <v>Sowmiya R</v>
          </cell>
          <cell r="F4">
            <v>7</v>
          </cell>
          <cell r="G4" t="str">
            <v>6-8 Years</v>
          </cell>
          <cell r="H4" t="str">
            <v>Open</v>
          </cell>
          <cell r="I4" t="str">
            <v>Coimbatore</v>
          </cell>
          <cell r="J4">
            <v>10.5</v>
          </cell>
          <cell r="K4" t="str">
            <v>L2</v>
          </cell>
          <cell r="L4">
            <v>45132</v>
          </cell>
          <cell r="M4">
            <v>1600000</v>
          </cell>
          <cell r="N4"/>
          <cell r="O4">
            <v>1325500.05</v>
          </cell>
          <cell r="P4">
            <v>1652300</v>
          </cell>
          <cell r="Q4">
            <v>1488900.0249999999</v>
          </cell>
          <cell r="R4">
            <v>1.2070916179897542</v>
          </cell>
          <cell r="S4">
            <v>0.96834715245415481</v>
          </cell>
          <cell r="T4">
            <v>1.0746188280841757</v>
          </cell>
          <cell r="U4">
            <v>1</v>
          </cell>
          <cell r="V4">
            <v>0</v>
          </cell>
          <cell r="W4">
            <v>1</v>
          </cell>
        </row>
        <row r="5">
          <cell r="A5">
            <v>3</v>
          </cell>
          <cell r="B5">
            <v>45017</v>
          </cell>
          <cell r="C5" t="str">
            <v>V&amp;V Engineer</v>
          </cell>
          <cell r="D5">
            <v>64465</v>
          </cell>
          <cell r="E5" t="str">
            <v>Sathis Kumar Raju</v>
          </cell>
          <cell r="F5">
            <v>11.9</v>
          </cell>
          <cell r="G5" t="str">
            <v>10-12 Years</v>
          </cell>
          <cell r="H5" t="str">
            <v>Open</v>
          </cell>
          <cell r="I5" t="str">
            <v>Coimbatore</v>
          </cell>
          <cell r="J5">
            <v>12.5</v>
          </cell>
          <cell r="K5" t="str">
            <v>L2.2</v>
          </cell>
          <cell r="L5">
            <v>45124</v>
          </cell>
          <cell r="M5">
            <v>2000000</v>
          </cell>
          <cell r="N5"/>
          <cell r="O5">
            <v>2125300</v>
          </cell>
          <cell r="P5">
            <v>2165400</v>
          </cell>
          <cell r="Q5">
            <v>2145350</v>
          </cell>
          <cell r="R5">
            <v>0.9410436173716652</v>
          </cell>
          <cell r="S5">
            <v>0.92361688371663431</v>
          </cell>
          <cell r="T5">
            <v>0.93224881720931319</v>
          </cell>
          <cell r="U5">
            <v>0</v>
          </cell>
          <cell r="V5">
            <v>0</v>
          </cell>
          <cell r="W5">
            <v>0</v>
          </cell>
        </row>
        <row r="6">
          <cell r="A6">
            <v>4</v>
          </cell>
          <cell r="B6">
            <v>45017</v>
          </cell>
          <cell r="C6" t="str">
            <v>AUTOSAR</v>
          </cell>
          <cell r="D6">
            <v>54311</v>
          </cell>
          <cell r="E6" t="str">
            <v>Akankshya Patro</v>
          </cell>
          <cell r="F6">
            <v>12</v>
          </cell>
          <cell r="G6" t="str">
            <v>12-15 Years</v>
          </cell>
          <cell r="H6" t="str">
            <v>Volvo</v>
          </cell>
          <cell r="I6" t="str">
            <v>Coimbatore</v>
          </cell>
          <cell r="J6">
            <v>10</v>
          </cell>
          <cell r="K6" t="str">
            <v>L1.2</v>
          </cell>
          <cell r="L6">
            <v>45110</v>
          </cell>
          <cell r="M6">
            <v>1600000</v>
          </cell>
          <cell r="N6"/>
          <cell r="O6">
            <v>1016500.04</v>
          </cell>
          <cell r="P6">
            <v>1275300</v>
          </cell>
          <cell r="Q6">
            <v>1145900.02</v>
          </cell>
          <cell r="R6">
            <v>1.5740284673279501</v>
          </cell>
          <cell r="S6">
            <v>1.2546067591939152</v>
          </cell>
          <cell r="T6">
            <v>1.3962823737449626</v>
          </cell>
          <cell r="U6">
            <v>1</v>
          </cell>
          <cell r="V6">
            <v>1</v>
          </cell>
          <cell r="W6">
            <v>1</v>
          </cell>
        </row>
        <row r="7">
          <cell r="A7">
            <v>5</v>
          </cell>
          <cell r="B7">
            <v>45017</v>
          </cell>
          <cell r="C7" t="str">
            <v>Embedded Developer</v>
          </cell>
          <cell r="D7">
            <v>54312</v>
          </cell>
          <cell r="E7" t="str">
            <v>Muruganantham.N</v>
          </cell>
          <cell r="F7">
            <v>18</v>
          </cell>
          <cell r="G7" t="str">
            <v>15-20 Years</v>
          </cell>
          <cell r="H7" t="str">
            <v>Volvo</v>
          </cell>
          <cell r="I7" t="str">
            <v>Bangalore</v>
          </cell>
          <cell r="J7">
            <v>18</v>
          </cell>
          <cell r="K7" t="str">
            <v>L2.2</v>
          </cell>
          <cell r="L7">
            <v>45126</v>
          </cell>
          <cell r="M7">
            <v>2000000</v>
          </cell>
          <cell r="N7"/>
          <cell r="O7">
            <v>2125300</v>
          </cell>
          <cell r="P7">
            <v>2165400</v>
          </cell>
          <cell r="Q7">
            <v>2145350</v>
          </cell>
          <cell r="R7">
            <v>0.9410436173716652</v>
          </cell>
          <cell r="S7">
            <v>0.92361688371663431</v>
          </cell>
          <cell r="T7">
            <v>0.93224881720931319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6</v>
          </cell>
          <cell r="B8">
            <v>45017</v>
          </cell>
          <cell r="C8" t="str">
            <v>AUTOSAR</v>
          </cell>
          <cell r="D8">
            <v>52743</v>
          </cell>
          <cell r="E8" t="str">
            <v>Karthick Venkadesh</v>
          </cell>
          <cell r="F8">
            <v>10.5</v>
          </cell>
          <cell r="G8" t="str">
            <v>10-12 Years</v>
          </cell>
          <cell r="H8" t="str">
            <v>Volvo</v>
          </cell>
          <cell r="I8" t="str">
            <v>Coimbatore</v>
          </cell>
          <cell r="J8">
            <v>26</v>
          </cell>
          <cell r="K8" t="str">
            <v>L2.1</v>
          </cell>
          <cell r="L8">
            <v>45079</v>
          </cell>
          <cell r="M8">
            <v>3200000</v>
          </cell>
          <cell r="N8"/>
          <cell r="O8">
            <v>1768150.0449999999</v>
          </cell>
          <cell r="P8">
            <v>1908800</v>
          </cell>
          <cell r="Q8">
            <v>1838475.0225</v>
          </cell>
          <cell r="R8">
            <v>1.8098011585888911</v>
          </cell>
          <cell r="S8">
            <v>1.6764459346186085</v>
          </cell>
          <cell r="T8">
            <v>1.7405730079751465</v>
          </cell>
          <cell r="U8">
            <v>1</v>
          </cell>
          <cell r="V8">
            <v>1</v>
          </cell>
          <cell r="W8">
            <v>1</v>
          </cell>
        </row>
        <row r="9">
          <cell r="A9">
            <v>7</v>
          </cell>
          <cell r="B9">
            <v>45017</v>
          </cell>
          <cell r="C9" t="str">
            <v>AUTOSAR</v>
          </cell>
          <cell r="D9">
            <v>63262</v>
          </cell>
          <cell r="E9" t="str">
            <v>ARAVIND RAJ S</v>
          </cell>
          <cell r="F9">
            <v>6</v>
          </cell>
          <cell r="G9" t="str">
            <v>6-8 Years</v>
          </cell>
          <cell r="H9" t="str">
            <v>Volvo</v>
          </cell>
          <cell r="I9" t="str">
            <v>Coimbatore</v>
          </cell>
          <cell r="J9">
            <v>15.1</v>
          </cell>
          <cell r="K9" t="str">
            <v>L2.1</v>
          </cell>
          <cell r="L9">
            <v>45191</v>
          </cell>
          <cell r="M9">
            <v>2300000</v>
          </cell>
          <cell r="N9"/>
          <cell r="O9">
            <v>1768150.0449999999</v>
          </cell>
          <cell r="P9">
            <v>1908800</v>
          </cell>
          <cell r="Q9">
            <v>1838475.0225</v>
          </cell>
          <cell r="R9">
            <v>1.3007945827357656</v>
          </cell>
          <cell r="S9">
            <v>1.2049455155071249</v>
          </cell>
          <cell r="T9">
            <v>1.2510368494821364</v>
          </cell>
          <cell r="U9">
            <v>1</v>
          </cell>
          <cell r="V9">
            <v>1</v>
          </cell>
          <cell r="W9">
            <v>1</v>
          </cell>
        </row>
        <row r="10">
          <cell r="A10">
            <v>8</v>
          </cell>
          <cell r="B10">
            <v>45017</v>
          </cell>
          <cell r="C10" t="str">
            <v>Project Manager</v>
          </cell>
          <cell r="D10">
            <v>64452</v>
          </cell>
          <cell r="E10" t="str">
            <v>Shital Hulge</v>
          </cell>
          <cell r="F10">
            <v>4.0999999999999996</v>
          </cell>
          <cell r="G10" t="str">
            <v>4-6 Years</v>
          </cell>
          <cell r="H10" t="str">
            <v>Stellantis</v>
          </cell>
          <cell r="I10" t="str">
            <v>Pune</v>
          </cell>
          <cell r="J10">
            <v>28</v>
          </cell>
          <cell r="K10" t="str">
            <v>L3.1</v>
          </cell>
          <cell r="L10">
            <v>45120</v>
          </cell>
          <cell r="M10">
            <v>3500000</v>
          </cell>
          <cell r="N10"/>
          <cell r="O10">
            <v>2956899.9950000001</v>
          </cell>
          <cell r="P10">
            <v>3809200</v>
          </cell>
          <cell r="Q10">
            <v>3383049.9975000001</v>
          </cell>
          <cell r="R10">
            <v>1.1836720910136833</v>
          </cell>
          <cell r="S10">
            <v>0.91882810038853302</v>
          </cell>
          <cell r="T10">
            <v>1.0345693982017479</v>
          </cell>
          <cell r="U10">
            <v>1</v>
          </cell>
          <cell r="V10">
            <v>0</v>
          </cell>
          <cell r="W10">
            <v>1</v>
          </cell>
        </row>
        <row r="11">
          <cell r="A11">
            <v>9</v>
          </cell>
          <cell r="B11">
            <v>45017</v>
          </cell>
          <cell r="C11" t="str">
            <v>Functional Safety</v>
          </cell>
          <cell r="D11">
            <v>60403</v>
          </cell>
          <cell r="E11" t="str">
            <v>Navaneethakrishnan S</v>
          </cell>
          <cell r="F11">
            <v>9.8000000000000007</v>
          </cell>
          <cell r="G11" t="str">
            <v>8-10 Years</v>
          </cell>
          <cell r="H11" t="str">
            <v>Open</v>
          </cell>
          <cell r="I11" t="str">
            <v>Coimbatore</v>
          </cell>
          <cell r="J11">
            <v>9</v>
          </cell>
          <cell r="K11" t="str">
            <v>L3</v>
          </cell>
          <cell r="L11">
            <v>45124</v>
          </cell>
          <cell r="M11">
            <v>3500000</v>
          </cell>
          <cell r="N11"/>
          <cell r="O11">
            <v>2339799.96</v>
          </cell>
          <cell r="P11">
            <v>3321200</v>
          </cell>
          <cell r="Q11">
            <v>2830499.98</v>
          </cell>
          <cell r="R11">
            <v>1.49585437209769</v>
          </cell>
          <cell r="S11">
            <v>1.0538359629049741</v>
          </cell>
          <cell r="T11">
            <v>1.2365306570325432</v>
          </cell>
          <cell r="U11">
            <v>1</v>
          </cell>
          <cell r="V11">
            <v>1</v>
          </cell>
          <cell r="W11">
            <v>1</v>
          </cell>
        </row>
        <row r="12">
          <cell r="A12">
            <v>10</v>
          </cell>
          <cell r="B12">
            <v>45017</v>
          </cell>
          <cell r="C12" t="str">
            <v>V&amp;V Engineer</v>
          </cell>
          <cell r="D12">
            <v>63253</v>
          </cell>
          <cell r="E12" t="str">
            <v>Prasanth S</v>
          </cell>
          <cell r="F12">
            <v>6.5</v>
          </cell>
          <cell r="G12" t="str">
            <v>6-8 Years</v>
          </cell>
          <cell r="H12" t="str">
            <v>Open</v>
          </cell>
          <cell r="I12" t="str">
            <v>Coimbatore</v>
          </cell>
          <cell r="J12">
            <v>14</v>
          </cell>
          <cell r="K12" t="str">
            <v>L2.1</v>
          </cell>
          <cell r="L12">
            <v>45121</v>
          </cell>
          <cell r="M12">
            <v>2800000</v>
          </cell>
          <cell r="N12"/>
          <cell r="O12">
            <v>1768150.0449999999</v>
          </cell>
          <cell r="P12">
            <v>1908800</v>
          </cell>
          <cell r="Q12">
            <v>1838475.0225</v>
          </cell>
          <cell r="R12">
            <v>1.5835760137652799</v>
          </cell>
          <cell r="S12">
            <v>1.4668901927912825</v>
          </cell>
          <cell r="T12">
            <v>1.5230013819782531</v>
          </cell>
          <cell r="U12">
            <v>1</v>
          </cell>
          <cell r="V12">
            <v>1</v>
          </cell>
          <cell r="W12">
            <v>1</v>
          </cell>
        </row>
        <row r="13">
          <cell r="A13">
            <v>11</v>
          </cell>
          <cell r="B13">
            <v>45017</v>
          </cell>
          <cell r="C13" t="str">
            <v>V&amp;V Engineer</v>
          </cell>
          <cell r="D13">
            <v>63257</v>
          </cell>
          <cell r="E13" t="str">
            <v>K N Shanmuga Siva</v>
          </cell>
          <cell r="F13">
            <v>3.2</v>
          </cell>
          <cell r="G13" t="str">
            <v>2-4 Years</v>
          </cell>
          <cell r="H13" t="str">
            <v>Open</v>
          </cell>
          <cell r="I13" t="str">
            <v>Coimbatore</v>
          </cell>
          <cell r="J13">
            <v>8</v>
          </cell>
          <cell r="K13" t="str">
            <v>L2.1</v>
          </cell>
          <cell r="L13">
            <v>45068</v>
          </cell>
          <cell r="M13">
            <v>2100000</v>
          </cell>
          <cell r="N13"/>
          <cell r="O13">
            <v>1768150.0449999999</v>
          </cell>
          <cell r="P13">
            <v>1908800</v>
          </cell>
          <cell r="Q13">
            <v>1838475.0225</v>
          </cell>
          <cell r="R13">
            <v>1.1876820103239598</v>
          </cell>
          <cell r="S13">
            <v>1.1001676445934618</v>
          </cell>
          <cell r="T13">
            <v>1.14225103648369</v>
          </cell>
          <cell r="U13">
            <v>1</v>
          </cell>
          <cell r="V13">
            <v>1</v>
          </cell>
          <cell r="W13">
            <v>1</v>
          </cell>
        </row>
        <row r="14">
          <cell r="A14">
            <v>12</v>
          </cell>
          <cell r="B14">
            <v>45017</v>
          </cell>
          <cell r="C14" t="str">
            <v>HIL Testing</v>
          </cell>
          <cell r="D14">
            <v>52971</v>
          </cell>
          <cell r="E14" t="str">
            <v>Ajithkumar D</v>
          </cell>
          <cell r="F14">
            <v>2.4</v>
          </cell>
          <cell r="G14" t="str">
            <v>2-4 Years</v>
          </cell>
          <cell r="H14" t="str">
            <v>Open</v>
          </cell>
          <cell r="I14" t="str">
            <v>Coimbatore</v>
          </cell>
          <cell r="J14">
            <v>2.7</v>
          </cell>
          <cell r="K14" t="str">
            <v>L1.1</v>
          </cell>
          <cell r="L14">
            <v>45089</v>
          </cell>
          <cell r="M14">
            <v>600000</v>
          </cell>
          <cell r="N14"/>
          <cell r="O14">
            <v>559549.99</v>
          </cell>
          <cell r="P14">
            <v>782000</v>
          </cell>
          <cell r="Q14">
            <v>670774.995</v>
          </cell>
          <cell r="R14">
            <v>1.0722902523865652</v>
          </cell>
          <cell r="S14">
            <v>0.76726342710997442</v>
          </cell>
          <cell r="T14">
            <v>0.89448772609658778</v>
          </cell>
          <cell r="U14">
            <v>1</v>
          </cell>
          <cell r="V14">
            <v>0</v>
          </cell>
          <cell r="W14">
            <v>0</v>
          </cell>
        </row>
        <row r="15">
          <cell r="A15">
            <v>13</v>
          </cell>
          <cell r="B15">
            <v>45017</v>
          </cell>
          <cell r="C15" t="str">
            <v>HW Design</v>
          </cell>
          <cell r="D15">
            <v>63256</v>
          </cell>
          <cell r="E15" t="str">
            <v>SaiBaba Kandagatla</v>
          </cell>
          <cell r="F15">
            <v>3.8</v>
          </cell>
          <cell r="G15" t="str">
            <v>2-4 Years</v>
          </cell>
          <cell r="H15" t="str">
            <v>Open</v>
          </cell>
          <cell r="I15" t="str">
            <v>Bangalore</v>
          </cell>
          <cell r="J15">
            <v>6.3</v>
          </cell>
          <cell r="K15" t="str">
            <v>L1.2</v>
          </cell>
          <cell r="L15">
            <v>45051</v>
          </cell>
          <cell r="M15">
            <v>1300000</v>
          </cell>
          <cell r="N15"/>
          <cell r="O15">
            <v>1016500.04</v>
          </cell>
          <cell r="P15">
            <v>1275300</v>
          </cell>
          <cell r="Q15">
            <v>1145900.02</v>
          </cell>
          <cell r="R15">
            <v>1.2788981297039594</v>
          </cell>
          <cell r="S15">
            <v>1.019367991845056</v>
          </cell>
          <cell r="T15">
            <v>1.134479428667782</v>
          </cell>
          <cell r="U15">
            <v>1</v>
          </cell>
          <cell r="V15">
            <v>1</v>
          </cell>
          <cell r="W15">
            <v>1</v>
          </cell>
        </row>
        <row r="16">
          <cell r="A16">
            <v>14</v>
          </cell>
          <cell r="B16">
            <v>45017</v>
          </cell>
          <cell r="C16" t="str">
            <v>Embedded Developer</v>
          </cell>
          <cell r="D16">
            <v>51470</v>
          </cell>
          <cell r="E16" t="str">
            <v>Sri Lalitha Manswini</v>
          </cell>
          <cell r="F16">
            <v>6</v>
          </cell>
          <cell r="G16" t="str">
            <v>6-8 Years</v>
          </cell>
          <cell r="H16" t="str">
            <v>Open</v>
          </cell>
          <cell r="I16" t="str">
            <v>Bangalore</v>
          </cell>
          <cell r="J16">
            <v>12</v>
          </cell>
          <cell r="K16" t="str">
            <v>L2</v>
          </cell>
          <cell r="L16">
            <v>45040</v>
          </cell>
          <cell r="M16">
            <v>1850000</v>
          </cell>
          <cell r="N16"/>
          <cell r="O16">
            <v>1325500.05</v>
          </cell>
          <cell r="P16">
            <v>1652300</v>
          </cell>
          <cell r="Q16">
            <v>1488900.0249999999</v>
          </cell>
          <cell r="R16">
            <v>1.3956996833006532</v>
          </cell>
          <cell r="S16">
            <v>1.1196513950251166</v>
          </cell>
          <cell r="T16">
            <v>1.2425280199723283</v>
          </cell>
          <cell r="U16">
            <v>1</v>
          </cell>
          <cell r="V16">
            <v>1</v>
          </cell>
          <cell r="W16">
            <v>1</v>
          </cell>
        </row>
        <row r="17">
          <cell r="A17">
            <v>15</v>
          </cell>
          <cell r="B17">
            <v>45017</v>
          </cell>
          <cell r="C17" t="str">
            <v>Cybersecurity</v>
          </cell>
          <cell r="D17">
            <v>51466</v>
          </cell>
          <cell r="E17" t="str">
            <v>Lakshmi Manasa</v>
          </cell>
          <cell r="F17">
            <v>2</v>
          </cell>
          <cell r="G17" t="str">
            <v>2-4 Years</v>
          </cell>
          <cell r="H17" t="str">
            <v>Open</v>
          </cell>
          <cell r="I17" t="str">
            <v>Bangalore</v>
          </cell>
          <cell r="J17">
            <v>6</v>
          </cell>
          <cell r="K17" t="str">
            <v>L1.1</v>
          </cell>
          <cell r="L17">
            <v>45049</v>
          </cell>
          <cell r="M17">
            <v>1300000</v>
          </cell>
          <cell r="N17"/>
          <cell r="O17">
            <v>559549.99</v>
          </cell>
          <cell r="P17">
            <v>782000</v>
          </cell>
          <cell r="Q17">
            <v>670774.995</v>
          </cell>
          <cell r="R17">
            <v>2.3232955468375578</v>
          </cell>
          <cell r="S17">
            <v>1.6624040920716112</v>
          </cell>
          <cell r="T17">
            <v>1.9380567398759401</v>
          </cell>
          <cell r="U17">
            <v>1</v>
          </cell>
          <cell r="V17">
            <v>1</v>
          </cell>
          <cell r="W17">
            <v>1</v>
          </cell>
        </row>
        <row r="18">
          <cell r="A18">
            <v>16</v>
          </cell>
          <cell r="B18">
            <v>45017</v>
          </cell>
          <cell r="C18" t="str">
            <v>V&amp;V Engineer</v>
          </cell>
          <cell r="D18">
            <v>51464</v>
          </cell>
          <cell r="E18" t="str">
            <v>PRASHANTH</v>
          </cell>
          <cell r="F18">
            <v>10</v>
          </cell>
          <cell r="G18" t="str">
            <v>10-12 Years</v>
          </cell>
          <cell r="H18" t="str">
            <v>Open</v>
          </cell>
          <cell r="I18" t="str">
            <v>Bangalore</v>
          </cell>
          <cell r="J18">
            <v>13</v>
          </cell>
          <cell r="K18" t="str">
            <v>L1.2</v>
          </cell>
          <cell r="L18">
            <v>45034</v>
          </cell>
          <cell r="M18">
            <v>1400000</v>
          </cell>
          <cell r="N18"/>
          <cell r="O18">
            <v>1016500.04</v>
          </cell>
          <cell r="P18">
            <v>1275300</v>
          </cell>
          <cell r="Q18">
            <v>1145900.02</v>
          </cell>
          <cell r="R18">
            <v>1.3772749089119563</v>
          </cell>
          <cell r="S18">
            <v>1.0977809142946757</v>
          </cell>
          <cell r="T18">
            <v>1.2217470770268422</v>
          </cell>
          <cell r="U18">
            <v>1</v>
          </cell>
          <cell r="V18">
            <v>1</v>
          </cell>
          <cell r="W18">
            <v>1</v>
          </cell>
        </row>
        <row r="19">
          <cell r="A19">
            <v>17</v>
          </cell>
          <cell r="B19">
            <v>45017</v>
          </cell>
          <cell r="C19" t="str">
            <v>V&amp;V Engineer</v>
          </cell>
          <cell r="D19">
            <v>52972</v>
          </cell>
          <cell r="E19" t="str">
            <v>Divya Kiranmai G</v>
          </cell>
          <cell r="F19">
            <v>7.9</v>
          </cell>
          <cell r="G19" t="str">
            <v>6-8 Years</v>
          </cell>
          <cell r="H19" t="str">
            <v>Open</v>
          </cell>
          <cell r="I19" t="str">
            <v>Bangalore</v>
          </cell>
          <cell r="J19">
            <v>10</v>
          </cell>
          <cell r="K19" t="str">
            <v>L1.2</v>
          </cell>
          <cell r="L19">
            <v>45036</v>
          </cell>
          <cell r="M19">
            <v>1700000</v>
          </cell>
          <cell r="N19" t="str">
            <v>1L</v>
          </cell>
          <cell r="O19">
            <v>1016500.04</v>
          </cell>
          <cell r="P19">
            <v>1275300</v>
          </cell>
          <cell r="Q19">
            <v>1145900.02</v>
          </cell>
          <cell r="R19">
            <v>1.6724052465359469</v>
          </cell>
          <cell r="S19">
            <v>1.3330196816435349</v>
          </cell>
          <cell r="T19">
            <v>1.4835500221040225</v>
          </cell>
          <cell r="U19">
            <v>1</v>
          </cell>
          <cell r="V19">
            <v>1</v>
          </cell>
          <cell r="W19">
            <v>1</v>
          </cell>
        </row>
        <row r="20">
          <cell r="A20">
            <v>18</v>
          </cell>
          <cell r="B20">
            <v>45017</v>
          </cell>
          <cell r="C20" t="str">
            <v>V&amp;V Engineer</v>
          </cell>
          <cell r="D20">
            <v>64434</v>
          </cell>
          <cell r="E20" t="str">
            <v>Vaidehi Satoskar</v>
          </cell>
          <cell r="F20">
            <v>4</v>
          </cell>
          <cell r="G20" t="str">
            <v>4-6 Years</v>
          </cell>
          <cell r="H20" t="str">
            <v>Open</v>
          </cell>
          <cell r="I20" t="str">
            <v>Bangalore</v>
          </cell>
          <cell r="J20">
            <v>10</v>
          </cell>
          <cell r="K20" t="str">
            <v>L1.2</v>
          </cell>
          <cell r="L20">
            <v>45131</v>
          </cell>
          <cell r="M20">
            <v>1500000</v>
          </cell>
          <cell r="N20"/>
          <cell r="O20">
            <v>1016500.04</v>
          </cell>
          <cell r="P20">
            <v>1275300</v>
          </cell>
          <cell r="Q20">
            <v>1145900.02</v>
          </cell>
          <cell r="R20">
            <v>1.4756516881199533</v>
          </cell>
          <cell r="S20">
            <v>1.1761938367442955</v>
          </cell>
          <cell r="T20">
            <v>1.3090147253859024</v>
          </cell>
          <cell r="U20">
            <v>1</v>
          </cell>
          <cell r="V20">
            <v>1</v>
          </cell>
          <cell r="W20">
            <v>1</v>
          </cell>
        </row>
        <row r="21">
          <cell r="A21">
            <v>19</v>
          </cell>
          <cell r="B21">
            <v>45017</v>
          </cell>
          <cell r="C21" t="str">
            <v>V&amp;V Engineer</v>
          </cell>
          <cell r="D21">
            <v>52767</v>
          </cell>
          <cell r="E21" t="str">
            <v>Gangisetty Akhil</v>
          </cell>
          <cell r="F21">
            <v>5</v>
          </cell>
          <cell r="G21" t="str">
            <v>4-6 Years</v>
          </cell>
          <cell r="H21" t="str">
            <v>Open</v>
          </cell>
          <cell r="I21" t="str">
            <v>Bangalore</v>
          </cell>
          <cell r="J21">
            <v>5.5</v>
          </cell>
          <cell r="K21" t="str">
            <v>L1.2</v>
          </cell>
          <cell r="L21">
            <v>45070</v>
          </cell>
          <cell r="M21">
            <v>1800000</v>
          </cell>
          <cell r="N21"/>
          <cell r="O21">
            <v>1016500.04</v>
          </cell>
          <cell r="P21">
            <v>1275300</v>
          </cell>
          <cell r="Q21">
            <v>1145900.02</v>
          </cell>
          <cell r="R21">
            <v>1.7707820257439437</v>
          </cell>
          <cell r="S21">
            <v>1.4114326040931546</v>
          </cell>
          <cell r="T21">
            <v>1.5708176704630827</v>
          </cell>
          <cell r="U21">
            <v>1</v>
          </cell>
          <cell r="V21">
            <v>1</v>
          </cell>
          <cell r="W21">
            <v>1</v>
          </cell>
        </row>
        <row r="22">
          <cell r="A22">
            <v>20</v>
          </cell>
          <cell r="B22">
            <v>45017</v>
          </cell>
          <cell r="C22" t="str">
            <v>V&amp;V Engineer</v>
          </cell>
          <cell r="D22">
            <v>60385</v>
          </cell>
          <cell r="E22" t="str">
            <v>Arun Prasad A</v>
          </cell>
          <cell r="F22">
            <v>5.5</v>
          </cell>
          <cell r="G22" t="str">
            <v>4-6 Years</v>
          </cell>
          <cell r="H22" t="str">
            <v>Open</v>
          </cell>
          <cell r="I22" t="str">
            <v>Bangalore</v>
          </cell>
          <cell r="J22">
            <v>12</v>
          </cell>
          <cell r="K22" t="str">
            <v>L1.2</v>
          </cell>
          <cell r="L22">
            <v>45049</v>
          </cell>
          <cell r="M22">
            <v>1450000</v>
          </cell>
          <cell r="N22"/>
          <cell r="O22">
            <v>1016500.04</v>
          </cell>
          <cell r="P22">
            <v>1275300</v>
          </cell>
          <cell r="Q22">
            <v>1145900.02</v>
          </cell>
          <cell r="R22">
            <v>1.4264632985159547</v>
          </cell>
          <cell r="S22">
            <v>1.1369873755194857</v>
          </cell>
          <cell r="T22">
            <v>1.2653809012063721</v>
          </cell>
          <cell r="U22">
            <v>1</v>
          </cell>
          <cell r="V22">
            <v>1</v>
          </cell>
          <cell r="W22">
            <v>1</v>
          </cell>
        </row>
        <row r="23">
          <cell r="A23">
            <v>21</v>
          </cell>
          <cell r="B23">
            <v>45017</v>
          </cell>
          <cell r="C23" t="str">
            <v>HIL Testing</v>
          </cell>
          <cell r="D23">
            <v>65884</v>
          </cell>
          <cell r="E23" t="str">
            <v>Nayan Bhende</v>
          </cell>
          <cell r="F23">
            <v>4.8</v>
          </cell>
          <cell r="G23" t="str">
            <v>4-6 Years</v>
          </cell>
          <cell r="H23" t="str">
            <v>Open</v>
          </cell>
          <cell r="I23" t="str">
            <v>Pune</v>
          </cell>
          <cell r="J23">
            <v>6.7</v>
          </cell>
          <cell r="K23" t="str">
            <v>L1.2</v>
          </cell>
          <cell r="L23">
            <v>45110</v>
          </cell>
          <cell r="M23">
            <v>1200000</v>
          </cell>
          <cell r="N23"/>
          <cell r="O23">
            <v>1016500.04</v>
          </cell>
          <cell r="P23">
            <v>1275300</v>
          </cell>
          <cell r="Q23">
            <v>1145900.02</v>
          </cell>
          <cell r="R23">
            <v>1.1805213504959626</v>
          </cell>
          <cell r="S23">
            <v>0.94095506939543638</v>
          </cell>
          <cell r="T23">
            <v>1.0472117803087218</v>
          </cell>
          <cell r="U23">
            <v>1</v>
          </cell>
          <cell r="V23">
            <v>0</v>
          </cell>
          <cell r="W23">
            <v>1</v>
          </cell>
        </row>
        <row r="24">
          <cell r="A24">
            <v>22</v>
          </cell>
          <cell r="B24">
            <v>45017</v>
          </cell>
          <cell r="C24" t="str">
            <v>Bootloader</v>
          </cell>
          <cell r="D24">
            <v>50582</v>
          </cell>
          <cell r="E24" t="str">
            <v>Vinayak Tapal</v>
          </cell>
          <cell r="F24">
            <v>8.6</v>
          </cell>
          <cell r="G24" t="str">
            <v>8-10 Years</v>
          </cell>
          <cell r="H24" t="str">
            <v>Open</v>
          </cell>
          <cell r="I24" t="str">
            <v>Bangalore</v>
          </cell>
          <cell r="J24">
            <v>23</v>
          </cell>
          <cell r="K24" t="str">
            <v>L2.1</v>
          </cell>
          <cell r="L24">
            <v>45121</v>
          </cell>
          <cell r="M24">
            <v>3100000</v>
          </cell>
          <cell r="N24"/>
          <cell r="O24">
            <v>1768150.0449999999</v>
          </cell>
          <cell r="P24">
            <v>1908800</v>
          </cell>
          <cell r="Q24">
            <v>1838475.0225</v>
          </cell>
          <cell r="R24">
            <v>1.7532448723829883</v>
          </cell>
          <cell r="S24">
            <v>1.624056999161777</v>
          </cell>
          <cell r="T24">
            <v>1.6861801014759232</v>
          </cell>
          <cell r="U24">
            <v>1</v>
          </cell>
          <cell r="V24">
            <v>1</v>
          </cell>
          <cell r="W24">
            <v>1</v>
          </cell>
        </row>
        <row r="25">
          <cell r="A25">
            <v>23</v>
          </cell>
          <cell r="B25">
            <v>45017</v>
          </cell>
          <cell r="C25" t="str">
            <v>Scrum Master</v>
          </cell>
          <cell r="D25">
            <v>64460</v>
          </cell>
          <cell r="E25" t="str">
            <v>Ashwini Deshpande</v>
          </cell>
          <cell r="F25">
            <v>18</v>
          </cell>
          <cell r="G25" t="str">
            <v>15-20 Years</v>
          </cell>
          <cell r="H25" t="str">
            <v>Open</v>
          </cell>
          <cell r="I25" t="str">
            <v>Pune</v>
          </cell>
          <cell r="J25">
            <v>28.71</v>
          </cell>
          <cell r="K25" t="str">
            <v>L3.1</v>
          </cell>
          <cell r="L25">
            <v>45141</v>
          </cell>
          <cell r="M25">
            <v>3500000</v>
          </cell>
          <cell r="N25"/>
          <cell r="O25">
            <v>2956899.9950000001</v>
          </cell>
          <cell r="P25">
            <v>3809200</v>
          </cell>
          <cell r="Q25">
            <v>3383049.9975000001</v>
          </cell>
          <cell r="R25">
            <v>1.1836720910136833</v>
          </cell>
          <cell r="S25">
            <v>0.91882810038853302</v>
          </cell>
          <cell r="T25">
            <v>1.0345693982017479</v>
          </cell>
          <cell r="U25">
            <v>1</v>
          </cell>
          <cell r="V25">
            <v>0</v>
          </cell>
          <cell r="W25">
            <v>1</v>
          </cell>
        </row>
        <row r="26">
          <cell r="A26">
            <v>24</v>
          </cell>
          <cell r="B26">
            <v>45017</v>
          </cell>
          <cell r="C26" t="str">
            <v>Technical Proj Manager</v>
          </cell>
          <cell r="D26">
            <v>64454</v>
          </cell>
          <cell r="E26" t="str">
            <v>Santosh Karumathil</v>
          </cell>
          <cell r="F26">
            <v>22</v>
          </cell>
          <cell r="G26" t="str">
            <v>20-25 Years</v>
          </cell>
          <cell r="H26" t="str">
            <v>Stellantis</v>
          </cell>
          <cell r="I26" t="str">
            <v>Pune</v>
          </cell>
          <cell r="J26">
            <v>17</v>
          </cell>
          <cell r="K26" t="str">
            <v>L3</v>
          </cell>
          <cell r="L26">
            <v>45042</v>
          </cell>
          <cell r="M26">
            <v>3000000</v>
          </cell>
          <cell r="N26"/>
          <cell r="O26">
            <v>2339799.96</v>
          </cell>
          <cell r="P26">
            <v>3321200</v>
          </cell>
          <cell r="Q26">
            <v>2830499.98</v>
          </cell>
          <cell r="R26">
            <v>1.2821608903694486</v>
          </cell>
          <cell r="S26">
            <v>0.90328796820426349</v>
          </cell>
          <cell r="T26">
            <v>1.0598834203136083</v>
          </cell>
          <cell r="U26">
            <v>1</v>
          </cell>
          <cell r="V26">
            <v>0</v>
          </cell>
          <cell r="W26">
            <v>1</v>
          </cell>
        </row>
        <row r="27">
          <cell r="A27">
            <v>25</v>
          </cell>
          <cell r="B27">
            <v>45017</v>
          </cell>
          <cell r="C27" t="str">
            <v>Software Quality Engineer</v>
          </cell>
          <cell r="D27">
            <v>64414</v>
          </cell>
          <cell r="E27" t="str">
            <v>Priyanka Sathish</v>
          </cell>
          <cell r="F27">
            <v>8.8000000000000007</v>
          </cell>
          <cell r="G27" t="str">
            <v>8-10 Years</v>
          </cell>
          <cell r="H27" t="str">
            <v>Forvia</v>
          </cell>
          <cell r="I27" t="str">
            <v>Bangalore</v>
          </cell>
          <cell r="J27">
            <v>7.8</v>
          </cell>
          <cell r="K27" t="str">
            <v>L2.1</v>
          </cell>
          <cell r="L27">
            <v>45058</v>
          </cell>
          <cell r="M27">
            <v>1700000</v>
          </cell>
          <cell r="N27"/>
          <cell r="O27">
            <v>1768150.0449999999</v>
          </cell>
          <cell r="P27">
            <v>1908800</v>
          </cell>
          <cell r="Q27">
            <v>1838475.0225</v>
          </cell>
          <cell r="R27">
            <v>0.96145686550034848</v>
          </cell>
          <cell r="S27">
            <v>0.89061190276613578</v>
          </cell>
          <cell r="T27">
            <v>0.92467941048679658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26</v>
          </cell>
          <cell r="B28">
            <v>45017</v>
          </cell>
          <cell r="C28" t="str">
            <v>AUTOSAR</v>
          </cell>
          <cell r="D28">
            <v>64451</v>
          </cell>
          <cell r="E28" t="str">
            <v>Pavan RameshSongire</v>
          </cell>
          <cell r="F28">
            <v>16</v>
          </cell>
          <cell r="G28" t="str">
            <v>15-20 Years</v>
          </cell>
          <cell r="H28" t="str">
            <v>Open</v>
          </cell>
          <cell r="I28" t="str">
            <v>Bangalore</v>
          </cell>
          <cell r="J28">
            <v>31</v>
          </cell>
          <cell r="K28" t="str">
            <v>L3.1</v>
          </cell>
          <cell r="L28">
            <v>45049</v>
          </cell>
          <cell r="M28">
            <v>4500000</v>
          </cell>
          <cell r="N28">
            <v>1</v>
          </cell>
          <cell r="O28">
            <v>2956899.9950000001</v>
          </cell>
          <cell r="P28">
            <v>3809200</v>
          </cell>
          <cell r="Q28">
            <v>3383049.9975000001</v>
          </cell>
          <cell r="R28">
            <v>1.5218641170175928</v>
          </cell>
          <cell r="S28">
            <v>1.1813504147852567</v>
          </cell>
          <cell r="T28">
            <v>1.3301606548308189</v>
          </cell>
          <cell r="U28">
            <v>1</v>
          </cell>
          <cell r="V28">
            <v>1</v>
          </cell>
          <cell r="W28">
            <v>1</v>
          </cell>
        </row>
        <row r="29">
          <cell r="A29">
            <v>27</v>
          </cell>
          <cell r="B29">
            <v>45017</v>
          </cell>
          <cell r="C29" t="str">
            <v>HIL Testing</v>
          </cell>
          <cell r="D29">
            <v>64411</v>
          </cell>
          <cell r="E29" t="str">
            <v>Karthika V</v>
          </cell>
          <cell r="F29">
            <v>7.11</v>
          </cell>
          <cell r="G29" t="str">
            <v>6-8 Years</v>
          </cell>
          <cell r="H29" t="str">
            <v>Open</v>
          </cell>
          <cell r="I29" t="str">
            <v>Bangalore</v>
          </cell>
          <cell r="J29">
            <v>15</v>
          </cell>
          <cell r="K29" t="str">
            <v>L2</v>
          </cell>
          <cell r="L29">
            <v>45126</v>
          </cell>
          <cell r="M29">
            <v>2400000</v>
          </cell>
          <cell r="N29"/>
          <cell r="O29">
            <v>1325500.05</v>
          </cell>
          <cell r="P29">
            <v>1652300</v>
          </cell>
          <cell r="Q29">
            <v>1488900.0249999999</v>
          </cell>
          <cell r="R29">
            <v>1.810637426984631</v>
          </cell>
          <cell r="S29">
            <v>1.4525207286812323</v>
          </cell>
          <cell r="T29">
            <v>1.6119282421262637</v>
          </cell>
          <cell r="U29">
            <v>1</v>
          </cell>
          <cell r="V29">
            <v>1</v>
          </cell>
          <cell r="W29">
            <v>1</v>
          </cell>
        </row>
        <row r="30">
          <cell r="A30">
            <v>28</v>
          </cell>
          <cell r="B30">
            <v>45017</v>
          </cell>
          <cell r="C30" t="str">
            <v>Scrum Master</v>
          </cell>
          <cell r="D30">
            <v>64456</v>
          </cell>
          <cell r="E30" t="str">
            <v>Manisha Singh</v>
          </cell>
          <cell r="F30">
            <v>8.5</v>
          </cell>
          <cell r="G30" t="str">
            <v>8-10 Years</v>
          </cell>
          <cell r="H30" t="str">
            <v>Open</v>
          </cell>
          <cell r="I30" t="str">
            <v>Pune</v>
          </cell>
          <cell r="J30">
            <v>16</v>
          </cell>
          <cell r="K30" t="str">
            <v>L2.2</v>
          </cell>
          <cell r="L30">
            <v>45063</v>
          </cell>
          <cell r="M30">
            <v>3100000</v>
          </cell>
          <cell r="N30"/>
          <cell r="O30">
            <v>2125300</v>
          </cell>
          <cell r="P30">
            <v>2165400</v>
          </cell>
          <cell r="Q30">
            <v>2145350</v>
          </cell>
          <cell r="R30">
            <v>1.458617606926081</v>
          </cell>
          <cell r="S30">
            <v>1.4316061697607831</v>
          </cell>
          <cell r="T30">
            <v>1.4449856666744354</v>
          </cell>
          <cell r="U30">
            <v>1</v>
          </cell>
          <cell r="V30">
            <v>1</v>
          </cell>
          <cell r="W30">
            <v>1</v>
          </cell>
        </row>
        <row r="31">
          <cell r="A31">
            <v>29</v>
          </cell>
          <cell r="B31">
            <v>45017</v>
          </cell>
          <cell r="C31" t="str">
            <v>Scrum Master</v>
          </cell>
          <cell r="D31">
            <v>65080</v>
          </cell>
          <cell r="E31" t="str">
            <v>Balakumar Krishnan</v>
          </cell>
          <cell r="F31">
            <v>12</v>
          </cell>
          <cell r="G31" t="str">
            <v>12-15 Years</v>
          </cell>
          <cell r="H31" t="str">
            <v>Open</v>
          </cell>
          <cell r="I31" t="str">
            <v>Coimbatore</v>
          </cell>
          <cell r="J31">
            <v>19</v>
          </cell>
          <cell r="K31" t="str">
            <v>L3</v>
          </cell>
          <cell r="L31">
            <v>45182</v>
          </cell>
          <cell r="M31">
            <v>2500000</v>
          </cell>
          <cell r="N31"/>
          <cell r="O31">
            <v>2339799.96</v>
          </cell>
          <cell r="P31">
            <v>3321200</v>
          </cell>
          <cell r="Q31">
            <v>2830499.98</v>
          </cell>
          <cell r="R31">
            <v>1.0684674086412072</v>
          </cell>
          <cell r="S31">
            <v>0.75273997350355293</v>
          </cell>
          <cell r="T31">
            <v>0.8832361835946736</v>
          </cell>
          <cell r="U31">
            <v>1</v>
          </cell>
          <cell r="V31">
            <v>0</v>
          </cell>
          <cell r="W31">
            <v>0</v>
          </cell>
        </row>
        <row r="32">
          <cell r="A32">
            <v>30</v>
          </cell>
          <cell r="B32">
            <v>45017</v>
          </cell>
          <cell r="C32" t="str">
            <v>AUTOSAR</v>
          </cell>
          <cell r="D32">
            <v>58963</v>
          </cell>
          <cell r="E32" t="str">
            <v>Mukthabai Karajagi</v>
          </cell>
          <cell r="F32">
            <v>2.9</v>
          </cell>
          <cell r="G32" t="str">
            <v>2-4 Years</v>
          </cell>
          <cell r="H32" t="str">
            <v>Open</v>
          </cell>
          <cell r="I32" t="str">
            <v>Bangalore</v>
          </cell>
          <cell r="J32">
            <v>8.8000000000000007</v>
          </cell>
          <cell r="K32" t="str">
            <v>l1.2</v>
          </cell>
          <cell r="L32">
            <v>45070</v>
          </cell>
          <cell r="M32">
            <v>1400000</v>
          </cell>
          <cell r="N32"/>
          <cell r="O32">
            <v>1016500.04</v>
          </cell>
          <cell r="P32">
            <v>1275300</v>
          </cell>
          <cell r="Q32">
            <v>1145900.02</v>
          </cell>
          <cell r="R32">
            <v>1.3772749089119563</v>
          </cell>
          <cell r="S32">
            <v>1.0977809142946757</v>
          </cell>
          <cell r="T32">
            <v>1.2217470770268422</v>
          </cell>
          <cell r="U32">
            <v>1</v>
          </cell>
          <cell r="V32">
            <v>1</v>
          </cell>
          <cell r="W32">
            <v>1</v>
          </cell>
        </row>
        <row r="33">
          <cell r="A33">
            <v>31</v>
          </cell>
          <cell r="B33">
            <v>45047</v>
          </cell>
          <cell r="C33" t="str">
            <v>Architect Engineer (AutoSAR)</v>
          </cell>
          <cell r="D33">
            <v>64450</v>
          </cell>
          <cell r="E33" t="str">
            <v>Puja Mantri</v>
          </cell>
          <cell r="F33">
            <v>8</v>
          </cell>
          <cell r="G33" t="str">
            <v>8-10 Years</v>
          </cell>
          <cell r="H33" t="str">
            <v>Open</v>
          </cell>
          <cell r="I33" t="str">
            <v>Pune</v>
          </cell>
          <cell r="J33">
            <v>17</v>
          </cell>
          <cell r="K33" t="str">
            <v>L2.1</v>
          </cell>
          <cell r="L33">
            <v>45062</v>
          </cell>
          <cell r="M33">
            <v>2050000</v>
          </cell>
          <cell r="N33"/>
          <cell r="O33">
            <v>1768150.0449999999</v>
          </cell>
          <cell r="P33">
            <v>1908800</v>
          </cell>
          <cell r="Q33">
            <v>1838475.0225</v>
          </cell>
          <cell r="R33">
            <v>1.1594038672210085</v>
          </cell>
          <cell r="S33">
            <v>1.073973176865046</v>
          </cell>
          <cell r="T33">
            <v>1.1150545832340781</v>
          </cell>
          <cell r="U33">
            <v>1</v>
          </cell>
          <cell r="V33">
            <v>1</v>
          </cell>
          <cell r="W33">
            <v>1</v>
          </cell>
        </row>
        <row r="34">
          <cell r="A34">
            <v>32</v>
          </cell>
          <cell r="B34">
            <v>45047</v>
          </cell>
          <cell r="C34" t="str">
            <v>MBD</v>
          </cell>
          <cell r="D34">
            <v>64411</v>
          </cell>
          <cell r="E34" t="str">
            <v>Vivek A Patil</v>
          </cell>
          <cell r="F34">
            <v>12.5</v>
          </cell>
          <cell r="G34" t="str">
            <v>12-15 Years</v>
          </cell>
          <cell r="H34" t="str">
            <v>Volvo</v>
          </cell>
          <cell r="I34" t="str">
            <v>Pune</v>
          </cell>
          <cell r="J34">
            <v>22</v>
          </cell>
          <cell r="K34" t="str">
            <v>L2.2</v>
          </cell>
          <cell r="L34">
            <v>45512</v>
          </cell>
          <cell r="M34">
            <v>3400000</v>
          </cell>
          <cell r="N34"/>
          <cell r="O34">
            <v>2125300</v>
          </cell>
          <cell r="P34">
            <v>2165400</v>
          </cell>
          <cell r="Q34">
            <v>2145350</v>
          </cell>
          <cell r="R34">
            <v>1.5997741495318307</v>
          </cell>
          <cell r="S34">
            <v>1.5701487023182783</v>
          </cell>
          <cell r="T34">
            <v>1.5848229892558323</v>
          </cell>
          <cell r="U34">
            <v>1</v>
          </cell>
          <cell r="V34">
            <v>1</v>
          </cell>
          <cell r="W34">
            <v>1</v>
          </cell>
        </row>
        <row r="35">
          <cell r="A35">
            <v>33</v>
          </cell>
          <cell r="B35">
            <v>45047</v>
          </cell>
          <cell r="C35" t="str">
            <v>AUTOSAR</v>
          </cell>
          <cell r="D35">
            <v>65518</v>
          </cell>
          <cell r="E35" t="str">
            <v>Suryachakram Machina</v>
          </cell>
          <cell r="F35">
            <v>3.8</v>
          </cell>
          <cell r="G35" t="str">
            <v>2-4 Years</v>
          </cell>
          <cell r="H35" t="str">
            <v>Open</v>
          </cell>
          <cell r="I35" t="str">
            <v>Bangalore</v>
          </cell>
          <cell r="J35">
            <v>13.85</v>
          </cell>
          <cell r="K35" t="str">
            <v>L1.2</v>
          </cell>
          <cell r="L35">
            <v>45063</v>
          </cell>
          <cell r="M35">
            <v>1700000</v>
          </cell>
          <cell r="N35"/>
          <cell r="O35">
            <v>1016500.04</v>
          </cell>
          <cell r="P35">
            <v>1275300</v>
          </cell>
          <cell r="Q35">
            <v>1145900.02</v>
          </cell>
          <cell r="R35">
            <v>1.6724052465359469</v>
          </cell>
          <cell r="S35">
            <v>1.3330196816435349</v>
          </cell>
          <cell r="T35">
            <v>1.4835500221040225</v>
          </cell>
          <cell r="U35">
            <v>1</v>
          </cell>
          <cell r="V35">
            <v>1</v>
          </cell>
          <cell r="W35">
            <v>1</v>
          </cell>
        </row>
        <row r="36">
          <cell r="A36">
            <v>34</v>
          </cell>
          <cell r="B36">
            <v>45047</v>
          </cell>
          <cell r="C36" t="str">
            <v>Test Automation Architect</v>
          </cell>
          <cell r="D36">
            <v>65085</v>
          </cell>
          <cell r="E36" t="str">
            <v>Alok Das</v>
          </cell>
          <cell r="F36">
            <v>12.8</v>
          </cell>
          <cell r="G36" t="str">
            <v>12-15 Years</v>
          </cell>
          <cell r="H36" t="str">
            <v>AML</v>
          </cell>
          <cell r="I36" t="str">
            <v>Bangalore</v>
          </cell>
          <cell r="J36">
            <v>23</v>
          </cell>
          <cell r="K36" t="str">
            <v>L3</v>
          </cell>
          <cell r="L36">
            <v>45076</v>
          </cell>
          <cell r="M36">
            <v>3500000</v>
          </cell>
          <cell r="N36"/>
          <cell r="O36">
            <v>2339799.96</v>
          </cell>
          <cell r="P36">
            <v>3321200</v>
          </cell>
          <cell r="Q36">
            <v>2830499.98</v>
          </cell>
          <cell r="R36">
            <v>1.49585437209769</v>
          </cell>
          <cell r="S36">
            <v>1.0538359629049741</v>
          </cell>
          <cell r="T36">
            <v>1.2365306570325432</v>
          </cell>
          <cell r="U36">
            <v>1</v>
          </cell>
          <cell r="V36">
            <v>1</v>
          </cell>
          <cell r="W36">
            <v>1</v>
          </cell>
        </row>
        <row r="37">
          <cell r="A37">
            <v>35</v>
          </cell>
          <cell r="B37">
            <v>45047</v>
          </cell>
          <cell r="C37" t="str">
            <v>Embedded Engineer</v>
          </cell>
          <cell r="D37">
            <v>60955</v>
          </cell>
          <cell r="E37" t="str">
            <v>Yogesh Jadhav</v>
          </cell>
          <cell r="F37">
            <v>3.5</v>
          </cell>
          <cell r="G37" t="str">
            <v>2-4 Years</v>
          </cell>
          <cell r="H37" t="str">
            <v>Hire to Train</v>
          </cell>
          <cell r="I37" t="str">
            <v>Pune</v>
          </cell>
          <cell r="J37">
            <v>9</v>
          </cell>
          <cell r="K37" t="str">
            <v>L1.2</v>
          </cell>
          <cell r="L37">
            <v>45064</v>
          </cell>
          <cell r="M37">
            <v>1100000</v>
          </cell>
          <cell r="N37"/>
          <cell r="O37">
            <v>1016500.04</v>
          </cell>
          <cell r="P37">
            <v>1275300</v>
          </cell>
          <cell r="Q37">
            <v>1145900.02</v>
          </cell>
          <cell r="R37">
            <v>1.0821445712879656</v>
          </cell>
          <cell r="S37">
            <v>0.86254214694581666</v>
          </cell>
          <cell r="T37">
            <v>0.95994413194966166</v>
          </cell>
          <cell r="U37">
            <v>1</v>
          </cell>
          <cell r="V37">
            <v>0</v>
          </cell>
          <cell r="W37">
            <v>0</v>
          </cell>
        </row>
        <row r="38">
          <cell r="A38">
            <v>36</v>
          </cell>
          <cell r="B38">
            <v>45047</v>
          </cell>
          <cell r="C38" t="str">
            <v>Embedded Engineer</v>
          </cell>
          <cell r="D38">
            <v>65876</v>
          </cell>
          <cell r="E38" t="str">
            <v>Shital Kolhe</v>
          </cell>
          <cell r="F38">
            <v>4.2</v>
          </cell>
          <cell r="G38" t="str">
            <v>4-6 Years</v>
          </cell>
          <cell r="H38" t="str">
            <v>Hire to Train</v>
          </cell>
          <cell r="I38" t="str">
            <v>Pune</v>
          </cell>
          <cell r="J38">
            <v>3.5</v>
          </cell>
          <cell r="K38" t="str">
            <v>L1.2</v>
          </cell>
          <cell r="L38">
            <v>45084</v>
          </cell>
          <cell r="M38">
            <v>500000</v>
          </cell>
          <cell r="N38"/>
          <cell r="O38">
            <v>1016500.04</v>
          </cell>
          <cell r="P38">
            <v>1275300</v>
          </cell>
          <cell r="Q38">
            <v>1145900.02</v>
          </cell>
          <cell r="R38">
            <v>0.49188389603998439</v>
          </cell>
          <cell r="S38">
            <v>0.39206461224809847</v>
          </cell>
          <cell r="T38">
            <v>0.43633824179530079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37</v>
          </cell>
          <cell r="B39">
            <v>45047</v>
          </cell>
          <cell r="C39" t="str">
            <v>Embedded Engineer</v>
          </cell>
          <cell r="D39">
            <v>62433</v>
          </cell>
          <cell r="E39" t="str">
            <v>Nivedita Vishwanath Mesty</v>
          </cell>
          <cell r="F39">
            <v>3.7</v>
          </cell>
          <cell r="G39" t="str">
            <v>2-4 Years</v>
          </cell>
          <cell r="H39" t="str">
            <v>Hire to Train</v>
          </cell>
          <cell r="I39" t="str">
            <v>Pune</v>
          </cell>
          <cell r="J39">
            <v>2.5</v>
          </cell>
          <cell r="K39" t="str">
            <v>L1.2</v>
          </cell>
          <cell r="L39">
            <v>45110</v>
          </cell>
          <cell r="M39">
            <v>700000</v>
          </cell>
          <cell r="N39"/>
          <cell r="O39">
            <v>1016500.04</v>
          </cell>
          <cell r="P39">
            <v>1275300</v>
          </cell>
          <cell r="Q39">
            <v>1145900.02</v>
          </cell>
          <cell r="R39">
            <v>0.68863745445597813</v>
          </cell>
          <cell r="S39">
            <v>0.54889045714733786</v>
          </cell>
          <cell r="T39">
            <v>0.61087353851342108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38</v>
          </cell>
          <cell r="B40">
            <v>45047</v>
          </cell>
          <cell r="C40" t="str">
            <v>Embedded Engineer</v>
          </cell>
          <cell r="D40">
            <v>60955</v>
          </cell>
          <cell r="E40" t="str">
            <v>Vishal Mishra</v>
          </cell>
          <cell r="F40">
            <v>3</v>
          </cell>
          <cell r="G40" t="str">
            <v>2-4 Years</v>
          </cell>
          <cell r="H40" t="str">
            <v>Hire to Train</v>
          </cell>
          <cell r="I40" t="str">
            <v>Pune</v>
          </cell>
          <cell r="J40">
            <v>7</v>
          </cell>
          <cell r="K40" t="str">
            <v>L1.2</v>
          </cell>
          <cell r="L40">
            <v>45112</v>
          </cell>
          <cell r="M40">
            <v>1000000</v>
          </cell>
          <cell r="N40"/>
          <cell r="O40">
            <v>1016500.04</v>
          </cell>
          <cell r="P40">
            <v>1275300</v>
          </cell>
          <cell r="Q40">
            <v>1145900.02</v>
          </cell>
          <cell r="R40">
            <v>0.98376779207996878</v>
          </cell>
          <cell r="S40">
            <v>0.78412922449619693</v>
          </cell>
          <cell r="T40">
            <v>0.87267648359060157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39</v>
          </cell>
          <cell r="B41">
            <v>45047</v>
          </cell>
          <cell r="C41" t="str">
            <v>Embedded Engineer</v>
          </cell>
          <cell r="D41">
            <v>64423</v>
          </cell>
          <cell r="E41" t="str">
            <v>Archita Patil</v>
          </cell>
          <cell r="F41">
            <v>5.0999999999999996</v>
          </cell>
          <cell r="G41" t="str">
            <v>4-6 Years</v>
          </cell>
          <cell r="H41" t="str">
            <v>Hire to Train</v>
          </cell>
          <cell r="I41" t="str">
            <v>Pune</v>
          </cell>
          <cell r="J41">
            <v>8</v>
          </cell>
          <cell r="K41" t="str">
            <v>L2</v>
          </cell>
          <cell r="L41">
            <v>45124</v>
          </cell>
          <cell r="M41">
            <v>1300000</v>
          </cell>
          <cell r="N41"/>
          <cell r="O41">
            <v>1325500.05</v>
          </cell>
          <cell r="P41">
            <v>1652300</v>
          </cell>
          <cell r="Q41">
            <v>1488900.0249999999</v>
          </cell>
          <cell r="R41">
            <v>0.98076193961667524</v>
          </cell>
          <cell r="S41">
            <v>0.78678206136900075</v>
          </cell>
          <cell r="T41">
            <v>0.87312779781839289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40</v>
          </cell>
          <cell r="B42">
            <v>45047</v>
          </cell>
          <cell r="C42" t="str">
            <v>Technical Proj Manager</v>
          </cell>
          <cell r="D42">
            <v>65079</v>
          </cell>
          <cell r="E42" t="str">
            <v>RAMADASAPPA.N</v>
          </cell>
          <cell r="F42">
            <v>21</v>
          </cell>
          <cell r="G42" t="str">
            <v>20-25 Years</v>
          </cell>
          <cell r="H42" t="str">
            <v>Open</v>
          </cell>
          <cell r="I42" t="str">
            <v>Bangalore</v>
          </cell>
          <cell r="J42">
            <v>23</v>
          </cell>
          <cell r="K42" t="str">
            <v>L3.1</v>
          </cell>
          <cell r="L42">
            <v>45159</v>
          </cell>
          <cell r="M42">
            <v>3800000</v>
          </cell>
          <cell r="N42"/>
          <cell r="O42">
            <v>2956899.9950000001</v>
          </cell>
          <cell r="P42">
            <v>3809200</v>
          </cell>
          <cell r="Q42">
            <v>3383049.9975000001</v>
          </cell>
          <cell r="R42">
            <v>1.2851296988148562</v>
          </cell>
          <cell r="S42">
            <v>0.99758479470755013</v>
          </cell>
          <cell r="T42">
            <v>1.1232467751904691</v>
          </cell>
          <cell r="U42">
            <v>1</v>
          </cell>
          <cell r="V42">
            <v>0</v>
          </cell>
          <cell r="W42">
            <v>1</v>
          </cell>
        </row>
        <row r="43">
          <cell r="A43">
            <v>41</v>
          </cell>
          <cell r="B43">
            <v>45047</v>
          </cell>
          <cell r="C43" t="str">
            <v>AUTOSAR CI CD</v>
          </cell>
          <cell r="D43">
            <v>65081</v>
          </cell>
          <cell r="E43" t="str">
            <v>Bichitra Singh</v>
          </cell>
          <cell r="F43">
            <v>11</v>
          </cell>
          <cell r="G43" t="str">
            <v>10-12 Years</v>
          </cell>
          <cell r="H43" t="str">
            <v>Open</v>
          </cell>
          <cell r="I43" t="str">
            <v>Bangalore</v>
          </cell>
          <cell r="J43">
            <v>30</v>
          </cell>
          <cell r="K43" t="str">
            <v>L3.1</v>
          </cell>
          <cell r="L43">
            <v>45180</v>
          </cell>
          <cell r="M43">
            <v>2900000</v>
          </cell>
          <cell r="N43"/>
          <cell r="O43">
            <v>2956899.9950000001</v>
          </cell>
          <cell r="P43">
            <v>3809200</v>
          </cell>
          <cell r="Q43">
            <v>3383049.9975000001</v>
          </cell>
          <cell r="R43">
            <v>0.9807568754113376</v>
          </cell>
          <cell r="S43">
            <v>0.76131471175049881</v>
          </cell>
          <cell r="T43">
            <v>0.85721464422430549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42</v>
          </cell>
          <cell r="B44">
            <v>45047</v>
          </cell>
          <cell r="C44" t="str">
            <v>Autosar</v>
          </cell>
          <cell r="D44">
            <v>65528</v>
          </cell>
          <cell r="E44" t="str">
            <v>Senthil</v>
          </cell>
          <cell r="F44">
            <v>8.9</v>
          </cell>
          <cell r="G44" t="str">
            <v>8-10 Years</v>
          </cell>
          <cell r="H44" t="str">
            <v>Open</v>
          </cell>
          <cell r="I44" t="str">
            <v>Coimbatore</v>
          </cell>
          <cell r="J44">
            <v>16</v>
          </cell>
          <cell r="K44" t="str">
            <v>L2.1</v>
          </cell>
          <cell r="L44">
            <v>45069</v>
          </cell>
          <cell r="M44">
            <v>3000000</v>
          </cell>
          <cell r="N44"/>
          <cell r="O44">
            <v>1768150.0449999999</v>
          </cell>
          <cell r="P44">
            <v>1908800</v>
          </cell>
          <cell r="Q44">
            <v>1838475.0225</v>
          </cell>
          <cell r="R44">
            <v>1.6966885861770855</v>
          </cell>
          <cell r="S44">
            <v>1.5716680637049456</v>
          </cell>
          <cell r="T44">
            <v>1.6317871949766998</v>
          </cell>
          <cell r="U44">
            <v>1</v>
          </cell>
          <cell r="V44">
            <v>1</v>
          </cell>
          <cell r="W44">
            <v>1</v>
          </cell>
        </row>
        <row r="45">
          <cell r="A45">
            <v>43</v>
          </cell>
          <cell r="B45">
            <v>45047</v>
          </cell>
          <cell r="C45" t="str">
            <v>Systems Engineer</v>
          </cell>
          <cell r="D45">
            <v>65512</v>
          </cell>
          <cell r="E45" t="str">
            <v>Anandakumar Sakthivel</v>
          </cell>
          <cell r="F45">
            <v>8</v>
          </cell>
          <cell r="G45" t="str">
            <v>8-10 Years</v>
          </cell>
          <cell r="H45" t="str">
            <v>Open</v>
          </cell>
          <cell r="I45" t="str">
            <v>Coimbatore</v>
          </cell>
          <cell r="J45">
            <v>13.5</v>
          </cell>
          <cell r="K45" t="str">
            <v>L2</v>
          </cell>
          <cell r="L45">
            <v>45167</v>
          </cell>
          <cell r="M45">
            <v>1900000</v>
          </cell>
          <cell r="N45"/>
          <cell r="O45">
            <v>1325500.05</v>
          </cell>
          <cell r="P45">
            <v>1652300</v>
          </cell>
          <cell r="Q45">
            <v>1488900.0249999999</v>
          </cell>
          <cell r="R45">
            <v>1.433421296362833</v>
          </cell>
          <cell r="S45">
            <v>1.1499122435393088</v>
          </cell>
          <cell r="T45">
            <v>1.2761098583499588</v>
          </cell>
          <cell r="U45">
            <v>1</v>
          </cell>
          <cell r="V45">
            <v>1</v>
          </cell>
          <cell r="W45">
            <v>1</v>
          </cell>
        </row>
        <row r="46">
          <cell r="A46">
            <v>44</v>
          </cell>
          <cell r="B46">
            <v>45047</v>
          </cell>
          <cell r="C46" t="str">
            <v>Functional Safety</v>
          </cell>
          <cell r="D46">
            <v>64415</v>
          </cell>
          <cell r="E46" t="str">
            <v>Lavanya Subramanian</v>
          </cell>
          <cell r="F46">
            <v>9.5</v>
          </cell>
          <cell r="G46" t="str">
            <v>8-10 Years</v>
          </cell>
          <cell r="H46" t="str">
            <v>Open</v>
          </cell>
          <cell r="I46" t="str">
            <v>Coimbatore</v>
          </cell>
          <cell r="J46">
            <v>19</v>
          </cell>
          <cell r="K46" t="str">
            <v>L2.1</v>
          </cell>
          <cell r="L46">
            <v>45170</v>
          </cell>
          <cell r="M46">
            <v>2700000</v>
          </cell>
          <cell r="N46"/>
          <cell r="O46">
            <v>1768150.0449999999</v>
          </cell>
          <cell r="P46">
            <v>1908800</v>
          </cell>
          <cell r="Q46">
            <v>1838475.0225</v>
          </cell>
          <cell r="R46">
            <v>1.5270197275593769</v>
          </cell>
          <cell r="S46">
            <v>1.4145012573344509</v>
          </cell>
          <cell r="T46">
            <v>1.4686084754790298</v>
          </cell>
          <cell r="U46">
            <v>1</v>
          </cell>
          <cell r="V46">
            <v>1</v>
          </cell>
          <cell r="W46">
            <v>1</v>
          </cell>
        </row>
        <row r="47">
          <cell r="A47">
            <v>45</v>
          </cell>
          <cell r="B47">
            <v>45047</v>
          </cell>
          <cell r="C47" t="str">
            <v>AUTOSAR</v>
          </cell>
          <cell r="D47">
            <v>65536</v>
          </cell>
          <cell r="E47" t="str">
            <v>Manimaran Nagarajan</v>
          </cell>
          <cell r="F47">
            <v>11</v>
          </cell>
          <cell r="G47" t="str">
            <v>10-12 Years</v>
          </cell>
          <cell r="H47" t="str">
            <v>Open</v>
          </cell>
          <cell r="I47" t="str">
            <v>Bangalore</v>
          </cell>
          <cell r="J47">
            <v>23</v>
          </cell>
          <cell r="K47" t="str">
            <v>L2.2</v>
          </cell>
          <cell r="L47">
            <v>45090</v>
          </cell>
          <cell r="M47">
            <v>3500000</v>
          </cell>
          <cell r="N47"/>
          <cell r="O47">
            <v>2125300</v>
          </cell>
          <cell r="P47">
            <v>2165400</v>
          </cell>
          <cell r="Q47">
            <v>2145350</v>
          </cell>
          <cell r="R47">
            <v>1.646826330400414</v>
          </cell>
          <cell r="S47">
            <v>1.6163295465041101</v>
          </cell>
          <cell r="T47">
            <v>1.6314354301162981</v>
          </cell>
          <cell r="U47">
            <v>1</v>
          </cell>
          <cell r="V47">
            <v>1</v>
          </cell>
          <cell r="W47">
            <v>1</v>
          </cell>
        </row>
        <row r="48">
          <cell r="A48">
            <v>46</v>
          </cell>
          <cell r="B48">
            <v>45047</v>
          </cell>
          <cell r="C48" t="str">
            <v>V&amp;V Engineer</v>
          </cell>
          <cell r="D48">
            <v>60351</v>
          </cell>
          <cell r="E48" t="str">
            <v>Sathishkumar D</v>
          </cell>
          <cell r="F48">
            <v>7.2</v>
          </cell>
          <cell r="G48" t="str">
            <v>6-8 Years</v>
          </cell>
          <cell r="H48" t="str">
            <v>Open</v>
          </cell>
          <cell r="I48" t="str">
            <v>Coimbatore</v>
          </cell>
          <cell r="J48">
            <v>14</v>
          </cell>
          <cell r="K48" t="str">
            <v>L2</v>
          </cell>
          <cell r="L48">
            <v>45173</v>
          </cell>
          <cell r="M48">
            <v>1800000</v>
          </cell>
          <cell r="N48"/>
          <cell r="O48">
            <v>1325500.05</v>
          </cell>
          <cell r="P48">
            <v>1652300</v>
          </cell>
          <cell r="Q48">
            <v>1488900.0249999999</v>
          </cell>
          <cell r="R48">
            <v>1.3579780702384734</v>
          </cell>
          <cell r="S48">
            <v>1.0893905465109242</v>
          </cell>
          <cell r="T48">
            <v>1.2089461815946978</v>
          </cell>
          <cell r="U48">
            <v>1</v>
          </cell>
          <cell r="V48">
            <v>1</v>
          </cell>
          <cell r="W48">
            <v>1</v>
          </cell>
        </row>
        <row r="49">
          <cell r="A49">
            <v>47</v>
          </cell>
          <cell r="B49">
            <v>45047</v>
          </cell>
          <cell r="C49" t="str">
            <v>V&amp;V Engineer</v>
          </cell>
          <cell r="D49">
            <v>65533</v>
          </cell>
          <cell r="E49" t="str">
            <v>R. Kumarsamy</v>
          </cell>
          <cell r="F49">
            <v>15</v>
          </cell>
          <cell r="G49" t="str">
            <v>15-20 Years</v>
          </cell>
          <cell r="H49" t="str">
            <v>Open</v>
          </cell>
          <cell r="I49" t="str">
            <v>Coimbatore</v>
          </cell>
          <cell r="J49">
            <v>9.5</v>
          </cell>
          <cell r="K49" t="str">
            <v>L2.1</v>
          </cell>
          <cell r="L49">
            <v>45072</v>
          </cell>
          <cell r="M49">
            <v>1500000</v>
          </cell>
          <cell r="N49"/>
          <cell r="O49">
            <v>1768150.0449999999</v>
          </cell>
          <cell r="P49">
            <v>1908800</v>
          </cell>
          <cell r="Q49">
            <v>1838475.0225</v>
          </cell>
          <cell r="R49">
            <v>0.84834429308854276</v>
          </cell>
          <cell r="S49">
            <v>0.7858340318524728</v>
          </cell>
          <cell r="T49">
            <v>0.81589359748834989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48</v>
          </cell>
          <cell r="B50">
            <v>45047</v>
          </cell>
          <cell r="C50" t="str">
            <v>Systems Engineer</v>
          </cell>
          <cell r="D50">
            <v>65544</v>
          </cell>
          <cell r="E50" t="str">
            <v>Kovartaan J</v>
          </cell>
          <cell r="F50">
            <v>8</v>
          </cell>
          <cell r="G50" t="str">
            <v>8-10 Years</v>
          </cell>
          <cell r="H50" t="str">
            <v>Open</v>
          </cell>
          <cell r="I50" t="str">
            <v>Coimbatore</v>
          </cell>
          <cell r="J50">
            <v>22</v>
          </cell>
          <cell r="K50" t="str">
            <v>L2.2</v>
          </cell>
          <cell r="L50">
            <v>45187</v>
          </cell>
          <cell r="M50">
            <v>2800000</v>
          </cell>
          <cell r="N50"/>
          <cell r="O50">
            <v>2125300</v>
          </cell>
          <cell r="P50">
            <v>2165400</v>
          </cell>
          <cell r="Q50">
            <v>2145350</v>
          </cell>
          <cell r="R50">
            <v>1.3174610643203313</v>
          </cell>
          <cell r="S50">
            <v>1.293063637203288</v>
          </cell>
          <cell r="T50">
            <v>1.3051483440930385</v>
          </cell>
          <cell r="U50">
            <v>1</v>
          </cell>
          <cell r="V50">
            <v>1</v>
          </cell>
          <cell r="W50">
            <v>1</v>
          </cell>
        </row>
        <row r="51">
          <cell r="A51">
            <v>49</v>
          </cell>
          <cell r="B51">
            <v>45047</v>
          </cell>
          <cell r="C51" t="str">
            <v>V&amp;V Engineer</v>
          </cell>
          <cell r="D51">
            <v>65542</v>
          </cell>
          <cell r="E51" t="str">
            <v>Gayathri Somasundaram</v>
          </cell>
          <cell r="F51">
            <v>5.6</v>
          </cell>
          <cell r="G51" t="str">
            <v>4-6 Years</v>
          </cell>
          <cell r="H51" t="str">
            <v>Open</v>
          </cell>
          <cell r="I51" t="str">
            <v>Coimbatore</v>
          </cell>
          <cell r="J51">
            <v>11.5</v>
          </cell>
          <cell r="K51" t="str">
            <v>L2.1</v>
          </cell>
          <cell r="L51">
            <v>45128</v>
          </cell>
          <cell r="M51">
            <v>1800000</v>
          </cell>
          <cell r="N51"/>
          <cell r="O51">
            <v>1768150.0449999999</v>
          </cell>
          <cell r="P51">
            <v>1908800</v>
          </cell>
          <cell r="Q51">
            <v>1838475.0225</v>
          </cell>
          <cell r="R51">
            <v>1.0180131517062514</v>
          </cell>
          <cell r="S51">
            <v>0.94300083822296732</v>
          </cell>
          <cell r="T51">
            <v>0.97907231698601993</v>
          </cell>
          <cell r="U51">
            <v>1</v>
          </cell>
          <cell r="V51">
            <v>0</v>
          </cell>
          <cell r="W51">
            <v>0</v>
          </cell>
        </row>
        <row r="52">
          <cell r="A52">
            <v>50</v>
          </cell>
          <cell r="B52">
            <v>45047</v>
          </cell>
          <cell r="C52" t="str">
            <v>HIL Testing</v>
          </cell>
          <cell r="D52">
            <v>65541</v>
          </cell>
          <cell r="E52" t="str">
            <v>Kirudiha B</v>
          </cell>
          <cell r="F52">
            <v>4.9000000000000004</v>
          </cell>
          <cell r="G52" t="str">
            <v>4-6 Years</v>
          </cell>
          <cell r="H52" t="str">
            <v>Open</v>
          </cell>
          <cell r="I52" t="str">
            <v>Coimbatore</v>
          </cell>
          <cell r="J52">
            <v>5.5</v>
          </cell>
          <cell r="K52" t="str">
            <v>L1.2</v>
          </cell>
          <cell r="L52">
            <v>45072</v>
          </cell>
          <cell r="M52">
            <v>1000000</v>
          </cell>
          <cell r="N52"/>
          <cell r="O52">
            <v>1016500.04</v>
          </cell>
          <cell r="P52">
            <v>1275300</v>
          </cell>
          <cell r="Q52">
            <v>1145900.02</v>
          </cell>
          <cell r="R52">
            <v>0.98376779207996878</v>
          </cell>
          <cell r="S52">
            <v>0.78412922449619693</v>
          </cell>
          <cell r="T52">
            <v>0.87267648359060157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51</v>
          </cell>
          <cell r="B53">
            <v>45047</v>
          </cell>
          <cell r="C53" t="str">
            <v>MBD</v>
          </cell>
          <cell r="D53">
            <v>65545</v>
          </cell>
          <cell r="E53" t="str">
            <v>Aparna S</v>
          </cell>
          <cell r="F53">
            <v>6.7</v>
          </cell>
          <cell r="G53" t="str">
            <v>6-8 Years</v>
          </cell>
          <cell r="H53" t="str">
            <v>Open</v>
          </cell>
          <cell r="I53" t="str">
            <v>Coimbatore</v>
          </cell>
          <cell r="J53">
            <v>18</v>
          </cell>
          <cell r="K53" t="str">
            <v>L2.1</v>
          </cell>
          <cell r="L53">
            <v>45131</v>
          </cell>
          <cell r="M53">
            <v>2200000</v>
          </cell>
          <cell r="N53"/>
          <cell r="O53">
            <v>1768150.0449999999</v>
          </cell>
          <cell r="P53">
            <v>1908800</v>
          </cell>
          <cell r="Q53">
            <v>1838475.0225</v>
          </cell>
          <cell r="R53">
            <v>1.2442382965298626</v>
          </cell>
          <cell r="S53">
            <v>1.1525565800502935</v>
          </cell>
          <cell r="T53">
            <v>1.1966439429829132</v>
          </cell>
          <cell r="U53">
            <v>1</v>
          </cell>
          <cell r="V53">
            <v>1</v>
          </cell>
          <cell r="W53">
            <v>1</v>
          </cell>
        </row>
        <row r="54">
          <cell r="A54">
            <v>52</v>
          </cell>
          <cell r="B54">
            <v>45047</v>
          </cell>
          <cell r="C54" t="str">
            <v>HIL Testing</v>
          </cell>
          <cell r="D54">
            <v>65531</v>
          </cell>
          <cell r="E54" t="str">
            <v>Antony Aravinth</v>
          </cell>
          <cell r="F54">
            <v>3</v>
          </cell>
          <cell r="G54" t="str">
            <v>2-4 Years</v>
          </cell>
          <cell r="H54" t="str">
            <v>Open</v>
          </cell>
          <cell r="I54" t="str">
            <v>Coimbatore</v>
          </cell>
          <cell r="J54">
            <v>5</v>
          </cell>
          <cell r="K54" t="str">
            <v>L1.2</v>
          </cell>
          <cell r="L54">
            <v>45167</v>
          </cell>
          <cell r="M54">
            <v>800000</v>
          </cell>
          <cell r="N54"/>
          <cell r="O54">
            <v>1016500.04</v>
          </cell>
          <cell r="P54">
            <v>1275300</v>
          </cell>
          <cell r="Q54">
            <v>1145900.02</v>
          </cell>
          <cell r="R54">
            <v>0.78701423366397505</v>
          </cell>
          <cell r="S54">
            <v>0.62730337959695759</v>
          </cell>
          <cell r="T54">
            <v>0.69814118687248128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53</v>
          </cell>
          <cell r="B55">
            <v>45047</v>
          </cell>
          <cell r="C55" t="str">
            <v>AUTOSAR</v>
          </cell>
          <cell r="D55">
            <v>65534</v>
          </cell>
          <cell r="E55" t="str">
            <v>Vinodh Chitrangathan</v>
          </cell>
          <cell r="F55">
            <v>12.1</v>
          </cell>
          <cell r="G55" t="str">
            <v>12-15 Years</v>
          </cell>
          <cell r="H55" t="str">
            <v>Open</v>
          </cell>
          <cell r="I55" t="str">
            <v>Coimbatore</v>
          </cell>
          <cell r="J55">
            <v>28.5</v>
          </cell>
          <cell r="K55" t="str">
            <v>L2.2</v>
          </cell>
          <cell r="L55">
            <v>45124</v>
          </cell>
          <cell r="M55">
            <v>3100000</v>
          </cell>
          <cell r="N55"/>
          <cell r="O55">
            <v>2125300</v>
          </cell>
          <cell r="P55">
            <v>2165400</v>
          </cell>
          <cell r="Q55">
            <v>2145350</v>
          </cell>
          <cell r="R55">
            <v>1.458617606926081</v>
          </cell>
          <cell r="S55">
            <v>1.4316061697607831</v>
          </cell>
          <cell r="T55">
            <v>1.4449856666744354</v>
          </cell>
          <cell r="U55">
            <v>1</v>
          </cell>
          <cell r="V55">
            <v>1</v>
          </cell>
          <cell r="W55">
            <v>1</v>
          </cell>
        </row>
        <row r="56">
          <cell r="A56">
            <v>54</v>
          </cell>
          <cell r="B56">
            <v>45047</v>
          </cell>
          <cell r="C56" t="str">
            <v>Systems Engineer</v>
          </cell>
          <cell r="D56">
            <v>65535</v>
          </cell>
          <cell r="E56" t="str">
            <v>Sathiskumar Kalimuthu</v>
          </cell>
          <cell r="F56">
            <v>9.6999999999999993</v>
          </cell>
          <cell r="G56" t="str">
            <v>8-10 Years</v>
          </cell>
          <cell r="H56" t="str">
            <v>Open</v>
          </cell>
          <cell r="I56" t="str">
            <v>Coimbatore</v>
          </cell>
          <cell r="J56">
            <v>16</v>
          </cell>
          <cell r="K56" t="str">
            <v>L2.1</v>
          </cell>
          <cell r="L56">
            <v>45166</v>
          </cell>
          <cell r="M56">
            <v>2900000</v>
          </cell>
          <cell r="N56"/>
          <cell r="O56">
            <v>1768150.0449999999</v>
          </cell>
          <cell r="P56">
            <v>1908800</v>
          </cell>
          <cell r="Q56">
            <v>1838475.0225</v>
          </cell>
          <cell r="R56">
            <v>1.6401322999711827</v>
          </cell>
          <cell r="S56">
            <v>1.519279128248114</v>
          </cell>
          <cell r="T56">
            <v>1.5773942884774765</v>
          </cell>
          <cell r="U56">
            <v>1</v>
          </cell>
          <cell r="V56">
            <v>1</v>
          </cell>
          <cell r="W56">
            <v>1</v>
          </cell>
        </row>
        <row r="57">
          <cell r="A57">
            <v>55</v>
          </cell>
          <cell r="B57">
            <v>45047</v>
          </cell>
          <cell r="C57" t="str">
            <v>AUTOSAR</v>
          </cell>
          <cell r="D57">
            <v>66268</v>
          </cell>
          <cell r="E57" t="str">
            <v>Ashutosh Kumar</v>
          </cell>
          <cell r="F57">
            <v>6.4</v>
          </cell>
          <cell r="G57" t="str">
            <v>6-8 Years</v>
          </cell>
          <cell r="H57" t="str">
            <v>Open</v>
          </cell>
          <cell r="I57" t="str">
            <v>Bangalore</v>
          </cell>
          <cell r="J57">
            <v>17</v>
          </cell>
          <cell r="K57" t="str">
            <v>L2</v>
          </cell>
          <cell r="L57">
            <v>45139</v>
          </cell>
          <cell r="M57">
            <v>2300000</v>
          </cell>
          <cell r="N57"/>
          <cell r="O57">
            <v>1325500.05</v>
          </cell>
          <cell r="P57">
            <v>1652300</v>
          </cell>
          <cell r="Q57">
            <v>1488900.0249999999</v>
          </cell>
          <cell r="R57">
            <v>1.7351942008602714</v>
          </cell>
          <cell r="S57">
            <v>1.3919990316528474</v>
          </cell>
          <cell r="T57">
            <v>1.5447645653710027</v>
          </cell>
          <cell r="U57">
            <v>1</v>
          </cell>
          <cell r="V57">
            <v>1</v>
          </cell>
          <cell r="W57">
            <v>1</v>
          </cell>
        </row>
        <row r="58">
          <cell r="A58">
            <v>56</v>
          </cell>
          <cell r="B58">
            <v>45047</v>
          </cell>
          <cell r="C58" t="str">
            <v>Embedded Testing</v>
          </cell>
          <cell r="D58">
            <v>60355</v>
          </cell>
          <cell r="E58" t="str">
            <v>S Lingeshkumar</v>
          </cell>
          <cell r="F58">
            <v>2</v>
          </cell>
          <cell r="G58" t="str">
            <v>2-4 Years</v>
          </cell>
          <cell r="H58" t="str">
            <v>Open</v>
          </cell>
          <cell r="I58" t="str">
            <v>Coimbatore</v>
          </cell>
          <cell r="J58">
            <v>4.5</v>
          </cell>
          <cell r="K58" t="str">
            <v>L1.1</v>
          </cell>
          <cell r="L58">
            <v>45078</v>
          </cell>
          <cell r="M58">
            <v>700000</v>
          </cell>
          <cell r="N58"/>
          <cell r="O58">
            <v>559549.99</v>
          </cell>
          <cell r="P58">
            <v>782000</v>
          </cell>
          <cell r="Q58">
            <v>670774.995</v>
          </cell>
          <cell r="R58">
            <v>1.2510052944509926</v>
          </cell>
          <cell r="S58">
            <v>0.8951406649616368</v>
          </cell>
          <cell r="T58">
            <v>1.0435690137793523</v>
          </cell>
          <cell r="U58">
            <v>1</v>
          </cell>
          <cell r="V58">
            <v>0</v>
          </cell>
          <cell r="W58">
            <v>1</v>
          </cell>
        </row>
        <row r="59">
          <cell r="A59">
            <v>57</v>
          </cell>
          <cell r="B59">
            <v>45047</v>
          </cell>
          <cell r="C59" t="str">
            <v>SW/System Testing</v>
          </cell>
          <cell r="D59">
            <v>65530</v>
          </cell>
          <cell r="E59" t="str">
            <v>Gowtham Kumar G</v>
          </cell>
          <cell r="F59">
            <v>3</v>
          </cell>
          <cell r="G59" t="str">
            <v>2-4 Years</v>
          </cell>
          <cell r="H59" t="str">
            <v>Open</v>
          </cell>
          <cell r="I59" t="str">
            <v>Bangalore</v>
          </cell>
          <cell r="J59">
            <v>3</v>
          </cell>
          <cell r="K59" t="str">
            <v>L1.2</v>
          </cell>
          <cell r="L59">
            <v>45107</v>
          </cell>
          <cell r="M59">
            <v>600000</v>
          </cell>
          <cell r="N59"/>
          <cell r="O59">
            <v>1016500.04</v>
          </cell>
          <cell r="P59">
            <v>1275300</v>
          </cell>
          <cell r="Q59">
            <v>1145900.02</v>
          </cell>
          <cell r="R59">
            <v>0.59026067524798131</v>
          </cell>
          <cell r="S59">
            <v>0.47047753469771819</v>
          </cell>
          <cell r="T59">
            <v>0.52360589015436088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58</v>
          </cell>
          <cell r="B60">
            <v>45047</v>
          </cell>
          <cell r="C60" t="str">
            <v>Embedded Testing</v>
          </cell>
          <cell r="D60">
            <v>65539</v>
          </cell>
          <cell r="E60" t="str">
            <v>Gokul Rajkumar</v>
          </cell>
          <cell r="F60">
            <v>2</v>
          </cell>
          <cell r="G60" t="str">
            <v>2-4 Years</v>
          </cell>
          <cell r="H60" t="str">
            <v>Open</v>
          </cell>
          <cell r="I60" t="str">
            <v>Coimbatore</v>
          </cell>
          <cell r="J60">
            <v>3</v>
          </cell>
          <cell r="K60" t="str">
            <v>L1.1</v>
          </cell>
          <cell r="L60">
            <v>45075</v>
          </cell>
          <cell r="M60">
            <v>700000</v>
          </cell>
          <cell r="N60"/>
          <cell r="O60">
            <v>559549.99</v>
          </cell>
          <cell r="P60">
            <v>782000</v>
          </cell>
          <cell r="Q60">
            <v>670774.995</v>
          </cell>
          <cell r="R60">
            <v>1.2510052944509926</v>
          </cell>
          <cell r="S60">
            <v>0.8951406649616368</v>
          </cell>
          <cell r="T60">
            <v>1.0435690137793523</v>
          </cell>
          <cell r="U60">
            <v>1</v>
          </cell>
          <cell r="V60">
            <v>0</v>
          </cell>
          <cell r="W60">
            <v>1</v>
          </cell>
        </row>
        <row r="61">
          <cell r="A61">
            <v>59</v>
          </cell>
          <cell r="B61">
            <v>45047</v>
          </cell>
          <cell r="C61" t="str">
            <v>Software Integration &amp; Test</v>
          </cell>
          <cell r="D61">
            <v>65538</v>
          </cell>
          <cell r="E61" t="str">
            <v>Varun Parthiben</v>
          </cell>
          <cell r="F61">
            <v>5.5</v>
          </cell>
          <cell r="G61" t="str">
            <v>4-6 Years</v>
          </cell>
          <cell r="H61" t="str">
            <v>Open</v>
          </cell>
          <cell r="I61" t="str">
            <v>Coimbatore</v>
          </cell>
          <cell r="J61">
            <v>6</v>
          </cell>
          <cell r="K61" t="str">
            <v>L1.2</v>
          </cell>
          <cell r="L61">
            <v>45113</v>
          </cell>
          <cell r="M61">
            <v>1200000</v>
          </cell>
          <cell r="N61"/>
          <cell r="O61">
            <v>1016500.04</v>
          </cell>
          <cell r="P61">
            <v>1275300</v>
          </cell>
          <cell r="Q61">
            <v>1145900.02</v>
          </cell>
          <cell r="R61">
            <v>1.1805213504959626</v>
          </cell>
          <cell r="S61">
            <v>0.94095506939543638</v>
          </cell>
          <cell r="T61">
            <v>1.0472117803087218</v>
          </cell>
          <cell r="U61">
            <v>1</v>
          </cell>
          <cell r="V61">
            <v>0</v>
          </cell>
          <cell r="W61">
            <v>1</v>
          </cell>
        </row>
        <row r="62">
          <cell r="A62">
            <v>60</v>
          </cell>
          <cell r="B62">
            <v>45047</v>
          </cell>
          <cell r="C62" t="str">
            <v>V&amp;V Engineer</v>
          </cell>
          <cell r="D62">
            <v>60398</v>
          </cell>
          <cell r="E62" t="str">
            <v>SHABAS S</v>
          </cell>
          <cell r="F62">
            <v>4</v>
          </cell>
          <cell r="G62" t="str">
            <v>4-6 Years</v>
          </cell>
          <cell r="H62" t="str">
            <v>Open</v>
          </cell>
          <cell r="I62" t="str">
            <v>Coimbatore</v>
          </cell>
          <cell r="J62">
            <v>6</v>
          </cell>
          <cell r="K62" t="str">
            <v>L1.2</v>
          </cell>
          <cell r="L62">
            <v>45141</v>
          </cell>
          <cell r="M62">
            <v>1000000</v>
          </cell>
          <cell r="N62"/>
          <cell r="O62">
            <v>1016500.04</v>
          </cell>
          <cell r="P62">
            <v>1275300</v>
          </cell>
          <cell r="Q62">
            <v>1145900.02</v>
          </cell>
          <cell r="R62">
            <v>0.98376779207996878</v>
          </cell>
          <cell r="S62">
            <v>0.78412922449619693</v>
          </cell>
          <cell r="T62">
            <v>0.87267648359060157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61</v>
          </cell>
          <cell r="B63">
            <v>45047</v>
          </cell>
          <cell r="C63" t="str">
            <v>Functional Safety</v>
          </cell>
          <cell r="D63">
            <v>64469</v>
          </cell>
          <cell r="E63" t="str">
            <v>Sureshkumar Marichamy</v>
          </cell>
          <cell r="F63">
            <v>8.9</v>
          </cell>
          <cell r="G63" t="str">
            <v>8-10 Years</v>
          </cell>
          <cell r="H63" t="str">
            <v>Open</v>
          </cell>
          <cell r="I63" t="str">
            <v>Coimbatore</v>
          </cell>
          <cell r="J63">
            <v>19.2</v>
          </cell>
          <cell r="K63" t="str">
            <v>L2.1</v>
          </cell>
          <cell r="L63">
            <v>45202</v>
          </cell>
          <cell r="M63">
            <v>2500000</v>
          </cell>
          <cell r="N63"/>
          <cell r="O63">
            <v>1768150.0449999999</v>
          </cell>
          <cell r="P63">
            <v>1908800</v>
          </cell>
          <cell r="Q63">
            <v>1838475.0225</v>
          </cell>
          <cell r="R63">
            <v>1.4139071551475713</v>
          </cell>
          <cell r="S63">
            <v>1.309723386420788</v>
          </cell>
          <cell r="T63">
            <v>1.3598226624805831</v>
          </cell>
          <cell r="U63">
            <v>1</v>
          </cell>
          <cell r="V63">
            <v>1</v>
          </cell>
          <cell r="W63">
            <v>1</v>
          </cell>
        </row>
        <row r="64">
          <cell r="A64">
            <v>62</v>
          </cell>
          <cell r="B64">
            <v>45047</v>
          </cell>
          <cell r="C64" t="str">
            <v>SW Test Engineer_Core</v>
          </cell>
          <cell r="D64">
            <v>66248</v>
          </cell>
          <cell r="E64" t="str">
            <v>Kiran Jose</v>
          </cell>
          <cell r="F64">
            <v>4</v>
          </cell>
          <cell r="G64" t="str">
            <v>4-6 Years</v>
          </cell>
          <cell r="H64" t="str">
            <v>GKN</v>
          </cell>
          <cell r="I64" t="str">
            <v>Bangalore</v>
          </cell>
          <cell r="J64">
            <v>16</v>
          </cell>
          <cell r="K64" t="str">
            <v>L1.2</v>
          </cell>
          <cell r="L64">
            <v>45190</v>
          </cell>
          <cell r="M64">
            <v>1500000</v>
          </cell>
          <cell r="N64"/>
          <cell r="O64">
            <v>1016500.04</v>
          </cell>
          <cell r="P64">
            <v>1275300</v>
          </cell>
          <cell r="Q64">
            <v>1145900.02</v>
          </cell>
          <cell r="R64">
            <v>1.4756516881199533</v>
          </cell>
          <cell r="S64">
            <v>1.1761938367442955</v>
          </cell>
          <cell r="T64">
            <v>1.3090147253859024</v>
          </cell>
          <cell r="U64">
            <v>1</v>
          </cell>
          <cell r="V64">
            <v>1</v>
          </cell>
          <cell r="W64">
            <v>1</v>
          </cell>
        </row>
        <row r="65">
          <cell r="A65">
            <v>63</v>
          </cell>
          <cell r="B65">
            <v>45047</v>
          </cell>
          <cell r="C65" t="str">
            <v>Embedded Engineer</v>
          </cell>
          <cell r="D65">
            <v>65874</v>
          </cell>
          <cell r="E65" t="str">
            <v>Akshay Thakur</v>
          </cell>
          <cell r="F65">
            <v>3.6</v>
          </cell>
          <cell r="G65" t="str">
            <v>2-4 Years</v>
          </cell>
          <cell r="H65" t="str">
            <v>Hire to Train</v>
          </cell>
          <cell r="I65" t="str">
            <v>Pune</v>
          </cell>
          <cell r="J65">
            <v>3.5</v>
          </cell>
          <cell r="K65" t="str">
            <v>L1.2</v>
          </cell>
          <cell r="L65">
            <v>45110</v>
          </cell>
          <cell r="M65">
            <v>1000000</v>
          </cell>
          <cell r="N65"/>
          <cell r="O65">
            <v>1016500.04</v>
          </cell>
          <cell r="P65">
            <v>1275300</v>
          </cell>
          <cell r="Q65">
            <v>1145900.02</v>
          </cell>
          <cell r="R65">
            <v>0.98376779207996878</v>
          </cell>
          <cell r="S65">
            <v>0.78412922449619693</v>
          </cell>
          <cell r="T65">
            <v>0.87267648359060157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64</v>
          </cell>
          <cell r="B66">
            <v>45047</v>
          </cell>
          <cell r="C66" t="str">
            <v>Embedded Engineer</v>
          </cell>
          <cell r="D66">
            <v>64426</v>
          </cell>
          <cell r="E66" t="str">
            <v>Kothapalli Suresh</v>
          </cell>
          <cell r="F66">
            <v>5</v>
          </cell>
          <cell r="G66" t="str">
            <v>4-6 Years</v>
          </cell>
          <cell r="H66" t="str">
            <v>Hire to Train</v>
          </cell>
          <cell r="I66" t="str">
            <v>Pune</v>
          </cell>
          <cell r="J66">
            <v>14</v>
          </cell>
          <cell r="K66" t="str">
            <v>L1.2</v>
          </cell>
          <cell r="L66">
            <v>45098</v>
          </cell>
          <cell r="M66">
            <v>1200000</v>
          </cell>
          <cell r="N66"/>
          <cell r="O66">
            <v>1016500.04</v>
          </cell>
          <cell r="P66">
            <v>1275300</v>
          </cell>
          <cell r="Q66">
            <v>1145900.02</v>
          </cell>
          <cell r="R66">
            <v>1.1805213504959626</v>
          </cell>
          <cell r="S66">
            <v>0.94095506939543638</v>
          </cell>
          <cell r="T66">
            <v>1.0472117803087218</v>
          </cell>
          <cell r="U66">
            <v>1</v>
          </cell>
          <cell r="V66">
            <v>0</v>
          </cell>
          <cell r="W66">
            <v>1</v>
          </cell>
        </row>
        <row r="67">
          <cell r="A67">
            <v>65</v>
          </cell>
          <cell r="B67">
            <v>45047</v>
          </cell>
          <cell r="C67" t="str">
            <v>Bootloader</v>
          </cell>
          <cell r="D67">
            <v>60672</v>
          </cell>
          <cell r="E67" t="str">
            <v>Aneesh Thomas</v>
          </cell>
          <cell r="F67">
            <v>15</v>
          </cell>
          <cell r="G67" t="str">
            <v>15-20 Years</v>
          </cell>
          <cell r="H67" t="str">
            <v>Open</v>
          </cell>
          <cell r="I67" t="str">
            <v>Coimbatore</v>
          </cell>
          <cell r="J67">
            <v>22.8</v>
          </cell>
          <cell r="K67" t="str">
            <v>L3</v>
          </cell>
          <cell r="L67">
            <v>45180</v>
          </cell>
          <cell r="M67">
            <v>3300000</v>
          </cell>
          <cell r="N67"/>
          <cell r="O67">
            <v>2339799.96</v>
          </cell>
          <cell r="P67">
            <v>3321200</v>
          </cell>
          <cell r="Q67">
            <v>2830499.98</v>
          </cell>
          <cell r="R67">
            <v>1.4103769794063934</v>
          </cell>
          <cell r="S67">
            <v>0.99361676502468987</v>
          </cell>
          <cell r="T67">
            <v>1.1658717623449693</v>
          </cell>
          <cell r="U67">
            <v>1</v>
          </cell>
          <cell r="V67">
            <v>0</v>
          </cell>
          <cell r="W67">
            <v>1</v>
          </cell>
        </row>
        <row r="68">
          <cell r="A68">
            <v>66</v>
          </cell>
          <cell r="B68">
            <v>45078</v>
          </cell>
          <cell r="C68" t="str">
            <v>Technical Proj Manager</v>
          </cell>
          <cell r="D68">
            <v>64436</v>
          </cell>
          <cell r="E68" t="str">
            <v>Madhuri Pustake</v>
          </cell>
          <cell r="F68">
            <v>8</v>
          </cell>
          <cell r="G68" t="str">
            <v>8-10 Years</v>
          </cell>
          <cell r="H68" t="str">
            <v>Open</v>
          </cell>
          <cell r="I68" t="str">
            <v>Pune</v>
          </cell>
          <cell r="J68">
            <v>12</v>
          </cell>
          <cell r="K68" t="str">
            <v>L2.2</v>
          </cell>
          <cell r="L68">
            <v>45124</v>
          </cell>
          <cell r="M68">
            <v>1700000</v>
          </cell>
          <cell r="N68"/>
          <cell r="O68">
            <v>2125300</v>
          </cell>
          <cell r="P68">
            <v>2165400</v>
          </cell>
          <cell r="Q68">
            <v>2145350</v>
          </cell>
          <cell r="R68">
            <v>0.79988707476591536</v>
          </cell>
          <cell r="S68">
            <v>0.78507435115913915</v>
          </cell>
          <cell r="T68">
            <v>0.79241149462791616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67</v>
          </cell>
          <cell r="B69">
            <v>45078</v>
          </cell>
          <cell r="C69" t="str">
            <v>Cybersecurity</v>
          </cell>
          <cell r="D69">
            <v>66253</v>
          </cell>
          <cell r="E69" t="str">
            <v>Debashis Nayak</v>
          </cell>
          <cell r="F69">
            <v>4.5</v>
          </cell>
          <cell r="G69" t="str">
            <v>4-6 Years</v>
          </cell>
          <cell r="H69" t="str">
            <v>Open</v>
          </cell>
          <cell r="I69" t="str">
            <v>Bangalore</v>
          </cell>
          <cell r="J69">
            <v>5.5</v>
          </cell>
          <cell r="K69" t="str">
            <v>L1.2</v>
          </cell>
          <cell r="L69">
            <v>45138</v>
          </cell>
          <cell r="M69">
            <v>1200000</v>
          </cell>
          <cell r="N69"/>
          <cell r="O69">
            <v>1016500.04</v>
          </cell>
          <cell r="P69">
            <v>1275300</v>
          </cell>
          <cell r="Q69">
            <v>1145900.02</v>
          </cell>
          <cell r="R69">
            <v>1.1805213504959626</v>
          </cell>
          <cell r="S69">
            <v>0.94095506939543638</v>
          </cell>
          <cell r="T69">
            <v>1.0472117803087218</v>
          </cell>
          <cell r="U69">
            <v>1</v>
          </cell>
          <cell r="V69">
            <v>0</v>
          </cell>
          <cell r="W69">
            <v>1</v>
          </cell>
        </row>
        <row r="70">
          <cell r="A70">
            <v>68</v>
          </cell>
          <cell r="B70">
            <v>45078</v>
          </cell>
          <cell r="C70" t="str">
            <v>Embedded Developer</v>
          </cell>
          <cell r="D70">
            <v>64427</v>
          </cell>
          <cell r="E70" t="str">
            <v>Roshani Patil</v>
          </cell>
          <cell r="F70">
            <v>5.0999999999999996</v>
          </cell>
          <cell r="G70" t="str">
            <v>4-6 Years</v>
          </cell>
          <cell r="H70" t="str">
            <v>Hire to Train</v>
          </cell>
          <cell r="I70" t="str">
            <v>Pune</v>
          </cell>
          <cell r="J70">
            <v>5.5</v>
          </cell>
          <cell r="K70" t="str">
            <v>L1.2</v>
          </cell>
          <cell r="L70">
            <v>45096</v>
          </cell>
          <cell r="M70">
            <v>1000000</v>
          </cell>
          <cell r="N70"/>
          <cell r="O70">
            <v>1016500.04</v>
          </cell>
          <cell r="P70">
            <v>1275300</v>
          </cell>
          <cell r="Q70">
            <v>1145900.02</v>
          </cell>
          <cell r="R70">
            <v>0.98376779207996878</v>
          </cell>
          <cell r="S70">
            <v>0.78412922449619693</v>
          </cell>
          <cell r="T70">
            <v>0.87267648359060157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69</v>
          </cell>
          <cell r="B71">
            <v>45078</v>
          </cell>
          <cell r="C71" t="str">
            <v>Bootloader</v>
          </cell>
          <cell r="D71">
            <v>65550</v>
          </cell>
          <cell r="E71" t="str">
            <v>SANJAY VAIDHYANATH .C.A</v>
          </cell>
          <cell r="F71">
            <v>6</v>
          </cell>
          <cell r="G71" t="str">
            <v>6-8 Years</v>
          </cell>
          <cell r="H71" t="str">
            <v>Open</v>
          </cell>
          <cell r="I71" t="str">
            <v>Coimbatore</v>
          </cell>
          <cell r="J71">
            <v>9</v>
          </cell>
          <cell r="K71" t="str">
            <v>L2</v>
          </cell>
          <cell r="L71">
            <v>45217</v>
          </cell>
          <cell r="M71">
            <v>2000000</v>
          </cell>
          <cell r="N71"/>
          <cell r="O71">
            <v>1325500.05</v>
          </cell>
          <cell r="P71">
            <v>1652300</v>
          </cell>
          <cell r="Q71">
            <v>1488900.0249999999</v>
          </cell>
          <cell r="R71">
            <v>1.5088645224871926</v>
          </cell>
          <cell r="S71">
            <v>1.2104339405676936</v>
          </cell>
          <cell r="T71">
            <v>1.3432735351052199</v>
          </cell>
          <cell r="U71">
            <v>1</v>
          </cell>
          <cell r="V71">
            <v>1</v>
          </cell>
          <cell r="W71">
            <v>1</v>
          </cell>
        </row>
        <row r="72">
          <cell r="A72">
            <v>70</v>
          </cell>
          <cell r="B72">
            <v>45078</v>
          </cell>
          <cell r="C72" t="str">
            <v>Lab Assistant</v>
          </cell>
          <cell r="D72">
            <v>66662</v>
          </cell>
          <cell r="E72" t="str">
            <v>Subodh Kumar</v>
          </cell>
          <cell r="F72">
            <v>9.1</v>
          </cell>
          <cell r="G72" t="str">
            <v>8-10 Years</v>
          </cell>
          <cell r="H72" t="str">
            <v>Open</v>
          </cell>
          <cell r="I72" t="str">
            <v>Bangalore</v>
          </cell>
          <cell r="J72">
            <v>10.8</v>
          </cell>
          <cell r="K72" t="str">
            <v>L2.1</v>
          </cell>
          <cell r="L72">
            <v>45097</v>
          </cell>
          <cell r="M72">
            <v>1300000</v>
          </cell>
          <cell r="N72"/>
          <cell r="O72">
            <v>1768150.0449999999</v>
          </cell>
          <cell r="P72">
            <v>1908800</v>
          </cell>
          <cell r="Q72">
            <v>1838475.0225</v>
          </cell>
          <cell r="R72">
            <v>0.73523172067673703</v>
          </cell>
          <cell r="S72">
            <v>0.68105616093880972</v>
          </cell>
          <cell r="T72">
            <v>0.7071077844899033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71</v>
          </cell>
          <cell r="B73">
            <v>45078</v>
          </cell>
          <cell r="C73" t="str">
            <v>Systems Engineer</v>
          </cell>
          <cell r="D73">
            <v>66264</v>
          </cell>
          <cell r="E73" t="str">
            <v>B Rajasekhar</v>
          </cell>
          <cell r="F73">
            <v>5</v>
          </cell>
          <cell r="G73" t="str">
            <v>4-6 Years</v>
          </cell>
          <cell r="H73" t="str">
            <v>Open</v>
          </cell>
          <cell r="I73" t="str">
            <v>Bangalore</v>
          </cell>
          <cell r="J73">
            <v>17</v>
          </cell>
          <cell r="K73" t="str">
            <v>L2.1</v>
          </cell>
          <cell r="L73">
            <v>45210</v>
          </cell>
          <cell r="M73">
            <v>2600000</v>
          </cell>
          <cell r="N73"/>
          <cell r="O73">
            <v>1768150.0449999999</v>
          </cell>
          <cell r="P73">
            <v>1908800</v>
          </cell>
          <cell r="Q73">
            <v>1838475.0225</v>
          </cell>
          <cell r="R73">
            <v>1.4704634413534741</v>
          </cell>
          <cell r="S73">
            <v>1.3621123218776194</v>
          </cell>
          <cell r="T73">
            <v>1.4142155689798066</v>
          </cell>
          <cell r="U73">
            <v>1</v>
          </cell>
          <cell r="V73">
            <v>1</v>
          </cell>
          <cell r="W73">
            <v>1</v>
          </cell>
        </row>
        <row r="74">
          <cell r="A74">
            <v>72</v>
          </cell>
          <cell r="B74">
            <v>45078</v>
          </cell>
          <cell r="C74" t="str">
            <v>Gtest</v>
          </cell>
          <cell r="D74">
            <v>66270</v>
          </cell>
          <cell r="E74" t="str">
            <v>Akanksha Devi</v>
          </cell>
          <cell r="F74">
            <v>5.5</v>
          </cell>
          <cell r="G74" t="str">
            <v>4-6 Years</v>
          </cell>
          <cell r="H74" t="str">
            <v>Volvo</v>
          </cell>
          <cell r="I74" t="str">
            <v>Bangalore</v>
          </cell>
          <cell r="J74">
            <v>12</v>
          </cell>
          <cell r="K74" t="str">
            <v>L2</v>
          </cell>
          <cell r="L74">
            <v>45170</v>
          </cell>
          <cell r="M74">
            <v>2000000</v>
          </cell>
          <cell r="N74"/>
          <cell r="O74">
            <v>1325500.05</v>
          </cell>
          <cell r="P74">
            <v>1652300</v>
          </cell>
          <cell r="Q74">
            <v>1488900.0249999999</v>
          </cell>
          <cell r="R74">
            <v>1.5088645224871926</v>
          </cell>
          <cell r="S74">
            <v>1.2104339405676936</v>
          </cell>
          <cell r="T74">
            <v>1.3432735351052199</v>
          </cell>
          <cell r="U74">
            <v>1</v>
          </cell>
          <cell r="V74">
            <v>1</v>
          </cell>
          <cell r="W74">
            <v>1</v>
          </cell>
        </row>
        <row r="75">
          <cell r="A75">
            <v>73</v>
          </cell>
          <cell r="B75">
            <v>45078</v>
          </cell>
          <cell r="C75" t="str">
            <v>Embedded C Microcontroller</v>
          </cell>
          <cell r="D75">
            <v>65880</v>
          </cell>
          <cell r="E75" t="str">
            <v>Ashwini Jadhav</v>
          </cell>
          <cell r="F75">
            <v>5.8</v>
          </cell>
          <cell r="G75" t="str">
            <v>4-6 Years</v>
          </cell>
          <cell r="H75" t="str">
            <v>Hire to Train</v>
          </cell>
          <cell r="I75" t="str">
            <v>Pune</v>
          </cell>
          <cell r="J75">
            <v>9</v>
          </cell>
          <cell r="K75" t="str">
            <v>L1.2</v>
          </cell>
          <cell r="L75">
            <v>45173</v>
          </cell>
          <cell r="M75">
            <v>1200000</v>
          </cell>
          <cell r="N75"/>
          <cell r="O75">
            <v>1016500.04</v>
          </cell>
          <cell r="P75">
            <v>1275300</v>
          </cell>
          <cell r="Q75">
            <v>1145900.02</v>
          </cell>
          <cell r="R75">
            <v>1.1805213504959626</v>
          </cell>
          <cell r="S75">
            <v>0.94095506939543638</v>
          </cell>
          <cell r="T75">
            <v>1.0472117803087218</v>
          </cell>
          <cell r="U75">
            <v>1</v>
          </cell>
          <cell r="V75">
            <v>0</v>
          </cell>
          <cell r="W75">
            <v>1</v>
          </cell>
        </row>
        <row r="76">
          <cell r="A76">
            <v>74</v>
          </cell>
          <cell r="B76">
            <v>45078</v>
          </cell>
          <cell r="C76" t="str">
            <v>Embedded Developer</v>
          </cell>
          <cell r="D76">
            <v>64438</v>
          </cell>
          <cell r="E76" t="str">
            <v>Sonali Balasaheb Nalawase</v>
          </cell>
          <cell r="F76">
            <v>2.1</v>
          </cell>
          <cell r="G76" t="str">
            <v>2-4 Years</v>
          </cell>
          <cell r="H76" t="str">
            <v>Hire to Train</v>
          </cell>
          <cell r="I76" t="str">
            <v>Pune</v>
          </cell>
          <cell r="J76">
            <v>8</v>
          </cell>
          <cell r="K76" t="str">
            <v>L1.1</v>
          </cell>
          <cell r="L76">
            <v>45110</v>
          </cell>
          <cell r="M76">
            <v>1000000</v>
          </cell>
          <cell r="N76"/>
          <cell r="O76">
            <v>559549.99</v>
          </cell>
          <cell r="P76">
            <v>782000</v>
          </cell>
          <cell r="Q76">
            <v>670774.995</v>
          </cell>
          <cell r="R76">
            <v>1.7871504206442752</v>
          </cell>
          <cell r="S76">
            <v>1.2787723785166241</v>
          </cell>
          <cell r="T76">
            <v>1.4908128768276463</v>
          </cell>
          <cell r="U76">
            <v>1</v>
          </cell>
          <cell r="V76">
            <v>1</v>
          </cell>
          <cell r="W76">
            <v>1</v>
          </cell>
        </row>
        <row r="77">
          <cell r="A77">
            <v>75</v>
          </cell>
          <cell r="B77">
            <v>45078</v>
          </cell>
          <cell r="C77" t="str">
            <v>Embedded Developer</v>
          </cell>
          <cell r="D77">
            <v>65883</v>
          </cell>
          <cell r="E77" t="str">
            <v>Sonali Pandit Chavan</v>
          </cell>
          <cell r="F77">
            <v>7</v>
          </cell>
          <cell r="G77" t="str">
            <v>6-8 Years</v>
          </cell>
          <cell r="H77" t="str">
            <v>Hire to Train</v>
          </cell>
          <cell r="I77" t="str">
            <v>Pune</v>
          </cell>
          <cell r="J77">
            <v>7</v>
          </cell>
          <cell r="K77" t="str">
            <v>L1.2</v>
          </cell>
          <cell r="L77">
            <v>45131</v>
          </cell>
          <cell r="M77">
            <v>1100000</v>
          </cell>
          <cell r="N77"/>
          <cell r="O77">
            <v>1016500.04</v>
          </cell>
          <cell r="P77">
            <v>1275300</v>
          </cell>
          <cell r="Q77">
            <v>1145900.02</v>
          </cell>
          <cell r="R77">
            <v>1.0821445712879656</v>
          </cell>
          <cell r="S77">
            <v>0.86254214694581666</v>
          </cell>
          <cell r="T77">
            <v>0.95994413194966166</v>
          </cell>
          <cell r="U77">
            <v>1</v>
          </cell>
          <cell r="V77">
            <v>0</v>
          </cell>
          <cell r="W77">
            <v>0</v>
          </cell>
        </row>
        <row r="78">
          <cell r="A78">
            <v>76</v>
          </cell>
          <cell r="B78">
            <v>45078</v>
          </cell>
          <cell r="C78" t="str">
            <v>Embedded Developer</v>
          </cell>
          <cell r="D78">
            <v>64449</v>
          </cell>
          <cell r="E78" t="str">
            <v>Amit Pramod Shukre</v>
          </cell>
          <cell r="F78">
            <v>2.5</v>
          </cell>
          <cell r="G78" t="str">
            <v>2-4 Years</v>
          </cell>
          <cell r="H78" t="str">
            <v>Hire to Train</v>
          </cell>
          <cell r="I78" t="str">
            <v>Pune</v>
          </cell>
          <cell r="J78">
            <v>4.16</v>
          </cell>
          <cell r="K78" t="str">
            <v>L1.1</v>
          </cell>
          <cell r="L78">
            <v>45124</v>
          </cell>
          <cell r="M78">
            <v>1000000</v>
          </cell>
          <cell r="N78"/>
          <cell r="O78">
            <v>559549.99</v>
          </cell>
          <cell r="P78">
            <v>782000</v>
          </cell>
          <cell r="Q78">
            <v>670774.995</v>
          </cell>
          <cell r="R78">
            <v>1.7871504206442752</v>
          </cell>
          <cell r="S78">
            <v>1.2787723785166241</v>
          </cell>
          <cell r="T78">
            <v>1.4908128768276463</v>
          </cell>
          <cell r="U78">
            <v>1</v>
          </cell>
          <cell r="V78">
            <v>1</v>
          </cell>
          <cell r="W78">
            <v>1</v>
          </cell>
        </row>
        <row r="79">
          <cell r="A79">
            <v>77</v>
          </cell>
          <cell r="B79">
            <v>45078</v>
          </cell>
          <cell r="C79" t="str">
            <v>Embedded Developer</v>
          </cell>
          <cell r="D79">
            <v>65882</v>
          </cell>
          <cell r="E79" t="str">
            <v>Arvind Subhash Janrao</v>
          </cell>
          <cell r="F79">
            <v>5</v>
          </cell>
          <cell r="G79" t="str">
            <v>4-6 Years</v>
          </cell>
          <cell r="H79" t="str">
            <v>Hire to Train</v>
          </cell>
          <cell r="I79" t="str">
            <v>Pune</v>
          </cell>
          <cell r="J79">
            <v>7.5</v>
          </cell>
          <cell r="K79" t="str">
            <v>L2</v>
          </cell>
          <cell r="L79">
            <v>45112</v>
          </cell>
          <cell r="M79">
            <v>1000000</v>
          </cell>
          <cell r="N79"/>
          <cell r="O79">
            <v>1325500.05</v>
          </cell>
          <cell r="P79">
            <v>1652300</v>
          </cell>
          <cell r="Q79">
            <v>1488900.0249999999</v>
          </cell>
          <cell r="R79">
            <v>0.7544322612435963</v>
          </cell>
          <cell r="S79">
            <v>0.6052169702838468</v>
          </cell>
          <cell r="T79">
            <v>0.67163676755260993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78</v>
          </cell>
          <cell r="B80">
            <v>45078</v>
          </cell>
          <cell r="C80" t="str">
            <v>Diagnostics</v>
          </cell>
          <cell r="D80">
            <v>64464</v>
          </cell>
          <cell r="E80" t="str">
            <v>Mahendran V</v>
          </cell>
          <cell r="F80">
            <v>2</v>
          </cell>
          <cell r="G80" t="str">
            <v>2-4 Years</v>
          </cell>
          <cell r="H80" t="str">
            <v>Open</v>
          </cell>
          <cell r="I80" t="str">
            <v>Coimbatore</v>
          </cell>
          <cell r="J80">
            <v>5</v>
          </cell>
          <cell r="K80" t="str">
            <v>L1.1</v>
          </cell>
          <cell r="L80">
            <v>45212</v>
          </cell>
          <cell r="M80">
            <v>650000</v>
          </cell>
          <cell r="N80"/>
          <cell r="O80">
            <v>559549.99</v>
          </cell>
          <cell r="P80">
            <v>782000</v>
          </cell>
          <cell r="Q80">
            <v>670774.995</v>
          </cell>
          <cell r="R80">
            <v>1.1616477734187789</v>
          </cell>
          <cell r="S80">
            <v>0.83120204603580561</v>
          </cell>
          <cell r="T80">
            <v>0.96902836993797004</v>
          </cell>
          <cell r="U80">
            <v>1</v>
          </cell>
          <cell r="V80">
            <v>0</v>
          </cell>
          <cell r="W80">
            <v>0</v>
          </cell>
        </row>
        <row r="81">
          <cell r="A81">
            <v>79</v>
          </cell>
          <cell r="B81">
            <v>45078</v>
          </cell>
          <cell r="C81" t="str">
            <v>AUTOSAR</v>
          </cell>
          <cell r="D81">
            <v>65074</v>
          </cell>
          <cell r="E81" t="str">
            <v>Karthickumar Vadamalai</v>
          </cell>
          <cell r="F81">
            <v>12.6</v>
          </cell>
          <cell r="G81" t="str">
            <v>12-15 Years</v>
          </cell>
          <cell r="H81" t="str">
            <v>Open</v>
          </cell>
          <cell r="I81" t="str">
            <v>Coimbatore</v>
          </cell>
          <cell r="J81">
            <v>22</v>
          </cell>
          <cell r="K81" t="str">
            <v>L3</v>
          </cell>
          <cell r="L81">
            <v>45216</v>
          </cell>
          <cell r="M81">
            <v>3400000</v>
          </cell>
          <cell r="N81"/>
          <cell r="O81">
            <v>2339799.96</v>
          </cell>
          <cell r="P81">
            <v>3321200</v>
          </cell>
          <cell r="Q81">
            <v>2830499.98</v>
          </cell>
          <cell r="R81">
            <v>1.4531156757520416</v>
          </cell>
          <cell r="S81">
            <v>1.023726363964832</v>
          </cell>
          <cell r="T81">
            <v>1.2012012096887561</v>
          </cell>
          <cell r="U81">
            <v>1</v>
          </cell>
          <cell r="V81">
            <v>1</v>
          </cell>
          <cell r="W81">
            <v>1</v>
          </cell>
        </row>
        <row r="82">
          <cell r="A82">
            <v>80</v>
          </cell>
          <cell r="B82">
            <v>45078</v>
          </cell>
          <cell r="C82" t="str">
            <v>Functional Safety</v>
          </cell>
          <cell r="D82">
            <v>60407</v>
          </cell>
          <cell r="E82" t="str">
            <v>Chandrasekaran Rangasamy</v>
          </cell>
          <cell r="F82">
            <v>15</v>
          </cell>
          <cell r="G82" t="str">
            <v>15-20 Years</v>
          </cell>
          <cell r="H82" t="str">
            <v>Open</v>
          </cell>
          <cell r="I82" t="str">
            <v>Coimbatore</v>
          </cell>
          <cell r="J82">
            <v>26</v>
          </cell>
          <cell r="K82" t="str">
            <v>L3.1</v>
          </cell>
          <cell r="L82">
            <v>45240</v>
          </cell>
          <cell r="M82">
            <v>4000000</v>
          </cell>
          <cell r="N82"/>
          <cell r="O82">
            <v>2956899.9950000001</v>
          </cell>
          <cell r="P82">
            <v>3809200</v>
          </cell>
          <cell r="Q82">
            <v>3383049.9975000001</v>
          </cell>
          <cell r="R82">
            <v>1.3527681040156381</v>
          </cell>
          <cell r="S82">
            <v>1.050089257586895</v>
          </cell>
          <cell r="T82">
            <v>1.1823650265162833</v>
          </cell>
          <cell r="U82">
            <v>1</v>
          </cell>
          <cell r="V82">
            <v>1</v>
          </cell>
          <cell r="W82">
            <v>1</v>
          </cell>
        </row>
        <row r="83">
          <cell r="A83">
            <v>81</v>
          </cell>
          <cell r="B83">
            <v>45078</v>
          </cell>
          <cell r="C83" t="str">
            <v>Technical Proj Manager</v>
          </cell>
          <cell r="D83">
            <v>65854</v>
          </cell>
          <cell r="E83" t="str">
            <v>Mahesh G Patil</v>
          </cell>
          <cell r="F83">
            <v>10.5</v>
          </cell>
          <cell r="G83" t="str">
            <v>10-12 Years</v>
          </cell>
          <cell r="H83" t="str">
            <v>Open</v>
          </cell>
          <cell r="I83" t="str">
            <v>Pune</v>
          </cell>
          <cell r="J83">
            <v>24</v>
          </cell>
          <cell r="K83" t="str">
            <v>L3</v>
          </cell>
          <cell r="L83">
            <v>45120</v>
          </cell>
          <cell r="M83">
            <v>2800000</v>
          </cell>
          <cell r="N83"/>
          <cell r="O83">
            <v>2339799.96</v>
          </cell>
          <cell r="P83">
            <v>3321200</v>
          </cell>
          <cell r="Q83">
            <v>2830499.98</v>
          </cell>
          <cell r="R83">
            <v>1.196683497678152</v>
          </cell>
          <cell r="S83">
            <v>0.84306877032397931</v>
          </cell>
          <cell r="T83">
            <v>0.98922452562603447</v>
          </cell>
          <cell r="U83">
            <v>1</v>
          </cell>
          <cell r="V83">
            <v>0</v>
          </cell>
          <cell r="W83">
            <v>0</v>
          </cell>
        </row>
        <row r="84">
          <cell r="A84">
            <v>82</v>
          </cell>
          <cell r="B84">
            <v>45078</v>
          </cell>
          <cell r="C84" t="str">
            <v>AUTOSAR</v>
          </cell>
          <cell r="D84">
            <v>62273</v>
          </cell>
          <cell r="E84" t="str">
            <v>B Harsha Vardhan</v>
          </cell>
          <cell r="F84">
            <v>4.8</v>
          </cell>
          <cell r="G84" t="str">
            <v>4-6 Years</v>
          </cell>
          <cell r="H84" t="str">
            <v>Open</v>
          </cell>
          <cell r="I84" t="str">
            <v>Bangalore</v>
          </cell>
          <cell r="J84">
            <v>12.5</v>
          </cell>
          <cell r="K84" t="str">
            <v>L1.2</v>
          </cell>
          <cell r="L84">
            <v>45120</v>
          </cell>
          <cell r="M84">
            <v>1800000</v>
          </cell>
          <cell r="N84"/>
          <cell r="O84">
            <v>1016500.04</v>
          </cell>
          <cell r="P84">
            <v>1275300</v>
          </cell>
          <cell r="Q84">
            <v>1145900.02</v>
          </cell>
          <cell r="R84">
            <v>1.7707820257439437</v>
          </cell>
          <cell r="S84">
            <v>1.4114326040931546</v>
          </cell>
          <cell r="T84">
            <v>1.5708176704630827</v>
          </cell>
          <cell r="U84">
            <v>1</v>
          </cell>
          <cell r="V84">
            <v>1</v>
          </cell>
          <cell r="W84">
            <v>1</v>
          </cell>
        </row>
        <row r="85">
          <cell r="A85">
            <v>83</v>
          </cell>
          <cell r="B85">
            <v>45078</v>
          </cell>
          <cell r="C85" t="str">
            <v>Systems Engineer</v>
          </cell>
          <cell r="D85">
            <v>65892</v>
          </cell>
          <cell r="E85" t="str">
            <v>Neha Jain</v>
          </cell>
          <cell r="F85">
            <v>6</v>
          </cell>
          <cell r="G85" t="str">
            <v>6-8 Years</v>
          </cell>
          <cell r="H85" t="str">
            <v>Open</v>
          </cell>
          <cell r="I85" t="str">
            <v>Pune</v>
          </cell>
          <cell r="J85">
            <v>14</v>
          </cell>
          <cell r="K85" t="str">
            <v>L2</v>
          </cell>
          <cell r="L85">
            <v>45250</v>
          </cell>
          <cell r="M85">
            <v>2200000</v>
          </cell>
          <cell r="N85"/>
          <cell r="O85">
            <v>1325500.05</v>
          </cell>
          <cell r="P85">
            <v>1652300</v>
          </cell>
          <cell r="Q85">
            <v>1488900.0249999999</v>
          </cell>
          <cell r="R85">
            <v>1.6597509747359118</v>
          </cell>
          <cell r="S85">
            <v>1.3314773346244628</v>
          </cell>
          <cell r="T85">
            <v>1.4776008886157417</v>
          </cell>
          <cell r="U85">
            <v>1</v>
          </cell>
          <cell r="V85">
            <v>1</v>
          </cell>
          <cell r="W85">
            <v>1</v>
          </cell>
        </row>
        <row r="86">
          <cell r="A86">
            <v>84</v>
          </cell>
          <cell r="B86">
            <v>45078</v>
          </cell>
          <cell r="C86" t="str">
            <v>Autosar CAN Stack</v>
          </cell>
          <cell r="D86">
            <v>66276</v>
          </cell>
          <cell r="E86" t="str">
            <v>Maria Sathish Kumar</v>
          </cell>
          <cell r="F86">
            <v>9</v>
          </cell>
          <cell r="G86" t="str">
            <v>8-10 Years</v>
          </cell>
          <cell r="H86" t="str">
            <v>Open</v>
          </cell>
          <cell r="I86" t="str">
            <v>Coimbatore</v>
          </cell>
          <cell r="J86">
            <v>21</v>
          </cell>
          <cell r="K86" t="str">
            <v>L2.1</v>
          </cell>
          <cell r="L86">
            <v>45211</v>
          </cell>
          <cell r="M86">
            <v>2900000</v>
          </cell>
          <cell r="N86"/>
          <cell r="O86">
            <v>1768150.0449999999</v>
          </cell>
          <cell r="P86">
            <v>1908800</v>
          </cell>
          <cell r="Q86">
            <v>1838475.0225</v>
          </cell>
          <cell r="R86">
            <v>1.6401322999711827</v>
          </cell>
          <cell r="S86">
            <v>1.519279128248114</v>
          </cell>
          <cell r="T86">
            <v>1.5773942884774765</v>
          </cell>
          <cell r="U86">
            <v>1</v>
          </cell>
          <cell r="V86">
            <v>1</v>
          </cell>
          <cell r="W86">
            <v>1</v>
          </cell>
        </row>
        <row r="87">
          <cell r="A87">
            <v>85</v>
          </cell>
          <cell r="B87">
            <v>45078</v>
          </cell>
          <cell r="C87" t="str">
            <v>AUTOSAR</v>
          </cell>
          <cell r="D87">
            <v>66285</v>
          </cell>
          <cell r="E87" t="str">
            <v>Arunkumar Krishnasamy</v>
          </cell>
          <cell r="F87">
            <v>8.3000000000000007</v>
          </cell>
          <cell r="G87" t="str">
            <v>8-10 Years</v>
          </cell>
          <cell r="H87" t="str">
            <v>Open</v>
          </cell>
          <cell r="I87" t="str">
            <v>Coimbatore</v>
          </cell>
          <cell r="J87">
            <v>16</v>
          </cell>
          <cell r="K87" t="str">
            <v>L2.1</v>
          </cell>
          <cell r="L87">
            <v>45218</v>
          </cell>
          <cell r="M87">
            <v>2800000</v>
          </cell>
          <cell r="N87"/>
          <cell r="O87">
            <v>1768150.0449999999</v>
          </cell>
          <cell r="P87">
            <v>1908800</v>
          </cell>
          <cell r="Q87">
            <v>1838475.0225</v>
          </cell>
          <cell r="R87">
            <v>1.5835760137652799</v>
          </cell>
          <cell r="S87">
            <v>1.4668901927912825</v>
          </cell>
          <cell r="T87">
            <v>1.5230013819782531</v>
          </cell>
          <cell r="U87">
            <v>1</v>
          </cell>
          <cell r="V87">
            <v>1</v>
          </cell>
          <cell r="W87">
            <v>1</v>
          </cell>
        </row>
        <row r="88">
          <cell r="A88">
            <v>86</v>
          </cell>
          <cell r="B88">
            <v>45108</v>
          </cell>
          <cell r="C88" t="str">
            <v>Testing</v>
          </cell>
          <cell r="D88">
            <v>65906</v>
          </cell>
          <cell r="E88" t="str">
            <v>PRACHI AHUJA</v>
          </cell>
          <cell r="F88">
            <v>5</v>
          </cell>
          <cell r="G88" t="str">
            <v>4-6 Years</v>
          </cell>
          <cell r="H88" t="str">
            <v>Open</v>
          </cell>
          <cell r="I88" t="str">
            <v>Pune</v>
          </cell>
          <cell r="J88">
            <v>13</v>
          </cell>
          <cell r="K88" t="str">
            <v>L1.2</v>
          </cell>
          <cell r="L88">
            <v>45121</v>
          </cell>
          <cell r="M88">
            <v>1900000</v>
          </cell>
          <cell r="N88"/>
          <cell r="O88">
            <v>1016500.04</v>
          </cell>
          <cell r="P88">
            <v>1275300</v>
          </cell>
          <cell r="Q88">
            <v>1145900.02</v>
          </cell>
          <cell r="R88">
            <v>1.8691588049519408</v>
          </cell>
          <cell r="S88">
            <v>1.4898455265427744</v>
          </cell>
          <cell r="T88">
            <v>1.6580853188221429</v>
          </cell>
          <cell r="U88">
            <v>1</v>
          </cell>
          <cell r="V88">
            <v>1</v>
          </cell>
          <cell r="W88">
            <v>1</v>
          </cell>
        </row>
        <row r="89">
          <cell r="A89">
            <v>87</v>
          </cell>
          <cell r="B89">
            <v>45108</v>
          </cell>
          <cell r="C89" t="str">
            <v>Technical PM</v>
          </cell>
          <cell r="D89">
            <v>65853</v>
          </cell>
          <cell r="E89" t="str">
            <v>Rakhi Kabra</v>
          </cell>
          <cell r="F89">
            <v>17</v>
          </cell>
          <cell r="G89" t="str">
            <v>15-20 Years</v>
          </cell>
          <cell r="H89" t="str">
            <v>Open</v>
          </cell>
          <cell r="I89" t="str">
            <v>Pune</v>
          </cell>
          <cell r="J89">
            <v>23</v>
          </cell>
          <cell r="K89" t="str">
            <v>L3</v>
          </cell>
          <cell r="L89">
            <v>45202</v>
          </cell>
          <cell r="M89">
            <v>2800000</v>
          </cell>
          <cell r="N89"/>
          <cell r="O89">
            <v>2339799.96</v>
          </cell>
          <cell r="P89">
            <v>3321200</v>
          </cell>
          <cell r="Q89">
            <v>2830499.98</v>
          </cell>
          <cell r="R89">
            <v>1.196683497678152</v>
          </cell>
          <cell r="S89">
            <v>0.84306877032397931</v>
          </cell>
          <cell r="T89">
            <v>0.98922452562603447</v>
          </cell>
          <cell r="U89">
            <v>1</v>
          </cell>
          <cell r="V89">
            <v>0</v>
          </cell>
          <cell r="W89">
            <v>0</v>
          </cell>
        </row>
        <row r="90">
          <cell r="A90">
            <v>88</v>
          </cell>
          <cell r="B90">
            <v>45108</v>
          </cell>
          <cell r="C90" t="str">
            <v>Technical Proj Manager</v>
          </cell>
          <cell r="D90">
            <v>64490</v>
          </cell>
          <cell r="E90" t="str">
            <v>Aarti Majumdhar</v>
          </cell>
          <cell r="F90">
            <v>14</v>
          </cell>
          <cell r="G90" t="str">
            <v>12-15 Years</v>
          </cell>
          <cell r="H90" t="str">
            <v>Open</v>
          </cell>
          <cell r="I90" t="str">
            <v>Pune</v>
          </cell>
          <cell r="J90">
            <v>30</v>
          </cell>
          <cell r="K90" t="str">
            <v>L4</v>
          </cell>
          <cell r="L90">
            <v>45110</v>
          </cell>
          <cell r="M90">
            <v>4800000</v>
          </cell>
          <cell r="N90"/>
          <cell r="O90">
            <v>3993900.02</v>
          </cell>
          <cell r="P90">
            <v>5538500</v>
          </cell>
          <cell r="Q90">
            <v>4766200.01</v>
          </cell>
          <cell r="R90">
            <v>1.2018327889940519</v>
          </cell>
          <cell r="S90">
            <v>0.86666064818994315</v>
          </cell>
          <cell r="T90">
            <v>1.0070916012607705</v>
          </cell>
          <cell r="U90">
            <v>1</v>
          </cell>
          <cell r="V90">
            <v>0</v>
          </cell>
          <cell r="W90">
            <v>1</v>
          </cell>
        </row>
        <row r="91">
          <cell r="A91">
            <v>89</v>
          </cell>
          <cell r="B91">
            <v>45108</v>
          </cell>
          <cell r="C91" t="str">
            <v>Technical Proj Manager</v>
          </cell>
          <cell r="D91">
            <v>64197</v>
          </cell>
          <cell r="E91" t="str">
            <v>Pankaj Badariyani</v>
          </cell>
          <cell r="F91">
            <v>19</v>
          </cell>
          <cell r="G91" t="str">
            <v>15-20 Years</v>
          </cell>
          <cell r="H91" t="str">
            <v>Open</v>
          </cell>
          <cell r="I91" t="str">
            <v>Pune</v>
          </cell>
          <cell r="J91">
            <v>35</v>
          </cell>
          <cell r="K91" t="str">
            <v>L4</v>
          </cell>
          <cell r="L91">
            <v>45114</v>
          </cell>
          <cell r="M91">
            <v>4800000</v>
          </cell>
          <cell r="N91"/>
          <cell r="O91">
            <v>3993900.02</v>
          </cell>
          <cell r="P91">
            <v>5538500</v>
          </cell>
          <cell r="Q91">
            <v>4766200.01</v>
          </cell>
          <cell r="R91">
            <v>1.2018327889940519</v>
          </cell>
          <cell r="S91">
            <v>0.86666064818994315</v>
          </cell>
          <cell r="T91">
            <v>1.0070916012607705</v>
          </cell>
          <cell r="U91">
            <v>1</v>
          </cell>
          <cell r="V91">
            <v>0</v>
          </cell>
          <cell r="W91">
            <v>1</v>
          </cell>
        </row>
        <row r="92">
          <cell r="A92">
            <v>90</v>
          </cell>
          <cell r="B92">
            <v>45108</v>
          </cell>
          <cell r="C92" t="str">
            <v>Diagnostics</v>
          </cell>
          <cell r="D92">
            <v>60395</v>
          </cell>
          <cell r="E92" t="str">
            <v>Deepika T</v>
          </cell>
          <cell r="F92">
            <v>8.4</v>
          </cell>
          <cell r="G92" t="str">
            <v>8-10 Years</v>
          </cell>
          <cell r="H92" t="str">
            <v>Open</v>
          </cell>
          <cell r="I92" t="str">
            <v>Coimbatore</v>
          </cell>
          <cell r="J92">
            <v>10</v>
          </cell>
          <cell r="K92" t="str">
            <v>L2.1</v>
          </cell>
          <cell r="L92">
            <v>45124</v>
          </cell>
          <cell r="M92">
            <v>2550000</v>
          </cell>
          <cell r="N92"/>
          <cell r="O92">
            <v>1768150.0449999999</v>
          </cell>
          <cell r="P92">
            <v>1908800</v>
          </cell>
          <cell r="Q92">
            <v>1838475.0225</v>
          </cell>
          <cell r="R92">
            <v>1.4421852982505228</v>
          </cell>
          <cell r="S92">
            <v>1.3359178541492036</v>
          </cell>
          <cell r="T92">
            <v>1.3870191157301948</v>
          </cell>
          <cell r="U92">
            <v>1</v>
          </cell>
          <cell r="V92">
            <v>1</v>
          </cell>
          <cell r="W92">
            <v>1</v>
          </cell>
        </row>
        <row r="93">
          <cell r="A93">
            <v>91</v>
          </cell>
          <cell r="B93">
            <v>45108</v>
          </cell>
          <cell r="C93" t="str">
            <v>Embedded System Engineer</v>
          </cell>
          <cell r="D93">
            <v>66261</v>
          </cell>
          <cell r="E93" t="str">
            <v>JEEVANANDHAM J</v>
          </cell>
          <cell r="F93">
            <v>6.5</v>
          </cell>
          <cell r="G93" t="str">
            <v>6-8 Years</v>
          </cell>
          <cell r="H93" t="str">
            <v>Open</v>
          </cell>
          <cell r="I93" t="str">
            <v>Coimbatore</v>
          </cell>
          <cell r="J93">
            <v>10.1</v>
          </cell>
          <cell r="K93" t="str">
            <v>L2</v>
          </cell>
          <cell r="L93">
            <v>45230</v>
          </cell>
          <cell r="M93">
            <v>1700000</v>
          </cell>
          <cell r="N93"/>
          <cell r="O93">
            <v>1325500.05</v>
          </cell>
          <cell r="P93">
            <v>1652300</v>
          </cell>
          <cell r="Q93">
            <v>1488900.0249999999</v>
          </cell>
          <cell r="R93">
            <v>1.2825348441141138</v>
          </cell>
          <cell r="S93">
            <v>1.0288688494825395</v>
          </cell>
          <cell r="T93">
            <v>1.1417825048394368</v>
          </cell>
          <cell r="U93">
            <v>1</v>
          </cell>
          <cell r="V93">
            <v>1</v>
          </cell>
          <cell r="W93">
            <v>1</v>
          </cell>
        </row>
        <row r="94">
          <cell r="A94">
            <v>92</v>
          </cell>
          <cell r="B94">
            <v>45108</v>
          </cell>
          <cell r="C94" t="str">
            <v>AUTOSAR</v>
          </cell>
          <cell r="D94">
            <v>65549</v>
          </cell>
          <cell r="E94" t="str">
            <v>Sreenivas Shankar</v>
          </cell>
          <cell r="F94">
            <v>8</v>
          </cell>
          <cell r="G94" t="str">
            <v>8-10 Years</v>
          </cell>
          <cell r="H94" t="str">
            <v>Open</v>
          </cell>
          <cell r="I94" t="str">
            <v>Coimbatore</v>
          </cell>
          <cell r="J94">
            <v>16</v>
          </cell>
          <cell r="K94" t="str">
            <v>L2.1</v>
          </cell>
          <cell r="L94">
            <v>45195</v>
          </cell>
          <cell r="M94">
            <v>3000000</v>
          </cell>
          <cell r="N94"/>
          <cell r="O94">
            <v>1768150.0449999999</v>
          </cell>
          <cell r="P94">
            <v>1908800</v>
          </cell>
          <cell r="Q94">
            <v>1838475.0225</v>
          </cell>
          <cell r="R94">
            <v>1.6966885861770855</v>
          </cell>
          <cell r="S94">
            <v>1.5716680637049456</v>
          </cell>
          <cell r="T94">
            <v>1.6317871949766998</v>
          </cell>
          <cell r="U94">
            <v>1</v>
          </cell>
          <cell r="V94">
            <v>1</v>
          </cell>
          <cell r="W94">
            <v>1</v>
          </cell>
        </row>
        <row r="95">
          <cell r="A95">
            <v>93</v>
          </cell>
          <cell r="B95">
            <v>45108</v>
          </cell>
          <cell r="C95" t="str">
            <v>Embedded Developer</v>
          </cell>
          <cell r="D95">
            <v>64428</v>
          </cell>
          <cell r="E95" t="str">
            <v>ANISH SAINI</v>
          </cell>
          <cell r="F95">
            <v>2</v>
          </cell>
          <cell r="G95" t="str">
            <v>2-4 Years</v>
          </cell>
          <cell r="H95" t="str">
            <v>Hire to Train</v>
          </cell>
          <cell r="I95" t="str">
            <v>Pune</v>
          </cell>
          <cell r="J95">
            <v>7</v>
          </cell>
          <cell r="K95" t="str">
            <v>L1.1</v>
          </cell>
          <cell r="L95">
            <v>45126</v>
          </cell>
          <cell r="M95">
            <v>800000</v>
          </cell>
          <cell r="N95"/>
          <cell r="O95">
            <v>559549.99</v>
          </cell>
          <cell r="P95">
            <v>782000</v>
          </cell>
          <cell r="Q95">
            <v>670774.995</v>
          </cell>
          <cell r="R95">
            <v>1.4297203365154203</v>
          </cell>
          <cell r="S95">
            <v>1.0230179028132993</v>
          </cell>
          <cell r="T95">
            <v>1.192650301462117</v>
          </cell>
          <cell r="U95">
            <v>1</v>
          </cell>
          <cell r="V95">
            <v>1</v>
          </cell>
          <cell r="W95">
            <v>1</v>
          </cell>
        </row>
        <row r="96">
          <cell r="A96">
            <v>94</v>
          </cell>
          <cell r="B96">
            <v>45108</v>
          </cell>
          <cell r="C96" t="str">
            <v>SW Integration</v>
          </cell>
          <cell r="D96">
            <v>66280</v>
          </cell>
          <cell r="E96" t="str">
            <v>Shackshini Venkatesan</v>
          </cell>
          <cell r="F96">
            <v>2.9</v>
          </cell>
          <cell r="G96" t="str">
            <v>2-4 Years</v>
          </cell>
          <cell r="H96" t="str">
            <v>Open</v>
          </cell>
          <cell r="I96" t="str">
            <v>Coimbatore</v>
          </cell>
          <cell r="J96">
            <v>11.4</v>
          </cell>
          <cell r="K96" t="str">
            <v>L2</v>
          </cell>
          <cell r="L96">
            <v>45212</v>
          </cell>
          <cell r="M96">
            <v>1600000</v>
          </cell>
          <cell r="N96"/>
          <cell r="O96">
            <v>1325500.05</v>
          </cell>
          <cell r="P96">
            <v>1652300</v>
          </cell>
          <cell r="Q96">
            <v>1488900.0249999999</v>
          </cell>
          <cell r="R96">
            <v>1.2070916179897542</v>
          </cell>
          <cell r="S96">
            <v>0.96834715245415481</v>
          </cell>
          <cell r="T96">
            <v>1.0746188280841757</v>
          </cell>
          <cell r="U96">
            <v>1</v>
          </cell>
          <cell r="V96">
            <v>0</v>
          </cell>
          <cell r="W96">
            <v>1</v>
          </cell>
        </row>
        <row r="97">
          <cell r="A97">
            <v>95</v>
          </cell>
          <cell r="B97">
            <v>45108</v>
          </cell>
          <cell r="C97" t="str">
            <v>Data analytics-designing engineer</v>
          </cell>
          <cell r="D97">
            <v>62743</v>
          </cell>
          <cell r="E97" t="str">
            <v>Sunil Datt Yadav</v>
          </cell>
          <cell r="F97">
            <v>5</v>
          </cell>
          <cell r="G97" t="str">
            <v>4-6 Years</v>
          </cell>
          <cell r="H97" t="str">
            <v>TML-PO</v>
          </cell>
          <cell r="I97" t="str">
            <v>Pune</v>
          </cell>
          <cell r="J97">
            <v>16</v>
          </cell>
          <cell r="K97" t="str">
            <v>L2</v>
          </cell>
          <cell r="L97">
            <v>45120</v>
          </cell>
          <cell r="M97">
            <v>1900000</v>
          </cell>
          <cell r="N97"/>
          <cell r="O97">
            <v>1325500.05</v>
          </cell>
          <cell r="P97">
            <v>1652300</v>
          </cell>
          <cell r="Q97">
            <v>1488900.0249999999</v>
          </cell>
          <cell r="R97">
            <v>1.433421296362833</v>
          </cell>
          <cell r="S97">
            <v>1.1499122435393088</v>
          </cell>
          <cell r="T97">
            <v>1.2761098583499588</v>
          </cell>
          <cell r="U97">
            <v>1</v>
          </cell>
          <cell r="V97">
            <v>1</v>
          </cell>
          <cell r="W97">
            <v>1</v>
          </cell>
        </row>
        <row r="98">
          <cell r="A98">
            <v>96</v>
          </cell>
          <cell r="B98">
            <v>45108</v>
          </cell>
          <cell r="C98" t="str">
            <v>SW Integration</v>
          </cell>
          <cell r="D98">
            <v>64468</v>
          </cell>
          <cell r="E98" t="str">
            <v>Ranjith Kumar</v>
          </cell>
          <cell r="F98">
            <v>6</v>
          </cell>
          <cell r="G98" t="str">
            <v>6-8 Years</v>
          </cell>
          <cell r="H98" t="str">
            <v>Open</v>
          </cell>
          <cell r="I98" t="str">
            <v>Coimbatore</v>
          </cell>
          <cell r="J98">
            <v>12</v>
          </cell>
          <cell r="K98" t="str">
            <v>L2</v>
          </cell>
          <cell r="L98">
            <v>45212</v>
          </cell>
          <cell r="M98">
            <v>1800000</v>
          </cell>
          <cell r="N98"/>
          <cell r="O98">
            <v>1325500.05</v>
          </cell>
          <cell r="P98">
            <v>1652300</v>
          </cell>
          <cell r="Q98">
            <v>1488900.0249999999</v>
          </cell>
          <cell r="R98">
            <v>1.3579780702384734</v>
          </cell>
          <cell r="S98">
            <v>1.0893905465109242</v>
          </cell>
          <cell r="T98">
            <v>1.2089461815946978</v>
          </cell>
          <cell r="U98">
            <v>1</v>
          </cell>
          <cell r="V98">
            <v>1</v>
          </cell>
          <cell r="W98">
            <v>1</v>
          </cell>
        </row>
        <row r="99">
          <cell r="A99">
            <v>97</v>
          </cell>
          <cell r="B99">
            <v>45108</v>
          </cell>
          <cell r="C99" t="str">
            <v>AUTOSAR</v>
          </cell>
          <cell r="D99">
            <v>67353</v>
          </cell>
          <cell r="E99" t="str">
            <v>Kaustubh Giridhar Rao</v>
          </cell>
          <cell r="F99">
            <v>5.5</v>
          </cell>
          <cell r="G99" t="str">
            <v>4-6 Years</v>
          </cell>
          <cell r="H99" t="str">
            <v>Volvo</v>
          </cell>
          <cell r="I99" t="str">
            <v>Bangalore</v>
          </cell>
          <cell r="J99">
            <v>10</v>
          </cell>
          <cell r="K99" t="str">
            <v>L1.2</v>
          </cell>
          <cell r="L99">
            <v>45117</v>
          </cell>
          <cell r="M99">
            <v>1020000</v>
          </cell>
          <cell r="N99"/>
          <cell r="O99">
            <v>1016500.04</v>
          </cell>
          <cell r="P99">
            <v>1275300</v>
          </cell>
          <cell r="Q99">
            <v>1145900.02</v>
          </cell>
          <cell r="R99">
            <v>1.0034431479215682</v>
          </cell>
          <cell r="S99">
            <v>0.79981180898612092</v>
          </cell>
          <cell r="T99">
            <v>0.89013001326241359</v>
          </cell>
          <cell r="U99">
            <v>1</v>
          </cell>
          <cell r="V99">
            <v>0</v>
          </cell>
          <cell r="W99">
            <v>0</v>
          </cell>
        </row>
        <row r="100">
          <cell r="A100">
            <v>98</v>
          </cell>
          <cell r="B100">
            <v>45108</v>
          </cell>
          <cell r="C100" t="str">
            <v>AUTOSAR</v>
          </cell>
          <cell r="D100">
            <v>64445</v>
          </cell>
          <cell r="E100" t="str">
            <v>PREETI ROHAN GUNDEWAR</v>
          </cell>
          <cell r="F100">
            <v>8.8000000000000007</v>
          </cell>
          <cell r="G100" t="str">
            <v>8-10 Years</v>
          </cell>
          <cell r="H100" t="str">
            <v>Open</v>
          </cell>
          <cell r="I100" t="str">
            <v>Pune</v>
          </cell>
          <cell r="J100">
            <v>19</v>
          </cell>
          <cell r="K100" t="str">
            <v>L2.1</v>
          </cell>
          <cell r="L100">
            <v>45195</v>
          </cell>
          <cell r="M100">
            <v>2750000</v>
          </cell>
          <cell r="N100"/>
          <cell r="O100">
            <v>1768150.0449999999</v>
          </cell>
          <cell r="P100">
            <v>1908800</v>
          </cell>
          <cell r="Q100">
            <v>1838475.0225</v>
          </cell>
          <cell r="R100">
            <v>1.5552978706623284</v>
          </cell>
          <cell r="S100">
            <v>1.4406957250628667</v>
          </cell>
          <cell r="T100">
            <v>1.4958049287286415</v>
          </cell>
          <cell r="U100">
            <v>1</v>
          </cell>
          <cell r="V100">
            <v>1</v>
          </cell>
          <cell r="W100">
            <v>1</v>
          </cell>
        </row>
        <row r="101">
          <cell r="A101">
            <v>99</v>
          </cell>
          <cell r="B101">
            <v>45108</v>
          </cell>
          <cell r="C101" t="str">
            <v>Infotainment Testing</v>
          </cell>
          <cell r="D101">
            <v>65877</v>
          </cell>
          <cell r="E101" t="str">
            <v>Arpit Bhandari</v>
          </cell>
          <cell r="F101">
            <v>5.6</v>
          </cell>
          <cell r="G101" t="str">
            <v>4-6 Years</v>
          </cell>
          <cell r="H101" t="str">
            <v>Open</v>
          </cell>
          <cell r="I101" t="str">
            <v>Pune</v>
          </cell>
          <cell r="J101">
            <v>13.5</v>
          </cell>
          <cell r="K101" t="str">
            <v>L1.2</v>
          </cell>
          <cell r="L101">
            <v>45190</v>
          </cell>
          <cell r="M101">
            <v>1900000</v>
          </cell>
          <cell r="N101"/>
          <cell r="O101">
            <v>1016500.04</v>
          </cell>
          <cell r="P101">
            <v>1275300</v>
          </cell>
          <cell r="Q101">
            <v>1145900.02</v>
          </cell>
          <cell r="R101">
            <v>1.8691588049519408</v>
          </cell>
          <cell r="S101">
            <v>1.4898455265427744</v>
          </cell>
          <cell r="T101">
            <v>1.6580853188221429</v>
          </cell>
          <cell r="U101">
            <v>1</v>
          </cell>
          <cell r="V101">
            <v>1</v>
          </cell>
          <cell r="W101">
            <v>1</v>
          </cell>
        </row>
        <row r="102">
          <cell r="A102">
            <v>100</v>
          </cell>
          <cell r="B102">
            <v>45108</v>
          </cell>
          <cell r="C102" t="str">
            <v>Functional Safety</v>
          </cell>
          <cell r="D102">
            <v>64433</v>
          </cell>
          <cell r="E102" t="str">
            <v>Angad Pote</v>
          </cell>
          <cell r="F102">
            <v>11</v>
          </cell>
          <cell r="G102" t="str">
            <v>10-12 Years</v>
          </cell>
          <cell r="H102" t="str">
            <v>Open</v>
          </cell>
          <cell r="I102" t="str">
            <v>Pune</v>
          </cell>
          <cell r="J102">
            <v>28</v>
          </cell>
          <cell r="K102" t="str">
            <v>L2.2</v>
          </cell>
          <cell r="L102">
            <v>45226</v>
          </cell>
          <cell r="M102">
            <v>3400000</v>
          </cell>
          <cell r="N102"/>
          <cell r="O102">
            <v>2125300</v>
          </cell>
          <cell r="P102">
            <v>2165400</v>
          </cell>
          <cell r="Q102">
            <v>2145350</v>
          </cell>
          <cell r="R102">
            <v>1.5997741495318307</v>
          </cell>
          <cell r="S102">
            <v>1.5701487023182783</v>
          </cell>
          <cell r="T102">
            <v>1.5848229892558323</v>
          </cell>
          <cell r="U102">
            <v>1</v>
          </cell>
          <cell r="V102">
            <v>1</v>
          </cell>
          <cell r="W102">
            <v>1</v>
          </cell>
        </row>
        <row r="103">
          <cell r="A103">
            <v>101</v>
          </cell>
          <cell r="B103">
            <v>45108</v>
          </cell>
          <cell r="C103" t="str">
            <v>Infotainment Testing</v>
          </cell>
          <cell r="D103">
            <v>65587</v>
          </cell>
          <cell r="E103" t="str">
            <v>Pratiksha Madamwar</v>
          </cell>
          <cell r="F103">
            <v>12.5</v>
          </cell>
          <cell r="G103" t="str">
            <v>12-15 Years</v>
          </cell>
          <cell r="H103" t="str">
            <v>Open</v>
          </cell>
          <cell r="I103" t="str">
            <v>Pune</v>
          </cell>
          <cell r="J103">
            <v>21</v>
          </cell>
          <cell r="K103" t="str">
            <v>L3</v>
          </cell>
          <cell r="L103">
            <v>45229</v>
          </cell>
          <cell r="M103">
            <v>3000000</v>
          </cell>
          <cell r="N103"/>
          <cell r="O103">
            <v>2339799.96</v>
          </cell>
          <cell r="P103">
            <v>3321200</v>
          </cell>
          <cell r="Q103">
            <v>2830499.98</v>
          </cell>
          <cell r="R103">
            <v>1.2821608903694486</v>
          </cell>
          <cell r="S103">
            <v>0.90328796820426349</v>
          </cell>
          <cell r="T103">
            <v>1.0598834203136083</v>
          </cell>
          <cell r="U103">
            <v>1</v>
          </cell>
          <cell r="V103">
            <v>0</v>
          </cell>
          <cell r="W103">
            <v>1</v>
          </cell>
        </row>
        <row r="104">
          <cell r="A104">
            <v>102</v>
          </cell>
          <cell r="B104">
            <v>45108</v>
          </cell>
          <cell r="C104" t="str">
            <v>Systems Engineer</v>
          </cell>
          <cell r="D104">
            <v>65084</v>
          </cell>
          <cell r="E104" t="str">
            <v>Rajkumar A</v>
          </cell>
          <cell r="F104">
            <v>13</v>
          </cell>
          <cell r="G104" t="str">
            <v>12-15 Years</v>
          </cell>
          <cell r="H104" t="str">
            <v>Open</v>
          </cell>
          <cell r="I104" t="str">
            <v>Bangalore</v>
          </cell>
          <cell r="J104">
            <v>17.149999999999999</v>
          </cell>
          <cell r="K104" t="str">
            <v>L3</v>
          </cell>
          <cell r="L104">
            <v>45216</v>
          </cell>
          <cell r="M104">
            <v>2500000</v>
          </cell>
          <cell r="N104"/>
          <cell r="O104">
            <v>2339799.96</v>
          </cell>
          <cell r="P104">
            <v>3321200</v>
          </cell>
          <cell r="Q104">
            <v>2830499.98</v>
          </cell>
          <cell r="R104">
            <v>1.0684674086412072</v>
          </cell>
          <cell r="S104">
            <v>0.75273997350355293</v>
          </cell>
          <cell r="T104">
            <v>0.8832361835946736</v>
          </cell>
          <cell r="U104">
            <v>1</v>
          </cell>
          <cell r="V104">
            <v>0</v>
          </cell>
          <cell r="W104">
            <v>0</v>
          </cell>
        </row>
        <row r="105">
          <cell r="A105">
            <v>103</v>
          </cell>
          <cell r="B105">
            <v>45108</v>
          </cell>
          <cell r="C105" t="str">
            <v>Project Manager</v>
          </cell>
          <cell r="D105">
            <v>64457</v>
          </cell>
          <cell r="E105" t="str">
            <v>Prajakta Mayuresh Shendurnikari</v>
          </cell>
          <cell r="F105">
            <v>12.7</v>
          </cell>
          <cell r="G105" t="str">
            <v>12-15 Years</v>
          </cell>
          <cell r="H105" t="str">
            <v>Open</v>
          </cell>
          <cell r="I105" t="str">
            <v>Pune</v>
          </cell>
          <cell r="J105">
            <v>30</v>
          </cell>
          <cell r="K105" t="str">
            <v>L3.1</v>
          </cell>
          <cell r="L105">
            <v>45236</v>
          </cell>
          <cell r="M105">
            <v>3500000</v>
          </cell>
          <cell r="N105"/>
          <cell r="O105">
            <v>2956899.9950000001</v>
          </cell>
          <cell r="P105">
            <v>3809200</v>
          </cell>
          <cell r="Q105">
            <v>3383049.9975000001</v>
          </cell>
          <cell r="R105">
            <v>1.1836720910136833</v>
          </cell>
          <cell r="S105">
            <v>0.91882810038853302</v>
          </cell>
          <cell r="T105">
            <v>1.0345693982017479</v>
          </cell>
          <cell r="U105">
            <v>1</v>
          </cell>
          <cell r="V105">
            <v>0</v>
          </cell>
          <cell r="W105">
            <v>1</v>
          </cell>
        </row>
        <row r="106">
          <cell r="A106">
            <v>104</v>
          </cell>
          <cell r="B106">
            <v>45108</v>
          </cell>
          <cell r="C106" t="str">
            <v>Systems Engineer</v>
          </cell>
          <cell r="D106">
            <v>65875</v>
          </cell>
          <cell r="E106" t="str">
            <v>Rajesh Kunte</v>
          </cell>
          <cell r="F106">
            <v>8.9</v>
          </cell>
          <cell r="G106" t="str">
            <v>8-10 Years</v>
          </cell>
          <cell r="H106" t="str">
            <v>Open</v>
          </cell>
          <cell r="I106" t="str">
            <v>Pune</v>
          </cell>
          <cell r="J106">
            <v>22.5</v>
          </cell>
          <cell r="K106" t="str">
            <v>L2.2</v>
          </cell>
          <cell r="L106">
            <v>45166</v>
          </cell>
          <cell r="M106">
            <v>2900000</v>
          </cell>
          <cell r="N106"/>
          <cell r="O106">
            <v>2125300</v>
          </cell>
          <cell r="P106">
            <v>2165400</v>
          </cell>
          <cell r="Q106">
            <v>2145350</v>
          </cell>
          <cell r="R106">
            <v>1.3645132451889146</v>
          </cell>
          <cell r="S106">
            <v>1.3392444813891198</v>
          </cell>
          <cell r="T106">
            <v>1.351760784953504</v>
          </cell>
          <cell r="U106">
            <v>1</v>
          </cell>
          <cell r="V106">
            <v>1</v>
          </cell>
          <cell r="W106">
            <v>1</v>
          </cell>
        </row>
        <row r="107">
          <cell r="A107">
            <v>105</v>
          </cell>
          <cell r="B107">
            <v>45108</v>
          </cell>
          <cell r="C107" t="str">
            <v>Infotainment Development</v>
          </cell>
          <cell r="D107">
            <v>64458</v>
          </cell>
          <cell r="E107" t="str">
            <v>Manish Kumar Thakur</v>
          </cell>
          <cell r="F107">
            <v>12</v>
          </cell>
          <cell r="G107" t="str">
            <v>12-15 Years</v>
          </cell>
          <cell r="H107" t="str">
            <v>Open</v>
          </cell>
          <cell r="I107" t="str">
            <v>Pune</v>
          </cell>
          <cell r="J107">
            <v>22.5</v>
          </cell>
          <cell r="K107" t="str">
            <v>L2.2</v>
          </cell>
          <cell r="L107">
            <v>45173</v>
          </cell>
          <cell r="M107">
            <v>3000000</v>
          </cell>
          <cell r="N107"/>
          <cell r="O107">
            <v>2125300</v>
          </cell>
          <cell r="P107">
            <v>2165400</v>
          </cell>
          <cell r="Q107">
            <v>2145350</v>
          </cell>
          <cell r="R107">
            <v>1.4115654260574977</v>
          </cell>
          <cell r="S107">
            <v>1.3854253255749516</v>
          </cell>
          <cell r="T107">
            <v>1.3983732258139698</v>
          </cell>
          <cell r="U107">
            <v>1</v>
          </cell>
          <cell r="V107">
            <v>1</v>
          </cell>
          <cell r="W107">
            <v>1</v>
          </cell>
        </row>
        <row r="108">
          <cell r="A108">
            <v>106</v>
          </cell>
          <cell r="B108">
            <v>45108</v>
          </cell>
          <cell r="C108" t="str">
            <v>AUTOSAR</v>
          </cell>
          <cell r="D108">
            <v>65558</v>
          </cell>
          <cell r="E108" t="str">
            <v>Dinakaran Karuppasamy</v>
          </cell>
          <cell r="F108">
            <v>14.5</v>
          </cell>
          <cell r="G108" t="str">
            <v>12-15 Years</v>
          </cell>
          <cell r="H108" t="str">
            <v>Open</v>
          </cell>
          <cell r="I108" t="str">
            <v>Coimbatore</v>
          </cell>
          <cell r="J108">
            <v>28</v>
          </cell>
          <cell r="K108" t="str">
            <v>L3.1</v>
          </cell>
          <cell r="L108">
            <v>45236</v>
          </cell>
          <cell r="M108">
            <v>3500000</v>
          </cell>
          <cell r="N108"/>
          <cell r="O108">
            <v>2956899.9950000001</v>
          </cell>
          <cell r="P108">
            <v>3809200</v>
          </cell>
          <cell r="Q108">
            <v>3383049.9975000001</v>
          </cell>
          <cell r="R108">
            <v>1.1836720910136833</v>
          </cell>
          <cell r="S108">
            <v>0.91882810038853302</v>
          </cell>
          <cell r="T108">
            <v>1.0345693982017479</v>
          </cell>
          <cell r="U108">
            <v>1</v>
          </cell>
          <cell r="V108">
            <v>0</v>
          </cell>
          <cell r="W108">
            <v>1</v>
          </cell>
        </row>
        <row r="109">
          <cell r="A109">
            <v>107</v>
          </cell>
          <cell r="B109">
            <v>45108</v>
          </cell>
          <cell r="C109" t="str">
            <v>HIL Testing</v>
          </cell>
          <cell r="D109">
            <v>65513</v>
          </cell>
          <cell r="E109" t="str">
            <v>Renuka U</v>
          </cell>
          <cell r="F109">
            <v>5</v>
          </cell>
          <cell r="G109" t="str">
            <v>4-6 Years</v>
          </cell>
          <cell r="H109" t="str">
            <v>Open</v>
          </cell>
          <cell r="I109" t="str">
            <v>Coimbatore</v>
          </cell>
          <cell r="J109">
            <v>8.1999999999999993</v>
          </cell>
          <cell r="K109" t="str">
            <v>L1.2</v>
          </cell>
          <cell r="L109">
            <v>45140</v>
          </cell>
          <cell r="M109">
            <v>1300000</v>
          </cell>
          <cell r="N109"/>
          <cell r="O109">
            <v>1016500.04</v>
          </cell>
          <cell r="P109">
            <v>1275300</v>
          </cell>
          <cell r="Q109">
            <v>1145900.02</v>
          </cell>
          <cell r="R109">
            <v>1.2788981297039594</v>
          </cell>
          <cell r="S109">
            <v>1.019367991845056</v>
          </cell>
          <cell r="T109">
            <v>1.134479428667782</v>
          </cell>
          <cell r="U109">
            <v>1</v>
          </cell>
          <cell r="V109">
            <v>1</v>
          </cell>
          <cell r="W109">
            <v>1</v>
          </cell>
        </row>
        <row r="110">
          <cell r="A110">
            <v>108</v>
          </cell>
          <cell r="B110">
            <v>45108</v>
          </cell>
          <cell r="C110" t="str">
            <v>V&amp;V Engineer</v>
          </cell>
          <cell r="D110">
            <v>65856</v>
          </cell>
          <cell r="E110" t="str">
            <v>Nisha Bora</v>
          </cell>
          <cell r="F110">
            <v>12.5</v>
          </cell>
          <cell r="G110" t="str">
            <v>12-15 Years</v>
          </cell>
          <cell r="H110" t="str">
            <v>Open</v>
          </cell>
          <cell r="I110" t="str">
            <v>Bangalore</v>
          </cell>
          <cell r="J110">
            <v>25</v>
          </cell>
          <cell r="K110" t="str">
            <v>L3</v>
          </cell>
          <cell r="L110">
            <v>45138</v>
          </cell>
          <cell r="M110">
            <v>3300000</v>
          </cell>
          <cell r="N110"/>
          <cell r="O110">
            <v>2339799.96</v>
          </cell>
          <cell r="P110">
            <v>3321200</v>
          </cell>
          <cell r="Q110">
            <v>2830499.98</v>
          </cell>
          <cell r="R110">
            <v>1.4103769794063934</v>
          </cell>
          <cell r="S110">
            <v>0.99361676502468987</v>
          </cell>
          <cell r="T110">
            <v>1.1658717623449693</v>
          </cell>
          <cell r="U110">
            <v>1</v>
          </cell>
          <cell r="V110">
            <v>0</v>
          </cell>
          <cell r="W110">
            <v>1</v>
          </cell>
        </row>
        <row r="111">
          <cell r="A111">
            <v>109</v>
          </cell>
          <cell r="B111">
            <v>45108</v>
          </cell>
          <cell r="C111" t="str">
            <v>Functional Safety</v>
          </cell>
          <cell r="D111">
            <v>65083</v>
          </cell>
          <cell r="E111" t="str">
            <v>Sankaranandan Thillai Ganapathi</v>
          </cell>
          <cell r="F111">
            <v>13.4</v>
          </cell>
          <cell r="G111" t="str">
            <v>12-15 Years</v>
          </cell>
          <cell r="H111" t="str">
            <v>Open</v>
          </cell>
          <cell r="I111" t="str">
            <v>Coimbatore</v>
          </cell>
          <cell r="J111" t="str">
            <v>84000 SGD</v>
          </cell>
          <cell r="K111" t="str">
            <v>L3.1</v>
          </cell>
          <cell r="L111">
            <v>45215</v>
          </cell>
          <cell r="M111">
            <v>3800000</v>
          </cell>
          <cell r="N111"/>
          <cell r="O111">
            <v>2956899.9950000001</v>
          </cell>
          <cell r="P111">
            <v>3809200</v>
          </cell>
          <cell r="Q111">
            <v>3383049.9975000001</v>
          </cell>
          <cell r="R111">
            <v>1.2851296988148562</v>
          </cell>
          <cell r="S111">
            <v>0.99758479470755013</v>
          </cell>
          <cell r="T111">
            <v>1.1232467751904691</v>
          </cell>
          <cell r="U111">
            <v>1</v>
          </cell>
          <cell r="V111">
            <v>0</v>
          </cell>
          <cell r="W111">
            <v>1</v>
          </cell>
        </row>
        <row r="112">
          <cell r="A112">
            <v>110</v>
          </cell>
          <cell r="B112">
            <v>45108</v>
          </cell>
          <cell r="C112" t="str">
            <v>HIL Testing</v>
          </cell>
          <cell r="D112">
            <v>66258</v>
          </cell>
          <cell r="E112" t="str">
            <v>Ravi S</v>
          </cell>
          <cell r="F112">
            <v>4</v>
          </cell>
          <cell r="G112" t="str">
            <v>4-6 Years</v>
          </cell>
          <cell r="H112" t="str">
            <v>Open</v>
          </cell>
          <cell r="I112" t="str">
            <v>Bangalore</v>
          </cell>
          <cell r="J112">
            <v>10</v>
          </cell>
          <cell r="K112" t="str">
            <v>L1.2</v>
          </cell>
          <cell r="L112">
            <v>45145</v>
          </cell>
          <cell r="M112">
            <v>1200000</v>
          </cell>
          <cell r="N112"/>
          <cell r="O112">
            <v>1016500.04</v>
          </cell>
          <cell r="P112">
            <v>1275300</v>
          </cell>
          <cell r="Q112">
            <v>1145900.02</v>
          </cell>
          <cell r="R112">
            <v>1.1805213504959626</v>
          </cell>
          <cell r="S112">
            <v>0.94095506939543638</v>
          </cell>
          <cell r="T112">
            <v>1.0472117803087218</v>
          </cell>
          <cell r="U112">
            <v>1</v>
          </cell>
          <cell r="V112">
            <v>0</v>
          </cell>
          <cell r="W112">
            <v>1</v>
          </cell>
        </row>
        <row r="113">
          <cell r="A113">
            <v>111</v>
          </cell>
          <cell r="B113">
            <v>45108</v>
          </cell>
          <cell r="C113" t="str">
            <v>AUTOSAR</v>
          </cell>
          <cell r="D113">
            <v>66266</v>
          </cell>
          <cell r="E113" t="str">
            <v>Ashish Bhoi</v>
          </cell>
          <cell r="F113">
            <v>5</v>
          </cell>
          <cell r="G113" t="str">
            <v>4-6 Years</v>
          </cell>
          <cell r="H113" t="str">
            <v>Open</v>
          </cell>
          <cell r="I113" t="str">
            <v>Bangalore</v>
          </cell>
          <cell r="J113">
            <v>12.5</v>
          </cell>
          <cell r="K113" t="str">
            <v>L1.2</v>
          </cell>
          <cell r="L113">
            <v>45250</v>
          </cell>
          <cell r="M113">
            <v>1900000</v>
          </cell>
          <cell r="N113"/>
          <cell r="O113">
            <v>1016500.04</v>
          </cell>
          <cell r="P113">
            <v>1275300</v>
          </cell>
          <cell r="Q113">
            <v>1145900.02</v>
          </cell>
          <cell r="R113">
            <v>1.8691588049519408</v>
          </cell>
          <cell r="S113">
            <v>1.4898455265427744</v>
          </cell>
          <cell r="T113">
            <v>1.6580853188221429</v>
          </cell>
          <cell r="U113">
            <v>1</v>
          </cell>
          <cell r="V113">
            <v>1</v>
          </cell>
          <cell r="W113">
            <v>1</v>
          </cell>
        </row>
        <row r="114">
          <cell r="A114">
            <v>112</v>
          </cell>
          <cell r="B114">
            <v>45139</v>
          </cell>
          <cell r="C114" t="str">
            <v>Algorithm Engineer</v>
          </cell>
          <cell r="D114">
            <v>66272</v>
          </cell>
          <cell r="E114" t="str">
            <v>Vishal Ravi</v>
          </cell>
          <cell r="F114">
            <v>5.3</v>
          </cell>
          <cell r="G114" t="str">
            <v>4-6 Years</v>
          </cell>
          <cell r="H114" t="str">
            <v>RNTBCI</v>
          </cell>
          <cell r="I114" t="str">
            <v>Chennai</v>
          </cell>
          <cell r="J114">
            <v>7.8</v>
          </cell>
          <cell r="K114" t="str">
            <v>L1.2</v>
          </cell>
          <cell r="L114">
            <v>45175</v>
          </cell>
          <cell r="M114">
            <v>1500000</v>
          </cell>
          <cell r="N114"/>
          <cell r="O114">
            <v>1016500.04</v>
          </cell>
          <cell r="P114">
            <v>1275300</v>
          </cell>
          <cell r="Q114">
            <v>1145900.02</v>
          </cell>
          <cell r="R114">
            <v>1.4756516881199533</v>
          </cell>
          <cell r="S114">
            <v>1.1761938367442955</v>
          </cell>
          <cell r="T114">
            <v>1.3090147253859024</v>
          </cell>
          <cell r="U114">
            <v>1</v>
          </cell>
          <cell r="V114">
            <v>1</v>
          </cell>
          <cell r="W114">
            <v>1</v>
          </cell>
        </row>
        <row r="115">
          <cell r="A115">
            <v>113</v>
          </cell>
          <cell r="B115">
            <v>45139</v>
          </cell>
          <cell r="C115" t="str">
            <v>Infotainment SME</v>
          </cell>
          <cell r="D115" t="str">
            <v>Confidential [No RRID as of now]</v>
          </cell>
          <cell r="E115" t="str">
            <v>Jahan Murudi</v>
          </cell>
          <cell r="F115">
            <v>15</v>
          </cell>
          <cell r="G115" t="str">
            <v>15-20 Years</v>
          </cell>
          <cell r="H115" t="str">
            <v>Open</v>
          </cell>
          <cell r="I115" t="str">
            <v>Bangalore</v>
          </cell>
          <cell r="J115">
            <v>50</v>
          </cell>
          <cell r="K115" t="str">
            <v>L4</v>
          </cell>
          <cell r="L115">
            <v>45321</v>
          </cell>
          <cell r="M115">
            <v>6500000</v>
          </cell>
          <cell r="N115">
            <v>5</v>
          </cell>
          <cell r="O115">
            <v>3993900.02</v>
          </cell>
          <cell r="P115">
            <v>5538500</v>
          </cell>
          <cell r="Q115">
            <v>4766200.01</v>
          </cell>
          <cell r="R115">
            <v>1.6274819017627786</v>
          </cell>
          <cell r="S115">
            <v>1.1736029610905481</v>
          </cell>
          <cell r="T115">
            <v>1.3637698767072934</v>
          </cell>
          <cell r="U115">
            <v>1</v>
          </cell>
          <cell r="V115">
            <v>1</v>
          </cell>
          <cell r="W115">
            <v>1</v>
          </cell>
        </row>
        <row r="116">
          <cell r="A116">
            <v>114</v>
          </cell>
          <cell r="B116">
            <v>45170</v>
          </cell>
          <cell r="C116" t="str">
            <v>Cybersecurity</v>
          </cell>
          <cell r="D116">
            <v>69575</v>
          </cell>
          <cell r="E116" t="str">
            <v>Rajeshwari.G</v>
          </cell>
          <cell r="F116">
            <v>4.8</v>
          </cell>
          <cell r="G116" t="str">
            <v>4-6 Years</v>
          </cell>
          <cell r="H116" t="str">
            <v>Cummins</v>
          </cell>
          <cell r="I116" t="str">
            <v>Pune</v>
          </cell>
          <cell r="J116">
            <v>6</v>
          </cell>
          <cell r="K116" t="str">
            <v>L1.1</v>
          </cell>
          <cell r="L116">
            <v>45180</v>
          </cell>
          <cell r="M116">
            <v>650000</v>
          </cell>
          <cell r="N116"/>
          <cell r="O116">
            <v>559549.99</v>
          </cell>
          <cell r="P116">
            <v>782000</v>
          </cell>
          <cell r="Q116">
            <v>670774.995</v>
          </cell>
          <cell r="R116">
            <v>1.1616477734187789</v>
          </cell>
          <cell r="S116">
            <v>0.83120204603580561</v>
          </cell>
          <cell r="T116">
            <v>0.96902836993797004</v>
          </cell>
          <cell r="U116">
            <v>1</v>
          </cell>
          <cell r="V116">
            <v>0</v>
          </cell>
          <cell r="W116">
            <v>0</v>
          </cell>
        </row>
        <row r="117">
          <cell r="A117">
            <v>115</v>
          </cell>
          <cell r="B117">
            <v>45170</v>
          </cell>
          <cell r="C117" t="str">
            <v>Embedded C CAN</v>
          </cell>
          <cell r="D117">
            <v>60386</v>
          </cell>
          <cell r="E117" t="str">
            <v>Arul Nelson</v>
          </cell>
          <cell r="F117">
            <v>3.2</v>
          </cell>
          <cell r="G117" t="str">
            <v>2-4 Years</v>
          </cell>
          <cell r="H117" t="str">
            <v>Brose</v>
          </cell>
          <cell r="I117" t="str">
            <v>Bangalore</v>
          </cell>
          <cell r="J117">
            <v>1.8</v>
          </cell>
          <cell r="K117" t="str">
            <v>L1.2</v>
          </cell>
          <cell r="L117">
            <v>45190</v>
          </cell>
          <cell r="M117">
            <v>900000</v>
          </cell>
          <cell r="N117"/>
          <cell r="O117">
            <v>1016500.04</v>
          </cell>
          <cell r="P117">
            <v>1275300</v>
          </cell>
          <cell r="Q117">
            <v>1145900.02</v>
          </cell>
          <cell r="R117">
            <v>0.88539101287197186</v>
          </cell>
          <cell r="S117">
            <v>0.70571630204657732</v>
          </cell>
          <cell r="T117">
            <v>0.78540883523154137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116</v>
          </cell>
          <cell r="B118">
            <v>45078</v>
          </cell>
          <cell r="C118" t="str">
            <v>Project Office Engineer for Methods and Tools</v>
          </cell>
          <cell r="D118">
            <v>66243</v>
          </cell>
          <cell r="E118" t="str">
            <v>Sandeep Kumar S V</v>
          </cell>
          <cell r="F118">
            <v>6</v>
          </cell>
          <cell r="G118" t="str">
            <v>6-8 Years</v>
          </cell>
          <cell r="H118" t="str">
            <v>GKN</v>
          </cell>
          <cell r="I118" t="str">
            <v>Bangalore</v>
          </cell>
          <cell r="J118">
            <v>7</v>
          </cell>
          <cell r="K118" t="str">
            <v>L1.2</v>
          </cell>
          <cell r="L118">
            <v>45133</v>
          </cell>
          <cell r="M118">
            <v>1500000</v>
          </cell>
          <cell r="N118"/>
          <cell r="O118">
            <v>1016500.04</v>
          </cell>
          <cell r="P118">
            <v>1275300</v>
          </cell>
          <cell r="Q118">
            <v>1145900.02</v>
          </cell>
          <cell r="R118">
            <v>1.4756516881199533</v>
          </cell>
          <cell r="S118">
            <v>1.1761938367442955</v>
          </cell>
          <cell r="T118">
            <v>1.3090147253859024</v>
          </cell>
          <cell r="U118">
            <v>1</v>
          </cell>
          <cell r="V118">
            <v>1</v>
          </cell>
          <cell r="W118">
            <v>1</v>
          </cell>
        </row>
        <row r="119">
          <cell r="A119">
            <v>117</v>
          </cell>
          <cell r="B119">
            <v>45078</v>
          </cell>
          <cell r="C119" t="str">
            <v>System Configuration Manager_Non-Core</v>
          </cell>
          <cell r="D119">
            <v>65911</v>
          </cell>
          <cell r="E119" t="str">
            <v>Amit Kumar Chheepi</v>
          </cell>
          <cell r="F119">
            <v>10</v>
          </cell>
          <cell r="G119" t="str">
            <v>10-12 Years</v>
          </cell>
          <cell r="H119" t="str">
            <v>GKN</v>
          </cell>
          <cell r="I119" t="str">
            <v>Pune</v>
          </cell>
          <cell r="J119">
            <v>22</v>
          </cell>
          <cell r="K119" t="str">
            <v>L2.2</v>
          </cell>
          <cell r="L119">
            <v>45194</v>
          </cell>
          <cell r="M119">
            <v>3200000</v>
          </cell>
          <cell r="N119"/>
          <cell r="O119">
            <v>2125300</v>
          </cell>
          <cell r="P119">
            <v>2165400</v>
          </cell>
          <cell r="Q119">
            <v>2145350</v>
          </cell>
          <cell r="R119">
            <v>1.5056697877946643</v>
          </cell>
          <cell r="S119">
            <v>1.4777870139466149</v>
          </cell>
          <cell r="T119">
            <v>1.491598107534901</v>
          </cell>
          <cell r="U119">
            <v>1</v>
          </cell>
          <cell r="V119">
            <v>1</v>
          </cell>
          <cell r="W119">
            <v>1</v>
          </cell>
        </row>
        <row r="120">
          <cell r="A120">
            <v>118</v>
          </cell>
          <cell r="B120">
            <v>45078</v>
          </cell>
          <cell r="C120" t="str">
            <v>GASW Software Development Engineer</v>
          </cell>
          <cell r="D120">
            <v>66261</v>
          </cell>
          <cell r="E120" t="str">
            <v>GAURAV RAJENDRA DESHMUKH</v>
          </cell>
          <cell r="F120">
            <v>7</v>
          </cell>
          <cell r="G120" t="str">
            <v>6-8 Years</v>
          </cell>
          <cell r="H120" t="str">
            <v>GKN</v>
          </cell>
          <cell r="I120" t="str">
            <v>Bangalore</v>
          </cell>
          <cell r="J120">
            <v>20</v>
          </cell>
          <cell r="K120" t="str">
            <v>L2.1</v>
          </cell>
          <cell r="L120">
            <v>45110</v>
          </cell>
          <cell r="M120">
            <v>2700000</v>
          </cell>
          <cell r="N120">
            <v>1</v>
          </cell>
          <cell r="O120">
            <v>1768150.0449999999</v>
          </cell>
          <cell r="P120">
            <v>1908800</v>
          </cell>
          <cell r="Q120">
            <v>1838475.0225</v>
          </cell>
          <cell r="R120">
            <v>1.5270197275593769</v>
          </cell>
          <cell r="S120">
            <v>1.4145012573344509</v>
          </cell>
          <cell r="T120">
            <v>1.4686084754790298</v>
          </cell>
          <cell r="U120">
            <v>1</v>
          </cell>
          <cell r="V120">
            <v>1</v>
          </cell>
          <cell r="W120">
            <v>1</v>
          </cell>
        </row>
        <row r="121">
          <cell r="A121">
            <v>119</v>
          </cell>
          <cell r="B121">
            <v>45108</v>
          </cell>
          <cell r="C121" t="str">
            <v>Infotainment Testing</v>
          </cell>
          <cell r="D121">
            <v>65887</v>
          </cell>
          <cell r="E121" t="str">
            <v>Gyanappa Nandargi</v>
          </cell>
          <cell r="F121">
            <v>10</v>
          </cell>
          <cell r="G121" t="str">
            <v>10-12 Years</v>
          </cell>
          <cell r="H121" t="str">
            <v>Global Resourcing</v>
          </cell>
          <cell r="I121" t="str">
            <v>Pune</v>
          </cell>
          <cell r="J121">
            <v>14</v>
          </cell>
          <cell r="K121" t="str">
            <v>L2</v>
          </cell>
          <cell r="L121">
            <v>45222</v>
          </cell>
          <cell r="M121">
            <v>1700000</v>
          </cell>
          <cell r="N121"/>
          <cell r="O121">
            <v>1325500.05</v>
          </cell>
          <cell r="P121">
            <v>1652300</v>
          </cell>
          <cell r="Q121">
            <v>1488900.0249999999</v>
          </cell>
          <cell r="R121">
            <v>1.2825348441141138</v>
          </cell>
          <cell r="S121">
            <v>1.0288688494825395</v>
          </cell>
          <cell r="T121">
            <v>1.1417825048394368</v>
          </cell>
          <cell r="U121">
            <v>1</v>
          </cell>
          <cell r="V121">
            <v>1</v>
          </cell>
          <cell r="W121">
            <v>1</v>
          </cell>
        </row>
        <row r="122">
          <cell r="A122">
            <v>120</v>
          </cell>
          <cell r="B122">
            <v>45108</v>
          </cell>
          <cell r="C122" t="str">
            <v>Sr System Test Engineer</v>
          </cell>
          <cell r="D122">
            <v>65521</v>
          </cell>
          <cell r="E122" t="str">
            <v>Satya Abhilash Theli</v>
          </cell>
          <cell r="F122">
            <v>3</v>
          </cell>
          <cell r="G122" t="str">
            <v>2-4 Years</v>
          </cell>
          <cell r="H122" t="str">
            <v>GKN</v>
          </cell>
          <cell r="I122" t="str">
            <v>Bangalore</v>
          </cell>
          <cell r="J122">
            <v>6.2</v>
          </cell>
          <cell r="K122" t="str">
            <v>L1.2</v>
          </cell>
          <cell r="L122">
            <v>45202</v>
          </cell>
          <cell r="M122">
            <v>1200000</v>
          </cell>
          <cell r="N122"/>
          <cell r="O122">
            <v>1016500.04</v>
          </cell>
          <cell r="P122">
            <v>1275300</v>
          </cell>
          <cell r="Q122">
            <v>1145900.02</v>
          </cell>
          <cell r="R122">
            <v>1.1805213504959626</v>
          </cell>
          <cell r="S122">
            <v>0.94095506939543638</v>
          </cell>
          <cell r="T122">
            <v>1.0472117803087218</v>
          </cell>
          <cell r="U122">
            <v>1</v>
          </cell>
          <cell r="V122">
            <v>0</v>
          </cell>
          <cell r="W122">
            <v>1</v>
          </cell>
        </row>
        <row r="123">
          <cell r="A123">
            <v>121</v>
          </cell>
          <cell r="B123">
            <v>45139</v>
          </cell>
          <cell r="C123" t="str">
            <v>SW Integration Testing</v>
          </cell>
          <cell r="D123">
            <v>66290</v>
          </cell>
          <cell r="E123" t="str">
            <v>Chakravarthy D</v>
          </cell>
          <cell r="F123">
            <v>4.5</v>
          </cell>
          <cell r="G123" t="str">
            <v>4-6 Years</v>
          </cell>
          <cell r="H123" t="str">
            <v>GKN</v>
          </cell>
          <cell r="I123" t="str">
            <v>Bangalore</v>
          </cell>
          <cell r="J123">
            <v>8.5</v>
          </cell>
          <cell r="K123" t="str">
            <v>L1.2</v>
          </cell>
          <cell r="L123">
            <v>45177</v>
          </cell>
          <cell r="M123">
            <v>1100000</v>
          </cell>
          <cell r="N123">
            <v>1</v>
          </cell>
          <cell r="O123">
            <v>1016500.04</v>
          </cell>
          <cell r="P123">
            <v>1275300</v>
          </cell>
          <cell r="Q123">
            <v>1145900.02</v>
          </cell>
          <cell r="R123">
            <v>1.0821445712879656</v>
          </cell>
          <cell r="S123">
            <v>0.86254214694581666</v>
          </cell>
          <cell r="T123">
            <v>0.95994413194966166</v>
          </cell>
          <cell r="U123">
            <v>1</v>
          </cell>
          <cell r="V123">
            <v>0</v>
          </cell>
          <cell r="W123">
            <v>0</v>
          </cell>
        </row>
        <row r="124">
          <cell r="A124">
            <v>122</v>
          </cell>
          <cell r="B124">
            <v>45139</v>
          </cell>
          <cell r="C124" t="str">
            <v>SW Engineer - AUTOSAR_Core</v>
          </cell>
          <cell r="D124">
            <v>65527</v>
          </cell>
          <cell r="E124" t="str">
            <v>Kancharla Sai</v>
          </cell>
          <cell r="F124">
            <v>4.2</v>
          </cell>
          <cell r="G124" t="str">
            <v>4-6 Years</v>
          </cell>
          <cell r="H124" t="str">
            <v>GKN</v>
          </cell>
          <cell r="I124" t="str">
            <v>Bangalore</v>
          </cell>
          <cell r="J124">
            <v>21</v>
          </cell>
          <cell r="K124" t="str">
            <v>L1.2</v>
          </cell>
          <cell r="L124">
            <v>45160</v>
          </cell>
          <cell r="M124">
            <v>1200000</v>
          </cell>
          <cell r="N124"/>
          <cell r="O124">
            <v>1016500.04</v>
          </cell>
          <cell r="P124">
            <v>1275300</v>
          </cell>
          <cell r="Q124">
            <v>1145900.02</v>
          </cell>
          <cell r="R124">
            <v>1.1805213504959626</v>
          </cell>
          <cell r="S124">
            <v>0.94095506939543638</v>
          </cell>
          <cell r="T124">
            <v>1.0472117803087218</v>
          </cell>
          <cell r="U124">
            <v>1</v>
          </cell>
          <cell r="V124">
            <v>0</v>
          </cell>
          <cell r="W124">
            <v>1</v>
          </cell>
        </row>
        <row r="125">
          <cell r="A125">
            <v>123</v>
          </cell>
          <cell r="B125">
            <v>45139</v>
          </cell>
          <cell r="C125" t="str">
            <v>SW Engineer - AUTOSAR_Core</v>
          </cell>
          <cell r="D125">
            <v>68678</v>
          </cell>
          <cell r="E125" t="str">
            <v>SACHIN S</v>
          </cell>
          <cell r="F125">
            <v>4.5</v>
          </cell>
          <cell r="G125" t="str">
            <v>4-6 Years</v>
          </cell>
          <cell r="H125" t="str">
            <v>GKN</v>
          </cell>
          <cell r="I125" t="str">
            <v>Bangalore</v>
          </cell>
          <cell r="J125">
            <v>15</v>
          </cell>
          <cell r="K125" t="str">
            <v>L2.1</v>
          </cell>
          <cell r="L125">
            <v>45219</v>
          </cell>
          <cell r="M125">
            <v>1800000</v>
          </cell>
          <cell r="N125"/>
          <cell r="O125">
            <v>1768150.0449999999</v>
          </cell>
          <cell r="P125">
            <v>1908800</v>
          </cell>
          <cell r="Q125">
            <v>1838475.0225</v>
          </cell>
          <cell r="R125">
            <v>1.0180131517062514</v>
          </cell>
          <cell r="S125">
            <v>0.94300083822296732</v>
          </cell>
          <cell r="T125">
            <v>0.97907231698601993</v>
          </cell>
          <cell r="U125">
            <v>1</v>
          </cell>
          <cell r="V125">
            <v>0</v>
          </cell>
          <cell r="W125">
            <v>0</v>
          </cell>
        </row>
        <row r="126">
          <cell r="A126">
            <v>124</v>
          </cell>
          <cell r="B126">
            <v>45139</v>
          </cell>
          <cell r="C126" t="str">
            <v>SW Test Engineer_Core</v>
          </cell>
          <cell r="D126">
            <v>68693</v>
          </cell>
          <cell r="E126" t="str">
            <v>B Siva Kumar</v>
          </cell>
          <cell r="F126">
            <v>3.8</v>
          </cell>
          <cell r="G126" t="str">
            <v>2-4 Years</v>
          </cell>
          <cell r="H126" t="str">
            <v>GKN</v>
          </cell>
          <cell r="I126" t="str">
            <v>Bangalore</v>
          </cell>
          <cell r="J126" t="str">
            <v>6.2LPA</v>
          </cell>
          <cell r="K126" t="str">
            <v>L1.2</v>
          </cell>
          <cell r="L126">
            <v>45170</v>
          </cell>
          <cell r="M126">
            <v>900000</v>
          </cell>
          <cell r="N126"/>
          <cell r="O126">
            <v>1016500.04</v>
          </cell>
          <cell r="P126">
            <v>1275300</v>
          </cell>
          <cell r="Q126">
            <v>1145900.02</v>
          </cell>
          <cell r="R126">
            <v>0.88539101287197186</v>
          </cell>
          <cell r="S126">
            <v>0.70571630204657732</v>
          </cell>
          <cell r="T126">
            <v>0.78540883523154137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125</v>
          </cell>
          <cell r="B127">
            <v>45139</v>
          </cell>
          <cell r="C127" t="str">
            <v>HW Test Engineer_Core</v>
          </cell>
          <cell r="D127">
            <v>68663</v>
          </cell>
          <cell r="E127" t="str">
            <v>MEDHA GIRI</v>
          </cell>
          <cell r="F127">
            <v>7</v>
          </cell>
          <cell r="G127" t="str">
            <v>6-8 Years</v>
          </cell>
          <cell r="H127" t="str">
            <v>GKN</v>
          </cell>
          <cell r="I127" t="str">
            <v>Bangalore</v>
          </cell>
          <cell r="J127">
            <v>9.85</v>
          </cell>
          <cell r="K127" t="str">
            <v>L2.1</v>
          </cell>
          <cell r="L127">
            <v>45274</v>
          </cell>
          <cell r="M127">
            <v>1800000</v>
          </cell>
          <cell r="N127"/>
          <cell r="O127">
            <v>1768150.0449999999</v>
          </cell>
          <cell r="P127">
            <v>1908800</v>
          </cell>
          <cell r="Q127">
            <v>1838475.0225</v>
          </cell>
          <cell r="R127">
            <v>1.0180131517062514</v>
          </cell>
          <cell r="S127">
            <v>0.94300083822296732</v>
          </cell>
          <cell r="T127">
            <v>0.97907231698601993</v>
          </cell>
          <cell r="U127">
            <v>1</v>
          </cell>
          <cell r="V127">
            <v>0</v>
          </cell>
          <cell r="W127">
            <v>0</v>
          </cell>
        </row>
        <row r="128">
          <cell r="A128">
            <v>126</v>
          </cell>
          <cell r="B128">
            <v>45139</v>
          </cell>
          <cell r="C128" t="str">
            <v>SW Test Engineer_Core</v>
          </cell>
          <cell r="D128">
            <v>66292</v>
          </cell>
          <cell r="E128" t="str">
            <v>R Satya Narayana</v>
          </cell>
          <cell r="F128">
            <v>4.2</v>
          </cell>
          <cell r="G128" t="str">
            <v>4-6 Years</v>
          </cell>
          <cell r="H128" t="str">
            <v>GKN</v>
          </cell>
          <cell r="I128" t="str">
            <v>Bangalore</v>
          </cell>
          <cell r="J128">
            <v>8.5</v>
          </cell>
          <cell r="K128" t="str">
            <v>L1.2</v>
          </cell>
          <cell r="L128">
            <v>45173</v>
          </cell>
          <cell r="M128">
            <v>1200000</v>
          </cell>
          <cell r="N128"/>
          <cell r="O128">
            <v>1016500.04</v>
          </cell>
          <cell r="P128">
            <v>1275300</v>
          </cell>
          <cell r="Q128">
            <v>1145900.02</v>
          </cell>
          <cell r="R128">
            <v>1.1805213504959626</v>
          </cell>
          <cell r="S128">
            <v>0.94095506939543638</v>
          </cell>
          <cell r="T128">
            <v>1.0472117803087218</v>
          </cell>
          <cell r="U128">
            <v>1</v>
          </cell>
          <cell r="V128">
            <v>0</v>
          </cell>
          <cell r="W128">
            <v>1</v>
          </cell>
        </row>
        <row r="129">
          <cell r="A129">
            <v>127</v>
          </cell>
          <cell r="B129">
            <v>45139</v>
          </cell>
          <cell r="C129" t="str">
            <v>Sr System Test Engineer</v>
          </cell>
          <cell r="D129">
            <v>68666</v>
          </cell>
          <cell r="E129" t="str">
            <v>Venkatasiva Siripireddi</v>
          </cell>
          <cell r="F129">
            <v>3.1</v>
          </cell>
          <cell r="G129" t="str">
            <v>2-4 Years</v>
          </cell>
          <cell r="H129" t="str">
            <v>GKN</v>
          </cell>
          <cell r="I129" t="str">
            <v>Bangalore</v>
          </cell>
          <cell r="J129">
            <v>6.2</v>
          </cell>
          <cell r="K129" t="str">
            <v>L1.2</v>
          </cell>
          <cell r="L129">
            <v>45196</v>
          </cell>
          <cell r="M129">
            <v>900000</v>
          </cell>
          <cell r="N129"/>
          <cell r="O129">
            <v>1016500.04</v>
          </cell>
          <cell r="P129">
            <v>1275300</v>
          </cell>
          <cell r="Q129">
            <v>1145900.02</v>
          </cell>
          <cell r="R129">
            <v>0.88539101287197186</v>
          </cell>
          <cell r="S129">
            <v>0.70571630204657732</v>
          </cell>
          <cell r="T129">
            <v>0.78540883523154137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128</v>
          </cell>
          <cell r="B130">
            <v>45139</v>
          </cell>
          <cell r="C130" t="str">
            <v>SW Integration Engineer - SW Systems_Core</v>
          </cell>
          <cell r="D130">
            <v>66257</v>
          </cell>
          <cell r="E130" t="str">
            <v>Chandramouli Reddy</v>
          </cell>
          <cell r="F130">
            <v>3.2</v>
          </cell>
          <cell r="G130" t="str">
            <v>2-4 Years</v>
          </cell>
          <cell r="H130" t="str">
            <v>GKN</v>
          </cell>
          <cell r="I130" t="str">
            <v>Bangalore</v>
          </cell>
          <cell r="J130">
            <v>6.83</v>
          </cell>
          <cell r="K130" t="str">
            <v>L1.2</v>
          </cell>
          <cell r="L130">
            <v>45180</v>
          </cell>
          <cell r="M130">
            <v>1000000</v>
          </cell>
          <cell r="N130"/>
          <cell r="O130">
            <v>1016500.04</v>
          </cell>
          <cell r="P130">
            <v>1275300</v>
          </cell>
          <cell r="Q130">
            <v>1145900.02</v>
          </cell>
          <cell r="R130">
            <v>0.98376779207996878</v>
          </cell>
          <cell r="S130">
            <v>0.78412922449619693</v>
          </cell>
          <cell r="T130">
            <v>0.87267648359060157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129</v>
          </cell>
          <cell r="B131">
            <v>45139</v>
          </cell>
          <cell r="C131" t="str">
            <v>SW Engineer - AUTOSAR_Core</v>
          </cell>
          <cell r="D131">
            <v>65548</v>
          </cell>
          <cell r="E131" t="str">
            <v>T Venkata Sai Teja</v>
          </cell>
          <cell r="F131">
            <v>3</v>
          </cell>
          <cell r="G131" t="str">
            <v>2-4 Years</v>
          </cell>
          <cell r="H131" t="str">
            <v>GKN</v>
          </cell>
          <cell r="I131" t="str">
            <v>Bangalore</v>
          </cell>
          <cell r="J131">
            <v>6.2</v>
          </cell>
          <cell r="K131" t="str">
            <v>L1.1</v>
          </cell>
          <cell r="L131">
            <v>45215</v>
          </cell>
          <cell r="M131">
            <v>800000</v>
          </cell>
          <cell r="N131"/>
          <cell r="O131">
            <v>559549.99</v>
          </cell>
          <cell r="P131">
            <v>782000</v>
          </cell>
          <cell r="Q131">
            <v>670774.995</v>
          </cell>
          <cell r="R131">
            <v>1.4297203365154203</v>
          </cell>
          <cell r="S131">
            <v>1.0230179028132993</v>
          </cell>
          <cell r="T131">
            <v>1.192650301462117</v>
          </cell>
          <cell r="U131">
            <v>1</v>
          </cell>
          <cell r="V131">
            <v>1</v>
          </cell>
          <cell r="W131">
            <v>1</v>
          </cell>
        </row>
        <row r="132">
          <cell r="A132">
            <v>130</v>
          </cell>
          <cell r="B132">
            <v>45139</v>
          </cell>
          <cell r="C132" t="str">
            <v>SW Engineer - AUTOSAR_Core</v>
          </cell>
          <cell r="D132">
            <v>68664</v>
          </cell>
          <cell r="E132" t="str">
            <v>Nithya Sree Nandanan</v>
          </cell>
          <cell r="F132">
            <v>4</v>
          </cell>
          <cell r="G132" t="str">
            <v>4-6 Years</v>
          </cell>
          <cell r="H132" t="str">
            <v>Open</v>
          </cell>
          <cell r="I132" t="str">
            <v>Bangalore</v>
          </cell>
          <cell r="J132">
            <v>14</v>
          </cell>
          <cell r="K132" t="str">
            <v>L2.1</v>
          </cell>
          <cell r="L132">
            <v>45257</v>
          </cell>
          <cell r="M132">
            <v>1650000</v>
          </cell>
          <cell r="N132"/>
          <cell r="O132">
            <v>1768150.0449999999</v>
          </cell>
          <cell r="P132">
            <v>1908800</v>
          </cell>
          <cell r="Q132">
            <v>1838475.0225</v>
          </cell>
          <cell r="R132">
            <v>0.93317872239739708</v>
          </cell>
          <cell r="S132">
            <v>0.86441743503772006</v>
          </cell>
          <cell r="T132">
            <v>0.89748295723718485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131</v>
          </cell>
          <cell r="B133">
            <v>45170</v>
          </cell>
          <cell r="C133" t="str">
            <v>Power Electronics_core</v>
          </cell>
          <cell r="D133">
            <v>68669</v>
          </cell>
          <cell r="E133" t="str">
            <v>Pavan Singh Tomar</v>
          </cell>
          <cell r="F133">
            <v>6.2</v>
          </cell>
          <cell r="G133" t="str">
            <v>6-8 Years</v>
          </cell>
          <cell r="H133" t="str">
            <v>GKN</v>
          </cell>
          <cell r="I133" t="str">
            <v>Bangalore</v>
          </cell>
          <cell r="J133">
            <v>11</v>
          </cell>
          <cell r="K133" t="str">
            <v>L2.1</v>
          </cell>
          <cell r="L133">
            <v>45208</v>
          </cell>
          <cell r="M133">
            <v>2400000</v>
          </cell>
          <cell r="N133"/>
          <cell r="O133">
            <v>1768150.0449999999</v>
          </cell>
          <cell r="P133">
            <v>1908800</v>
          </cell>
          <cell r="Q133">
            <v>1838475.0225</v>
          </cell>
          <cell r="R133">
            <v>1.3573508689416685</v>
          </cell>
          <cell r="S133">
            <v>1.2573344509639564</v>
          </cell>
          <cell r="T133">
            <v>1.3054297559813599</v>
          </cell>
          <cell r="U133">
            <v>1</v>
          </cell>
          <cell r="V133">
            <v>1</v>
          </cell>
          <cell r="W133">
            <v>1</v>
          </cell>
        </row>
        <row r="134">
          <cell r="A134">
            <v>132</v>
          </cell>
          <cell r="B134">
            <v>45170</v>
          </cell>
          <cell r="C134" t="str">
            <v>Bootloader</v>
          </cell>
          <cell r="D134">
            <v>68936</v>
          </cell>
          <cell r="E134" t="str">
            <v>Bhagavan Sagiraju</v>
          </cell>
          <cell r="F134">
            <v>13</v>
          </cell>
          <cell r="G134" t="str">
            <v>12-15 Years</v>
          </cell>
          <cell r="H134" t="str">
            <v>Volvo</v>
          </cell>
          <cell r="I134" t="str">
            <v>Bangalore</v>
          </cell>
          <cell r="J134">
            <v>35</v>
          </cell>
          <cell r="K134" t="str">
            <v>L3</v>
          </cell>
          <cell r="L134">
            <v>45194</v>
          </cell>
          <cell r="M134">
            <v>4000000</v>
          </cell>
          <cell r="N134">
            <v>1</v>
          </cell>
          <cell r="O134">
            <v>2339799.96</v>
          </cell>
          <cell r="P134">
            <v>3321200</v>
          </cell>
          <cell r="Q134">
            <v>2830499.98</v>
          </cell>
          <cell r="R134">
            <v>1.7095478538259314</v>
          </cell>
          <cell r="S134">
            <v>1.2043839576056847</v>
          </cell>
          <cell r="T134">
            <v>1.4131778937514778</v>
          </cell>
          <cell r="U134">
            <v>1</v>
          </cell>
          <cell r="V134">
            <v>1</v>
          </cell>
          <cell r="W134">
            <v>1</v>
          </cell>
        </row>
        <row r="135">
          <cell r="A135">
            <v>133</v>
          </cell>
          <cell r="B135">
            <v>45170</v>
          </cell>
          <cell r="C135" t="str">
            <v>AUTOSAR</v>
          </cell>
          <cell r="D135">
            <v>70211</v>
          </cell>
          <cell r="E135" t="str">
            <v>Prashant Balkrishna Deshmukh</v>
          </cell>
          <cell r="F135">
            <v>12.5</v>
          </cell>
          <cell r="G135" t="str">
            <v>12-15 Years</v>
          </cell>
          <cell r="H135" t="str">
            <v>Volvo</v>
          </cell>
          <cell r="I135" t="str">
            <v>Pune</v>
          </cell>
          <cell r="J135">
            <v>23.5</v>
          </cell>
          <cell r="K135" t="str">
            <v>L3</v>
          </cell>
          <cell r="L135">
            <v>45198</v>
          </cell>
          <cell r="M135">
            <v>3900000</v>
          </cell>
          <cell r="N135"/>
          <cell r="O135">
            <v>2339799.96</v>
          </cell>
          <cell r="P135">
            <v>3321200</v>
          </cell>
          <cell r="Q135">
            <v>2830499.98</v>
          </cell>
          <cell r="R135">
            <v>1.666809157480283</v>
          </cell>
          <cell r="S135">
            <v>1.1742743586655426</v>
          </cell>
          <cell r="T135">
            <v>1.3778484464076908</v>
          </cell>
          <cell r="U135">
            <v>1</v>
          </cell>
          <cell r="V135">
            <v>1</v>
          </cell>
          <cell r="W135">
            <v>1</v>
          </cell>
        </row>
        <row r="136">
          <cell r="A136">
            <v>134</v>
          </cell>
          <cell r="B136">
            <v>45170</v>
          </cell>
          <cell r="C136" t="str">
            <v>AUTOSAR</v>
          </cell>
          <cell r="D136">
            <v>68674</v>
          </cell>
          <cell r="E136" t="str">
            <v>Mohammad Afaaq Valluru</v>
          </cell>
          <cell r="F136">
            <v>3</v>
          </cell>
          <cell r="G136" t="str">
            <v>2-4 Years</v>
          </cell>
          <cell r="H136" t="str">
            <v>GKN</v>
          </cell>
          <cell r="I136" t="str">
            <v>Bangalore</v>
          </cell>
          <cell r="J136">
            <v>9</v>
          </cell>
          <cell r="K136" t="str">
            <v>L1.2</v>
          </cell>
          <cell r="L136">
            <v>45205</v>
          </cell>
          <cell r="M136">
            <v>1100000</v>
          </cell>
          <cell r="N136"/>
          <cell r="O136">
            <v>1016500.04</v>
          </cell>
          <cell r="P136">
            <v>1275300</v>
          </cell>
          <cell r="Q136">
            <v>1145900.02</v>
          </cell>
          <cell r="R136">
            <v>1.0821445712879656</v>
          </cell>
          <cell r="S136">
            <v>0.86254214694581666</v>
          </cell>
          <cell r="T136">
            <v>0.95994413194966166</v>
          </cell>
          <cell r="U136">
            <v>1</v>
          </cell>
          <cell r="V136">
            <v>0</v>
          </cell>
          <cell r="W136">
            <v>0</v>
          </cell>
        </row>
        <row r="137">
          <cell r="A137">
            <v>135</v>
          </cell>
          <cell r="B137">
            <v>45170</v>
          </cell>
          <cell r="C137" t="str">
            <v>SW Test Engineer_Core</v>
          </cell>
          <cell r="D137">
            <v>68671</v>
          </cell>
          <cell r="E137" t="str">
            <v>Srujankumar Thalla</v>
          </cell>
          <cell r="F137">
            <v>3.6</v>
          </cell>
          <cell r="G137" t="str">
            <v>2-4 Years</v>
          </cell>
          <cell r="H137" t="str">
            <v>GKN</v>
          </cell>
          <cell r="I137" t="str">
            <v>Bangalore</v>
          </cell>
          <cell r="J137">
            <v>6.5</v>
          </cell>
          <cell r="K137" t="str">
            <v>L1.2</v>
          </cell>
          <cell r="L137">
            <v>45204</v>
          </cell>
          <cell r="M137">
            <v>975000</v>
          </cell>
          <cell r="N137"/>
          <cell r="O137">
            <v>1016500.04</v>
          </cell>
          <cell r="P137">
            <v>1275300</v>
          </cell>
          <cell r="Q137">
            <v>1145900.02</v>
          </cell>
          <cell r="R137">
            <v>0.95917359727796958</v>
          </cell>
          <cell r="S137">
            <v>0.76452599388379205</v>
          </cell>
          <cell r="T137">
            <v>0.85085957150083646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136</v>
          </cell>
          <cell r="B138">
            <v>45170</v>
          </cell>
          <cell r="C138" t="str">
            <v>Autosar Integration</v>
          </cell>
          <cell r="D138">
            <v>64431</v>
          </cell>
          <cell r="E138" t="str">
            <v>TUSHAR ARVIND CHITARE</v>
          </cell>
          <cell r="F138">
            <v>7</v>
          </cell>
          <cell r="G138" t="str">
            <v>6-8 Years</v>
          </cell>
          <cell r="H138" t="str">
            <v>Stellantis ECU Performance</v>
          </cell>
          <cell r="I138" t="str">
            <v>Bangalore</v>
          </cell>
          <cell r="J138">
            <v>13</v>
          </cell>
          <cell r="K138" t="str">
            <v>L2.1</v>
          </cell>
          <cell r="L138">
            <v>45233</v>
          </cell>
          <cell r="M138">
            <v>2200000</v>
          </cell>
          <cell r="N138"/>
          <cell r="O138">
            <v>1768150.0449999999</v>
          </cell>
          <cell r="P138">
            <v>1908800</v>
          </cell>
          <cell r="Q138">
            <v>1838475.0225</v>
          </cell>
          <cell r="R138">
            <v>1.2442382965298626</v>
          </cell>
          <cell r="S138">
            <v>1.1525565800502935</v>
          </cell>
          <cell r="T138">
            <v>1.1966439429829132</v>
          </cell>
          <cell r="U138">
            <v>1</v>
          </cell>
          <cell r="V138">
            <v>1</v>
          </cell>
          <cell r="W138">
            <v>1</v>
          </cell>
        </row>
        <row r="139">
          <cell r="A139">
            <v>137</v>
          </cell>
          <cell r="B139">
            <v>45170</v>
          </cell>
          <cell r="C139" t="str">
            <v>ECU Performance</v>
          </cell>
          <cell r="D139">
            <v>66267</v>
          </cell>
          <cell r="E139" t="str">
            <v>Chaitali</v>
          </cell>
          <cell r="F139">
            <v>3.5</v>
          </cell>
          <cell r="G139" t="str">
            <v>2-4 Years</v>
          </cell>
          <cell r="H139" t="str">
            <v>Stellantis ECU Performance</v>
          </cell>
          <cell r="I139" t="str">
            <v>Bangalore</v>
          </cell>
          <cell r="J139">
            <v>6.6</v>
          </cell>
          <cell r="K139" t="str">
            <v>L1.2</v>
          </cell>
          <cell r="L139">
            <v>45236</v>
          </cell>
          <cell r="M139">
            <v>1200000</v>
          </cell>
          <cell r="N139"/>
          <cell r="O139">
            <v>1016500.04</v>
          </cell>
          <cell r="P139">
            <v>1275300</v>
          </cell>
          <cell r="Q139">
            <v>1145900.02</v>
          </cell>
          <cell r="R139">
            <v>1.1805213504959626</v>
          </cell>
          <cell r="S139">
            <v>0.94095506939543638</v>
          </cell>
          <cell r="T139">
            <v>1.0472117803087218</v>
          </cell>
          <cell r="U139">
            <v>1</v>
          </cell>
          <cell r="V139">
            <v>0</v>
          </cell>
          <cell r="W139">
            <v>1</v>
          </cell>
        </row>
        <row r="140">
          <cell r="A140">
            <v>138</v>
          </cell>
          <cell r="B140">
            <v>45170</v>
          </cell>
          <cell r="C140" t="str">
            <v>AUTOSAR (diagnostics stack DEM, DCM, FIM</v>
          </cell>
          <cell r="D140">
            <v>68682</v>
          </cell>
          <cell r="E140" t="str">
            <v>S Vinay Kumar</v>
          </cell>
          <cell r="F140">
            <v>3.2</v>
          </cell>
          <cell r="G140" t="str">
            <v>2-4 Years</v>
          </cell>
          <cell r="H140" t="str">
            <v>GKN</v>
          </cell>
          <cell r="I140" t="str">
            <v>Bangalore</v>
          </cell>
          <cell r="J140">
            <v>8</v>
          </cell>
          <cell r="K140" t="str">
            <v>L1.2</v>
          </cell>
          <cell r="L140">
            <v>45219</v>
          </cell>
          <cell r="M140">
            <v>1100000</v>
          </cell>
          <cell r="N140"/>
          <cell r="O140">
            <v>1016500.04</v>
          </cell>
          <cell r="P140">
            <v>1275300</v>
          </cell>
          <cell r="Q140">
            <v>1145900.02</v>
          </cell>
          <cell r="R140">
            <v>1.0821445712879656</v>
          </cell>
          <cell r="S140">
            <v>0.86254214694581666</v>
          </cell>
          <cell r="T140">
            <v>0.95994413194966166</v>
          </cell>
          <cell r="U140">
            <v>1</v>
          </cell>
          <cell r="V140">
            <v>0</v>
          </cell>
          <cell r="W140">
            <v>0</v>
          </cell>
        </row>
        <row r="141">
          <cell r="A141">
            <v>139</v>
          </cell>
          <cell r="B141">
            <v>45170</v>
          </cell>
          <cell r="C141" t="str">
            <v>MBD</v>
          </cell>
          <cell r="D141">
            <v>65885</v>
          </cell>
          <cell r="E141" t="str">
            <v>Rushikesh Jadhav</v>
          </cell>
          <cell r="F141">
            <v>3.8</v>
          </cell>
          <cell r="G141" t="str">
            <v>2-4 Years</v>
          </cell>
          <cell r="H141" t="str">
            <v>Open</v>
          </cell>
          <cell r="I141" t="str">
            <v>Pune</v>
          </cell>
          <cell r="J141">
            <v>10</v>
          </cell>
          <cell r="K141" t="str">
            <v>L1.2</v>
          </cell>
          <cell r="L141">
            <v>45233</v>
          </cell>
          <cell r="M141">
            <v>1200000</v>
          </cell>
          <cell r="N141"/>
          <cell r="O141">
            <v>1016500.04</v>
          </cell>
          <cell r="P141">
            <v>1275300</v>
          </cell>
          <cell r="Q141">
            <v>1145900.02</v>
          </cell>
          <cell r="R141">
            <v>1.1805213504959626</v>
          </cell>
          <cell r="S141">
            <v>0.94095506939543638</v>
          </cell>
          <cell r="T141">
            <v>1.0472117803087218</v>
          </cell>
          <cell r="U141">
            <v>1</v>
          </cell>
          <cell r="V141">
            <v>0</v>
          </cell>
          <cell r="W141">
            <v>1</v>
          </cell>
        </row>
        <row r="142">
          <cell r="A142">
            <v>140</v>
          </cell>
          <cell r="B142">
            <v>45170</v>
          </cell>
          <cell r="C142" t="str">
            <v>AUTOSAR (diagnostics stack DEM, DCM, FIM</v>
          </cell>
          <cell r="D142">
            <v>64430</v>
          </cell>
          <cell r="E142" t="str">
            <v>Apeksha Ganeshwar</v>
          </cell>
          <cell r="F142">
            <v>4.0999999999999996</v>
          </cell>
          <cell r="G142" t="str">
            <v>4-6 Years</v>
          </cell>
          <cell r="H142" t="str">
            <v>Open</v>
          </cell>
          <cell r="I142" t="str">
            <v>Pune</v>
          </cell>
          <cell r="J142">
            <v>12.75</v>
          </cell>
          <cell r="K142" t="str">
            <v>L1.2</v>
          </cell>
          <cell r="L142">
            <v>45280</v>
          </cell>
          <cell r="M142">
            <v>1650000</v>
          </cell>
          <cell r="N142"/>
          <cell r="O142">
            <v>1016500.04</v>
          </cell>
          <cell r="P142">
            <v>1275300</v>
          </cell>
          <cell r="Q142">
            <v>1145900.02</v>
          </cell>
          <cell r="R142">
            <v>1.6232168569319485</v>
          </cell>
          <cell r="S142">
            <v>1.2938132204187249</v>
          </cell>
          <cell r="T142">
            <v>1.4399161979244925</v>
          </cell>
          <cell r="U142">
            <v>1</v>
          </cell>
          <cell r="V142">
            <v>1</v>
          </cell>
          <cell r="W142">
            <v>1</v>
          </cell>
        </row>
        <row r="143">
          <cell r="A143">
            <v>141</v>
          </cell>
          <cell r="B143">
            <v>45170</v>
          </cell>
          <cell r="C143" t="str">
            <v>MBD</v>
          </cell>
          <cell r="D143">
            <v>65886</v>
          </cell>
          <cell r="E143" t="str">
            <v>Snehal Jaywant Maske</v>
          </cell>
          <cell r="F143">
            <v>4.5</v>
          </cell>
          <cell r="G143" t="str">
            <v>4-6 Years</v>
          </cell>
          <cell r="H143" t="str">
            <v>Open</v>
          </cell>
          <cell r="I143" t="str">
            <v>Pune</v>
          </cell>
          <cell r="J143">
            <v>8</v>
          </cell>
          <cell r="K143" t="str">
            <v>L1.2</v>
          </cell>
          <cell r="L143">
            <v>45232</v>
          </cell>
          <cell r="M143">
            <v>1350000</v>
          </cell>
          <cell r="N143"/>
          <cell r="O143">
            <v>1016500.04</v>
          </cell>
          <cell r="P143">
            <v>1275300</v>
          </cell>
          <cell r="Q143">
            <v>1145900.02</v>
          </cell>
          <cell r="R143">
            <v>1.3280865193079578</v>
          </cell>
          <cell r="S143">
            <v>1.058574453069866</v>
          </cell>
          <cell r="T143">
            <v>1.1781132528473122</v>
          </cell>
          <cell r="U143">
            <v>1</v>
          </cell>
          <cell r="V143">
            <v>1</v>
          </cell>
          <cell r="W143">
            <v>1</v>
          </cell>
        </row>
        <row r="144">
          <cell r="A144">
            <v>142</v>
          </cell>
          <cell r="B144">
            <v>45170</v>
          </cell>
          <cell r="C144" t="str">
            <v>SW Requirements Engineer</v>
          </cell>
          <cell r="D144">
            <v>65515</v>
          </cell>
          <cell r="E144" t="str">
            <v>Karthik M K</v>
          </cell>
          <cell r="F144">
            <v>5.0999999999999996</v>
          </cell>
          <cell r="G144" t="str">
            <v>4-6 Years</v>
          </cell>
          <cell r="H144" t="str">
            <v>GKN BOT</v>
          </cell>
          <cell r="I144" t="str">
            <v>Bangalore</v>
          </cell>
          <cell r="J144">
            <v>16</v>
          </cell>
          <cell r="K144" t="str">
            <v>L1.2</v>
          </cell>
          <cell r="L144">
            <v>45313</v>
          </cell>
          <cell r="M144">
            <v>1800000</v>
          </cell>
          <cell r="N144"/>
          <cell r="O144">
            <v>1016500.04</v>
          </cell>
          <cell r="P144">
            <v>1275300</v>
          </cell>
          <cell r="Q144">
            <v>1145900.02</v>
          </cell>
          <cell r="R144">
            <v>1.7707820257439437</v>
          </cell>
          <cell r="S144">
            <v>1.4114326040931546</v>
          </cell>
          <cell r="T144">
            <v>1.5708176704630827</v>
          </cell>
          <cell r="U144">
            <v>1</v>
          </cell>
          <cell r="V144">
            <v>1</v>
          </cell>
          <cell r="W144">
            <v>1</v>
          </cell>
        </row>
        <row r="145">
          <cell r="A145">
            <v>143</v>
          </cell>
          <cell r="B145">
            <v>45170</v>
          </cell>
          <cell r="C145" t="str">
            <v>OBD</v>
          </cell>
          <cell r="D145">
            <v>70369</v>
          </cell>
          <cell r="E145" t="str">
            <v>SIDDARAJU N</v>
          </cell>
          <cell r="F145">
            <v>10</v>
          </cell>
          <cell r="G145" t="str">
            <v>10-12 Years</v>
          </cell>
          <cell r="H145" t="str">
            <v>Cummins</v>
          </cell>
          <cell r="I145" t="str">
            <v>Bangalore</v>
          </cell>
          <cell r="J145">
            <v>13</v>
          </cell>
          <cell r="K145" t="str">
            <v>L2.1</v>
          </cell>
          <cell r="L145">
            <v>45208</v>
          </cell>
          <cell r="M145">
            <v>1600000</v>
          </cell>
          <cell r="N145"/>
          <cell r="O145">
            <v>1768150.0449999999</v>
          </cell>
          <cell r="P145">
            <v>1908800</v>
          </cell>
          <cell r="Q145">
            <v>1838475.0225</v>
          </cell>
          <cell r="R145">
            <v>0.90490057929444556</v>
          </cell>
          <cell r="S145">
            <v>0.83822296730930423</v>
          </cell>
          <cell r="T145">
            <v>0.87028650398757323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144</v>
          </cell>
          <cell r="B146">
            <v>45200</v>
          </cell>
          <cell r="C146" t="str">
            <v>Autosar Integration</v>
          </cell>
          <cell r="D146">
            <v>65891</v>
          </cell>
          <cell r="E146" t="str">
            <v>Somanath Hadagal</v>
          </cell>
          <cell r="F146">
            <v>4</v>
          </cell>
          <cell r="G146" t="str">
            <v>4-6 Years</v>
          </cell>
          <cell r="H146" t="str">
            <v>Stellantis ECU Performance</v>
          </cell>
          <cell r="I146" t="str">
            <v>Pune</v>
          </cell>
          <cell r="J146">
            <v>4</v>
          </cell>
          <cell r="K146" t="str">
            <v>L1.2</v>
          </cell>
          <cell r="L146">
            <v>45212</v>
          </cell>
          <cell r="M146">
            <v>1000000</v>
          </cell>
          <cell r="N146"/>
          <cell r="O146">
            <v>1016500.04</v>
          </cell>
          <cell r="P146">
            <v>1275300</v>
          </cell>
          <cell r="Q146">
            <v>1145900.02</v>
          </cell>
          <cell r="R146">
            <v>0.98376779207996878</v>
          </cell>
          <cell r="S146">
            <v>0.78412922449619693</v>
          </cell>
          <cell r="T146">
            <v>0.87267648359060157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145</v>
          </cell>
          <cell r="B147">
            <v>45200</v>
          </cell>
          <cell r="C147" t="str">
            <v>BMS Test and Validation Engineer</v>
          </cell>
          <cell r="D147">
            <v>66279</v>
          </cell>
          <cell r="E147" t="str">
            <v>Shaik Mahaboob Basha</v>
          </cell>
          <cell r="F147">
            <v>4.5999999999999996</v>
          </cell>
          <cell r="G147" t="str">
            <v>4-6 Years</v>
          </cell>
          <cell r="H147" t="str">
            <v>Stellantis ECU Performance</v>
          </cell>
          <cell r="I147" t="str">
            <v>Bangalore</v>
          </cell>
          <cell r="J147">
            <v>5.4</v>
          </cell>
          <cell r="K147" t="str">
            <v>L1.2</v>
          </cell>
          <cell r="L147">
            <v>45247</v>
          </cell>
          <cell r="M147">
            <v>1000000</v>
          </cell>
          <cell r="N147"/>
          <cell r="O147">
            <v>1016500.04</v>
          </cell>
          <cell r="P147">
            <v>1275300</v>
          </cell>
          <cell r="Q147">
            <v>1145900.02</v>
          </cell>
          <cell r="R147">
            <v>0.98376779207996878</v>
          </cell>
          <cell r="S147">
            <v>0.78412922449619693</v>
          </cell>
          <cell r="T147">
            <v>0.87267648359060157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146</v>
          </cell>
          <cell r="B148">
            <v>45200</v>
          </cell>
          <cell r="C148" t="str">
            <v>AUTOSAR</v>
          </cell>
          <cell r="D148">
            <v>66289</v>
          </cell>
          <cell r="E148" t="str">
            <v>Surya Bharath Achalla</v>
          </cell>
          <cell r="F148">
            <v>2.5</v>
          </cell>
          <cell r="G148" t="str">
            <v>2-4 Years</v>
          </cell>
          <cell r="H148" t="str">
            <v>Open</v>
          </cell>
          <cell r="I148" t="str">
            <v>Bangalore</v>
          </cell>
          <cell r="J148">
            <v>6.5</v>
          </cell>
          <cell r="K148" t="str">
            <v>L1.1</v>
          </cell>
          <cell r="L148">
            <v>45215</v>
          </cell>
          <cell r="M148">
            <v>1100000</v>
          </cell>
          <cell r="N148"/>
          <cell r="O148">
            <v>559549.99</v>
          </cell>
          <cell r="P148">
            <v>782000</v>
          </cell>
          <cell r="Q148">
            <v>670774.995</v>
          </cell>
          <cell r="R148">
            <v>1.9658654627087029</v>
          </cell>
          <cell r="S148">
            <v>1.4066496163682864</v>
          </cell>
          <cell r="T148">
            <v>1.6398941645104108</v>
          </cell>
          <cell r="U148">
            <v>1</v>
          </cell>
          <cell r="V148">
            <v>1</v>
          </cell>
          <cell r="W148">
            <v>1</v>
          </cell>
        </row>
        <row r="149">
          <cell r="A149">
            <v>147</v>
          </cell>
          <cell r="B149">
            <v>45200</v>
          </cell>
          <cell r="C149" t="str">
            <v>AUTOSAR (diagnostics stack DEM, DCM, FIM</v>
          </cell>
          <cell r="D149">
            <v>68683</v>
          </cell>
          <cell r="E149" t="str">
            <v>Pramod Sampangi</v>
          </cell>
          <cell r="F149">
            <v>3.5</v>
          </cell>
          <cell r="G149" t="str">
            <v>2-4 Years</v>
          </cell>
          <cell r="H149" t="str">
            <v>GKN</v>
          </cell>
          <cell r="I149" t="str">
            <v>Bangalore</v>
          </cell>
          <cell r="J149">
            <v>8.1999999999999993</v>
          </cell>
          <cell r="K149" t="str">
            <v>L1.2</v>
          </cell>
          <cell r="L149">
            <v>45226</v>
          </cell>
          <cell r="M149">
            <v>1200000</v>
          </cell>
          <cell r="N149"/>
          <cell r="O149">
            <v>1016500.04</v>
          </cell>
          <cell r="P149">
            <v>1275300</v>
          </cell>
          <cell r="Q149">
            <v>1145900.02</v>
          </cell>
          <cell r="R149">
            <v>1.1805213504959626</v>
          </cell>
          <cell r="S149">
            <v>0.94095506939543638</v>
          </cell>
          <cell r="T149">
            <v>1.0472117803087218</v>
          </cell>
          <cell r="U149">
            <v>1</v>
          </cell>
          <cell r="V149">
            <v>0</v>
          </cell>
          <cell r="W149">
            <v>1</v>
          </cell>
        </row>
        <row r="150">
          <cell r="A150">
            <v>148</v>
          </cell>
          <cell r="B150">
            <v>45200</v>
          </cell>
          <cell r="C150" t="str">
            <v>ECU Performance</v>
          </cell>
          <cell r="D150">
            <v>66278</v>
          </cell>
          <cell r="E150" t="str">
            <v>SANTHOSH GORAVARTHY</v>
          </cell>
          <cell r="F150">
            <v>11</v>
          </cell>
          <cell r="G150" t="str">
            <v>10-12 Years</v>
          </cell>
          <cell r="H150" t="str">
            <v>Stellantis ECU Performance</v>
          </cell>
          <cell r="I150" t="str">
            <v>Bangalore</v>
          </cell>
          <cell r="J150">
            <v>20</v>
          </cell>
          <cell r="K150" t="str">
            <v>L2.2</v>
          </cell>
          <cell r="L150">
            <v>45219</v>
          </cell>
          <cell r="M150">
            <v>3300000</v>
          </cell>
          <cell r="N150"/>
          <cell r="O150">
            <v>2125300</v>
          </cell>
          <cell r="P150">
            <v>2165400</v>
          </cell>
          <cell r="Q150">
            <v>2145350</v>
          </cell>
          <cell r="R150">
            <v>1.5527219686632476</v>
          </cell>
          <cell r="S150">
            <v>1.5239678581324467</v>
          </cell>
          <cell r="T150">
            <v>1.5382105483953668</v>
          </cell>
          <cell r="U150">
            <v>1</v>
          </cell>
          <cell r="V150">
            <v>1</v>
          </cell>
          <cell r="W150">
            <v>1</v>
          </cell>
        </row>
        <row r="151">
          <cell r="A151">
            <v>149</v>
          </cell>
          <cell r="B151">
            <v>45200</v>
          </cell>
          <cell r="C151" t="str">
            <v>SW Requirements Engineer</v>
          </cell>
          <cell r="D151">
            <v>68687</v>
          </cell>
          <cell r="E151" t="str">
            <v>Chintha Pavan Kumar</v>
          </cell>
          <cell r="F151">
            <v>5.3</v>
          </cell>
          <cell r="G151" t="str">
            <v>4-6 Years</v>
          </cell>
          <cell r="H151" t="str">
            <v>GKN BOT</v>
          </cell>
          <cell r="I151" t="str">
            <v>Bangalore</v>
          </cell>
          <cell r="J151">
            <v>11.3</v>
          </cell>
          <cell r="K151" t="str">
            <v>L2</v>
          </cell>
          <cell r="L151">
            <v>45327</v>
          </cell>
          <cell r="M151">
            <v>2000000</v>
          </cell>
          <cell r="N151"/>
          <cell r="O151">
            <v>1325500.05</v>
          </cell>
          <cell r="P151">
            <v>1652300</v>
          </cell>
          <cell r="Q151">
            <v>1488900.0249999999</v>
          </cell>
          <cell r="R151">
            <v>1.5088645224871926</v>
          </cell>
          <cell r="S151">
            <v>1.2104339405676936</v>
          </cell>
          <cell r="T151">
            <v>1.3432735351052199</v>
          </cell>
          <cell r="U151">
            <v>1</v>
          </cell>
          <cell r="V151">
            <v>1</v>
          </cell>
          <cell r="W151">
            <v>1</v>
          </cell>
        </row>
        <row r="152">
          <cell r="A152">
            <v>150</v>
          </cell>
          <cell r="B152">
            <v>45200</v>
          </cell>
          <cell r="C152" t="str">
            <v>Instrumentation Cluster</v>
          </cell>
          <cell r="D152">
            <v>70697</v>
          </cell>
          <cell r="E152" t="str">
            <v>RIYA SONI</v>
          </cell>
          <cell r="F152">
            <v>3.5</v>
          </cell>
          <cell r="G152" t="str">
            <v>2-4 Years</v>
          </cell>
          <cell r="H152" t="str">
            <v xml:space="preserve">TML Non Captive </v>
          </cell>
          <cell r="I152" t="str">
            <v>Pune</v>
          </cell>
          <cell r="J152">
            <v>4</v>
          </cell>
          <cell r="K152" t="str">
            <v>L1.2</v>
          </cell>
          <cell r="L152">
            <v>45271</v>
          </cell>
          <cell r="M152">
            <v>900000</v>
          </cell>
          <cell r="N152"/>
          <cell r="O152">
            <v>1016500.04</v>
          </cell>
          <cell r="P152">
            <v>1275300</v>
          </cell>
          <cell r="Q152">
            <v>1145900.02</v>
          </cell>
          <cell r="R152">
            <v>0.88539101287197186</v>
          </cell>
          <cell r="S152">
            <v>0.70571630204657732</v>
          </cell>
          <cell r="T152">
            <v>0.78540883523154137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151</v>
          </cell>
          <cell r="B153">
            <v>45200</v>
          </cell>
          <cell r="C153" t="str">
            <v>Infotainment SME</v>
          </cell>
          <cell r="D153">
            <v>72661</v>
          </cell>
          <cell r="E153" t="str">
            <v>Niraj Shrivastava</v>
          </cell>
          <cell r="F153">
            <v>20.8</v>
          </cell>
          <cell r="G153" t="str">
            <v>20-25 Years</v>
          </cell>
          <cell r="H153" t="str">
            <v>Open</v>
          </cell>
          <cell r="I153" t="str">
            <v>Bangalore</v>
          </cell>
          <cell r="J153">
            <v>42</v>
          </cell>
          <cell r="K153" t="str">
            <v>L4.1</v>
          </cell>
          <cell r="L153">
            <v>45344</v>
          </cell>
          <cell r="M153">
            <v>6000000</v>
          </cell>
          <cell r="N153">
            <v>3</v>
          </cell>
          <cell r="O153">
            <v>4658499.92</v>
          </cell>
          <cell r="P153">
            <v>6120600</v>
          </cell>
          <cell r="Q153">
            <v>5389549.96</v>
          </cell>
          <cell r="R153">
            <v>1.287968252235153</v>
          </cell>
          <cell r="S153">
            <v>0.98029604940692094</v>
          </cell>
          <cell r="T153">
            <v>1.1132654942491711</v>
          </cell>
          <cell r="U153">
            <v>1</v>
          </cell>
          <cell r="V153">
            <v>0</v>
          </cell>
          <cell r="W153">
            <v>1</v>
          </cell>
        </row>
        <row r="154">
          <cell r="A154">
            <v>152</v>
          </cell>
          <cell r="B154">
            <v>45200</v>
          </cell>
          <cell r="C154" t="str">
            <v>Instrumentation Cluster</v>
          </cell>
          <cell r="D154">
            <v>70699</v>
          </cell>
          <cell r="E154" t="str">
            <v>Satya Sainath Charla</v>
          </cell>
          <cell r="F154">
            <v>3.7</v>
          </cell>
          <cell r="G154" t="str">
            <v>2-4 Years</v>
          </cell>
          <cell r="H154" t="str">
            <v xml:space="preserve">TML Non Captive </v>
          </cell>
          <cell r="I154" t="str">
            <v>Pune</v>
          </cell>
          <cell r="J154">
            <v>9.8000000000000007</v>
          </cell>
          <cell r="K154" t="str">
            <v>L1.2</v>
          </cell>
          <cell r="L154">
            <v>45233</v>
          </cell>
          <cell r="M154">
            <v>1350000</v>
          </cell>
          <cell r="N154"/>
          <cell r="O154">
            <v>1016500.04</v>
          </cell>
          <cell r="P154">
            <v>1275300</v>
          </cell>
          <cell r="Q154">
            <v>1145900.02</v>
          </cell>
          <cell r="R154">
            <v>1.3280865193079578</v>
          </cell>
          <cell r="S154">
            <v>1.058574453069866</v>
          </cell>
          <cell r="T154">
            <v>1.1781132528473122</v>
          </cell>
          <cell r="U154">
            <v>1</v>
          </cell>
          <cell r="V154">
            <v>1</v>
          </cell>
          <cell r="W154">
            <v>1</v>
          </cell>
        </row>
        <row r="155">
          <cell r="A155">
            <v>153</v>
          </cell>
          <cell r="B155">
            <v>45200</v>
          </cell>
          <cell r="C155" t="str">
            <v>Autosar Integration</v>
          </cell>
          <cell r="D155">
            <v>66281</v>
          </cell>
          <cell r="E155" t="str">
            <v>SHRIKANT M B</v>
          </cell>
          <cell r="F155">
            <v>3.9</v>
          </cell>
          <cell r="G155" t="str">
            <v>2-4 Years</v>
          </cell>
          <cell r="H155" t="str">
            <v>Stellantis ECU Performance</v>
          </cell>
          <cell r="I155" t="str">
            <v>Bangalore</v>
          </cell>
          <cell r="J155">
            <v>11</v>
          </cell>
          <cell r="K155" t="str">
            <v>L1.2</v>
          </cell>
          <cell r="L155">
            <v>45260</v>
          </cell>
          <cell r="M155">
            <v>1400000</v>
          </cell>
          <cell r="N155"/>
          <cell r="O155">
            <v>1016500.04</v>
          </cell>
          <cell r="P155">
            <v>1275300</v>
          </cell>
          <cell r="Q155">
            <v>1145900.02</v>
          </cell>
          <cell r="R155">
            <v>1.3772749089119563</v>
          </cell>
          <cell r="S155">
            <v>1.0977809142946757</v>
          </cell>
          <cell r="T155">
            <v>1.2217470770268422</v>
          </cell>
          <cell r="U155">
            <v>1</v>
          </cell>
          <cell r="V155">
            <v>1</v>
          </cell>
          <cell r="W155">
            <v>1</v>
          </cell>
        </row>
        <row r="156">
          <cell r="A156">
            <v>154</v>
          </cell>
          <cell r="B156">
            <v>45231</v>
          </cell>
          <cell r="C156" t="str">
            <v>ECU Performance</v>
          </cell>
          <cell r="D156">
            <v>65547</v>
          </cell>
          <cell r="E156" t="str">
            <v>Srinivasa Perumal S</v>
          </cell>
          <cell r="F156">
            <v>2</v>
          </cell>
          <cell r="G156" t="str">
            <v>2-4 Years</v>
          </cell>
          <cell r="H156" t="str">
            <v>Stellantis ECU Performance</v>
          </cell>
          <cell r="I156" t="str">
            <v>Bangalore</v>
          </cell>
          <cell r="J156">
            <v>5</v>
          </cell>
          <cell r="K156" t="str">
            <v>L1.1</v>
          </cell>
          <cell r="L156">
            <v>45257</v>
          </cell>
          <cell r="M156">
            <v>900000</v>
          </cell>
          <cell r="N156"/>
          <cell r="O156">
            <v>559549.99</v>
          </cell>
          <cell r="P156">
            <v>782000</v>
          </cell>
          <cell r="Q156">
            <v>670774.995</v>
          </cell>
          <cell r="R156">
            <v>1.6084353785798478</v>
          </cell>
          <cell r="S156">
            <v>1.1508951406649617</v>
          </cell>
          <cell r="T156">
            <v>1.3417315891448816</v>
          </cell>
          <cell r="U156">
            <v>1</v>
          </cell>
          <cell r="V156">
            <v>1</v>
          </cell>
          <cell r="W156">
            <v>1</v>
          </cell>
        </row>
        <row r="157">
          <cell r="A157">
            <v>155</v>
          </cell>
          <cell r="B157">
            <v>45231</v>
          </cell>
          <cell r="C157" t="str">
            <v>ECU Performance</v>
          </cell>
          <cell r="D157">
            <v>65546</v>
          </cell>
          <cell r="E157" t="str">
            <v>Sushma S</v>
          </cell>
          <cell r="F157">
            <v>2</v>
          </cell>
          <cell r="G157" t="str">
            <v>2-4 Years</v>
          </cell>
          <cell r="H157" t="str">
            <v>Stellantis ECU Performance</v>
          </cell>
          <cell r="I157" t="str">
            <v>Bangalore</v>
          </cell>
          <cell r="J157">
            <v>5.5</v>
          </cell>
          <cell r="K157" t="str">
            <v>L1.2</v>
          </cell>
          <cell r="L157">
            <v>45272</v>
          </cell>
          <cell r="M157">
            <v>1200000</v>
          </cell>
          <cell r="N157">
            <v>1.5</v>
          </cell>
          <cell r="O157">
            <v>1016500.04</v>
          </cell>
          <cell r="P157">
            <v>1275300</v>
          </cell>
          <cell r="Q157">
            <v>1145900.02</v>
          </cell>
          <cell r="R157">
            <v>1.1805213504959626</v>
          </cell>
          <cell r="S157">
            <v>0.94095506939543638</v>
          </cell>
          <cell r="T157">
            <v>1.0472117803087218</v>
          </cell>
          <cell r="U157">
            <v>1</v>
          </cell>
          <cell r="V157">
            <v>0</v>
          </cell>
          <cell r="W157">
            <v>1</v>
          </cell>
        </row>
        <row r="158">
          <cell r="A158">
            <v>156</v>
          </cell>
          <cell r="B158">
            <v>45231</v>
          </cell>
          <cell r="C158" t="str">
            <v>Infotainment Testing</v>
          </cell>
          <cell r="D158">
            <v>71159</v>
          </cell>
          <cell r="E158" t="str">
            <v>Vissarapu Suresh</v>
          </cell>
          <cell r="F158">
            <v>4</v>
          </cell>
          <cell r="G158" t="str">
            <v>4-6 Years</v>
          </cell>
          <cell r="H158" t="str">
            <v xml:space="preserve">TML Non Captive </v>
          </cell>
          <cell r="I158" t="str">
            <v>Pune</v>
          </cell>
          <cell r="J158">
            <v>7</v>
          </cell>
          <cell r="K158" t="str">
            <v>L1.2</v>
          </cell>
          <cell r="L158">
            <v>45246</v>
          </cell>
          <cell r="M158">
            <v>1020000</v>
          </cell>
          <cell r="N158"/>
          <cell r="O158">
            <v>1016500.04</v>
          </cell>
          <cell r="P158">
            <v>1275300</v>
          </cell>
          <cell r="Q158">
            <v>1145900.02</v>
          </cell>
          <cell r="R158">
            <v>1.0034431479215682</v>
          </cell>
          <cell r="S158">
            <v>0.79981180898612092</v>
          </cell>
          <cell r="T158">
            <v>0.89013001326241359</v>
          </cell>
          <cell r="U158">
            <v>1</v>
          </cell>
          <cell r="V158">
            <v>0</v>
          </cell>
          <cell r="W158">
            <v>0</v>
          </cell>
        </row>
        <row r="159">
          <cell r="A159">
            <v>157</v>
          </cell>
          <cell r="B159">
            <v>45231</v>
          </cell>
          <cell r="C159" t="str">
            <v>Autosar Integration</v>
          </cell>
          <cell r="D159">
            <v>66283</v>
          </cell>
          <cell r="E159" t="str">
            <v>Ganesh Mohan</v>
          </cell>
          <cell r="F159">
            <v>2.5</v>
          </cell>
          <cell r="G159" t="str">
            <v>2-4 Years</v>
          </cell>
          <cell r="H159" t="str">
            <v>Stellantis ECU Performance</v>
          </cell>
          <cell r="I159" t="str">
            <v>Bangalore</v>
          </cell>
          <cell r="J159">
            <v>4.8</v>
          </cell>
          <cell r="K159" t="str">
            <v>L1.1</v>
          </cell>
          <cell r="L159">
            <v>45260</v>
          </cell>
          <cell r="M159">
            <v>900000</v>
          </cell>
          <cell r="N159"/>
          <cell r="O159">
            <v>559549.99</v>
          </cell>
          <cell r="P159">
            <v>782000</v>
          </cell>
          <cell r="Q159">
            <v>670774.995</v>
          </cell>
          <cell r="R159">
            <v>1.6084353785798478</v>
          </cell>
          <cell r="S159">
            <v>1.1508951406649617</v>
          </cell>
          <cell r="T159">
            <v>1.3417315891448816</v>
          </cell>
          <cell r="U159">
            <v>1</v>
          </cell>
          <cell r="V159">
            <v>1</v>
          </cell>
          <cell r="W159">
            <v>1</v>
          </cell>
        </row>
        <row r="160">
          <cell r="A160">
            <v>158</v>
          </cell>
          <cell r="B160">
            <v>45231</v>
          </cell>
          <cell r="C160" t="str">
            <v>Infotainment Testing</v>
          </cell>
          <cell r="D160">
            <v>70711</v>
          </cell>
          <cell r="E160" t="str">
            <v>Nilesh Mishra</v>
          </cell>
          <cell r="F160">
            <v>6.5</v>
          </cell>
          <cell r="G160" t="str">
            <v>6-8 Years</v>
          </cell>
          <cell r="H160" t="str">
            <v xml:space="preserve">TML Non Captive </v>
          </cell>
          <cell r="I160" t="str">
            <v>Pune</v>
          </cell>
          <cell r="J160">
            <v>16</v>
          </cell>
          <cell r="K160" t="str">
            <v>L2</v>
          </cell>
          <cell r="L160">
            <v>45282</v>
          </cell>
          <cell r="M160">
            <v>2000000</v>
          </cell>
          <cell r="N160" t="str">
            <v>No</v>
          </cell>
          <cell r="O160">
            <v>1325500.05</v>
          </cell>
          <cell r="P160">
            <v>1652300</v>
          </cell>
          <cell r="Q160">
            <v>1488900.0249999999</v>
          </cell>
          <cell r="R160">
            <v>1.5088645224871926</v>
          </cell>
          <cell r="S160">
            <v>1.2104339405676936</v>
          </cell>
          <cell r="T160">
            <v>1.3432735351052199</v>
          </cell>
          <cell r="U160">
            <v>1</v>
          </cell>
          <cell r="V160">
            <v>1</v>
          </cell>
          <cell r="W160">
            <v>1</v>
          </cell>
        </row>
        <row r="161">
          <cell r="A161">
            <v>159</v>
          </cell>
          <cell r="B161">
            <v>45231</v>
          </cell>
          <cell r="C161" t="str">
            <v>AUTOSAR</v>
          </cell>
          <cell r="D161">
            <v>72692</v>
          </cell>
          <cell r="E161" t="str">
            <v>SURYA TEJA KOSAMALA</v>
          </cell>
          <cell r="F161">
            <v>3</v>
          </cell>
          <cell r="G161" t="str">
            <v>2-4 Years</v>
          </cell>
          <cell r="H161" t="str">
            <v>GKN</v>
          </cell>
          <cell r="I161" t="str">
            <v>Bangalore</v>
          </cell>
          <cell r="J161">
            <v>8</v>
          </cell>
          <cell r="K161" t="str">
            <v>L1.2</v>
          </cell>
          <cell r="L161">
            <v>45308</v>
          </cell>
          <cell r="M161">
            <v>1150000</v>
          </cell>
          <cell r="N161"/>
          <cell r="O161">
            <v>1016500.04</v>
          </cell>
          <cell r="P161">
            <v>1275300</v>
          </cell>
          <cell r="Q161">
            <v>1145900.02</v>
          </cell>
          <cell r="R161">
            <v>1.1313329608919642</v>
          </cell>
          <cell r="S161">
            <v>0.90174860817062652</v>
          </cell>
          <cell r="T161">
            <v>1.0035779561291918</v>
          </cell>
          <cell r="U161">
            <v>1</v>
          </cell>
          <cell r="V161">
            <v>0</v>
          </cell>
          <cell r="W161">
            <v>1</v>
          </cell>
        </row>
        <row r="162">
          <cell r="A162">
            <v>160</v>
          </cell>
          <cell r="B162">
            <v>45231</v>
          </cell>
          <cell r="C162" t="str">
            <v>Infotainment Testing</v>
          </cell>
          <cell r="D162">
            <v>70700</v>
          </cell>
          <cell r="E162" t="str">
            <v>Srinath Ellakari</v>
          </cell>
          <cell r="F162">
            <v>3.5</v>
          </cell>
          <cell r="G162" t="str">
            <v>2-4 Years</v>
          </cell>
          <cell r="H162" t="str">
            <v xml:space="preserve">TML Non Captive </v>
          </cell>
          <cell r="I162" t="str">
            <v>Pune</v>
          </cell>
          <cell r="J162">
            <v>5.5</v>
          </cell>
          <cell r="K162" t="str">
            <v>L1.2</v>
          </cell>
          <cell r="L162">
            <v>45271</v>
          </cell>
          <cell r="M162">
            <v>900000</v>
          </cell>
          <cell r="N162"/>
          <cell r="O162">
            <v>1016500.04</v>
          </cell>
          <cell r="P162">
            <v>1275300</v>
          </cell>
          <cell r="Q162">
            <v>1145900.02</v>
          </cell>
          <cell r="R162">
            <v>0.88539101287197186</v>
          </cell>
          <cell r="S162">
            <v>0.70571630204657732</v>
          </cell>
          <cell r="T162">
            <v>0.78540883523154137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161</v>
          </cell>
          <cell r="B163">
            <v>45261</v>
          </cell>
          <cell r="C163" t="str">
            <v>Infotainment Testing</v>
          </cell>
          <cell r="D163">
            <v>70696</v>
          </cell>
          <cell r="E163" t="str">
            <v>Onkar Gurunath Chitte</v>
          </cell>
          <cell r="F163">
            <v>2</v>
          </cell>
          <cell r="G163" t="str">
            <v>2-4 Years</v>
          </cell>
          <cell r="H163" t="str">
            <v xml:space="preserve">TML Non Captive </v>
          </cell>
          <cell r="I163" t="str">
            <v>Pune</v>
          </cell>
          <cell r="J163">
            <v>1.86</v>
          </cell>
          <cell r="K163" t="str">
            <v>L1.1</v>
          </cell>
          <cell r="L163">
            <v>45278</v>
          </cell>
          <cell r="M163">
            <v>450000</v>
          </cell>
          <cell r="N163" t="str">
            <v>No</v>
          </cell>
          <cell r="O163">
            <v>559549.99</v>
          </cell>
          <cell r="P163">
            <v>782000</v>
          </cell>
          <cell r="Q163">
            <v>670774.995</v>
          </cell>
          <cell r="R163">
            <v>0.80421768928992388</v>
          </cell>
          <cell r="S163">
            <v>0.57544757033248084</v>
          </cell>
          <cell r="T163">
            <v>0.67086579457244078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162</v>
          </cell>
          <cell r="B164">
            <v>45261</v>
          </cell>
          <cell r="C164" t="str">
            <v>Feature - Communication: LIN / SENT / CAN / Ethernet</v>
          </cell>
          <cell r="D164">
            <v>71772</v>
          </cell>
          <cell r="E164" t="str">
            <v>M S Praveen Kumar</v>
          </cell>
          <cell r="F164">
            <v>5.3</v>
          </cell>
          <cell r="G164" t="str">
            <v>4-6 Years</v>
          </cell>
          <cell r="H164" t="str">
            <v>Borg Warner</v>
          </cell>
          <cell r="I164" t="str">
            <v>Bangalore</v>
          </cell>
          <cell r="J164">
            <v>11.8</v>
          </cell>
          <cell r="K164" t="str">
            <v>L1.2</v>
          </cell>
          <cell r="L164">
            <v>45362</v>
          </cell>
          <cell r="M164">
            <v>1800000</v>
          </cell>
          <cell r="N164" t="str">
            <v>No</v>
          </cell>
          <cell r="O164">
            <v>1016500.04</v>
          </cell>
          <cell r="P164">
            <v>1275300</v>
          </cell>
          <cell r="Q164">
            <v>1145900.02</v>
          </cell>
          <cell r="R164">
            <v>1.7707820257439437</v>
          </cell>
          <cell r="S164">
            <v>1.4114326040931546</v>
          </cell>
          <cell r="T164">
            <v>1.5708176704630827</v>
          </cell>
          <cell r="U164">
            <v>1</v>
          </cell>
          <cell r="V164">
            <v>1</v>
          </cell>
          <cell r="W164">
            <v>1</v>
          </cell>
        </row>
        <row r="165">
          <cell r="A165">
            <v>163</v>
          </cell>
          <cell r="B165">
            <v>45261</v>
          </cell>
          <cell r="C165" t="str">
            <v>Autosar MCAL</v>
          </cell>
          <cell r="D165">
            <v>71771</v>
          </cell>
          <cell r="E165" t="str">
            <v>SAI RANGANATH. RAJANALA</v>
          </cell>
          <cell r="F165">
            <v>5.5</v>
          </cell>
          <cell r="G165" t="str">
            <v>4-6 Years</v>
          </cell>
          <cell r="H165" t="str">
            <v>Borg Warner</v>
          </cell>
          <cell r="I165" t="str">
            <v>Bangalore</v>
          </cell>
          <cell r="J165">
            <v>18</v>
          </cell>
          <cell r="K165" t="str">
            <v>L2</v>
          </cell>
          <cell r="L165">
            <v>45397</v>
          </cell>
          <cell r="M165">
            <v>2600000</v>
          </cell>
          <cell r="N165"/>
          <cell r="O165">
            <v>1325500.05</v>
          </cell>
          <cell r="P165">
            <v>1652300</v>
          </cell>
          <cell r="Q165">
            <v>1488900.0249999999</v>
          </cell>
          <cell r="R165">
            <v>1.9615238792333505</v>
          </cell>
          <cell r="S165">
            <v>1.5735641227380015</v>
          </cell>
          <cell r="T165">
            <v>1.7462555956367858</v>
          </cell>
          <cell r="U165">
            <v>1</v>
          </cell>
          <cell r="V165">
            <v>1</v>
          </cell>
          <cell r="W165">
            <v>1</v>
          </cell>
        </row>
        <row r="166">
          <cell r="A166">
            <v>164</v>
          </cell>
          <cell r="B166">
            <v>45261</v>
          </cell>
          <cell r="C166" t="str">
            <v>Autosar MCAL</v>
          </cell>
          <cell r="D166">
            <v>71766</v>
          </cell>
          <cell r="E166" t="str">
            <v>Ankit Kumar Singh</v>
          </cell>
          <cell r="F166">
            <v>6</v>
          </cell>
          <cell r="G166" t="str">
            <v>6-8 Years</v>
          </cell>
          <cell r="H166" t="str">
            <v>Borg Warner</v>
          </cell>
          <cell r="I166" t="str">
            <v>Bangalore</v>
          </cell>
          <cell r="J166">
            <v>9.82</v>
          </cell>
          <cell r="K166" t="str">
            <v>L2</v>
          </cell>
          <cell r="L166">
            <v>45323</v>
          </cell>
          <cell r="M166">
            <v>1400000</v>
          </cell>
          <cell r="N166"/>
          <cell r="O166">
            <v>1325500.05</v>
          </cell>
          <cell r="P166">
            <v>1652300</v>
          </cell>
          <cell r="Q166">
            <v>1488900.0249999999</v>
          </cell>
          <cell r="R166">
            <v>1.0562051657410347</v>
          </cell>
          <cell r="S166">
            <v>0.84730375839738548</v>
          </cell>
          <cell r="T166">
            <v>0.94029147457365381</v>
          </cell>
          <cell r="U166">
            <v>1</v>
          </cell>
          <cell r="V166">
            <v>0</v>
          </cell>
          <cell r="W166">
            <v>0</v>
          </cell>
        </row>
        <row r="167">
          <cell r="A167">
            <v>165</v>
          </cell>
          <cell r="B167">
            <v>45261</v>
          </cell>
          <cell r="C167" t="str">
            <v xml:space="preserve">ECU Performance </v>
          </cell>
          <cell r="D167">
            <v>65523</v>
          </cell>
          <cell r="E167" t="str">
            <v>Santosh H Jangani</v>
          </cell>
          <cell r="F167">
            <v>1.2</v>
          </cell>
          <cell r="G167" t="str">
            <v>0-2 Year</v>
          </cell>
          <cell r="H167" t="str">
            <v>Stellantis ECU Performance</v>
          </cell>
          <cell r="I167" t="str">
            <v>Bangalore</v>
          </cell>
          <cell r="J167">
            <v>4.5</v>
          </cell>
          <cell r="K167" t="str">
            <v>L1.1</v>
          </cell>
          <cell r="L167">
            <v>45308</v>
          </cell>
          <cell r="M167">
            <v>500000</v>
          </cell>
          <cell r="N167"/>
          <cell r="O167">
            <v>559549.99</v>
          </cell>
          <cell r="P167">
            <v>782000</v>
          </cell>
          <cell r="Q167">
            <v>670774.995</v>
          </cell>
          <cell r="R167">
            <v>0.8935752103221376</v>
          </cell>
          <cell r="S167">
            <v>0.63938618925831203</v>
          </cell>
          <cell r="T167">
            <v>0.74540643841382315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166</v>
          </cell>
          <cell r="B168">
            <v>45292</v>
          </cell>
          <cell r="C168" t="str">
            <v>Autosar Diagnostic</v>
          </cell>
          <cell r="D168">
            <v>71773</v>
          </cell>
          <cell r="E168" t="str">
            <v>Upendra S Savadatti</v>
          </cell>
          <cell r="F168">
            <v>8.8000000000000007</v>
          </cell>
          <cell r="G168" t="str">
            <v>8-10 Years</v>
          </cell>
          <cell r="H168" t="str">
            <v>Stellantis</v>
          </cell>
          <cell r="I168" t="str">
            <v>Bangalore</v>
          </cell>
          <cell r="J168">
            <v>16.5</v>
          </cell>
          <cell r="K168" t="str">
            <v>L2.1</v>
          </cell>
          <cell r="L168">
            <v>45328</v>
          </cell>
          <cell r="M168">
            <v>2400000</v>
          </cell>
          <cell r="N168"/>
          <cell r="O168">
            <v>1768150.0449999999</v>
          </cell>
          <cell r="P168">
            <v>1908800</v>
          </cell>
          <cell r="Q168">
            <v>1838475.0225</v>
          </cell>
          <cell r="R168">
            <v>1.3573508689416685</v>
          </cell>
          <cell r="S168">
            <v>1.2573344509639564</v>
          </cell>
          <cell r="T168">
            <v>1.3054297559813599</v>
          </cell>
          <cell r="U168">
            <v>1</v>
          </cell>
          <cell r="V168">
            <v>1</v>
          </cell>
          <cell r="W168">
            <v>1</v>
          </cell>
        </row>
        <row r="169">
          <cell r="A169">
            <v>167</v>
          </cell>
          <cell r="B169">
            <v>45292</v>
          </cell>
          <cell r="C169" t="str">
            <v>ADAS design</v>
          </cell>
          <cell r="D169">
            <v>72230</v>
          </cell>
          <cell r="E169" t="str">
            <v>Prateek Chawda</v>
          </cell>
          <cell r="F169">
            <v>13.3</v>
          </cell>
          <cell r="G169" t="str">
            <v>12-15 Years</v>
          </cell>
          <cell r="H169" t="str">
            <v>TML ADAS</v>
          </cell>
          <cell r="I169" t="str">
            <v>Pune</v>
          </cell>
          <cell r="J169">
            <v>24</v>
          </cell>
          <cell r="K169" t="str">
            <v>L2.2</v>
          </cell>
          <cell r="L169">
            <v>45313</v>
          </cell>
          <cell r="M169">
            <v>2900000</v>
          </cell>
          <cell r="N169" t="str">
            <v>No</v>
          </cell>
          <cell r="O169">
            <v>2125300</v>
          </cell>
          <cell r="P169">
            <v>2165400</v>
          </cell>
          <cell r="Q169">
            <v>2145350</v>
          </cell>
          <cell r="R169">
            <v>1.3645132451889146</v>
          </cell>
          <cell r="S169">
            <v>1.3392444813891198</v>
          </cell>
          <cell r="T169">
            <v>1.351760784953504</v>
          </cell>
          <cell r="U169">
            <v>1</v>
          </cell>
          <cell r="V169">
            <v>1</v>
          </cell>
          <cell r="W169">
            <v>1</v>
          </cell>
        </row>
        <row r="170">
          <cell r="A170">
            <v>168</v>
          </cell>
          <cell r="B170">
            <v>45292</v>
          </cell>
          <cell r="C170" t="str">
            <v>Power Electronics_core</v>
          </cell>
          <cell r="D170">
            <v>71731</v>
          </cell>
          <cell r="E170" t="str">
            <v>Amol S. Kamble</v>
          </cell>
          <cell r="F170">
            <v>5.5</v>
          </cell>
          <cell r="G170" t="str">
            <v>4-6 Years</v>
          </cell>
          <cell r="H170" t="str">
            <v xml:space="preserve">JLR HV ingetration </v>
          </cell>
          <cell r="I170" t="str">
            <v>Pune</v>
          </cell>
          <cell r="J170">
            <v>10</v>
          </cell>
          <cell r="K170" t="str">
            <v>L2</v>
          </cell>
          <cell r="L170">
            <v>45359</v>
          </cell>
          <cell r="M170">
            <v>1650000</v>
          </cell>
          <cell r="N170">
            <v>1</v>
          </cell>
          <cell r="O170">
            <v>1325500.05</v>
          </cell>
          <cell r="P170">
            <v>1652300</v>
          </cell>
          <cell r="Q170">
            <v>1488900.0249999999</v>
          </cell>
          <cell r="R170">
            <v>1.244813231051934</v>
          </cell>
          <cell r="S170">
            <v>0.99860800096834712</v>
          </cell>
          <cell r="T170">
            <v>1.1082006664618063</v>
          </cell>
          <cell r="U170">
            <v>1</v>
          </cell>
          <cell r="V170">
            <v>0</v>
          </cell>
          <cell r="W170">
            <v>1</v>
          </cell>
        </row>
        <row r="171">
          <cell r="A171">
            <v>169</v>
          </cell>
          <cell r="B171">
            <v>45292</v>
          </cell>
          <cell r="C171" t="str">
            <v>Infotainment Testing</v>
          </cell>
          <cell r="D171">
            <v>72691</v>
          </cell>
          <cell r="E171" t="str">
            <v>Misba Fathima</v>
          </cell>
          <cell r="F171">
            <v>2</v>
          </cell>
          <cell r="G171" t="str">
            <v>2-4 Years</v>
          </cell>
          <cell r="H171" t="str">
            <v xml:space="preserve">TML Non Captive </v>
          </cell>
          <cell r="I171" t="str">
            <v>Pune</v>
          </cell>
          <cell r="J171">
            <v>5.5</v>
          </cell>
          <cell r="K171" t="str">
            <v>L1.1</v>
          </cell>
          <cell r="L171">
            <v>45301</v>
          </cell>
          <cell r="M171">
            <v>650000</v>
          </cell>
          <cell r="N171" t="str">
            <v>No</v>
          </cell>
          <cell r="O171">
            <v>559549.99</v>
          </cell>
          <cell r="P171">
            <v>782000</v>
          </cell>
          <cell r="Q171">
            <v>670774.995</v>
          </cell>
          <cell r="R171">
            <v>1.1616477734187789</v>
          </cell>
          <cell r="S171">
            <v>0.83120204603580561</v>
          </cell>
          <cell r="T171">
            <v>0.96902836993797004</v>
          </cell>
          <cell r="U171">
            <v>1</v>
          </cell>
          <cell r="V171">
            <v>0</v>
          </cell>
          <cell r="W171">
            <v>0</v>
          </cell>
        </row>
        <row r="172">
          <cell r="A172">
            <v>170</v>
          </cell>
          <cell r="B172">
            <v>45292</v>
          </cell>
          <cell r="C172" t="str">
            <v>Powertrain HV/DC</v>
          </cell>
          <cell r="D172">
            <v>71735</v>
          </cell>
          <cell r="E172" t="str">
            <v>Manjider Singh</v>
          </cell>
          <cell r="F172">
            <v>12</v>
          </cell>
          <cell r="G172" t="str">
            <v>12-15 Years</v>
          </cell>
          <cell r="H172" t="str">
            <v xml:space="preserve">JLR HV ingetration </v>
          </cell>
          <cell r="I172" t="str">
            <v>Pune</v>
          </cell>
          <cell r="J172">
            <v>16</v>
          </cell>
          <cell r="K172" t="str">
            <v>L2.1</v>
          </cell>
          <cell r="L172">
            <v>45335</v>
          </cell>
          <cell r="M172">
            <v>2400000</v>
          </cell>
          <cell r="N172" t="str">
            <v>No</v>
          </cell>
          <cell r="O172">
            <v>1768150.0449999999</v>
          </cell>
          <cell r="P172">
            <v>1908800</v>
          </cell>
          <cell r="Q172">
            <v>1838475.0225</v>
          </cell>
          <cell r="R172">
            <v>1.3573508689416685</v>
          </cell>
          <cell r="S172">
            <v>1.2573344509639564</v>
          </cell>
          <cell r="T172">
            <v>1.3054297559813599</v>
          </cell>
          <cell r="U172">
            <v>1</v>
          </cell>
          <cell r="V172">
            <v>1</v>
          </cell>
          <cell r="W172">
            <v>1</v>
          </cell>
        </row>
        <row r="173">
          <cell r="A173">
            <v>171</v>
          </cell>
          <cell r="B173">
            <v>45292</v>
          </cell>
          <cell r="C173" t="str">
            <v>Electronics Design Reviewer</v>
          </cell>
          <cell r="D173">
            <v>71564</v>
          </cell>
          <cell r="E173" t="str">
            <v>Sarjesh Ugale</v>
          </cell>
          <cell r="F173">
            <v>10</v>
          </cell>
          <cell r="G173" t="str">
            <v>10-12 Years</v>
          </cell>
          <cell r="H173" t="str">
            <v>JLR</v>
          </cell>
          <cell r="I173" t="str">
            <v>Pune</v>
          </cell>
          <cell r="J173">
            <v>20</v>
          </cell>
          <cell r="K173" t="str">
            <v>L2.1</v>
          </cell>
          <cell r="L173">
            <v>45334</v>
          </cell>
          <cell r="M173">
            <v>2300000</v>
          </cell>
          <cell r="N173" t="str">
            <v>No</v>
          </cell>
          <cell r="O173">
            <v>1768150.0449999999</v>
          </cell>
          <cell r="P173">
            <v>1908800</v>
          </cell>
          <cell r="Q173">
            <v>1838475.0225</v>
          </cell>
          <cell r="R173">
            <v>1.3007945827357656</v>
          </cell>
          <cell r="S173">
            <v>1.2049455155071249</v>
          </cell>
          <cell r="T173">
            <v>1.2510368494821364</v>
          </cell>
          <cell r="U173">
            <v>1</v>
          </cell>
          <cell r="V173">
            <v>1</v>
          </cell>
          <cell r="W173">
            <v>1</v>
          </cell>
        </row>
        <row r="174">
          <cell r="A174">
            <v>172</v>
          </cell>
          <cell r="B174">
            <v>45292</v>
          </cell>
          <cell r="C174" t="str">
            <v>Documentation</v>
          </cell>
          <cell r="D174">
            <v>72267</v>
          </cell>
          <cell r="E174" t="str">
            <v>Sachin KB</v>
          </cell>
          <cell r="F174">
            <v>4.4000000000000004</v>
          </cell>
          <cell r="G174" t="str">
            <v>4-6 Years</v>
          </cell>
          <cell r="H174" t="str">
            <v>Stellantis-Controls</v>
          </cell>
          <cell r="I174" t="str">
            <v>Bangalore</v>
          </cell>
          <cell r="J174">
            <v>13</v>
          </cell>
          <cell r="K174" t="str">
            <v>L1.2</v>
          </cell>
          <cell r="L174">
            <v>45350</v>
          </cell>
          <cell r="M174">
            <v>1800000</v>
          </cell>
          <cell r="N174" t="str">
            <v>No</v>
          </cell>
          <cell r="O174">
            <v>1016500.04</v>
          </cell>
          <cell r="P174">
            <v>1275300</v>
          </cell>
          <cell r="Q174">
            <v>1145900.02</v>
          </cell>
          <cell r="R174">
            <v>1.7707820257439437</v>
          </cell>
          <cell r="S174">
            <v>1.4114326040931546</v>
          </cell>
          <cell r="T174">
            <v>1.5708176704630827</v>
          </cell>
          <cell r="U174">
            <v>1</v>
          </cell>
          <cell r="V174">
            <v>1</v>
          </cell>
          <cell r="W174">
            <v>1</v>
          </cell>
        </row>
        <row r="175">
          <cell r="A175">
            <v>173</v>
          </cell>
          <cell r="B175">
            <v>45292</v>
          </cell>
          <cell r="C175" t="str">
            <v>HIL Testing</v>
          </cell>
          <cell r="D175">
            <v>73100</v>
          </cell>
          <cell r="E175" t="str">
            <v>STANLEY THOMAS Z</v>
          </cell>
          <cell r="F175">
            <v>16.7</v>
          </cell>
          <cell r="G175" t="str">
            <v>15-20 Years</v>
          </cell>
          <cell r="H175" t="str">
            <v>Global Sourcing</v>
          </cell>
          <cell r="I175" t="str">
            <v>BAngalore</v>
          </cell>
          <cell r="J175">
            <v>25</v>
          </cell>
          <cell r="K175" t="str">
            <v>L3.1</v>
          </cell>
          <cell r="L175">
            <v>45405</v>
          </cell>
          <cell r="M175">
            <v>3200000</v>
          </cell>
          <cell r="N175" t="str">
            <v>Yes</v>
          </cell>
          <cell r="O175">
            <v>2956899.9950000001</v>
          </cell>
          <cell r="P175">
            <v>3809200</v>
          </cell>
          <cell r="Q175">
            <v>3383049.9975000001</v>
          </cell>
          <cell r="R175">
            <v>1.0822144832125105</v>
          </cell>
          <cell r="S175">
            <v>0.84007140606951591</v>
          </cell>
          <cell r="T175">
            <v>0.94589202121302673</v>
          </cell>
          <cell r="U175">
            <v>1</v>
          </cell>
          <cell r="V175">
            <v>0</v>
          </cell>
          <cell r="W175">
            <v>0</v>
          </cell>
        </row>
        <row r="176">
          <cell r="A176">
            <v>174</v>
          </cell>
          <cell r="B176">
            <v>45292</v>
          </cell>
          <cell r="C176" t="str">
            <v>Infotainment Testing</v>
          </cell>
          <cell r="D176">
            <v>72819</v>
          </cell>
          <cell r="E176" t="str">
            <v>OMKAR GOUD</v>
          </cell>
          <cell r="F176">
            <v>3.1</v>
          </cell>
          <cell r="G176" t="str">
            <v>2-4 Years</v>
          </cell>
          <cell r="H176" t="str">
            <v xml:space="preserve">TML Non Captive </v>
          </cell>
          <cell r="I176" t="str">
            <v>Pune</v>
          </cell>
          <cell r="J176">
            <v>5.5</v>
          </cell>
          <cell r="K176" t="str">
            <v>L1.2</v>
          </cell>
          <cell r="L176">
            <v>45342</v>
          </cell>
          <cell r="M176">
            <v>750000</v>
          </cell>
          <cell r="N176"/>
          <cell r="O176">
            <v>1016500.04</v>
          </cell>
          <cell r="P176">
            <v>1275300</v>
          </cell>
          <cell r="Q176">
            <v>1145900.02</v>
          </cell>
          <cell r="R176">
            <v>0.73782584405997664</v>
          </cell>
          <cell r="S176">
            <v>0.58809691837214773</v>
          </cell>
          <cell r="T176">
            <v>0.65450736269295118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175</v>
          </cell>
          <cell r="B177">
            <v>45292</v>
          </cell>
          <cell r="C177" t="str">
            <v>Infotainment Testing</v>
          </cell>
          <cell r="D177">
            <v>72818</v>
          </cell>
          <cell r="E177" t="str">
            <v>BASAVARAJ Gunari</v>
          </cell>
          <cell r="F177">
            <v>2.4</v>
          </cell>
          <cell r="G177" t="str">
            <v>2-4 Years</v>
          </cell>
          <cell r="H177" t="str">
            <v xml:space="preserve">TML Non Captive </v>
          </cell>
          <cell r="I177" t="str">
            <v>Pune</v>
          </cell>
          <cell r="J177">
            <v>5.5</v>
          </cell>
          <cell r="K177" t="str">
            <v>L1.1</v>
          </cell>
          <cell r="L177">
            <v>45341</v>
          </cell>
          <cell r="M177">
            <v>650000</v>
          </cell>
          <cell r="N177" t="str">
            <v>No</v>
          </cell>
          <cell r="O177">
            <v>559549.99</v>
          </cell>
          <cell r="P177">
            <v>782000</v>
          </cell>
          <cell r="Q177">
            <v>670774.995</v>
          </cell>
          <cell r="R177">
            <v>1.1616477734187789</v>
          </cell>
          <cell r="S177">
            <v>0.83120204603580561</v>
          </cell>
          <cell r="T177">
            <v>0.96902836993797004</v>
          </cell>
          <cell r="U177">
            <v>1</v>
          </cell>
          <cell r="V177">
            <v>0</v>
          </cell>
          <cell r="W177">
            <v>0</v>
          </cell>
        </row>
        <row r="178">
          <cell r="A178">
            <v>176</v>
          </cell>
          <cell r="B178">
            <v>45323</v>
          </cell>
          <cell r="C178" t="str">
            <v>Propulsion System Networking Engineer</v>
          </cell>
          <cell r="D178">
            <v>74027</v>
          </cell>
          <cell r="E178" t="str">
            <v>Hitesh Shamjibhai Moradiya</v>
          </cell>
          <cell r="F178">
            <v>7</v>
          </cell>
          <cell r="G178" t="str">
            <v>6-8 Years</v>
          </cell>
          <cell r="H178" t="str">
            <v>Stellantis-Controls</v>
          </cell>
          <cell r="I178" t="str">
            <v>Pune</v>
          </cell>
          <cell r="J178">
            <v>18</v>
          </cell>
          <cell r="K178" t="str">
            <v>L2.1</v>
          </cell>
          <cell r="L178">
            <v>45405</v>
          </cell>
          <cell r="M178">
            <v>2800000</v>
          </cell>
          <cell r="N178">
            <v>1.5</v>
          </cell>
          <cell r="O178">
            <v>1768150.0449999999</v>
          </cell>
          <cell r="P178">
            <v>1908800</v>
          </cell>
          <cell r="Q178">
            <v>1838475.0225</v>
          </cell>
          <cell r="R178">
            <v>1.5835760137652799</v>
          </cell>
          <cell r="S178">
            <v>1.4668901927912825</v>
          </cell>
          <cell r="T178">
            <v>1.5230013819782531</v>
          </cell>
          <cell r="U178">
            <v>1</v>
          </cell>
          <cell r="V178">
            <v>1</v>
          </cell>
          <cell r="W178">
            <v>1</v>
          </cell>
        </row>
        <row r="179">
          <cell r="A179">
            <v>177</v>
          </cell>
          <cell r="B179">
            <v>45323</v>
          </cell>
          <cell r="C179" t="str">
            <v>Infotainment Testing</v>
          </cell>
          <cell r="D179">
            <v>72815</v>
          </cell>
          <cell r="E179" t="str">
            <v>Akshay Ashok Jadhav</v>
          </cell>
          <cell r="F179">
            <v>7.1</v>
          </cell>
          <cell r="G179" t="str">
            <v>6-8 Years</v>
          </cell>
          <cell r="H179" t="str">
            <v xml:space="preserve">TML Non Captive </v>
          </cell>
          <cell r="I179" t="str">
            <v>Pune</v>
          </cell>
          <cell r="J179">
            <v>17</v>
          </cell>
          <cell r="K179" t="str">
            <v>L2</v>
          </cell>
          <cell r="L179">
            <v>45344</v>
          </cell>
          <cell r="M179">
            <v>2300000</v>
          </cell>
          <cell r="N179" t="str">
            <v>No</v>
          </cell>
          <cell r="O179">
            <v>1325500.05</v>
          </cell>
          <cell r="P179">
            <v>1652300</v>
          </cell>
          <cell r="Q179">
            <v>1488900.0249999999</v>
          </cell>
          <cell r="R179">
            <v>1.7351942008602714</v>
          </cell>
          <cell r="S179">
            <v>1.3919990316528474</v>
          </cell>
          <cell r="T179">
            <v>1.5447645653710027</v>
          </cell>
          <cell r="U179">
            <v>1</v>
          </cell>
          <cell r="V179">
            <v>1</v>
          </cell>
          <cell r="W179">
            <v>1</v>
          </cell>
        </row>
        <row r="180">
          <cell r="A180">
            <v>178</v>
          </cell>
          <cell r="B180">
            <v>45323</v>
          </cell>
          <cell r="C180" t="str">
            <v>IVN engineer</v>
          </cell>
          <cell r="D180">
            <v>72335</v>
          </cell>
          <cell r="E180" t="str">
            <v>Akash Lakwal</v>
          </cell>
          <cell r="F180">
            <v>4.0999999999999996</v>
          </cell>
          <cell r="G180" t="str">
            <v>4-6 Years</v>
          </cell>
          <cell r="H180" t="str">
            <v>TML IVN</v>
          </cell>
          <cell r="I180" t="str">
            <v>Pune</v>
          </cell>
          <cell r="J180">
            <v>6</v>
          </cell>
          <cell r="K180" t="str">
            <v>L1.2</v>
          </cell>
          <cell r="L180">
            <v>45342</v>
          </cell>
          <cell r="M180">
            <v>1050000</v>
          </cell>
          <cell r="N180" t="str">
            <v>No</v>
          </cell>
          <cell r="O180">
            <v>1016500.04</v>
          </cell>
          <cell r="P180">
            <v>1275300</v>
          </cell>
          <cell r="Q180">
            <v>1145900.02</v>
          </cell>
          <cell r="R180">
            <v>1.0329561816839672</v>
          </cell>
          <cell r="S180">
            <v>0.82333568572100679</v>
          </cell>
          <cell r="T180">
            <v>0.91631030777013167</v>
          </cell>
          <cell r="U180">
            <v>1</v>
          </cell>
          <cell r="V180">
            <v>0</v>
          </cell>
          <cell r="W180">
            <v>0</v>
          </cell>
        </row>
        <row r="181">
          <cell r="A181">
            <v>179</v>
          </cell>
          <cell r="B181">
            <v>45323</v>
          </cell>
          <cell r="C181" t="str">
            <v>Algorithm Engineer</v>
          </cell>
          <cell r="D181">
            <v>74080</v>
          </cell>
          <cell r="E181" t="str">
            <v>Rajiv Gandhi S</v>
          </cell>
          <cell r="F181">
            <v>6</v>
          </cell>
          <cell r="G181" t="str">
            <v>6-8 Years</v>
          </cell>
          <cell r="H181" t="str">
            <v>RNTBCI</v>
          </cell>
          <cell r="I181" t="str">
            <v>Chennai</v>
          </cell>
          <cell r="J181">
            <v>7</v>
          </cell>
          <cell r="K181" t="str">
            <v>L1.2</v>
          </cell>
          <cell r="L181">
            <v>45426</v>
          </cell>
          <cell r="M181">
            <v>1300000</v>
          </cell>
          <cell r="N181"/>
          <cell r="O181">
            <v>1016500.04</v>
          </cell>
          <cell r="P181">
            <v>1275300</v>
          </cell>
          <cell r="Q181">
            <v>1145900.02</v>
          </cell>
          <cell r="R181">
            <v>1.2788981297039594</v>
          </cell>
          <cell r="S181">
            <v>1.019367991845056</v>
          </cell>
          <cell r="T181">
            <v>1.134479428667782</v>
          </cell>
          <cell r="U181">
            <v>1</v>
          </cell>
          <cell r="V181">
            <v>1</v>
          </cell>
          <cell r="W181">
            <v>1</v>
          </cell>
        </row>
        <row r="182">
          <cell r="A182">
            <v>180</v>
          </cell>
          <cell r="B182">
            <v>45323</v>
          </cell>
          <cell r="C182" t="str">
            <v>Controls Integration Engineer</v>
          </cell>
          <cell r="D182">
            <v>72255</v>
          </cell>
          <cell r="E182" t="str">
            <v>Santanu Jana</v>
          </cell>
          <cell r="F182">
            <v>4.5</v>
          </cell>
          <cell r="G182" t="str">
            <v>4-6 Years</v>
          </cell>
          <cell r="H182" t="str">
            <v>Stellantis-Controls</v>
          </cell>
          <cell r="I182" t="str">
            <v>Pune</v>
          </cell>
          <cell r="J182" t="str">
            <v>70K</v>
          </cell>
          <cell r="K182" t="str">
            <v>L1.2</v>
          </cell>
          <cell r="L182">
            <v>45400</v>
          </cell>
          <cell r="M182">
            <v>1500000</v>
          </cell>
          <cell r="N182">
            <v>1</v>
          </cell>
          <cell r="O182">
            <v>1016500.04</v>
          </cell>
          <cell r="P182">
            <v>1275300</v>
          </cell>
          <cell r="Q182">
            <v>1145900.02</v>
          </cell>
          <cell r="R182">
            <v>1.4756516881199533</v>
          </cell>
          <cell r="S182">
            <v>1.1761938367442955</v>
          </cell>
          <cell r="T182">
            <v>1.3090147253859024</v>
          </cell>
          <cell r="U182">
            <v>1</v>
          </cell>
          <cell r="V182">
            <v>1</v>
          </cell>
          <cell r="W182">
            <v>1</v>
          </cell>
        </row>
        <row r="183">
          <cell r="A183">
            <v>181</v>
          </cell>
          <cell r="B183">
            <v>45323</v>
          </cell>
          <cell r="C183" t="str">
            <v>Software Test Architect</v>
          </cell>
          <cell r="D183">
            <v>74096</v>
          </cell>
          <cell r="E183" t="str">
            <v>Tirumal Reddy</v>
          </cell>
          <cell r="F183">
            <v>9.1</v>
          </cell>
          <cell r="G183" t="str">
            <v>8-10 Years</v>
          </cell>
          <cell r="H183" t="str">
            <v>Borg Warner</v>
          </cell>
          <cell r="I183" t="str">
            <v>Bangalore</v>
          </cell>
          <cell r="J183">
            <v>23</v>
          </cell>
          <cell r="K183" t="str">
            <v>L2.2</v>
          </cell>
          <cell r="L183">
            <v>45460</v>
          </cell>
          <cell r="M183">
            <v>3300000</v>
          </cell>
          <cell r="N183"/>
          <cell r="O183">
            <v>2125300</v>
          </cell>
          <cell r="P183">
            <v>2165400</v>
          </cell>
          <cell r="Q183">
            <v>2145350</v>
          </cell>
          <cell r="R183">
            <v>1.5527219686632476</v>
          </cell>
          <cell r="S183">
            <v>1.5239678581324467</v>
          </cell>
          <cell r="T183">
            <v>1.5382105483953668</v>
          </cell>
          <cell r="U183">
            <v>1</v>
          </cell>
          <cell r="V183">
            <v>1</v>
          </cell>
          <cell r="W183">
            <v>1</v>
          </cell>
        </row>
        <row r="184">
          <cell r="A184">
            <v>182</v>
          </cell>
          <cell r="B184">
            <v>45323</v>
          </cell>
          <cell r="C184" t="str">
            <v>Validation Engineer</v>
          </cell>
          <cell r="D184">
            <v>73326</v>
          </cell>
          <cell r="E184" t="str">
            <v>Lavanya Kumar</v>
          </cell>
          <cell r="F184">
            <v>4</v>
          </cell>
          <cell r="G184" t="str">
            <v>4-6 Years</v>
          </cell>
          <cell r="H184" t="str">
            <v>AML Infotainment Validation</v>
          </cell>
          <cell r="I184" t="str">
            <v>Bangalore</v>
          </cell>
          <cell r="J184">
            <v>11</v>
          </cell>
          <cell r="K184" t="str">
            <v>L1.2</v>
          </cell>
          <cell r="L184">
            <v>45362</v>
          </cell>
          <cell r="M184">
            <v>1300000</v>
          </cell>
          <cell r="N184"/>
          <cell r="O184">
            <v>1016500.04</v>
          </cell>
          <cell r="P184">
            <v>1275300</v>
          </cell>
          <cell r="Q184">
            <v>1145900.02</v>
          </cell>
          <cell r="R184">
            <v>1.2788981297039594</v>
          </cell>
          <cell r="S184">
            <v>1.019367991845056</v>
          </cell>
          <cell r="T184">
            <v>1.134479428667782</v>
          </cell>
          <cell r="U184">
            <v>1</v>
          </cell>
          <cell r="V184">
            <v>1</v>
          </cell>
          <cell r="W184">
            <v>1</v>
          </cell>
        </row>
        <row r="185">
          <cell r="A185">
            <v>183</v>
          </cell>
          <cell r="B185">
            <v>45323</v>
          </cell>
          <cell r="C185" t="str">
            <v>Autosar Diagnostic</v>
          </cell>
          <cell r="D185">
            <v>74091</v>
          </cell>
          <cell r="E185" t="str">
            <v>Hrithik Chand</v>
          </cell>
          <cell r="F185">
            <v>4.5</v>
          </cell>
          <cell r="G185" t="str">
            <v>4-6 Years</v>
          </cell>
          <cell r="H185" t="str">
            <v>Borg Warner</v>
          </cell>
          <cell r="I185" t="str">
            <v>Bangalore</v>
          </cell>
          <cell r="J185">
            <v>11.1</v>
          </cell>
          <cell r="K185" t="str">
            <v>L1.2</v>
          </cell>
          <cell r="L185">
            <v>45406</v>
          </cell>
          <cell r="M185">
            <v>2000000</v>
          </cell>
          <cell r="N185"/>
          <cell r="O185">
            <v>1016500.04</v>
          </cell>
          <cell r="P185">
            <v>1275300</v>
          </cell>
          <cell r="Q185">
            <v>1145900.02</v>
          </cell>
          <cell r="R185">
            <v>1.9675355841599376</v>
          </cell>
          <cell r="S185">
            <v>1.5682584489923939</v>
          </cell>
          <cell r="T185">
            <v>1.7453529671812031</v>
          </cell>
          <cell r="U185">
            <v>1</v>
          </cell>
          <cell r="V185">
            <v>1</v>
          </cell>
          <cell r="W185">
            <v>1</v>
          </cell>
        </row>
        <row r="186">
          <cell r="A186">
            <v>184</v>
          </cell>
          <cell r="B186">
            <v>45323</v>
          </cell>
          <cell r="C186" t="str">
            <v>Autosar Diagnostic</v>
          </cell>
          <cell r="D186">
            <v>74092</v>
          </cell>
          <cell r="E186" t="str">
            <v>M J Ramya</v>
          </cell>
          <cell r="F186">
            <v>3</v>
          </cell>
          <cell r="G186" t="str">
            <v>2-4 Years</v>
          </cell>
          <cell r="H186" t="str">
            <v>Borg Warner</v>
          </cell>
          <cell r="I186" t="str">
            <v>Bangalore</v>
          </cell>
          <cell r="J186">
            <v>7.5</v>
          </cell>
          <cell r="K186" t="str">
            <v>L1.2</v>
          </cell>
          <cell r="L186">
            <v>45377</v>
          </cell>
          <cell r="M186">
            <v>1200000</v>
          </cell>
          <cell r="N186"/>
          <cell r="O186">
            <v>1016500.04</v>
          </cell>
          <cell r="P186">
            <v>1275300</v>
          </cell>
          <cell r="Q186">
            <v>1145900.02</v>
          </cell>
          <cell r="R186">
            <v>1.1805213504959626</v>
          </cell>
          <cell r="S186">
            <v>0.94095506939543638</v>
          </cell>
          <cell r="T186">
            <v>1.0472117803087218</v>
          </cell>
          <cell r="U186">
            <v>1</v>
          </cell>
          <cell r="V186">
            <v>0</v>
          </cell>
          <cell r="W186">
            <v>1</v>
          </cell>
        </row>
        <row r="187">
          <cell r="A187">
            <v>185</v>
          </cell>
          <cell r="B187">
            <v>45323</v>
          </cell>
          <cell r="C187" t="str">
            <v>Autosar BSW Architect</v>
          </cell>
          <cell r="D187">
            <v>74954</v>
          </cell>
          <cell r="E187" t="str">
            <v>Ayyapan Ramalingam</v>
          </cell>
          <cell r="F187">
            <v>14</v>
          </cell>
          <cell r="G187" t="str">
            <v>12-15 Years</v>
          </cell>
          <cell r="H187" t="str">
            <v>Stellantis-Internal</v>
          </cell>
          <cell r="I187" t="str">
            <v>Bangalore</v>
          </cell>
          <cell r="J187">
            <v>81</v>
          </cell>
          <cell r="K187" t="str">
            <v>L3.1</v>
          </cell>
          <cell r="L187">
            <v>45406</v>
          </cell>
          <cell r="M187">
            <v>4000000</v>
          </cell>
          <cell r="N187">
            <v>2</v>
          </cell>
          <cell r="O187">
            <v>2956899.9950000001</v>
          </cell>
          <cell r="P187">
            <v>3809200</v>
          </cell>
          <cell r="Q187">
            <v>3383049.9975000001</v>
          </cell>
          <cell r="R187">
            <v>1.3527681040156381</v>
          </cell>
          <cell r="S187">
            <v>1.050089257586895</v>
          </cell>
          <cell r="T187">
            <v>1.1823650265162833</v>
          </cell>
          <cell r="U187">
            <v>1</v>
          </cell>
          <cell r="V187">
            <v>1</v>
          </cell>
          <cell r="W187">
            <v>1</v>
          </cell>
        </row>
        <row r="188">
          <cell r="A188">
            <v>186</v>
          </cell>
          <cell r="B188">
            <v>45323</v>
          </cell>
          <cell r="C188" t="str">
            <v>SW Integration</v>
          </cell>
          <cell r="D188">
            <v>71771</v>
          </cell>
          <cell r="E188" t="str">
            <v>Ramanajaneyulu A</v>
          </cell>
          <cell r="F188">
            <v>5.5</v>
          </cell>
          <cell r="G188" t="str">
            <v>4-6 Years</v>
          </cell>
          <cell r="H188" t="str">
            <v>Borg Warner</v>
          </cell>
          <cell r="I188" t="str">
            <v>Bangalore</v>
          </cell>
          <cell r="J188">
            <v>15.35</v>
          </cell>
          <cell r="K188" t="str">
            <v>L1.2</v>
          </cell>
          <cell r="L188">
            <v>45463</v>
          </cell>
          <cell r="M188">
            <v>2000000</v>
          </cell>
          <cell r="N188"/>
          <cell r="O188">
            <v>1016500.04</v>
          </cell>
          <cell r="P188">
            <v>1275300</v>
          </cell>
          <cell r="Q188">
            <v>1145900.02</v>
          </cell>
          <cell r="R188">
            <v>1.9675355841599376</v>
          </cell>
          <cell r="S188">
            <v>1.5682584489923939</v>
          </cell>
          <cell r="T188">
            <v>1.7453529671812031</v>
          </cell>
          <cell r="U188">
            <v>1</v>
          </cell>
          <cell r="V188">
            <v>1</v>
          </cell>
          <cell r="W188">
            <v>1</v>
          </cell>
        </row>
        <row r="189">
          <cell r="A189">
            <v>187</v>
          </cell>
          <cell r="B189">
            <v>45352</v>
          </cell>
          <cell r="C189" t="str">
            <v>Documentation</v>
          </cell>
          <cell r="D189">
            <v>72266</v>
          </cell>
          <cell r="E189" t="str">
            <v>Srabani Hota</v>
          </cell>
          <cell r="F189">
            <v>3.3</v>
          </cell>
          <cell r="G189" t="str">
            <v>2-4 Years</v>
          </cell>
          <cell r="H189" t="str">
            <v>Stellantis-Controls</v>
          </cell>
          <cell r="I189" t="str">
            <v>Bangalore</v>
          </cell>
          <cell r="J189">
            <v>8.8000000000000007</v>
          </cell>
          <cell r="K189" t="str">
            <v>L1.2</v>
          </cell>
          <cell r="L189">
            <v>45462</v>
          </cell>
          <cell r="M189">
            <v>1350000</v>
          </cell>
          <cell r="N189">
            <v>1</v>
          </cell>
          <cell r="O189">
            <v>1016500.04</v>
          </cell>
          <cell r="P189">
            <v>1275300</v>
          </cell>
          <cell r="Q189">
            <v>1145900.02</v>
          </cell>
          <cell r="R189">
            <v>1.3280865193079578</v>
          </cell>
          <cell r="S189">
            <v>1.058574453069866</v>
          </cell>
          <cell r="T189">
            <v>1.1781132528473122</v>
          </cell>
          <cell r="U189">
            <v>1</v>
          </cell>
          <cell r="V189">
            <v>1</v>
          </cell>
          <cell r="W189">
            <v>1</v>
          </cell>
        </row>
        <row r="190">
          <cell r="A190">
            <v>188</v>
          </cell>
          <cell r="B190">
            <v>45352</v>
          </cell>
          <cell r="C190" t="str">
            <v>Validation Engineer</v>
          </cell>
          <cell r="D190">
            <v>74170</v>
          </cell>
          <cell r="E190" t="str">
            <v>Bhavya Challa</v>
          </cell>
          <cell r="F190">
            <v>4.0999999999999996</v>
          </cell>
          <cell r="G190" t="str">
            <v>4-6 Years</v>
          </cell>
          <cell r="H190" t="str">
            <v>AML Infotainment Validation</v>
          </cell>
          <cell r="I190" t="str">
            <v>Bangalore</v>
          </cell>
          <cell r="J190">
            <v>11.5</v>
          </cell>
          <cell r="K190" t="str">
            <v>L1.2</v>
          </cell>
          <cell r="L190">
            <v>45369</v>
          </cell>
          <cell r="M190">
            <v>1400000</v>
          </cell>
          <cell r="N190">
            <v>1</v>
          </cell>
          <cell r="O190">
            <v>1016500.04</v>
          </cell>
          <cell r="P190">
            <v>1275300</v>
          </cell>
          <cell r="Q190">
            <v>1145900.02</v>
          </cell>
          <cell r="R190">
            <v>1.3772749089119563</v>
          </cell>
          <cell r="S190">
            <v>1.0977809142946757</v>
          </cell>
          <cell r="T190">
            <v>1.2217470770268422</v>
          </cell>
          <cell r="U190">
            <v>1</v>
          </cell>
          <cell r="V190">
            <v>1</v>
          </cell>
          <cell r="W190">
            <v>1</v>
          </cell>
        </row>
        <row r="191">
          <cell r="A191">
            <v>189</v>
          </cell>
          <cell r="B191">
            <v>45352</v>
          </cell>
          <cell r="C191" t="str">
            <v>Validation Engineer</v>
          </cell>
          <cell r="D191">
            <v>74171</v>
          </cell>
          <cell r="E191" t="str">
            <v>Prashant Noothapally</v>
          </cell>
          <cell r="F191">
            <v>4</v>
          </cell>
          <cell r="G191" t="str">
            <v>4-6 Years</v>
          </cell>
          <cell r="H191" t="str">
            <v>AML Infotainment Validation</v>
          </cell>
          <cell r="I191" t="str">
            <v>Bangalore</v>
          </cell>
          <cell r="J191">
            <v>6</v>
          </cell>
          <cell r="K191" t="str">
            <v>L1.2</v>
          </cell>
          <cell r="L191">
            <v>45370</v>
          </cell>
          <cell r="M191">
            <v>1100000</v>
          </cell>
          <cell r="N191"/>
          <cell r="O191">
            <v>1016500.04</v>
          </cell>
          <cell r="P191">
            <v>1275300</v>
          </cell>
          <cell r="Q191">
            <v>1145900.02</v>
          </cell>
          <cell r="R191">
            <v>1.0821445712879656</v>
          </cell>
          <cell r="S191">
            <v>0.86254214694581666</v>
          </cell>
          <cell r="T191">
            <v>0.95994413194966166</v>
          </cell>
          <cell r="U191">
            <v>1</v>
          </cell>
          <cell r="V191">
            <v>0</v>
          </cell>
          <cell r="W191">
            <v>0</v>
          </cell>
        </row>
        <row r="192">
          <cell r="A192">
            <v>190</v>
          </cell>
          <cell r="B192">
            <v>45352</v>
          </cell>
          <cell r="C192" t="str">
            <v>Documentation</v>
          </cell>
          <cell r="D192">
            <v>76044</v>
          </cell>
          <cell r="E192" t="str">
            <v>Jagdish Ahire</v>
          </cell>
          <cell r="F192">
            <v>6</v>
          </cell>
          <cell r="G192" t="str">
            <v>6-8 Years</v>
          </cell>
          <cell r="H192" t="str">
            <v>Stellantis-Controls</v>
          </cell>
          <cell r="I192" t="str">
            <v>Pune</v>
          </cell>
          <cell r="J192">
            <v>18</v>
          </cell>
          <cell r="K192" t="str">
            <v>L2</v>
          </cell>
          <cell r="L192">
            <v>45447</v>
          </cell>
          <cell r="M192">
            <v>2000000</v>
          </cell>
          <cell r="N192">
            <v>2</v>
          </cell>
          <cell r="O192">
            <v>1325500.05</v>
          </cell>
          <cell r="P192">
            <v>1652300</v>
          </cell>
          <cell r="Q192">
            <v>1488900.0249999999</v>
          </cell>
          <cell r="R192">
            <v>1.5088645224871926</v>
          </cell>
          <cell r="S192">
            <v>1.2104339405676936</v>
          </cell>
          <cell r="T192">
            <v>1.3432735351052199</v>
          </cell>
          <cell r="U192">
            <v>1</v>
          </cell>
          <cell r="V192">
            <v>1</v>
          </cell>
          <cell r="W192">
            <v>1</v>
          </cell>
        </row>
        <row r="193">
          <cell r="A193">
            <v>191</v>
          </cell>
          <cell r="B193">
            <v>45352</v>
          </cell>
          <cell r="C193" t="str">
            <v>Diagnostics</v>
          </cell>
          <cell r="D193">
            <v>74928</v>
          </cell>
          <cell r="E193" t="str">
            <v>Harini Sundarakumar</v>
          </cell>
          <cell r="F193">
            <v>7.3</v>
          </cell>
          <cell r="G193" t="str">
            <v>6-8 Years</v>
          </cell>
          <cell r="H193" t="str">
            <v>Open</v>
          </cell>
          <cell r="I193" t="str">
            <v>Coimbatore</v>
          </cell>
          <cell r="J193">
            <v>12.5</v>
          </cell>
          <cell r="K193" t="str">
            <v>L2</v>
          </cell>
          <cell r="L193">
            <v>45516</v>
          </cell>
          <cell r="M193">
            <v>1800000</v>
          </cell>
          <cell r="N193">
            <v>2</v>
          </cell>
          <cell r="O193">
            <v>1325500.05</v>
          </cell>
          <cell r="P193">
            <v>1652300</v>
          </cell>
          <cell r="Q193">
            <v>1488900.0249999999</v>
          </cell>
          <cell r="R193">
            <v>1.3579780702384734</v>
          </cell>
          <cell r="S193">
            <v>1.0893905465109242</v>
          </cell>
          <cell r="T193">
            <v>1.2089461815946978</v>
          </cell>
          <cell r="U193">
            <v>1</v>
          </cell>
          <cell r="V193">
            <v>1</v>
          </cell>
          <cell r="W193">
            <v>1</v>
          </cell>
        </row>
        <row r="194">
          <cell r="A194">
            <v>192</v>
          </cell>
          <cell r="B194">
            <v>45352</v>
          </cell>
          <cell r="C194" t="str">
            <v>Systems Engineer</v>
          </cell>
          <cell r="D194">
            <v>74923</v>
          </cell>
          <cell r="E194" t="str">
            <v>Nithin S</v>
          </cell>
          <cell r="F194">
            <v>8.3000000000000007</v>
          </cell>
          <cell r="G194" t="str">
            <v>8-10 Years</v>
          </cell>
          <cell r="H194" t="str">
            <v>Open</v>
          </cell>
          <cell r="I194" t="str">
            <v>Coimbatore</v>
          </cell>
          <cell r="J194">
            <v>20</v>
          </cell>
          <cell r="K194" t="str">
            <v>L2.2</v>
          </cell>
          <cell r="L194">
            <v>45512</v>
          </cell>
          <cell r="M194">
            <v>2600000</v>
          </cell>
          <cell r="N194"/>
          <cell r="O194">
            <v>2125300</v>
          </cell>
          <cell r="P194">
            <v>2165400</v>
          </cell>
          <cell r="Q194">
            <v>2145350</v>
          </cell>
          <cell r="R194">
            <v>1.2233567025831646</v>
          </cell>
          <cell r="S194">
            <v>1.2007019488316246</v>
          </cell>
          <cell r="T194">
            <v>1.2119234623721071</v>
          </cell>
          <cell r="U194">
            <v>1</v>
          </cell>
          <cell r="V194">
            <v>1</v>
          </cell>
          <cell r="W194">
            <v>1</v>
          </cell>
        </row>
        <row r="195">
          <cell r="A195">
            <v>193</v>
          </cell>
          <cell r="B195">
            <v>45352</v>
          </cell>
          <cell r="C195" t="str">
            <v>Diagnostics</v>
          </cell>
          <cell r="D195">
            <v>74925</v>
          </cell>
          <cell r="E195" t="str">
            <v>Ajay Krishna S</v>
          </cell>
          <cell r="F195">
            <v>7.8</v>
          </cell>
          <cell r="G195" t="str">
            <v>6-8 Years</v>
          </cell>
          <cell r="H195" t="str">
            <v>Open</v>
          </cell>
          <cell r="I195" t="str">
            <v>Coimbatore</v>
          </cell>
          <cell r="J195">
            <v>23</v>
          </cell>
          <cell r="K195" t="str">
            <v>L2.1</v>
          </cell>
          <cell r="L195">
            <v>45447</v>
          </cell>
          <cell r="M195">
            <v>2000000</v>
          </cell>
          <cell r="N195">
            <v>2</v>
          </cell>
          <cell r="O195">
            <v>1768150.0449999999</v>
          </cell>
          <cell r="P195">
            <v>1908800</v>
          </cell>
          <cell r="Q195">
            <v>1838475.0225</v>
          </cell>
          <cell r="R195">
            <v>1.131125724118057</v>
          </cell>
          <cell r="S195">
            <v>1.0477787091366304</v>
          </cell>
          <cell r="T195">
            <v>1.0878581299844665</v>
          </cell>
          <cell r="U195">
            <v>1</v>
          </cell>
          <cell r="V195">
            <v>1</v>
          </cell>
          <cell r="W195">
            <v>1</v>
          </cell>
        </row>
        <row r="196">
          <cell r="A196">
            <v>194</v>
          </cell>
          <cell r="B196">
            <v>45352</v>
          </cell>
          <cell r="C196" t="str">
            <v>Fusa</v>
          </cell>
          <cell r="D196">
            <v>74924</v>
          </cell>
          <cell r="E196" t="str">
            <v>Poorani Devi S</v>
          </cell>
          <cell r="F196">
            <v>8.3000000000000007</v>
          </cell>
          <cell r="G196" t="str">
            <v>8-10 Years</v>
          </cell>
          <cell r="H196" t="str">
            <v>Open</v>
          </cell>
          <cell r="I196" t="str">
            <v>Coimbatore</v>
          </cell>
          <cell r="J196">
            <v>12.85</v>
          </cell>
          <cell r="K196" t="str">
            <v>L2.1</v>
          </cell>
          <cell r="L196">
            <v>45512</v>
          </cell>
          <cell r="M196">
            <v>2100000</v>
          </cell>
          <cell r="N196"/>
          <cell r="O196">
            <v>1768150.0449999999</v>
          </cell>
          <cell r="P196">
            <v>1908800</v>
          </cell>
          <cell r="Q196">
            <v>1838475.0225</v>
          </cell>
          <cell r="R196">
            <v>1.1876820103239598</v>
          </cell>
          <cell r="S196">
            <v>1.1001676445934618</v>
          </cell>
          <cell r="T196">
            <v>1.14225103648369</v>
          </cell>
          <cell r="U196">
            <v>1</v>
          </cell>
          <cell r="V196">
            <v>1</v>
          </cell>
          <cell r="W196">
            <v>1</v>
          </cell>
        </row>
        <row r="197">
          <cell r="A197">
            <v>195</v>
          </cell>
          <cell r="B197">
            <v>45352</v>
          </cell>
          <cell r="C197" t="str">
            <v>Fusa</v>
          </cell>
          <cell r="D197" t="str">
            <v>74929 </v>
          </cell>
          <cell r="E197" t="str">
            <v>Jeeveedhava J</v>
          </cell>
          <cell r="F197">
            <v>10</v>
          </cell>
          <cell r="G197" t="str">
            <v>10-12 Years</v>
          </cell>
          <cell r="H197" t="str">
            <v>Open</v>
          </cell>
          <cell r="I197" t="str">
            <v>Coimbatore</v>
          </cell>
          <cell r="J197">
            <v>15</v>
          </cell>
          <cell r="K197" t="str">
            <v>L2.2</v>
          </cell>
          <cell r="L197">
            <v>45453</v>
          </cell>
          <cell r="M197">
            <v>2800000</v>
          </cell>
          <cell r="N197"/>
          <cell r="O197">
            <v>2125300</v>
          </cell>
          <cell r="P197">
            <v>2165400</v>
          </cell>
          <cell r="Q197">
            <v>2145350</v>
          </cell>
          <cell r="R197">
            <v>1.3174610643203313</v>
          </cell>
          <cell r="S197">
            <v>1.293063637203288</v>
          </cell>
          <cell r="T197">
            <v>1.3051483440930385</v>
          </cell>
          <cell r="U197">
            <v>1</v>
          </cell>
          <cell r="V197">
            <v>1</v>
          </cell>
          <cell r="W197">
            <v>1</v>
          </cell>
        </row>
        <row r="198">
          <cell r="A198">
            <v>196</v>
          </cell>
          <cell r="B198">
            <v>45352</v>
          </cell>
          <cell r="C198" t="str">
            <v>Embedded Developer</v>
          </cell>
          <cell r="D198">
            <v>73829</v>
          </cell>
          <cell r="E198" t="str">
            <v>Gopikrishna V A</v>
          </cell>
          <cell r="F198">
            <v>2.7</v>
          </cell>
          <cell r="G198" t="str">
            <v>2-4 Years</v>
          </cell>
          <cell r="H198" t="str">
            <v>Forvia -VIBE</v>
          </cell>
          <cell r="I198" t="str">
            <v>Pune</v>
          </cell>
          <cell r="J198">
            <v>5</v>
          </cell>
          <cell r="K198" t="str">
            <v>L1.1</v>
          </cell>
          <cell r="L198">
            <v>45385</v>
          </cell>
          <cell r="M198">
            <v>900000</v>
          </cell>
          <cell r="N198">
            <v>1</v>
          </cell>
          <cell r="O198">
            <v>559549.99</v>
          </cell>
          <cell r="P198">
            <v>782000</v>
          </cell>
          <cell r="Q198">
            <v>670774.995</v>
          </cell>
          <cell r="R198">
            <v>1.6084353785798478</v>
          </cell>
          <cell r="S198">
            <v>1.1508951406649617</v>
          </cell>
          <cell r="T198">
            <v>1.3417315891448816</v>
          </cell>
          <cell r="U198">
            <v>1</v>
          </cell>
          <cell r="V198">
            <v>1</v>
          </cell>
          <cell r="W198">
            <v>1</v>
          </cell>
        </row>
        <row r="199">
          <cell r="A199">
            <v>197</v>
          </cell>
          <cell r="B199">
            <v>45352</v>
          </cell>
          <cell r="C199" t="str">
            <v>BSW Architecture</v>
          </cell>
          <cell r="D199">
            <v>73257</v>
          </cell>
          <cell r="E199" t="str">
            <v>Thennarasu Sivan</v>
          </cell>
          <cell r="F199">
            <v>11.8</v>
          </cell>
          <cell r="G199" t="str">
            <v>10-12 Years</v>
          </cell>
          <cell r="H199" t="str">
            <v>Stellantis-Internal</v>
          </cell>
          <cell r="I199" t="str">
            <v>Bangalore</v>
          </cell>
          <cell r="J199" t="str">
            <v>75000 Euros</v>
          </cell>
          <cell r="K199" t="str">
            <v>L3.1</v>
          </cell>
          <cell r="L199">
            <v>45492</v>
          </cell>
          <cell r="M199">
            <v>3800000</v>
          </cell>
          <cell r="N199"/>
          <cell r="O199">
            <v>2956899.9950000001</v>
          </cell>
          <cell r="P199">
            <v>3809200</v>
          </cell>
          <cell r="Q199">
            <v>3383049.9975000001</v>
          </cell>
          <cell r="R199">
            <v>1.2851296988148562</v>
          </cell>
          <cell r="S199">
            <v>0.99758479470755013</v>
          </cell>
          <cell r="T199">
            <v>1.1232467751904691</v>
          </cell>
          <cell r="U199">
            <v>1</v>
          </cell>
          <cell r="V199">
            <v>0</v>
          </cell>
          <cell r="W199">
            <v>1</v>
          </cell>
        </row>
        <row r="200">
          <cell r="A200">
            <v>198</v>
          </cell>
          <cell r="B200">
            <v>45352</v>
          </cell>
          <cell r="C200" t="str">
            <v>BSW Architecture</v>
          </cell>
          <cell r="D200">
            <v>73827</v>
          </cell>
          <cell r="E200" t="str">
            <v>Hemant Pardeshi</v>
          </cell>
          <cell r="F200">
            <v>17</v>
          </cell>
          <cell r="G200" t="str">
            <v>15-20 Years</v>
          </cell>
          <cell r="H200" t="str">
            <v>Stellantis-Internal</v>
          </cell>
          <cell r="I200" t="str">
            <v>Pune</v>
          </cell>
          <cell r="J200">
            <v>41.6</v>
          </cell>
          <cell r="K200" t="str">
            <v>L3.2</v>
          </cell>
          <cell r="L200">
            <v>45414</v>
          </cell>
          <cell r="M200">
            <v>4600000</v>
          </cell>
          <cell r="N200">
            <v>2</v>
          </cell>
          <cell r="O200">
            <v>3216100</v>
          </cell>
          <cell r="P200">
            <v>4297300</v>
          </cell>
          <cell r="Q200">
            <v>3756700</v>
          </cell>
          <cell r="R200">
            <v>1.4303037840863158</v>
          </cell>
          <cell r="S200">
            <v>1.0704395783398879</v>
          </cell>
          <cell r="T200">
            <v>1.2244789309766551</v>
          </cell>
          <cell r="U200">
            <v>1</v>
          </cell>
          <cell r="V200">
            <v>1</v>
          </cell>
          <cell r="W200">
            <v>1</v>
          </cell>
        </row>
        <row r="201">
          <cell r="A201">
            <v>199</v>
          </cell>
          <cell r="B201">
            <v>45352</v>
          </cell>
          <cell r="C201" t="str">
            <v>Controls Integration &amp; Verification Engineer</v>
          </cell>
          <cell r="D201">
            <v>74714</v>
          </cell>
          <cell r="E201" t="str">
            <v>Monisha V</v>
          </cell>
          <cell r="F201">
            <v>5</v>
          </cell>
          <cell r="G201" t="str">
            <v>4-6 Years</v>
          </cell>
          <cell r="H201" t="str">
            <v>GKN BOT</v>
          </cell>
          <cell r="I201" t="str">
            <v>Bangalore</v>
          </cell>
          <cell r="J201">
            <v>13.65</v>
          </cell>
          <cell r="K201" t="str">
            <v>L2</v>
          </cell>
          <cell r="L201">
            <v>45414</v>
          </cell>
          <cell r="M201">
            <v>2300000</v>
          </cell>
          <cell r="N201"/>
          <cell r="O201">
            <v>1325500.05</v>
          </cell>
          <cell r="P201">
            <v>1652300</v>
          </cell>
          <cell r="Q201">
            <v>1488900.0249999999</v>
          </cell>
          <cell r="R201">
            <v>1.7351942008602714</v>
          </cell>
          <cell r="S201">
            <v>1.3919990316528474</v>
          </cell>
          <cell r="T201">
            <v>1.5447645653710027</v>
          </cell>
          <cell r="U201">
            <v>1</v>
          </cell>
          <cell r="V201">
            <v>1</v>
          </cell>
          <cell r="W201">
            <v>1</v>
          </cell>
        </row>
        <row r="202">
          <cell r="A202">
            <v>200</v>
          </cell>
          <cell r="B202">
            <v>45352</v>
          </cell>
          <cell r="C202" t="str">
            <v>Driving CI DevOps</v>
          </cell>
          <cell r="D202">
            <v>78933</v>
          </cell>
          <cell r="E202" t="str">
            <v>Kunal Adhav</v>
          </cell>
          <cell r="F202">
            <v>10</v>
          </cell>
          <cell r="G202" t="str">
            <v>10-12 Years</v>
          </cell>
          <cell r="H202" t="str">
            <v>BMW</v>
          </cell>
          <cell r="I202" t="str">
            <v>Pune</v>
          </cell>
          <cell r="J202">
            <v>21</v>
          </cell>
          <cell r="K202" t="str">
            <v>L2.1</v>
          </cell>
          <cell r="L202">
            <v>45492</v>
          </cell>
          <cell r="M202">
            <v>2400000</v>
          </cell>
          <cell r="N202" t="str">
            <v>No</v>
          </cell>
          <cell r="O202">
            <v>1768150.0449999999</v>
          </cell>
          <cell r="P202">
            <v>1908800</v>
          </cell>
          <cell r="Q202">
            <v>1838475.0225</v>
          </cell>
          <cell r="R202">
            <v>1.3573508689416685</v>
          </cell>
          <cell r="S202">
            <v>1.2573344509639564</v>
          </cell>
          <cell r="T202">
            <v>1.3054297559813599</v>
          </cell>
          <cell r="U202">
            <v>1</v>
          </cell>
          <cell r="V202">
            <v>1</v>
          </cell>
          <cell r="W202">
            <v>1</v>
          </cell>
        </row>
        <row r="203">
          <cell r="A203">
            <v>201</v>
          </cell>
          <cell r="B203">
            <v>45352</v>
          </cell>
          <cell r="C203" t="str">
            <v>Performance &amp; Stability (JC-3)</v>
          </cell>
          <cell r="D203">
            <v>75042</v>
          </cell>
          <cell r="E203" t="str">
            <v>Shruti Agarwal</v>
          </cell>
          <cell r="F203">
            <v>7</v>
          </cell>
          <cell r="G203" t="str">
            <v>6-8 Years</v>
          </cell>
          <cell r="H203" t="str">
            <v>BMW</v>
          </cell>
          <cell r="I203" t="str">
            <v>Pune</v>
          </cell>
          <cell r="J203">
            <v>26</v>
          </cell>
          <cell r="K203" t="str">
            <v>L2.1</v>
          </cell>
          <cell r="L203">
            <v>45421</v>
          </cell>
          <cell r="M203">
            <v>2600000</v>
          </cell>
          <cell r="N203"/>
          <cell r="O203">
            <v>1768150.0449999999</v>
          </cell>
          <cell r="P203">
            <v>1908800</v>
          </cell>
          <cell r="Q203">
            <v>1838475.0225</v>
          </cell>
          <cell r="R203">
            <v>1.4704634413534741</v>
          </cell>
          <cell r="S203">
            <v>1.3621123218776194</v>
          </cell>
          <cell r="T203">
            <v>1.4142155689798066</v>
          </cell>
          <cell r="U203">
            <v>1</v>
          </cell>
          <cell r="V203">
            <v>1</v>
          </cell>
          <cell r="W203">
            <v>1</v>
          </cell>
        </row>
        <row r="204">
          <cell r="A204">
            <v>202</v>
          </cell>
          <cell r="B204">
            <v>45383</v>
          </cell>
          <cell r="C204" t="str">
            <v>Sr. Tech lead for Autosar Diagnostic Expert</v>
          </cell>
          <cell r="D204">
            <v>73487</v>
          </cell>
          <cell r="E204" t="str">
            <v>Nagashree Kashyap HS</v>
          </cell>
          <cell r="F204">
            <v>7.5</v>
          </cell>
          <cell r="G204" t="str">
            <v>6-8 Years</v>
          </cell>
          <cell r="H204" t="str">
            <v>Stellantis-Internal</v>
          </cell>
          <cell r="I204" t="str">
            <v>Bangalore</v>
          </cell>
          <cell r="J204" t="str">
            <v>60(As per German stds)</v>
          </cell>
          <cell r="K204" t="str">
            <v>L2.1</v>
          </cell>
          <cell r="L204">
            <v>45463</v>
          </cell>
          <cell r="M204">
            <v>2900000</v>
          </cell>
          <cell r="N204"/>
          <cell r="O204">
            <v>1768150.0449999999</v>
          </cell>
          <cell r="P204">
            <v>1908800</v>
          </cell>
          <cell r="Q204">
            <v>1838475.0225</v>
          </cell>
          <cell r="R204">
            <v>1.6401322999711827</v>
          </cell>
          <cell r="S204">
            <v>1.519279128248114</v>
          </cell>
          <cell r="T204">
            <v>1.5773942884774765</v>
          </cell>
          <cell r="U204">
            <v>1</v>
          </cell>
          <cell r="V204">
            <v>1</v>
          </cell>
          <cell r="W204">
            <v>1</v>
          </cell>
        </row>
        <row r="205">
          <cell r="A205">
            <v>203</v>
          </cell>
          <cell r="B205">
            <v>45383</v>
          </cell>
          <cell r="C205" t="str">
            <v>Autosar Diagnostic</v>
          </cell>
          <cell r="D205">
            <v>73480</v>
          </cell>
          <cell r="E205" t="str">
            <v>RAHULDEEPAK</v>
          </cell>
          <cell r="F205">
            <v>7.3</v>
          </cell>
          <cell r="G205" t="str">
            <v>6-8 Years</v>
          </cell>
          <cell r="H205" t="str">
            <v>Stellantis-Internal</v>
          </cell>
          <cell r="I205" t="str">
            <v>Bangalore</v>
          </cell>
          <cell r="J205">
            <v>13.9</v>
          </cell>
          <cell r="K205" t="str">
            <v>L2</v>
          </cell>
          <cell r="L205">
            <v>45483</v>
          </cell>
          <cell r="M205">
            <v>2400000</v>
          </cell>
          <cell r="N205"/>
          <cell r="O205">
            <v>1325500.05</v>
          </cell>
          <cell r="P205">
            <v>1652300</v>
          </cell>
          <cell r="Q205">
            <v>1488900.0249999999</v>
          </cell>
          <cell r="R205">
            <v>1.810637426984631</v>
          </cell>
          <cell r="S205">
            <v>1.4525207286812323</v>
          </cell>
          <cell r="T205">
            <v>1.6119282421262637</v>
          </cell>
          <cell r="U205">
            <v>1</v>
          </cell>
          <cell r="V205">
            <v>1</v>
          </cell>
          <cell r="W205">
            <v>1</v>
          </cell>
        </row>
        <row r="206">
          <cell r="A206">
            <v>204</v>
          </cell>
          <cell r="B206">
            <v>45383</v>
          </cell>
          <cell r="C206" t="str">
            <v>Senior Software Engineer RTE</v>
          </cell>
          <cell r="D206">
            <v>73486</v>
          </cell>
          <cell r="E206" t="str">
            <v>Karthikeyan G</v>
          </cell>
          <cell r="F206">
            <v>5.5</v>
          </cell>
          <cell r="G206" t="str">
            <v>4-6 Years</v>
          </cell>
          <cell r="H206" t="str">
            <v>Stellantis-Internal</v>
          </cell>
          <cell r="I206" t="str">
            <v>Bangalore</v>
          </cell>
          <cell r="J206" t="str">
            <v>2,16,000 PLN</v>
          </cell>
          <cell r="K206" t="str">
            <v>L1.2</v>
          </cell>
          <cell r="L206">
            <v>45440</v>
          </cell>
          <cell r="M206">
            <v>2100000</v>
          </cell>
          <cell r="N206"/>
          <cell r="O206">
            <v>1016500.04</v>
          </cell>
          <cell r="P206">
            <v>1275300</v>
          </cell>
          <cell r="Q206">
            <v>1145900.02</v>
          </cell>
          <cell r="R206">
            <v>2.0659123633679344</v>
          </cell>
          <cell r="S206">
            <v>1.6466713714420136</v>
          </cell>
          <cell r="T206">
            <v>1.8326206155402633</v>
          </cell>
          <cell r="U206">
            <v>1</v>
          </cell>
          <cell r="V206">
            <v>1</v>
          </cell>
          <cell r="W206">
            <v>1</v>
          </cell>
        </row>
        <row r="207">
          <cell r="A207">
            <v>205</v>
          </cell>
          <cell r="B207">
            <v>45383</v>
          </cell>
          <cell r="C207" t="str">
            <v>Lead or Senior Test Engineer</v>
          </cell>
          <cell r="D207">
            <v>74716</v>
          </cell>
          <cell r="E207" t="str">
            <v>Durga Prasad</v>
          </cell>
          <cell r="F207">
            <v>3.1</v>
          </cell>
          <cell r="G207" t="str">
            <v>2-4 Years</v>
          </cell>
          <cell r="H207" t="str">
            <v>GKN BOT</v>
          </cell>
          <cell r="I207" t="str">
            <v>Bangalore</v>
          </cell>
          <cell r="J207">
            <v>4.1900000000000004</v>
          </cell>
          <cell r="K207" t="str">
            <v>L1.2</v>
          </cell>
          <cell r="L207">
            <v>45488</v>
          </cell>
          <cell r="M207">
            <v>900000</v>
          </cell>
          <cell r="N207"/>
          <cell r="O207">
            <v>1016500.04</v>
          </cell>
          <cell r="P207">
            <v>1275300</v>
          </cell>
          <cell r="Q207">
            <v>1145900.02</v>
          </cell>
          <cell r="R207">
            <v>0.88539101287197186</v>
          </cell>
          <cell r="S207">
            <v>0.70571630204657732</v>
          </cell>
          <cell r="T207">
            <v>0.78540883523154137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206</v>
          </cell>
          <cell r="B208">
            <v>45383</v>
          </cell>
          <cell r="C208" t="str">
            <v>Autosar Diagnostic</v>
          </cell>
          <cell r="D208">
            <v>73485</v>
          </cell>
          <cell r="E208" t="str">
            <v>Bandela Dilip Raju</v>
          </cell>
          <cell r="F208">
            <v>4.0999999999999996</v>
          </cell>
          <cell r="G208" t="str">
            <v>4-6 Years</v>
          </cell>
          <cell r="H208" t="str">
            <v>Stellantis-Internal</v>
          </cell>
          <cell r="I208" t="str">
            <v>Bangalore</v>
          </cell>
          <cell r="J208">
            <v>13.5</v>
          </cell>
          <cell r="K208" t="str">
            <v>L2</v>
          </cell>
          <cell r="L208">
            <v>45433</v>
          </cell>
          <cell r="M208">
            <v>2300000</v>
          </cell>
          <cell r="N208">
            <v>2</v>
          </cell>
          <cell r="O208">
            <v>1325500.05</v>
          </cell>
          <cell r="P208">
            <v>1652300</v>
          </cell>
          <cell r="Q208">
            <v>1488900.0249999999</v>
          </cell>
          <cell r="R208">
            <v>1.7351942008602714</v>
          </cell>
          <cell r="S208">
            <v>1.3919990316528474</v>
          </cell>
          <cell r="T208">
            <v>1.5447645653710027</v>
          </cell>
          <cell r="U208">
            <v>1</v>
          </cell>
          <cell r="V208">
            <v>1</v>
          </cell>
          <cell r="W208">
            <v>1</v>
          </cell>
        </row>
        <row r="209">
          <cell r="A209">
            <v>207</v>
          </cell>
          <cell r="B209">
            <v>45383</v>
          </cell>
          <cell r="C209" t="str">
            <v>Performance &amp; Stability (JC-3)</v>
          </cell>
          <cell r="D209">
            <v>75240</v>
          </cell>
          <cell r="E209" t="str">
            <v>Mahak Varshney</v>
          </cell>
          <cell r="F209">
            <v>5</v>
          </cell>
          <cell r="G209" t="str">
            <v>4-6 Years</v>
          </cell>
          <cell r="H209" t="str">
            <v>BMW</v>
          </cell>
          <cell r="I209" t="str">
            <v>Pune</v>
          </cell>
          <cell r="J209">
            <v>12</v>
          </cell>
          <cell r="K209" t="str">
            <v>L2</v>
          </cell>
          <cell r="L209">
            <v>45537</v>
          </cell>
          <cell r="M209">
            <v>2300000</v>
          </cell>
          <cell r="N209">
            <v>1</v>
          </cell>
          <cell r="O209">
            <v>1325500.05</v>
          </cell>
          <cell r="P209">
            <v>1652300</v>
          </cell>
          <cell r="Q209">
            <v>1488900.0249999999</v>
          </cell>
          <cell r="R209">
            <v>1.7351942008602714</v>
          </cell>
          <cell r="S209">
            <v>1.3919990316528474</v>
          </cell>
          <cell r="T209">
            <v>1.5447645653710027</v>
          </cell>
          <cell r="U209">
            <v>1</v>
          </cell>
          <cell r="V209">
            <v>1</v>
          </cell>
          <cell r="W209">
            <v>1</v>
          </cell>
        </row>
        <row r="210">
          <cell r="A210">
            <v>208</v>
          </cell>
          <cell r="B210">
            <v>45383</v>
          </cell>
          <cell r="C210" t="str">
            <v>CV - Lidar Tool Development</v>
          </cell>
          <cell r="D210">
            <v>75215</v>
          </cell>
          <cell r="E210" t="str">
            <v>Rashmi Sisodia</v>
          </cell>
          <cell r="F210">
            <v>6.3</v>
          </cell>
          <cell r="G210" t="str">
            <v>6-8 Years</v>
          </cell>
          <cell r="H210" t="str">
            <v>BMW</v>
          </cell>
          <cell r="I210" t="str">
            <v>Bangalore</v>
          </cell>
          <cell r="J210">
            <v>16</v>
          </cell>
          <cell r="K210" t="str">
            <v>L2</v>
          </cell>
          <cell r="L210">
            <v>45450</v>
          </cell>
          <cell r="M210">
            <v>2100000</v>
          </cell>
          <cell r="N210" t="str">
            <v>No</v>
          </cell>
          <cell r="O210">
            <v>1325500.05</v>
          </cell>
          <cell r="P210">
            <v>1652300</v>
          </cell>
          <cell r="Q210">
            <v>1488900.0249999999</v>
          </cell>
          <cell r="R210">
            <v>1.5843077486115522</v>
          </cell>
          <cell r="S210">
            <v>1.2709556375960782</v>
          </cell>
          <cell r="T210">
            <v>1.4104372118604809</v>
          </cell>
          <cell r="U210">
            <v>1</v>
          </cell>
          <cell r="V210">
            <v>1</v>
          </cell>
          <cell r="W210">
            <v>1</v>
          </cell>
        </row>
        <row r="211">
          <cell r="A211">
            <v>209</v>
          </cell>
          <cell r="B211">
            <v>45383</v>
          </cell>
          <cell r="C211" t="str">
            <v>AUTOSAR</v>
          </cell>
          <cell r="D211">
            <v>75448</v>
          </cell>
          <cell r="E211" t="str">
            <v>Atul Ramdas Gunjal</v>
          </cell>
          <cell r="F211">
            <v>6</v>
          </cell>
          <cell r="G211" t="str">
            <v>6-8 Years</v>
          </cell>
          <cell r="H211" t="str">
            <v>Open</v>
          </cell>
          <cell r="I211" t="str">
            <v>Pune</v>
          </cell>
          <cell r="J211">
            <v>21</v>
          </cell>
          <cell r="K211" t="str">
            <v>L2</v>
          </cell>
          <cell r="L211">
            <v>45498</v>
          </cell>
          <cell r="M211">
            <v>2400000</v>
          </cell>
          <cell r="N211">
            <v>2</v>
          </cell>
          <cell r="O211">
            <v>1325500.05</v>
          </cell>
          <cell r="P211">
            <v>1652300</v>
          </cell>
          <cell r="Q211">
            <v>1488900.0249999999</v>
          </cell>
          <cell r="R211">
            <v>1.810637426984631</v>
          </cell>
          <cell r="S211">
            <v>1.4525207286812323</v>
          </cell>
          <cell r="T211">
            <v>1.6119282421262637</v>
          </cell>
          <cell r="U211">
            <v>1</v>
          </cell>
          <cell r="V211">
            <v>1</v>
          </cell>
          <cell r="W211">
            <v>1</v>
          </cell>
        </row>
        <row r="212">
          <cell r="A212">
            <v>210</v>
          </cell>
          <cell r="B212">
            <v>45383</v>
          </cell>
          <cell r="C212" t="str">
            <v>Driving CI DevOps</v>
          </cell>
          <cell r="D212">
            <v>75343</v>
          </cell>
          <cell r="E212" t="str">
            <v>Akash Verma</v>
          </cell>
          <cell r="F212">
            <v>3.5</v>
          </cell>
          <cell r="G212" t="str">
            <v>2-4 Years</v>
          </cell>
          <cell r="H212" t="str">
            <v>BMW</v>
          </cell>
          <cell r="I212" t="str">
            <v xml:space="preserve">Pune </v>
          </cell>
          <cell r="J212">
            <v>15</v>
          </cell>
          <cell r="K212" t="str">
            <v>L1.2</v>
          </cell>
          <cell r="L212">
            <v>45447</v>
          </cell>
          <cell r="M212">
            <v>1800000</v>
          </cell>
          <cell r="N212">
            <v>1</v>
          </cell>
          <cell r="O212">
            <v>1016500.04</v>
          </cell>
          <cell r="P212">
            <v>1275300</v>
          </cell>
          <cell r="Q212">
            <v>1145900.02</v>
          </cell>
          <cell r="R212">
            <v>1.7707820257439437</v>
          </cell>
          <cell r="S212">
            <v>1.4114326040931546</v>
          </cell>
          <cell r="T212">
            <v>1.5708176704630827</v>
          </cell>
          <cell r="U212">
            <v>1</v>
          </cell>
          <cell r="V212">
            <v>1</v>
          </cell>
          <cell r="W212">
            <v>1</v>
          </cell>
        </row>
        <row r="213">
          <cell r="A213">
            <v>211</v>
          </cell>
          <cell r="B213">
            <v>45383</v>
          </cell>
          <cell r="C213" t="str">
            <v>Driving CI DevOps</v>
          </cell>
          <cell r="D213">
            <v>75037</v>
          </cell>
          <cell r="E213" t="str">
            <v>NIKHIL MONDHE</v>
          </cell>
          <cell r="F213">
            <v>4</v>
          </cell>
          <cell r="G213" t="str">
            <v>4-6 Years</v>
          </cell>
          <cell r="H213" t="str">
            <v>BMW</v>
          </cell>
          <cell r="I213" t="str">
            <v>Pune</v>
          </cell>
          <cell r="J213" t="str">
            <v>190 Euros/day(contractual)</v>
          </cell>
          <cell r="K213" t="str">
            <v>L1.2</v>
          </cell>
          <cell r="L213">
            <v>45429</v>
          </cell>
          <cell r="M213">
            <v>1500000</v>
          </cell>
          <cell r="N213" t="str">
            <v>No</v>
          </cell>
          <cell r="O213">
            <v>1016500.04</v>
          </cell>
          <cell r="P213">
            <v>1275300</v>
          </cell>
          <cell r="Q213">
            <v>1145900.02</v>
          </cell>
          <cell r="R213">
            <v>1.4756516881199533</v>
          </cell>
          <cell r="S213">
            <v>1.1761938367442955</v>
          </cell>
          <cell r="T213">
            <v>1.3090147253859024</v>
          </cell>
          <cell r="U213">
            <v>1</v>
          </cell>
          <cell r="V213">
            <v>1</v>
          </cell>
          <cell r="W213">
            <v>1</v>
          </cell>
        </row>
        <row r="214">
          <cell r="A214">
            <v>212</v>
          </cell>
          <cell r="B214">
            <v>45383</v>
          </cell>
          <cell r="C214" t="str">
            <v>AUTOSAR</v>
          </cell>
          <cell r="D214">
            <v>74097</v>
          </cell>
          <cell r="E214" t="str">
            <v>Rohith Nair A R</v>
          </cell>
          <cell r="F214">
            <v>4</v>
          </cell>
          <cell r="G214" t="str">
            <v>4-6 Years</v>
          </cell>
          <cell r="H214" t="str">
            <v>Borg Warner</v>
          </cell>
          <cell r="I214" t="str">
            <v>Bangalore</v>
          </cell>
          <cell r="J214">
            <v>10.5</v>
          </cell>
          <cell r="K214" t="str">
            <v>L1.2</v>
          </cell>
          <cell r="L214">
            <v>45426</v>
          </cell>
          <cell r="M214">
            <v>1500000</v>
          </cell>
          <cell r="N214">
            <v>1</v>
          </cell>
          <cell r="O214">
            <v>1016500.04</v>
          </cell>
          <cell r="P214">
            <v>1275300</v>
          </cell>
          <cell r="Q214">
            <v>1145900.02</v>
          </cell>
          <cell r="R214">
            <v>1.4756516881199533</v>
          </cell>
          <cell r="S214">
            <v>1.1761938367442955</v>
          </cell>
          <cell r="T214">
            <v>1.3090147253859024</v>
          </cell>
          <cell r="U214">
            <v>1</v>
          </cell>
          <cell r="V214">
            <v>1</v>
          </cell>
          <cell r="W214">
            <v>1</v>
          </cell>
        </row>
        <row r="215">
          <cell r="A215">
            <v>213</v>
          </cell>
          <cell r="B215">
            <v>45383</v>
          </cell>
          <cell r="C215" t="str">
            <v>Controls Integration &amp; Verification Engineer</v>
          </cell>
          <cell r="D215">
            <v>75248</v>
          </cell>
          <cell r="E215" t="str">
            <v>Thayalan Shanmugam</v>
          </cell>
          <cell r="F215">
            <v>14</v>
          </cell>
          <cell r="G215" t="str">
            <v>12-15 Years</v>
          </cell>
          <cell r="H215" t="str">
            <v>Volvo-HIL</v>
          </cell>
          <cell r="I215" t="str">
            <v>Coimbatore</v>
          </cell>
          <cell r="J215">
            <v>27</v>
          </cell>
          <cell r="K215" t="str">
            <v>L3</v>
          </cell>
          <cell r="L215">
            <v>45447</v>
          </cell>
          <cell r="M215">
            <v>3500000</v>
          </cell>
          <cell r="N215"/>
          <cell r="O215">
            <v>2339799.96</v>
          </cell>
          <cell r="P215">
            <v>3321200</v>
          </cell>
          <cell r="Q215">
            <v>2830499.98</v>
          </cell>
          <cell r="R215">
            <v>1.49585437209769</v>
          </cell>
          <cell r="S215">
            <v>1.0538359629049741</v>
          </cell>
          <cell r="T215">
            <v>1.2365306570325432</v>
          </cell>
          <cell r="U215">
            <v>1</v>
          </cell>
          <cell r="V215">
            <v>1</v>
          </cell>
          <cell r="W215">
            <v>1</v>
          </cell>
        </row>
        <row r="216">
          <cell r="A216">
            <v>214</v>
          </cell>
          <cell r="B216">
            <v>45413</v>
          </cell>
          <cell r="C216" t="str">
            <v>Performance &amp; Stability (JC-3)</v>
          </cell>
          <cell r="D216">
            <v>75347</v>
          </cell>
          <cell r="E216" t="str">
            <v>Jayesh Patel</v>
          </cell>
          <cell r="F216">
            <v>16</v>
          </cell>
          <cell r="G216" t="str">
            <v>15-20 Years</v>
          </cell>
          <cell r="H216" t="str">
            <v>BMW</v>
          </cell>
          <cell r="I216" t="str">
            <v>Pune</v>
          </cell>
          <cell r="J216" t="str">
            <v>120L Euros</v>
          </cell>
          <cell r="K216" t="str">
            <v>L3.2</v>
          </cell>
          <cell r="L216">
            <v>45447</v>
          </cell>
          <cell r="M216">
            <v>5000000</v>
          </cell>
          <cell r="N216">
            <v>3</v>
          </cell>
          <cell r="O216">
            <v>3216100</v>
          </cell>
          <cell r="P216">
            <v>4297300</v>
          </cell>
          <cell r="Q216">
            <v>3756700</v>
          </cell>
          <cell r="R216">
            <v>1.554678026180778</v>
          </cell>
          <cell r="S216">
            <v>1.1635212808042259</v>
          </cell>
          <cell r="T216">
            <v>1.3309553597572337</v>
          </cell>
          <cell r="U216">
            <v>1</v>
          </cell>
          <cell r="V216">
            <v>1</v>
          </cell>
          <cell r="W216">
            <v>1</v>
          </cell>
        </row>
        <row r="217">
          <cell r="A217">
            <v>215</v>
          </cell>
          <cell r="B217">
            <v>45413</v>
          </cell>
          <cell r="C217" t="str">
            <v>Driving CI DevOps</v>
          </cell>
          <cell r="D217">
            <v>75341</v>
          </cell>
          <cell r="E217" t="str">
            <v>Akshat Gupta</v>
          </cell>
          <cell r="F217">
            <v>3.6</v>
          </cell>
          <cell r="G217" t="str">
            <v>2-4 Years</v>
          </cell>
          <cell r="H217" t="str">
            <v>BMW</v>
          </cell>
          <cell r="I217" t="str">
            <v>Pune</v>
          </cell>
          <cell r="J217">
            <v>5.67</v>
          </cell>
          <cell r="K217" t="str">
            <v>L1.2</v>
          </cell>
          <cell r="L217">
            <v>45484</v>
          </cell>
          <cell r="M217">
            <v>1000000</v>
          </cell>
          <cell r="N217">
            <v>1</v>
          </cell>
          <cell r="O217">
            <v>1016500.04</v>
          </cell>
          <cell r="P217">
            <v>1275300</v>
          </cell>
          <cell r="Q217">
            <v>1145900.02</v>
          </cell>
          <cell r="R217">
            <v>0.98376779207996878</v>
          </cell>
          <cell r="S217">
            <v>0.78412922449619693</v>
          </cell>
          <cell r="T217">
            <v>0.87267648359060157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216</v>
          </cell>
          <cell r="B218">
            <v>45413</v>
          </cell>
          <cell r="C218" t="str">
            <v>Driving CI DevOps</v>
          </cell>
          <cell r="D218">
            <v>75063</v>
          </cell>
          <cell r="E218" t="str">
            <v>Sivagnanam Chockalingam</v>
          </cell>
          <cell r="F218">
            <v>10</v>
          </cell>
          <cell r="G218" t="str">
            <v>10-12 Years</v>
          </cell>
          <cell r="H218" t="str">
            <v>BMW</v>
          </cell>
          <cell r="I218" t="str">
            <v>Pune</v>
          </cell>
          <cell r="J218" t="str">
            <v>15.5 LPA</v>
          </cell>
          <cell r="K218" t="str">
            <v>L2.1</v>
          </cell>
          <cell r="L218">
            <v>45440</v>
          </cell>
          <cell r="M218">
            <v>3100000</v>
          </cell>
          <cell r="N218">
            <v>1</v>
          </cell>
          <cell r="O218">
            <v>1768150.0449999999</v>
          </cell>
          <cell r="P218">
            <v>1908800</v>
          </cell>
          <cell r="Q218">
            <v>1838475.0225</v>
          </cell>
          <cell r="R218">
            <v>1.7532448723829883</v>
          </cell>
          <cell r="S218">
            <v>1.624056999161777</v>
          </cell>
          <cell r="T218">
            <v>1.6861801014759232</v>
          </cell>
          <cell r="U218">
            <v>1</v>
          </cell>
          <cell r="V218">
            <v>1</v>
          </cell>
          <cell r="W218">
            <v>1</v>
          </cell>
        </row>
        <row r="219">
          <cell r="A219">
            <v>217</v>
          </cell>
          <cell r="B219">
            <v>45413</v>
          </cell>
          <cell r="C219" t="str">
            <v>Node0</v>
          </cell>
          <cell r="D219">
            <v>75611</v>
          </cell>
          <cell r="E219" t="str">
            <v>Arvind Rathod</v>
          </cell>
          <cell r="F219">
            <v>8.6</v>
          </cell>
          <cell r="G219" t="str">
            <v>8-10 Years</v>
          </cell>
          <cell r="H219" t="str">
            <v>BMW</v>
          </cell>
          <cell r="I219" t="str">
            <v>Pune</v>
          </cell>
          <cell r="J219" t="str">
            <v>21.96 LPA</v>
          </cell>
          <cell r="K219" t="str">
            <v>L2.2</v>
          </cell>
          <cell r="L219">
            <v>45441</v>
          </cell>
          <cell r="M219">
            <v>3000000</v>
          </cell>
          <cell r="N219">
            <v>2</v>
          </cell>
          <cell r="O219">
            <v>2125300</v>
          </cell>
          <cell r="P219">
            <v>2165400</v>
          </cell>
          <cell r="Q219">
            <v>2145350</v>
          </cell>
          <cell r="R219">
            <v>1.4115654260574977</v>
          </cell>
          <cell r="S219">
            <v>1.3854253255749516</v>
          </cell>
          <cell r="T219">
            <v>1.3983732258139698</v>
          </cell>
          <cell r="U219">
            <v>1</v>
          </cell>
          <cell r="V219">
            <v>1</v>
          </cell>
          <cell r="W219">
            <v>1</v>
          </cell>
        </row>
        <row r="220">
          <cell r="A220">
            <v>218</v>
          </cell>
          <cell r="B220">
            <v>45413</v>
          </cell>
          <cell r="C220" t="str">
            <v>Controls Integration &amp; Verification Engineer</v>
          </cell>
          <cell r="D220">
            <v>74708</v>
          </cell>
          <cell r="E220" t="str">
            <v>M Pavan Kumar</v>
          </cell>
          <cell r="F220">
            <v>9.6999999999999993</v>
          </cell>
          <cell r="G220" t="str">
            <v>8-10 Years</v>
          </cell>
          <cell r="H220" t="str">
            <v>Volvo-HIL</v>
          </cell>
          <cell r="I220" t="str">
            <v>Pune</v>
          </cell>
          <cell r="J220" t="str">
            <v>50,000 POunds</v>
          </cell>
          <cell r="K220" t="str">
            <v>L2.1</v>
          </cell>
          <cell r="L220">
            <v>45449</v>
          </cell>
          <cell r="M220">
            <v>2400000</v>
          </cell>
          <cell r="N220"/>
          <cell r="O220">
            <v>1768150.0449999999</v>
          </cell>
          <cell r="P220">
            <v>1908800</v>
          </cell>
          <cell r="Q220">
            <v>1838475.0225</v>
          </cell>
          <cell r="R220">
            <v>1.3573508689416685</v>
          </cell>
          <cell r="S220">
            <v>1.2573344509639564</v>
          </cell>
          <cell r="T220">
            <v>1.3054297559813599</v>
          </cell>
          <cell r="U220">
            <v>1</v>
          </cell>
          <cell r="V220">
            <v>1</v>
          </cell>
          <cell r="W220">
            <v>1</v>
          </cell>
        </row>
        <row r="221">
          <cell r="A221">
            <v>219</v>
          </cell>
          <cell r="B221">
            <v>45413</v>
          </cell>
          <cell r="C221" t="str">
            <v>Senior Software Engineer / Tech LeadCOM,  Tester</v>
          </cell>
          <cell r="D221">
            <v>73484</v>
          </cell>
          <cell r="E221" t="str">
            <v>Ligori John</v>
          </cell>
          <cell r="F221">
            <v>7</v>
          </cell>
          <cell r="G221" t="str">
            <v>6-8 Years</v>
          </cell>
          <cell r="H221" t="str">
            <v>Stellantis-Internal</v>
          </cell>
          <cell r="I221" t="str">
            <v>Bangalore</v>
          </cell>
          <cell r="J221">
            <v>20</v>
          </cell>
          <cell r="K221" t="str">
            <v>L2</v>
          </cell>
          <cell r="L221">
            <v>45432</v>
          </cell>
          <cell r="M221">
            <v>2000000</v>
          </cell>
          <cell r="N221"/>
          <cell r="O221">
            <v>1325500.05</v>
          </cell>
          <cell r="P221">
            <v>1652300</v>
          </cell>
          <cell r="Q221">
            <v>1488900.0249999999</v>
          </cell>
          <cell r="R221">
            <v>1.5088645224871926</v>
          </cell>
          <cell r="S221">
            <v>1.2104339405676936</v>
          </cell>
          <cell r="T221">
            <v>1.3432735351052199</v>
          </cell>
          <cell r="U221">
            <v>1</v>
          </cell>
          <cell r="V221">
            <v>1</v>
          </cell>
          <cell r="W221">
            <v>1</v>
          </cell>
        </row>
        <row r="222">
          <cell r="A222">
            <v>220</v>
          </cell>
          <cell r="B222">
            <v>45413</v>
          </cell>
          <cell r="C222" t="str">
            <v>Performance &amp; Stability (JC-3)</v>
          </cell>
          <cell r="D222">
            <v>75345</v>
          </cell>
          <cell r="E222" t="str">
            <v>Suraj Singh Solanki</v>
          </cell>
          <cell r="F222">
            <v>3.2</v>
          </cell>
          <cell r="G222" t="str">
            <v>2-4 Years</v>
          </cell>
          <cell r="H222" t="str">
            <v>BMW</v>
          </cell>
          <cell r="I222" t="str">
            <v>Bangalore</v>
          </cell>
          <cell r="J222" t="str">
            <v>10 LPA</v>
          </cell>
          <cell r="K222" t="str">
            <v>L1.2</v>
          </cell>
          <cell r="L222">
            <v>45447</v>
          </cell>
          <cell r="M222">
            <v>1400000</v>
          </cell>
          <cell r="N222" t="str">
            <v>No</v>
          </cell>
          <cell r="O222">
            <v>1016500.04</v>
          </cell>
          <cell r="P222">
            <v>1275300</v>
          </cell>
          <cell r="Q222">
            <v>1145900.02</v>
          </cell>
          <cell r="R222">
            <v>1.3772749089119563</v>
          </cell>
          <cell r="S222">
            <v>1.0977809142946757</v>
          </cell>
          <cell r="T222">
            <v>1.2217470770268422</v>
          </cell>
          <cell r="U222">
            <v>1</v>
          </cell>
          <cell r="V222">
            <v>1</v>
          </cell>
          <cell r="W222">
            <v>1</v>
          </cell>
        </row>
        <row r="223">
          <cell r="A223">
            <v>221</v>
          </cell>
          <cell r="B223">
            <v>45413</v>
          </cell>
          <cell r="C223" t="str">
            <v>CV - CI, Integration, Quality</v>
          </cell>
          <cell r="D223">
            <v>75664</v>
          </cell>
          <cell r="E223" t="str">
            <v>John Wesley D</v>
          </cell>
          <cell r="F223">
            <v>3.5</v>
          </cell>
          <cell r="G223" t="str">
            <v>2-4 Years</v>
          </cell>
          <cell r="H223" t="str">
            <v>BMW</v>
          </cell>
          <cell r="I223" t="str">
            <v>Bangalore</v>
          </cell>
          <cell r="J223">
            <v>7</v>
          </cell>
          <cell r="K223" t="str">
            <v>L1.2</v>
          </cell>
          <cell r="L223">
            <v>45450</v>
          </cell>
          <cell r="M223">
            <v>1100000</v>
          </cell>
          <cell r="N223"/>
          <cell r="O223">
            <v>1016500.04</v>
          </cell>
          <cell r="P223">
            <v>1275300</v>
          </cell>
          <cell r="Q223">
            <v>1145900.02</v>
          </cell>
          <cell r="R223">
            <v>1.0821445712879656</v>
          </cell>
          <cell r="S223">
            <v>0.86254214694581666</v>
          </cell>
          <cell r="T223">
            <v>0.95994413194966166</v>
          </cell>
          <cell r="U223">
            <v>1</v>
          </cell>
          <cell r="V223">
            <v>0</v>
          </cell>
          <cell r="W223">
            <v>0</v>
          </cell>
        </row>
        <row r="224">
          <cell r="A224">
            <v>222</v>
          </cell>
          <cell r="B224">
            <v>45413</v>
          </cell>
          <cell r="C224" t="str">
            <v>Lab Assistant</v>
          </cell>
          <cell r="D224">
            <v>75519</v>
          </cell>
          <cell r="E224" t="str">
            <v>Dilip Sambhajirao Patil</v>
          </cell>
          <cell r="F224">
            <v>20</v>
          </cell>
          <cell r="G224" t="str">
            <v>20-25 Years</v>
          </cell>
          <cell r="H224" t="str">
            <v>BMW</v>
          </cell>
          <cell r="I224" t="str">
            <v>Pune</v>
          </cell>
          <cell r="J224">
            <v>11.68</v>
          </cell>
          <cell r="K224" t="str">
            <v>L2.1</v>
          </cell>
          <cell r="L224">
            <v>45442</v>
          </cell>
          <cell r="M224">
            <v>2000000</v>
          </cell>
          <cell r="N224"/>
          <cell r="O224">
            <v>1768150.0449999999</v>
          </cell>
          <cell r="P224">
            <v>1908800</v>
          </cell>
          <cell r="Q224">
            <v>1838475.0225</v>
          </cell>
          <cell r="R224">
            <v>1.131125724118057</v>
          </cell>
          <cell r="S224">
            <v>1.0477787091366304</v>
          </cell>
          <cell r="T224">
            <v>1.0878581299844665</v>
          </cell>
          <cell r="U224">
            <v>1</v>
          </cell>
          <cell r="V224">
            <v>1</v>
          </cell>
          <cell r="W224">
            <v>1</v>
          </cell>
        </row>
        <row r="225">
          <cell r="A225">
            <v>223</v>
          </cell>
          <cell r="B225">
            <v>45413</v>
          </cell>
          <cell r="C225" t="str">
            <v>Account Head - ADAS - BLR</v>
          </cell>
          <cell r="D225">
            <v>75865</v>
          </cell>
          <cell r="E225" t="str">
            <v>CHANDRASEKHARA REDDY MUDIYALA</v>
          </cell>
          <cell r="F225">
            <v>17</v>
          </cell>
          <cell r="G225" t="str">
            <v>15-20 Years</v>
          </cell>
          <cell r="H225" t="str">
            <v>BMW</v>
          </cell>
          <cell r="I225" t="str">
            <v>Bangalore</v>
          </cell>
          <cell r="J225">
            <v>41</v>
          </cell>
          <cell r="K225" t="str">
            <v>L3.1</v>
          </cell>
          <cell r="L225">
            <v>45435</v>
          </cell>
          <cell r="M225">
            <v>5000000</v>
          </cell>
          <cell r="N225">
            <v>3</v>
          </cell>
          <cell r="O225">
            <v>2956899.9950000001</v>
          </cell>
          <cell r="P225">
            <v>3809200</v>
          </cell>
          <cell r="Q225">
            <v>3383049.9975000001</v>
          </cell>
          <cell r="R225">
            <v>1.6909601300195476</v>
          </cell>
          <cell r="S225">
            <v>1.3126115719836187</v>
          </cell>
          <cell r="T225">
            <v>1.4779562831453543</v>
          </cell>
          <cell r="U225">
            <v>1</v>
          </cell>
          <cell r="V225">
            <v>1</v>
          </cell>
          <cell r="W225">
            <v>1</v>
          </cell>
        </row>
        <row r="226">
          <cell r="A226">
            <v>224</v>
          </cell>
          <cell r="B226">
            <v>45413</v>
          </cell>
          <cell r="C226" t="str">
            <v>Account Head -DevOps</v>
          </cell>
          <cell r="D226">
            <v>75949</v>
          </cell>
          <cell r="E226" t="str">
            <v>Kunal Patil</v>
          </cell>
          <cell r="F226">
            <v>17</v>
          </cell>
          <cell r="G226" t="str">
            <v>15-20 Years</v>
          </cell>
          <cell r="H226" t="str">
            <v>BMW</v>
          </cell>
          <cell r="I226" t="str">
            <v>Pune</v>
          </cell>
          <cell r="J226">
            <v>34</v>
          </cell>
          <cell r="K226" t="str">
            <v>L3.1</v>
          </cell>
          <cell r="L226">
            <v>45497</v>
          </cell>
          <cell r="M226">
            <v>4600000</v>
          </cell>
          <cell r="N226">
            <v>3</v>
          </cell>
          <cell r="O226">
            <v>2956899.9950000001</v>
          </cell>
          <cell r="P226">
            <v>3809200</v>
          </cell>
          <cell r="Q226">
            <v>3383049.9975000001</v>
          </cell>
          <cell r="R226">
            <v>1.5556833196179838</v>
          </cell>
          <cell r="S226">
            <v>1.2076026462249292</v>
          </cell>
          <cell r="T226">
            <v>1.359719780493726</v>
          </cell>
          <cell r="U226">
            <v>1</v>
          </cell>
          <cell r="V226">
            <v>1</v>
          </cell>
          <cell r="W226">
            <v>1</v>
          </cell>
        </row>
        <row r="227">
          <cell r="A227">
            <v>225</v>
          </cell>
          <cell r="B227">
            <v>45413</v>
          </cell>
          <cell r="C227" t="str">
            <v>Node0</v>
          </cell>
          <cell r="D227">
            <v>75618</v>
          </cell>
          <cell r="E227" t="str">
            <v>Dheeraj Jha</v>
          </cell>
          <cell r="F227">
            <v>14</v>
          </cell>
          <cell r="G227" t="str">
            <v>12-15 Years</v>
          </cell>
          <cell r="H227" t="str">
            <v>BMW</v>
          </cell>
          <cell r="I227" t="str">
            <v>Bangalore</v>
          </cell>
          <cell r="J227">
            <v>39.5</v>
          </cell>
          <cell r="K227" t="str">
            <v>L3.1</v>
          </cell>
          <cell r="L227">
            <v>45475</v>
          </cell>
          <cell r="M227">
            <v>5200000</v>
          </cell>
          <cell r="N227">
            <v>3</v>
          </cell>
          <cell r="O227">
            <v>2956899.9950000001</v>
          </cell>
          <cell r="P227">
            <v>3809200</v>
          </cell>
          <cell r="Q227">
            <v>3383049.9975000001</v>
          </cell>
          <cell r="R227">
            <v>1.7585985352203295</v>
          </cell>
          <cell r="S227">
            <v>1.3651160348629634</v>
          </cell>
          <cell r="T227">
            <v>1.5370745344711685</v>
          </cell>
          <cell r="U227">
            <v>1</v>
          </cell>
          <cell r="V227">
            <v>1</v>
          </cell>
          <cell r="W227">
            <v>1</v>
          </cell>
        </row>
        <row r="228">
          <cell r="A228">
            <v>226</v>
          </cell>
          <cell r="B228">
            <v>45413</v>
          </cell>
          <cell r="C228" t="str">
            <v>Autosar Diagnostic</v>
          </cell>
          <cell r="D228">
            <v>73828</v>
          </cell>
          <cell r="E228" t="str">
            <v>Mayur Shashikant Phadke</v>
          </cell>
          <cell r="F228">
            <v>8.5</v>
          </cell>
          <cell r="G228" t="str">
            <v>8-10 Years</v>
          </cell>
          <cell r="H228" t="str">
            <v>Forvia -VIBE</v>
          </cell>
          <cell r="I228" t="str">
            <v>Pune</v>
          </cell>
          <cell r="J228">
            <v>17</v>
          </cell>
          <cell r="K228" t="str">
            <v>L2.1</v>
          </cell>
          <cell r="L228">
            <v>45463</v>
          </cell>
          <cell r="M228">
            <v>2500000</v>
          </cell>
          <cell r="N228"/>
          <cell r="O228">
            <v>1768150.0449999999</v>
          </cell>
          <cell r="P228">
            <v>1908800</v>
          </cell>
          <cell r="Q228">
            <v>1838475.0225</v>
          </cell>
          <cell r="R228">
            <v>1.4139071551475713</v>
          </cell>
          <cell r="S228">
            <v>1.309723386420788</v>
          </cell>
          <cell r="T228">
            <v>1.3598226624805831</v>
          </cell>
          <cell r="U228">
            <v>1</v>
          </cell>
          <cell r="V228">
            <v>1</v>
          </cell>
          <cell r="W228">
            <v>1</v>
          </cell>
        </row>
        <row r="229">
          <cell r="A229">
            <v>227</v>
          </cell>
          <cell r="B229">
            <v>45413</v>
          </cell>
          <cell r="C229" t="str">
            <v>Infotainment/IC Testing</v>
          </cell>
          <cell r="D229">
            <v>75763</v>
          </cell>
          <cell r="E229" t="str">
            <v>Manoj Dashpute</v>
          </cell>
          <cell r="F229">
            <v>3.1</v>
          </cell>
          <cell r="G229" t="str">
            <v>2-4 Years</v>
          </cell>
          <cell r="H229" t="str">
            <v>TML-Testing</v>
          </cell>
          <cell r="I229" t="str">
            <v>Pune</v>
          </cell>
          <cell r="J229">
            <v>10.97</v>
          </cell>
          <cell r="K229" t="str">
            <v>L1.2</v>
          </cell>
          <cell r="L229">
            <v>45449</v>
          </cell>
          <cell r="M229">
            <v>1420000</v>
          </cell>
          <cell r="N229">
            <v>50</v>
          </cell>
          <cell r="O229">
            <v>1016500.04</v>
          </cell>
          <cell r="P229">
            <v>1275300</v>
          </cell>
          <cell r="Q229">
            <v>1145900.02</v>
          </cell>
          <cell r="R229">
            <v>1.3969502647535557</v>
          </cell>
          <cell r="S229">
            <v>1.1134634987845997</v>
          </cell>
          <cell r="T229">
            <v>1.2392006066986543</v>
          </cell>
          <cell r="U229">
            <v>1</v>
          </cell>
          <cell r="V229">
            <v>1</v>
          </cell>
          <cell r="W229">
            <v>1</v>
          </cell>
        </row>
        <row r="230">
          <cell r="A230">
            <v>228</v>
          </cell>
          <cell r="B230">
            <v>45413</v>
          </cell>
          <cell r="C230" t="str">
            <v>Infotainment/IC Testing</v>
          </cell>
          <cell r="D230">
            <v>75768</v>
          </cell>
          <cell r="E230" t="str">
            <v>Akshay Wagh</v>
          </cell>
          <cell r="F230">
            <v>8.5</v>
          </cell>
          <cell r="G230" t="str">
            <v>8-10 Years</v>
          </cell>
          <cell r="H230" t="str">
            <v>TML-Testing</v>
          </cell>
          <cell r="I230" t="str">
            <v>Pune</v>
          </cell>
          <cell r="J230">
            <v>61000</v>
          </cell>
          <cell r="K230" t="str">
            <v>L2.1</v>
          </cell>
          <cell r="L230">
            <v>45537</v>
          </cell>
          <cell r="M230">
            <v>2300000</v>
          </cell>
          <cell r="N230">
            <v>1</v>
          </cell>
          <cell r="O230">
            <v>1768150.0449999999</v>
          </cell>
          <cell r="P230">
            <v>1908800</v>
          </cell>
          <cell r="Q230">
            <v>1838475.0225</v>
          </cell>
          <cell r="R230">
            <v>1.3007945827357656</v>
          </cell>
          <cell r="S230">
            <v>1.2049455155071249</v>
          </cell>
          <cell r="T230">
            <v>1.2510368494821364</v>
          </cell>
          <cell r="U230">
            <v>1</v>
          </cell>
          <cell r="V230">
            <v>1</v>
          </cell>
          <cell r="W230">
            <v>1</v>
          </cell>
        </row>
        <row r="231">
          <cell r="A231">
            <v>229</v>
          </cell>
          <cell r="B231">
            <v>45413</v>
          </cell>
          <cell r="C231" t="str">
            <v>Infotainment/IC Testing</v>
          </cell>
          <cell r="D231">
            <v>75765</v>
          </cell>
          <cell r="E231" t="str">
            <v>Gowthami Anke</v>
          </cell>
          <cell r="F231">
            <v>4.2</v>
          </cell>
          <cell r="G231" t="str">
            <v>4-6 Years</v>
          </cell>
          <cell r="H231" t="str">
            <v>TML-Testing</v>
          </cell>
          <cell r="I231" t="str">
            <v>Pune</v>
          </cell>
          <cell r="J231">
            <v>9.5</v>
          </cell>
          <cell r="K231" t="str">
            <v>L1.2</v>
          </cell>
          <cell r="L231">
            <v>45443</v>
          </cell>
          <cell r="M231">
            <v>1000000</v>
          </cell>
          <cell r="N231"/>
          <cell r="O231">
            <v>1016500.04</v>
          </cell>
          <cell r="P231">
            <v>1275300</v>
          </cell>
          <cell r="Q231">
            <v>1145900.02</v>
          </cell>
          <cell r="R231">
            <v>0.98376779207996878</v>
          </cell>
          <cell r="S231">
            <v>0.78412922449619693</v>
          </cell>
          <cell r="T231">
            <v>0.87267648359060157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230</v>
          </cell>
          <cell r="B232">
            <v>45413</v>
          </cell>
          <cell r="C232" t="str">
            <v>Infotainment/IC Testing</v>
          </cell>
          <cell r="D232">
            <v>75766</v>
          </cell>
          <cell r="E232" t="str">
            <v>Ganta Pavan Kumar</v>
          </cell>
          <cell r="F232">
            <v>2</v>
          </cell>
          <cell r="G232" t="str">
            <v>2-4 Years</v>
          </cell>
          <cell r="H232" t="str">
            <v>TML-Testing</v>
          </cell>
          <cell r="I232" t="str">
            <v>Pune</v>
          </cell>
          <cell r="J232">
            <v>9</v>
          </cell>
          <cell r="K232" t="str">
            <v>L1.2</v>
          </cell>
          <cell r="L232">
            <v>45446</v>
          </cell>
          <cell r="M232">
            <v>900000</v>
          </cell>
          <cell r="N232"/>
          <cell r="O232">
            <v>1016500.04</v>
          </cell>
          <cell r="P232">
            <v>1275300</v>
          </cell>
          <cell r="Q232">
            <v>1145900.02</v>
          </cell>
          <cell r="R232">
            <v>0.88539101287197186</v>
          </cell>
          <cell r="S232">
            <v>0.70571630204657732</v>
          </cell>
          <cell r="T232">
            <v>0.78540883523154137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231</v>
          </cell>
          <cell r="B233">
            <v>45413</v>
          </cell>
          <cell r="C233" t="str">
            <v>Infotainment/IC Testing</v>
          </cell>
          <cell r="D233">
            <v>75791</v>
          </cell>
          <cell r="E233" t="str">
            <v>Mohamed Imthiyaz</v>
          </cell>
          <cell r="F233">
            <v>2.7</v>
          </cell>
          <cell r="G233" t="str">
            <v>2-4 Years</v>
          </cell>
          <cell r="H233" t="str">
            <v>TML-Testing</v>
          </cell>
          <cell r="I233" t="str">
            <v>Pune</v>
          </cell>
          <cell r="J233">
            <v>3.4</v>
          </cell>
          <cell r="K233" t="str">
            <v>L1.1</v>
          </cell>
          <cell r="L233">
            <v>45537</v>
          </cell>
          <cell r="M233">
            <v>500000</v>
          </cell>
          <cell r="N233"/>
          <cell r="O233">
            <v>559549.99</v>
          </cell>
          <cell r="P233">
            <v>782000</v>
          </cell>
          <cell r="Q233">
            <v>670774.995</v>
          </cell>
          <cell r="R233">
            <v>0.8935752103221376</v>
          </cell>
          <cell r="S233">
            <v>0.63938618925831203</v>
          </cell>
          <cell r="T233">
            <v>0.74540643841382315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232</v>
          </cell>
          <cell r="B234">
            <v>45413</v>
          </cell>
          <cell r="C234" t="str">
            <v>Infotainment/IC Testing</v>
          </cell>
          <cell r="D234">
            <v>75728</v>
          </cell>
          <cell r="E234" t="str">
            <v>Meraj Ahamad</v>
          </cell>
          <cell r="F234">
            <v>11</v>
          </cell>
          <cell r="G234" t="str">
            <v>10-12 Years</v>
          </cell>
          <cell r="H234" t="str">
            <v>TML-Testing</v>
          </cell>
          <cell r="I234" t="str">
            <v>Pune</v>
          </cell>
          <cell r="J234">
            <v>24.7</v>
          </cell>
          <cell r="K234" t="str">
            <v>L2.2</v>
          </cell>
          <cell r="L234">
            <v>45509</v>
          </cell>
          <cell r="M234">
            <v>2700000</v>
          </cell>
          <cell r="N234"/>
          <cell r="O234">
            <v>2125300</v>
          </cell>
          <cell r="P234">
            <v>2165400</v>
          </cell>
          <cell r="Q234">
            <v>2145350</v>
          </cell>
          <cell r="R234">
            <v>1.270408883451748</v>
          </cell>
          <cell r="S234">
            <v>1.2468827930174564</v>
          </cell>
          <cell r="T234">
            <v>1.2585359032325727</v>
          </cell>
          <cell r="U234">
            <v>1</v>
          </cell>
          <cell r="V234">
            <v>1</v>
          </cell>
          <cell r="W234">
            <v>1</v>
          </cell>
        </row>
        <row r="235">
          <cell r="A235">
            <v>233</v>
          </cell>
          <cell r="B235">
            <v>45413</v>
          </cell>
          <cell r="C235" t="str">
            <v>Infotainment/IC Testing</v>
          </cell>
          <cell r="D235">
            <v>75783</v>
          </cell>
          <cell r="E235" t="str">
            <v>Avinash Yendeti</v>
          </cell>
          <cell r="F235">
            <v>4</v>
          </cell>
          <cell r="G235" t="str">
            <v>4-6 Years</v>
          </cell>
          <cell r="H235" t="str">
            <v>TML-Testing</v>
          </cell>
          <cell r="I235" t="str">
            <v>Pune</v>
          </cell>
          <cell r="J235">
            <v>6</v>
          </cell>
          <cell r="K235" t="str">
            <v>L1.2</v>
          </cell>
          <cell r="L235">
            <v>45454</v>
          </cell>
          <cell r="M235">
            <v>950000</v>
          </cell>
          <cell r="N235">
            <v>1</v>
          </cell>
          <cell r="O235">
            <v>1016500.04</v>
          </cell>
          <cell r="P235">
            <v>1275300</v>
          </cell>
          <cell r="Q235">
            <v>1145900.02</v>
          </cell>
          <cell r="R235">
            <v>0.93457940247597038</v>
          </cell>
          <cell r="S235">
            <v>0.74492276327138718</v>
          </cell>
          <cell r="T235">
            <v>0.82904265941107147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234</v>
          </cell>
          <cell r="B236">
            <v>45413</v>
          </cell>
          <cell r="C236" t="str">
            <v>Infotainment/IC Testing</v>
          </cell>
          <cell r="D236">
            <v>75785</v>
          </cell>
          <cell r="E236" t="str">
            <v>Shivam V. Deshmukh</v>
          </cell>
          <cell r="F236">
            <v>2.5</v>
          </cell>
          <cell r="G236" t="str">
            <v>2-4 Years</v>
          </cell>
          <cell r="H236" t="str">
            <v>TML-Testing</v>
          </cell>
          <cell r="I236" t="str">
            <v>Pune</v>
          </cell>
          <cell r="J236">
            <v>3.5</v>
          </cell>
          <cell r="K236" t="str">
            <v>L1.1</v>
          </cell>
          <cell r="L236">
            <v>45539</v>
          </cell>
          <cell r="M236">
            <v>650000</v>
          </cell>
          <cell r="N236"/>
          <cell r="O236">
            <v>559549.99</v>
          </cell>
          <cell r="P236">
            <v>782000</v>
          </cell>
          <cell r="Q236">
            <v>670774.995</v>
          </cell>
          <cell r="R236">
            <v>1.1616477734187789</v>
          </cell>
          <cell r="S236">
            <v>0.83120204603580561</v>
          </cell>
          <cell r="T236">
            <v>0.96902836993797004</v>
          </cell>
          <cell r="U236">
            <v>1</v>
          </cell>
          <cell r="V236">
            <v>0</v>
          </cell>
          <cell r="W236">
            <v>0</v>
          </cell>
        </row>
        <row r="237">
          <cell r="A237">
            <v>235</v>
          </cell>
          <cell r="B237">
            <v>45413</v>
          </cell>
          <cell r="C237" t="str">
            <v>Infotainment/IC Testing</v>
          </cell>
          <cell r="D237">
            <v>75786</v>
          </cell>
          <cell r="E237" t="str">
            <v>KESAVA NNARAYANA</v>
          </cell>
          <cell r="F237">
            <v>3.1</v>
          </cell>
          <cell r="G237" t="str">
            <v>2-4 Years</v>
          </cell>
          <cell r="H237" t="str">
            <v>TML-Testing</v>
          </cell>
          <cell r="I237" t="str">
            <v>Pune</v>
          </cell>
          <cell r="J237">
            <v>6.2</v>
          </cell>
          <cell r="K237" t="str">
            <v>L1.2</v>
          </cell>
          <cell r="L237">
            <v>45448</v>
          </cell>
          <cell r="M237">
            <v>950000</v>
          </cell>
          <cell r="N237"/>
          <cell r="O237">
            <v>1016500.04</v>
          </cell>
          <cell r="P237">
            <v>1275300</v>
          </cell>
          <cell r="Q237">
            <v>1145900.02</v>
          </cell>
          <cell r="R237">
            <v>0.93457940247597038</v>
          </cell>
          <cell r="S237">
            <v>0.74492276327138718</v>
          </cell>
          <cell r="T237">
            <v>0.82904265941107147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236</v>
          </cell>
          <cell r="B238">
            <v>45413</v>
          </cell>
          <cell r="C238" t="str">
            <v>Infotainment/IC Testing</v>
          </cell>
          <cell r="D238">
            <v>75805</v>
          </cell>
          <cell r="E238" t="str">
            <v>Vinay Shrihari Bhisikar</v>
          </cell>
          <cell r="F238">
            <v>2</v>
          </cell>
          <cell r="G238" t="str">
            <v>2-4 Years</v>
          </cell>
          <cell r="H238" t="str">
            <v>TML-Testing</v>
          </cell>
          <cell r="I238" t="str">
            <v>Pune</v>
          </cell>
          <cell r="J238">
            <v>3.5</v>
          </cell>
          <cell r="K238" t="str">
            <v>L1.1</v>
          </cell>
          <cell r="L238">
            <v>45537</v>
          </cell>
          <cell r="M238">
            <v>650000</v>
          </cell>
          <cell r="N238"/>
          <cell r="O238">
            <v>559549.99</v>
          </cell>
          <cell r="P238">
            <v>782000</v>
          </cell>
          <cell r="Q238">
            <v>670774.995</v>
          </cell>
          <cell r="R238">
            <v>1.1616477734187789</v>
          </cell>
          <cell r="S238">
            <v>0.83120204603580561</v>
          </cell>
          <cell r="T238">
            <v>0.96902836993797004</v>
          </cell>
          <cell r="U238">
            <v>1</v>
          </cell>
          <cell r="V238">
            <v>0</v>
          </cell>
          <cell r="W238">
            <v>0</v>
          </cell>
        </row>
        <row r="239">
          <cell r="A239">
            <v>237</v>
          </cell>
          <cell r="B239">
            <v>45413</v>
          </cell>
          <cell r="C239" t="str">
            <v>Infotainment/IC Testing</v>
          </cell>
          <cell r="D239">
            <v>75784</v>
          </cell>
          <cell r="E239" t="str">
            <v>Nasina Chandrababu</v>
          </cell>
          <cell r="F239">
            <v>4</v>
          </cell>
          <cell r="G239" t="str">
            <v>4-6 Years</v>
          </cell>
          <cell r="H239" t="str">
            <v>TML-Testing</v>
          </cell>
          <cell r="I239" t="str">
            <v>Pune</v>
          </cell>
          <cell r="J239">
            <v>6</v>
          </cell>
          <cell r="K239" t="str">
            <v>L1.2</v>
          </cell>
          <cell r="L239">
            <v>45463</v>
          </cell>
          <cell r="M239">
            <v>850000</v>
          </cell>
          <cell r="N239">
            <v>50</v>
          </cell>
          <cell r="O239">
            <v>1016500.04</v>
          </cell>
          <cell r="P239">
            <v>1275300</v>
          </cell>
          <cell r="Q239">
            <v>1145900.02</v>
          </cell>
          <cell r="R239">
            <v>0.83620262326797345</v>
          </cell>
          <cell r="S239">
            <v>0.66650984082176745</v>
          </cell>
          <cell r="T239">
            <v>0.74177501105201127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238</v>
          </cell>
          <cell r="B240">
            <v>45413</v>
          </cell>
          <cell r="C240" t="str">
            <v>Infotainment/IC Testing</v>
          </cell>
          <cell r="D240">
            <v>75782</v>
          </cell>
          <cell r="E240" t="str">
            <v>Kunal Ankush Thakare</v>
          </cell>
          <cell r="F240">
            <v>2.6</v>
          </cell>
          <cell r="G240" t="str">
            <v>2-4 Years</v>
          </cell>
          <cell r="H240" t="str">
            <v>TML-Testing</v>
          </cell>
          <cell r="I240" t="str">
            <v>Pune</v>
          </cell>
          <cell r="J240">
            <v>6.75</v>
          </cell>
          <cell r="K240" t="str">
            <v>L1.2</v>
          </cell>
          <cell r="L240">
            <v>45533</v>
          </cell>
          <cell r="M240">
            <v>900000</v>
          </cell>
          <cell r="N240"/>
          <cell r="O240">
            <v>1016500.04</v>
          </cell>
          <cell r="P240">
            <v>1275300</v>
          </cell>
          <cell r="Q240">
            <v>1145900.02</v>
          </cell>
          <cell r="R240">
            <v>0.88539101287197186</v>
          </cell>
          <cell r="S240">
            <v>0.70571630204657732</v>
          </cell>
          <cell r="T240">
            <v>0.78540883523154137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239</v>
          </cell>
          <cell r="B241">
            <v>45413</v>
          </cell>
          <cell r="C241" t="str">
            <v>Senior HIL Rig Engineer</v>
          </cell>
          <cell r="D241">
            <v>58220</v>
          </cell>
          <cell r="E241" t="str">
            <v>Sricharan R</v>
          </cell>
          <cell r="F241">
            <v>8</v>
          </cell>
          <cell r="G241" t="str">
            <v>8-10 Years</v>
          </cell>
          <cell r="H241" t="str">
            <v>JLR-SDV(T&amp;M)</v>
          </cell>
          <cell r="I241" t="str">
            <v>Bangalore</v>
          </cell>
          <cell r="J241">
            <v>12.85</v>
          </cell>
          <cell r="K241" t="str">
            <v>L2.1</v>
          </cell>
          <cell r="L241">
            <v>45482</v>
          </cell>
          <cell r="M241">
            <v>2650000</v>
          </cell>
          <cell r="N241"/>
          <cell r="O241">
            <v>1768150.0449999999</v>
          </cell>
          <cell r="P241">
            <v>1908800</v>
          </cell>
          <cell r="Q241">
            <v>1838475.0225</v>
          </cell>
          <cell r="R241">
            <v>1.4987415844564256</v>
          </cell>
          <cell r="S241">
            <v>1.3883067896060353</v>
          </cell>
          <cell r="T241">
            <v>1.4414120222294182</v>
          </cell>
          <cell r="U241">
            <v>1</v>
          </cell>
          <cell r="V241">
            <v>1</v>
          </cell>
          <cell r="W241">
            <v>1</v>
          </cell>
        </row>
        <row r="242">
          <cell r="A242">
            <v>240</v>
          </cell>
          <cell r="B242">
            <v>45413</v>
          </cell>
          <cell r="C242" t="str">
            <v>Performance &amp; Stability (JC-3)</v>
          </cell>
          <cell r="D242">
            <v>75241</v>
          </cell>
          <cell r="E242" t="str">
            <v>Rakesh Shukla</v>
          </cell>
          <cell r="F242">
            <v>13.5</v>
          </cell>
          <cell r="G242" t="str">
            <v>12-15 Years</v>
          </cell>
          <cell r="H242" t="str">
            <v>BMW</v>
          </cell>
          <cell r="I242" t="str">
            <v>Pune</v>
          </cell>
          <cell r="J242">
            <v>28</v>
          </cell>
          <cell r="K242" t="str">
            <v>L3</v>
          </cell>
          <cell r="L242">
            <v>45617</v>
          </cell>
          <cell r="M242">
            <v>3700000</v>
          </cell>
          <cell r="N242">
            <v>2</v>
          </cell>
          <cell r="O242">
            <v>2339799.96</v>
          </cell>
          <cell r="P242">
            <v>3321200</v>
          </cell>
          <cell r="Q242">
            <v>2830499.98</v>
          </cell>
          <cell r="R242">
            <v>1.5813317647889866</v>
          </cell>
          <cell r="S242">
            <v>1.1140551607852582</v>
          </cell>
          <cell r="T242">
            <v>1.3071895517201169</v>
          </cell>
          <cell r="U242">
            <v>1</v>
          </cell>
          <cell r="V242">
            <v>1</v>
          </cell>
          <cell r="W242">
            <v>1</v>
          </cell>
        </row>
        <row r="243">
          <cell r="A243">
            <v>241</v>
          </cell>
          <cell r="B243">
            <v>45413</v>
          </cell>
          <cell r="C243" t="str">
            <v>Program Manager BMW</v>
          </cell>
          <cell r="D243">
            <v>75223</v>
          </cell>
          <cell r="E243" t="str">
            <v>Anand Joronkar</v>
          </cell>
          <cell r="F243">
            <v>16</v>
          </cell>
          <cell r="G243" t="str">
            <v>15-20 Years</v>
          </cell>
          <cell r="H243" t="str">
            <v>BMW</v>
          </cell>
          <cell r="I243" t="str">
            <v>Pune</v>
          </cell>
          <cell r="J243">
            <v>45</v>
          </cell>
          <cell r="K243" t="str">
            <v>L4</v>
          </cell>
          <cell r="L243">
            <v>45449</v>
          </cell>
          <cell r="M243">
            <v>5500000</v>
          </cell>
          <cell r="N243" t="str">
            <v>No</v>
          </cell>
          <cell r="O243">
            <v>3993900.02</v>
          </cell>
          <cell r="P243">
            <v>5538500</v>
          </cell>
          <cell r="Q243">
            <v>4766200.01</v>
          </cell>
          <cell r="R243">
            <v>1.3771000707223513</v>
          </cell>
          <cell r="S243">
            <v>0.99304865938430986</v>
          </cell>
          <cell r="T243">
            <v>1.1539591264446327</v>
          </cell>
          <cell r="U243">
            <v>1</v>
          </cell>
          <cell r="V243">
            <v>0</v>
          </cell>
          <cell r="W243">
            <v>1</v>
          </cell>
        </row>
        <row r="244">
          <cell r="A244">
            <v>242</v>
          </cell>
          <cell r="B244">
            <v>45444</v>
          </cell>
          <cell r="C244" t="str">
            <v>Cybersecurity</v>
          </cell>
          <cell r="D244"/>
          <cell r="E244" t="str">
            <v>Ravindra M</v>
          </cell>
          <cell r="F244">
            <v>20</v>
          </cell>
          <cell r="G244" t="str">
            <v>20-25 Years</v>
          </cell>
          <cell r="H244" t="str">
            <v>McLaren</v>
          </cell>
          <cell r="I244" t="str">
            <v>Bangalore</v>
          </cell>
          <cell r="J244">
            <v>70</v>
          </cell>
          <cell r="K244" t="str">
            <v>L3.2</v>
          </cell>
          <cell r="L244">
            <v>45448</v>
          </cell>
          <cell r="M244">
            <v>6000000</v>
          </cell>
          <cell r="N244">
            <v>10</v>
          </cell>
          <cell r="O244">
            <v>3216100</v>
          </cell>
          <cell r="P244">
            <v>4297300</v>
          </cell>
          <cell r="Q244">
            <v>3756700</v>
          </cell>
          <cell r="R244">
            <v>1.8656136314169336</v>
          </cell>
          <cell r="S244">
            <v>1.3962255369650711</v>
          </cell>
          <cell r="T244">
            <v>1.5971464317086805</v>
          </cell>
          <cell r="U244">
            <v>1</v>
          </cell>
          <cell r="V244">
            <v>1</v>
          </cell>
          <cell r="W244">
            <v>1</v>
          </cell>
        </row>
        <row r="245">
          <cell r="A245">
            <v>243</v>
          </cell>
          <cell r="B245">
            <v>45444</v>
          </cell>
          <cell r="C245" t="str">
            <v>Python Developer</v>
          </cell>
          <cell r="D245"/>
          <cell r="E245" t="str">
            <v>Jyoti Jadhav</v>
          </cell>
          <cell r="F245">
            <v>5</v>
          </cell>
          <cell r="G245" t="str">
            <v>4-6 Years</v>
          </cell>
          <cell r="H245" t="str">
            <v>TML- SDV</v>
          </cell>
          <cell r="I245" t="str">
            <v>Pune</v>
          </cell>
          <cell r="J245">
            <v>4.5</v>
          </cell>
          <cell r="K245" t="str">
            <v>L1.1</v>
          </cell>
          <cell r="L245">
            <v>45502</v>
          </cell>
          <cell r="M245">
            <v>700000</v>
          </cell>
          <cell r="N245">
            <v>50</v>
          </cell>
          <cell r="O245">
            <v>559549.99</v>
          </cell>
          <cell r="P245">
            <v>782000</v>
          </cell>
          <cell r="Q245">
            <v>670774.995</v>
          </cell>
          <cell r="R245">
            <v>1.2510052944509926</v>
          </cell>
          <cell r="S245">
            <v>0.8951406649616368</v>
          </cell>
          <cell r="T245">
            <v>1.0435690137793523</v>
          </cell>
          <cell r="U245">
            <v>1</v>
          </cell>
          <cell r="V245">
            <v>0</v>
          </cell>
          <cell r="W245">
            <v>1</v>
          </cell>
        </row>
        <row r="246">
          <cell r="A246">
            <v>244</v>
          </cell>
          <cell r="B246">
            <v>45444</v>
          </cell>
          <cell r="C246" t="str">
            <v>Infotainment/IC Testing</v>
          </cell>
          <cell r="D246">
            <v>75804</v>
          </cell>
          <cell r="E246" t="str">
            <v>Ankita Bhise</v>
          </cell>
          <cell r="F246">
            <v>4</v>
          </cell>
          <cell r="G246" t="str">
            <v>4-6 Years</v>
          </cell>
          <cell r="H246" t="str">
            <v>TML-Testing</v>
          </cell>
          <cell r="I246" t="str">
            <v>Pune</v>
          </cell>
          <cell r="J246">
            <v>8</v>
          </cell>
          <cell r="K246" t="str">
            <v>L1.2</v>
          </cell>
          <cell r="L246">
            <v>45490</v>
          </cell>
          <cell r="M246">
            <v>1200000</v>
          </cell>
          <cell r="N246">
            <v>1</v>
          </cell>
          <cell r="O246">
            <v>1016500.04</v>
          </cell>
          <cell r="P246">
            <v>1275300</v>
          </cell>
          <cell r="Q246">
            <v>1145900.02</v>
          </cell>
          <cell r="R246">
            <v>1.1805213504959626</v>
          </cell>
          <cell r="S246">
            <v>0.94095506939543638</v>
          </cell>
          <cell r="T246">
            <v>1.0472117803087218</v>
          </cell>
          <cell r="U246">
            <v>1</v>
          </cell>
          <cell r="V246">
            <v>0</v>
          </cell>
          <cell r="W246">
            <v>1</v>
          </cell>
        </row>
        <row r="247">
          <cell r="A247">
            <v>245</v>
          </cell>
          <cell r="B247">
            <v>45444</v>
          </cell>
          <cell r="C247" t="str">
            <v>Driving CI DevOps - Matlab Developer</v>
          </cell>
          <cell r="D247">
            <v>75159</v>
          </cell>
          <cell r="E247" t="str">
            <v>Rajan Gawas</v>
          </cell>
          <cell r="F247">
            <v>5.5</v>
          </cell>
          <cell r="G247" t="str">
            <v>4-6 Years</v>
          </cell>
          <cell r="H247" t="str">
            <v>BMW</v>
          </cell>
          <cell r="I247" t="str">
            <v>Pune</v>
          </cell>
          <cell r="J247">
            <v>15.6</v>
          </cell>
          <cell r="K247" t="str">
            <v>L1.2</v>
          </cell>
          <cell r="L247">
            <v>45488</v>
          </cell>
          <cell r="M247">
            <v>1700000</v>
          </cell>
          <cell r="N247">
            <v>1</v>
          </cell>
          <cell r="O247">
            <v>1016500.04</v>
          </cell>
          <cell r="P247">
            <v>1275300</v>
          </cell>
          <cell r="Q247">
            <v>1145900.02</v>
          </cell>
          <cell r="R247">
            <v>1.6724052465359469</v>
          </cell>
          <cell r="S247">
            <v>1.3330196816435349</v>
          </cell>
          <cell r="T247">
            <v>1.4835500221040225</v>
          </cell>
          <cell r="U247">
            <v>1</v>
          </cell>
          <cell r="V247">
            <v>1</v>
          </cell>
          <cell r="W247">
            <v>1</v>
          </cell>
        </row>
        <row r="248">
          <cell r="A248">
            <v>246</v>
          </cell>
          <cell r="B248">
            <v>45444</v>
          </cell>
          <cell r="C248" t="str">
            <v>Performance &amp; Stability (JC-3)</v>
          </cell>
          <cell r="D248">
            <v>75346</v>
          </cell>
          <cell r="E248" t="str">
            <v>Varsha Dattatray Dherange</v>
          </cell>
          <cell r="F248">
            <v>7.5</v>
          </cell>
          <cell r="G248" t="str">
            <v>6-8 Years</v>
          </cell>
          <cell r="H248" t="str">
            <v>BMW</v>
          </cell>
          <cell r="I248" t="str">
            <v>Pune</v>
          </cell>
          <cell r="J248">
            <v>23</v>
          </cell>
          <cell r="K248" t="str">
            <v>L2</v>
          </cell>
          <cell r="L248">
            <v>45572</v>
          </cell>
          <cell r="M248">
            <v>3000000</v>
          </cell>
          <cell r="N248"/>
          <cell r="O248">
            <v>1325500.05</v>
          </cell>
          <cell r="P248">
            <v>1652300</v>
          </cell>
          <cell r="Q248">
            <v>1488900.0249999999</v>
          </cell>
          <cell r="R248">
            <v>2.2632967837307891</v>
          </cell>
          <cell r="S248">
            <v>1.8156509108515402</v>
          </cell>
          <cell r="T248">
            <v>2.0149103026578299</v>
          </cell>
          <cell r="U248">
            <v>1</v>
          </cell>
          <cell r="V248">
            <v>1</v>
          </cell>
          <cell r="W248">
            <v>1</v>
          </cell>
        </row>
        <row r="249">
          <cell r="A249">
            <v>247</v>
          </cell>
          <cell r="B249">
            <v>45474</v>
          </cell>
          <cell r="C249" t="str">
            <v>Infotainment-Feature engineer</v>
          </cell>
          <cell r="D249">
            <v>76702</v>
          </cell>
          <cell r="E249" t="str">
            <v>Shashank S</v>
          </cell>
          <cell r="F249">
            <v>4.5</v>
          </cell>
          <cell r="G249" t="str">
            <v>4-6 Years</v>
          </cell>
          <cell r="H249" t="str">
            <v>AML Turnkey</v>
          </cell>
          <cell r="I249" t="str">
            <v>Bangalore</v>
          </cell>
          <cell r="J249" t="str">
            <v>32000 Pounds (UK)</v>
          </cell>
          <cell r="K249" t="str">
            <v>L2</v>
          </cell>
          <cell r="L249">
            <v>45484</v>
          </cell>
          <cell r="M249">
            <v>1700000</v>
          </cell>
          <cell r="N249">
            <v>0</v>
          </cell>
          <cell r="O249">
            <v>1325500.05</v>
          </cell>
          <cell r="P249">
            <v>1652300</v>
          </cell>
          <cell r="Q249">
            <v>1488900.0249999999</v>
          </cell>
          <cell r="R249">
            <v>1.2825348441141138</v>
          </cell>
          <cell r="S249">
            <v>1.0288688494825395</v>
          </cell>
          <cell r="T249">
            <v>1.1417825048394368</v>
          </cell>
          <cell r="U249">
            <v>1</v>
          </cell>
          <cell r="V249">
            <v>1</v>
          </cell>
          <cell r="W249">
            <v>1</v>
          </cell>
        </row>
        <row r="250">
          <cell r="A250">
            <v>248</v>
          </cell>
          <cell r="B250">
            <v>45474</v>
          </cell>
          <cell r="C250" t="str">
            <v>Performance &amp; Stability (JC-3)</v>
          </cell>
          <cell r="D250">
            <v>75244</v>
          </cell>
          <cell r="E250" t="str">
            <v>Kalpesh Chaudhari</v>
          </cell>
          <cell r="F250">
            <v>15</v>
          </cell>
          <cell r="G250" t="str">
            <v>15-20 Years</v>
          </cell>
          <cell r="H250" t="str">
            <v>BMW</v>
          </cell>
          <cell r="I250" t="str">
            <v>Pune</v>
          </cell>
          <cell r="J250">
            <v>28</v>
          </cell>
          <cell r="K250" t="str">
            <v>L3.1</v>
          </cell>
          <cell r="L250">
            <v>45532</v>
          </cell>
          <cell r="M250">
            <v>3800000</v>
          </cell>
          <cell r="N250">
            <v>2</v>
          </cell>
          <cell r="O250">
            <v>2956899.9950000001</v>
          </cell>
          <cell r="P250">
            <v>3809200</v>
          </cell>
          <cell r="Q250">
            <v>3383049.9975000001</v>
          </cell>
          <cell r="R250">
            <v>1.2851296988148562</v>
          </cell>
          <cell r="S250">
            <v>0.99758479470755013</v>
          </cell>
          <cell r="T250">
            <v>1.1232467751904691</v>
          </cell>
          <cell r="U250">
            <v>1</v>
          </cell>
          <cell r="V250">
            <v>0</v>
          </cell>
          <cell r="W250">
            <v>1</v>
          </cell>
        </row>
        <row r="251">
          <cell r="A251">
            <v>249</v>
          </cell>
          <cell r="B251">
            <v>45474</v>
          </cell>
          <cell r="C251" t="str">
            <v>Performance &amp; Stability (JC-3)</v>
          </cell>
          <cell r="D251">
            <v>75348</v>
          </cell>
          <cell r="E251" t="str">
            <v>Sumitkumar Namdev Satpute</v>
          </cell>
          <cell r="F251">
            <v>9.1</v>
          </cell>
          <cell r="G251" t="str">
            <v>8-10 Years</v>
          </cell>
          <cell r="H251" t="str">
            <v>BMW</v>
          </cell>
          <cell r="I251" t="str">
            <v>Pune</v>
          </cell>
          <cell r="J251">
            <v>27</v>
          </cell>
          <cell r="K251" t="str">
            <v>L2.2</v>
          </cell>
          <cell r="L251">
            <v>45537</v>
          </cell>
          <cell r="M251">
            <v>3800000</v>
          </cell>
          <cell r="N251">
            <v>1</v>
          </cell>
          <cell r="O251">
            <v>2125300</v>
          </cell>
          <cell r="P251">
            <v>2165400</v>
          </cell>
          <cell r="Q251">
            <v>2145350</v>
          </cell>
          <cell r="R251">
            <v>1.7879828730061638</v>
          </cell>
          <cell r="S251">
            <v>1.7548720790616053</v>
          </cell>
          <cell r="T251">
            <v>1.771272752697695</v>
          </cell>
          <cell r="U251">
            <v>1</v>
          </cell>
          <cell r="V251">
            <v>1</v>
          </cell>
          <cell r="W251">
            <v>1</v>
          </cell>
        </row>
        <row r="252">
          <cell r="A252">
            <v>250</v>
          </cell>
          <cell r="B252">
            <v>45474</v>
          </cell>
          <cell r="C252" t="str">
            <v>Driving CI DevOps</v>
          </cell>
          <cell r="D252">
            <v>75062</v>
          </cell>
          <cell r="E252" t="str">
            <v>VIKAS SAHU</v>
          </cell>
          <cell r="F252">
            <v>9</v>
          </cell>
          <cell r="G252" t="str">
            <v>8-10 Years</v>
          </cell>
          <cell r="H252" t="str">
            <v>BMW</v>
          </cell>
          <cell r="I252" t="str">
            <v>Pune</v>
          </cell>
          <cell r="J252">
            <v>11</v>
          </cell>
          <cell r="K252" t="str">
            <v>L2.2</v>
          </cell>
          <cell r="L252">
            <v>45551</v>
          </cell>
          <cell r="M252">
            <v>1800000</v>
          </cell>
          <cell r="N252"/>
          <cell r="O252">
            <v>2125300</v>
          </cell>
          <cell r="P252">
            <v>2165400</v>
          </cell>
          <cell r="Q252">
            <v>2145350</v>
          </cell>
          <cell r="R252">
            <v>0.84693925563449868</v>
          </cell>
          <cell r="S252">
            <v>0.83125519534497094</v>
          </cell>
          <cell r="T252">
            <v>0.83902393548838183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251</v>
          </cell>
          <cell r="B253">
            <v>45474</v>
          </cell>
          <cell r="C253" t="str">
            <v>ADAS</v>
          </cell>
          <cell r="D253">
            <v>75216</v>
          </cell>
          <cell r="E253" t="str">
            <v>Karthik Nallasamy</v>
          </cell>
          <cell r="F253">
            <v>12</v>
          </cell>
          <cell r="G253" t="str">
            <v>12-15 Years</v>
          </cell>
          <cell r="H253" t="str">
            <v>BMW</v>
          </cell>
          <cell r="I253" t="str">
            <v>Bangalore</v>
          </cell>
          <cell r="J253">
            <v>25</v>
          </cell>
          <cell r="K253" t="str">
            <v>L3</v>
          </cell>
          <cell r="L253">
            <v>45551</v>
          </cell>
          <cell r="M253">
            <v>4250000</v>
          </cell>
          <cell r="N253">
            <v>2</v>
          </cell>
          <cell r="O253">
            <v>2339799.96</v>
          </cell>
          <cell r="P253">
            <v>3321200</v>
          </cell>
          <cell r="Q253">
            <v>2830499.98</v>
          </cell>
          <cell r="R253">
            <v>1.8163945946900522</v>
          </cell>
          <cell r="S253">
            <v>1.2796579549560401</v>
          </cell>
          <cell r="T253">
            <v>1.5015015121109452</v>
          </cell>
          <cell r="U253">
            <v>1</v>
          </cell>
          <cell r="V253">
            <v>1</v>
          </cell>
          <cell r="W253">
            <v>1</v>
          </cell>
        </row>
        <row r="254">
          <cell r="A254">
            <v>252</v>
          </cell>
          <cell r="B254">
            <v>45444</v>
          </cell>
          <cell r="C254" t="str">
            <v>Requirement Analysis(MBSE Gap Analysis)</v>
          </cell>
          <cell r="D254">
            <v>76878</v>
          </cell>
          <cell r="E254" t="str">
            <v>Aditya Kulkarni</v>
          </cell>
          <cell r="F254">
            <v>5.5</v>
          </cell>
          <cell r="G254" t="str">
            <v>4-6 Years</v>
          </cell>
          <cell r="H254" t="str">
            <v>BMW</v>
          </cell>
          <cell r="I254" t="str">
            <v>Pune</v>
          </cell>
          <cell r="J254">
            <v>18</v>
          </cell>
          <cell r="K254" t="str">
            <v>L2</v>
          </cell>
          <cell r="L254">
            <v>45617</v>
          </cell>
          <cell r="M254">
            <v>2400000</v>
          </cell>
          <cell r="N254"/>
          <cell r="O254">
            <v>1325500.05</v>
          </cell>
          <cell r="P254">
            <v>1652300</v>
          </cell>
          <cell r="Q254">
            <v>1488900.0249999999</v>
          </cell>
          <cell r="R254">
            <v>1.810637426984631</v>
          </cell>
          <cell r="S254">
            <v>1.4525207286812323</v>
          </cell>
          <cell r="T254">
            <v>1.6119282421262637</v>
          </cell>
          <cell r="U254">
            <v>1</v>
          </cell>
          <cell r="V254">
            <v>1</v>
          </cell>
          <cell r="W254">
            <v>1</v>
          </cell>
        </row>
        <row r="255">
          <cell r="A255">
            <v>253</v>
          </cell>
          <cell r="B255">
            <v>45474</v>
          </cell>
          <cell r="C255" t="str">
            <v>ADAS</v>
          </cell>
          <cell r="D255">
            <v>75662</v>
          </cell>
          <cell r="E255" t="str">
            <v>VENKATESWARA REDDY BOMMIREDDY</v>
          </cell>
          <cell r="F255">
            <v>10.5</v>
          </cell>
          <cell r="G255" t="str">
            <v>10-12 Years</v>
          </cell>
          <cell r="H255" t="str">
            <v>BMW</v>
          </cell>
          <cell r="I255" t="str">
            <v>Bangalore</v>
          </cell>
          <cell r="J255">
            <v>30.5</v>
          </cell>
          <cell r="K255" t="str">
            <v>L2.2</v>
          </cell>
          <cell r="L255">
            <v>45544</v>
          </cell>
          <cell r="M255">
            <v>4800000</v>
          </cell>
          <cell r="N255"/>
          <cell r="O255">
            <v>2125300</v>
          </cell>
          <cell r="P255">
            <v>2165400</v>
          </cell>
          <cell r="Q255">
            <v>2145350</v>
          </cell>
          <cell r="R255">
            <v>2.2585046816919965</v>
          </cell>
          <cell r="S255">
            <v>2.2166805209199225</v>
          </cell>
          <cell r="T255">
            <v>2.2373971613023516</v>
          </cell>
          <cell r="U255">
            <v>1</v>
          </cell>
          <cell r="V255">
            <v>1</v>
          </cell>
          <cell r="W255">
            <v>1</v>
          </cell>
        </row>
        <row r="256">
          <cell r="A256">
            <v>254</v>
          </cell>
          <cell r="B256">
            <v>45474</v>
          </cell>
          <cell r="C256" t="str">
            <v>Driving CI DevOps - Matlab Developer</v>
          </cell>
          <cell r="D256">
            <v>77688</v>
          </cell>
          <cell r="E256" t="str">
            <v>Komal Parte</v>
          </cell>
          <cell r="F256">
            <v>3.5</v>
          </cell>
          <cell r="G256" t="str">
            <v>2-4 Years</v>
          </cell>
          <cell r="H256" t="str">
            <v>BMW</v>
          </cell>
          <cell r="I256" t="str">
            <v>Pune</v>
          </cell>
          <cell r="J256">
            <v>13</v>
          </cell>
          <cell r="K256" t="str">
            <v>L1.2</v>
          </cell>
          <cell r="L256">
            <v>45617</v>
          </cell>
          <cell r="M256">
            <v>1300000</v>
          </cell>
          <cell r="N256">
            <v>1</v>
          </cell>
          <cell r="O256">
            <v>1016500.04</v>
          </cell>
          <cell r="P256">
            <v>1275300</v>
          </cell>
          <cell r="Q256">
            <v>1145900.02</v>
          </cell>
          <cell r="R256">
            <v>1.2788981297039594</v>
          </cell>
          <cell r="S256">
            <v>1.019367991845056</v>
          </cell>
          <cell r="T256">
            <v>1.134479428667782</v>
          </cell>
          <cell r="U256">
            <v>1</v>
          </cell>
          <cell r="V256">
            <v>1</v>
          </cell>
          <cell r="W256">
            <v>1</v>
          </cell>
        </row>
        <row r="257">
          <cell r="A257">
            <v>255</v>
          </cell>
          <cell r="B257">
            <v>45505</v>
          </cell>
          <cell r="C257" t="str">
            <v>LLIO – Low Level Inputs and Outputs</v>
          </cell>
          <cell r="D257">
            <v>76854</v>
          </cell>
          <cell r="E257" t="str">
            <v>Azar M</v>
          </cell>
          <cell r="F257">
            <v>10.5</v>
          </cell>
          <cell r="G257" t="str">
            <v>10-12 Years</v>
          </cell>
          <cell r="H257" t="str">
            <v>Borg Warner</v>
          </cell>
          <cell r="I257" t="str">
            <v>Bangalore</v>
          </cell>
          <cell r="J257">
            <v>26</v>
          </cell>
          <cell r="K257" t="str">
            <v>L2.2</v>
          </cell>
          <cell r="L257">
            <v>45586</v>
          </cell>
          <cell r="M257">
            <v>3200000</v>
          </cell>
          <cell r="N257">
            <v>2</v>
          </cell>
          <cell r="O257">
            <v>2125300</v>
          </cell>
          <cell r="P257">
            <v>2165400</v>
          </cell>
          <cell r="Q257">
            <v>2145350</v>
          </cell>
          <cell r="R257">
            <v>1.5056697877946643</v>
          </cell>
          <cell r="S257">
            <v>1.4777870139466149</v>
          </cell>
          <cell r="T257">
            <v>1.491598107534901</v>
          </cell>
          <cell r="U257">
            <v>1</v>
          </cell>
          <cell r="V257">
            <v>1</v>
          </cell>
          <cell r="W257">
            <v>1</v>
          </cell>
        </row>
        <row r="258">
          <cell r="A258">
            <v>256</v>
          </cell>
          <cell r="B258">
            <v>45505</v>
          </cell>
          <cell r="C258" t="str">
            <v>AMTS testing</v>
          </cell>
          <cell r="D258">
            <v>75164</v>
          </cell>
          <cell r="E258" t="str">
            <v>Shraddha Arvind Kate</v>
          </cell>
          <cell r="F258">
            <v>12.9</v>
          </cell>
          <cell r="G258" t="str">
            <v>12-15 Years</v>
          </cell>
          <cell r="H258" t="str">
            <v>BMW</v>
          </cell>
          <cell r="I258" t="str">
            <v>Pune</v>
          </cell>
          <cell r="J258">
            <v>23.56</v>
          </cell>
          <cell r="K258" t="str">
            <v>L3</v>
          </cell>
          <cell r="L258">
            <v>45618</v>
          </cell>
          <cell r="M258">
            <v>3400000</v>
          </cell>
          <cell r="N258"/>
          <cell r="O258">
            <v>2339799.96</v>
          </cell>
          <cell r="P258">
            <v>3321200</v>
          </cell>
          <cell r="Q258">
            <v>2830499.98</v>
          </cell>
          <cell r="R258">
            <v>1.4531156757520416</v>
          </cell>
          <cell r="S258">
            <v>1.023726363964832</v>
          </cell>
          <cell r="T258">
            <v>1.2012012096887561</v>
          </cell>
          <cell r="U258">
            <v>1</v>
          </cell>
          <cell r="V258">
            <v>1</v>
          </cell>
          <cell r="W258">
            <v>1</v>
          </cell>
        </row>
        <row r="259">
          <cell r="A259">
            <v>257</v>
          </cell>
          <cell r="B259">
            <v>45505</v>
          </cell>
          <cell r="C259" t="str">
            <v>Embedded HIL Validation</v>
          </cell>
          <cell r="D259">
            <v>78038</v>
          </cell>
          <cell r="E259" t="str">
            <v>Vignesh Sakthivel</v>
          </cell>
          <cell r="F259">
            <v>10</v>
          </cell>
          <cell r="G259" t="str">
            <v>10-12 Years</v>
          </cell>
          <cell r="H259" t="str">
            <v>AML Infotainment Validation</v>
          </cell>
          <cell r="I259" t="str">
            <v>Pune</v>
          </cell>
          <cell r="J259">
            <v>14.3</v>
          </cell>
          <cell r="K259" t="str">
            <v>L2.1</v>
          </cell>
          <cell r="L259">
            <v>45546</v>
          </cell>
          <cell r="M259">
            <v>1900000</v>
          </cell>
          <cell r="N259">
            <v>1</v>
          </cell>
          <cell r="O259">
            <v>1768150.0449999999</v>
          </cell>
          <cell r="P259">
            <v>1908800</v>
          </cell>
          <cell r="Q259">
            <v>1838475.0225</v>
          </cell>
          <cell r="R259">
            <v>1.0745694379121542</v>
          </cell>
          <cell r="S259">
            <v>0.99538977367979886</v>
          </cell>
          <cell r="T259">
            <v>1.0334652234852433</v>
          </cell>
          <cell r="U259">
            <v>1</v>
          </cell>
          <cell r="V259">
            <v>0</v>
          </cell>
          <cell r="W259">
            <v>1</v>
          </cell>
        </row>
        <row r="260">
          <cell r="A260">
            <v>258</v>
          </cell>
          <cell r="B260">
            <v>45505</v>
          </cell>
          <cell r="C260" t="str">
            <v>Performance &amp; Stability (JC-3)</v>
          </cell>
          <cell r="D260">
            <v>77935</v>
          </cell>
          <cell r="E260" t="str">
            <v>Patel Kenilkumar Prakashbhai</v>
          </cell>
          <cell r="F260">
            <v>6</v>
          </cell>
          <cell r="G260" t="str">
            <v>6-8 Years</v>
          </cell>
          <cell r="H260" t="str">
            <v>BMW</v>
          </cell>
          <cell r="I260" t="str">
            <v>Pune</v>
          </cell>
          <cell r="J260">
            <v>24</v>
          </cell>
          <cell r="K260" t="str">
            <v>L2</v>
          </cell>
          <cell r="L260">
            <v>45603</v>
          </cell>
          <cell r="M260">
            <v>2800000</v>
          </cell>
          <cell r="N260">
            <v>2</v>
          </cell>
          <cell r="O260">
            <v>1325500.05</v>
          </cell>
          <cell r="P260">
            <v>1652300</v>
          </cell>
          <cell r="Q260">
            <v>1488900.0249999999</v>
          </cell>
          <cell r="R260">
            <v>2.1124103314820695</v>
          </cell>
          <cell r="S260">
            <v>1.694607516794771</v>
          </cell>
          <cell r="T260">
            <v>1.8805829491473076</v>
          </cell>
          <cell r="U260">
            <v>1</v>
          </cell>
          <cell r="V260">
            <v>1</v>
          </cell>
          <cell r="W260">
            <v>1</v>
          </cell>
        </row>
        <row r="261">
          <cell r="A261">
            <v>259</v>
          </cell>
          <cell r="B261">
            <v>45536</v>
          </cell>
          <cell r="C261" t="str">
            <v>Autosar BSW Architect</v>
          </cell>
          <cell r="D261">
            <v>78368</v>
          </cell>
          <cell r="E261" t="str">
            <v>Chiranjeevi M</v>
          </cell>
          <cell r="F261">
            <v>12.8</v>
          </cell>
          <cell r="G261" t="str">
            <v>12-15 Years</v>
          </cell>
          <cell r="H261" t="str">
            <v>Stellantis New</v>
          </cell>
          <cell r="I261" t="str">
            <v>Bangalore</v>
          </cell>
          <cell r="J261">
            <v>72</v>
          </cell>
          <cell r="K261" t="str">
            <v>L3</v>
          </cell>
          <cell r="L261">
            <v>45600</v>
          </cell>
          <cell r="M261">
            <v>3800000</v>
          </cell>
          <cell r="N261">
            <v>2</v>
          </cell>
          <cell r="O261">
            <v>2339799.96</v>
          </cell>
          <cell r="P261">
            <v>3321200</v>
          </cell>
          <cell r="Q261">
            <v>2830499.98</v>
          </cell>
          <cell r="R261">
            <v>1.6240704611346348</v>
          </cell>
          <cell r="S261">
            <v>1.1441647597254005</v>
          </cell>
          <cell r="T261">
            <v>1.3425189990639039</v>
          </cell>
          <cell r="U261">
            <v>1</v>
          </cell>
          <cell r="V261">
            <v>1</v>
          </cell>
          <cell r="W261">
            <v>1</v>
          </cell>
        </row>
        <row r="262">
          <cell r="A262">
            <v>260</v>
          </cell>
          <cell r="B262">
            <v>45536</v>
          </cell>
          <cell r="C262" t="str">
            <v>AUTOSAR</v>
          </cell>
          <cell r="D262">
            <v>78494</v>
          </cell>
          <cell r="E262" t="str">
            <v>Apoorv Sharma</v>
          </cell>
          <cell r="F262">
            <v>2</v>
          </cell>
          <cell r="G262" t="str">
            <v>2-4 Years</v>
          </cell>
          <cell r="H262" t="str">
            <v>GKN</v>
          </cell>
          <cell r="I262" t="str">
            <v>Bangalore</v>
          </cell>
          <cell r="J262">
            <v>6.89</v>
          </cell>
          <cell r="K262" t="str">
            <v>L1.1</v>
          </cell>
          <cell r="L262">
            <v>45565</v>
          </cell>
          <cell r="M262">
            <v>689000</v>
          </cell>
          <cell r="N262" t="str">
            <v>No</v>
          </cell>
          <cell r="O262">
            <v>559549.99</v>
          </cell>
          <cell r="P262">
            <v>782000</v>
          </cell>
          <cell r="Q262">
            <v>670774.995</v>
          </cell>
          <cell r="R262">
            <v>1.2313466398239057</v>
          </cell>
          <cell r="S262">
            <v>0.88107416879795397</v>
          </cell>
          <cell r="T262">
            <v>1.0271700721342483</v>
          </cell>
          <cell r="U262">
            <v>1</v>
          </cell>
          <cell r="V262">
            <v>0</v>
          </cell>
          <cell r="W262">
            <v>1</v>
          </cell>
        </row>
        <row r="263">
          <cell r="A263">
            <v>261</v>
          </cell>
          <cell r="B263">
            <v>45536</v>
          </cell>
          <cell r="C263" t="str">
            <v>AUTOSAR</v>
          </cell>
          <cell r="D263">
            <v>78436</v>
          </cell>
          <cell r="E263" t="str">
            <v>CHAITANYA GANESH NILKAR</v>
          </cell>
          <cell r="F263">
            <v>7</v>
          </cell>
          <cell r="G263" t="str">
            <v>6-8 Years</v>
          </cell>
          <cell r="H263" t="str">
            <v>GKN</v>
          </cell>
          <cell r="I263" t="str">
            <v>Bangalore</v>
          </cell>
          <cell r="J263">
            <v>24.78</v>
          </cell>
          <cell r="K263" t="str">
            <v>L2.1</v>
          </cell>
          <cell r="L263">
            <v>45565</v>
          </cell>
          <cell r="M263">
            <v>2478000</v>
          </cell>
          <cell r="N263" t="str">
            <v>No</v>
          </cell>
          <cell r="O263">
            <v>1768150.0449999999</v>
          </cell>
          <cell r="P263">
            <v>1908800</v>
          </cell>
          <cell r="Q263">
            <v>1838475.0225</v>
          </cell>
          <cell r="R263">
            <v>1.4014647721822726</v>
          </cell>
          <cell r="S263">
            <v>1.2981978206202851</v>
          </cell>
          <cell r="T263">
            <v>1.347856223050754</v>
          </cell>
          <cell r="U263">
            <v>1</v>
          </cell>
          <cell r="V263">
            <v>1</v>
          </cell>
          <cell r="W263">
            <v>1</v>
          </cell>
        </row>
        <row r="264">
          <cell r="A264">
            <v>262</v>
          </cell>
          <cell r="B264">
            <v>45536</v>
          </cell>
          <cell r="C264" t="str">
            <v>AUTOSAR</v>
          </cell>
          <cell r="D264">
            <v>78502</v>
          </cell>
          <cell r="E264" t="str">
            <v>SAGAR YADAV</v>
          </cell>
          <cell r="F264">
            <v>8.5</v>
          </cell>
          <cell r="G264" t="str">
            <v>8-10 Years</v>
          </cell>
          <cell r="H264" t="str">
            <v>GKN-ODC</v>
          </cell>
          <cell r="I264" t="str">
            <v>Bangalore</v>
          </cell>
          <cell r="J264">
            <v>23.8</v>
          </cell>
          <cell r="K264" t="str">
            <v>L2.1</v>
          </cell>
          <cell r="L264">
            <v>45565</v>
          </cell>
          <cell r="M264">
            <v>2380000</v>
          </cell>
          <cell r="N264"/>
          <cell r="O264">
            <v>1768150.0449999999</v>
          </cell>
          <cell r="P264">
            <v>1908800</v>
          </cell>
          <cell r="Q264">
            <v>1838475.0225</v>
          </cell>
          <cell r="R264">
            <v>1.3460396117004878</v>
          </cell>
          <cell r="S264">
            <v>1.2468566638725902</v>
          </cell>
          <cell r="T264">
            <v>1.2945511746815153</v>
          </cell>
          <cell r="U264">
            <v>1</v>
          </cell>
          <cell r="V264">
            <v>1</v>
          </cell>
          <cell r="W264">
            <v>1</v>
          </cell>
        </row>
        <row r="265">
          <cell r="A265">
            <v>263</v>
          </cell>
          <cell r="B265">
            <v>45536</v>
          </cell>
          <cell r="C265" t="str">
            <v>Embedded C Microcontroller</v>
          </cell>
          <cell r="D265">
            <v>78500</v>
          </cell>
          <cell r="E265" t="str">
            <v>Shoaib Akhtar</v>
          </cell>
          <cell r="F265">
            <v>8.5</v>
          </cell>
          <cell r="G265" t="str">
            <v>8-10 Years</v>
          </cell>
          <cell r="H265" t="str">
            <v>GKN-ODC</v>
          </cell>
          <cell r="I265" t="str">
            <v>Bangalore</v>
          </cell>
          <cell r="J265">
            <v>26.3</v>
          </cell>
          <cell r="K265" t="str">
            <v>L2.1</v>
          </cell>
          <cell r="L265">
            <v>45565</v>
          </cell>
          <cell r="M265">
            <v>2630000</v>
          </cell>
          <cell r="N265"/>
          <cell r="O265">
            <v>1768150.0449999999</v>
          </cell>
          <cell r="P265">
            <v>1908800</v>
          </cell>
          <cell r="Q265">
            <v>1838475.0225</v>
          </cell>
          <cell r="R265">
            <v>1.4874303272152449</v>
          </cell>
          <cell r="S265">
            <v>1.3778290025146689</v>
          </cell>
          <cell r="T265">
            <v>1.4305334409295736</v>
          </cell>
          <cell r="U265">
            <v>1</v>
          </cell>
          <cell r="V265">
            <v>1</v>
          </cell>
          <cell r="W265">
            <v>1</v>
          </cell>
        </row>
        <row r="266">
          <cell r="A266">
            <v>264</v>
          </cell>
          <cell r="B266">
            <v>45536</v>
          </cell>
          <cell r="C266" t="str">
            <v>Bootloader</v>
          </cell>
          <cell r="D266">
            <v>78443</v>
          </cell>
          <cell r="E266" t="str">
            <v>Vaibhav Shaligram Wadode</v>
          </cell>
          <cell r="F266">
            <v>8</v>
          </cell>
          <cell r="G266" t="str">
            <v>8-10 Years</v>
          </cell>
          <cell r="H266" t="str">
            <v>GKN-ODC</v>
          </cell>
          <cell r="I266" t="str">
            <v>Bangalore</v>
          </cell>
          <cell r="J266">
            <v>27.7</v>
          </cell>
          <cell r="K266" t="str">
            <v>L2.1</v>
          </cell>
          <cell r="L266">
            <v>45565</v>
          </cell>
          <cell r="M266">
            <v>2770000</v>
          </cell>
          <cell r="N266"/>
          <cell r="O266">
            <v>1768150.0449999999</v>
          </cell>
          <cell r="P266">
            <v>1908800</v>
          </cell>
          <cell r="Q266">
            <v>1838475.0225</v>
          </cell>
          <cell r="R266">
            <v>1.566609127903509</v>
          </cell>
          <cell r="S266">
            <v>1.4511735121542331</v>
          </cell>
          <cell r="T266">
            <v>1.5066835100284861</v>
          </cell>
          <cell r="U266">
            <v>1</v>
          </cell>
          <cell r="V266">
            <v>1</v>
          </cell>
          <cell r="W266">
            <v>1</v>
          </cell>
        </row>
        <row r="267">
          <cell r="A267">
            <v>265</v>
          </cell>
          <cell r="B267">
            <v>45536</v>
          </cell>
          <cell r="C267" t="str">
            <v>AUTOSAR</v>
          </cell>
          <cell r="D267">
            <v>78506</v>
          </cell>
          <cell r="E267" t="str">
            <v>Priyanka Nagarajan</v>
          </cell>
          <cell r="F267">
            <v>8</v>
          </cell>
          <cell r="G267" t="str">
            <v>8-10 Years</v>
          </cell>
          <cell r="H267" t="str">
            <v>GKN-ODC</v>
          </cell>
          <cell r="I267" t="str">
            <v>Bangalore</v>
          </cell>
          <cell r="J267">
            <v>26.2</v>
          </cell>
          <cell r="K267" t="str">
            <v>L2.1</v>
          </cell>
          <cell r="L267">
            <v>45565</v>
          </cell>
          <cell r="M267">
            <v>2620000</v>
          </cell>
          <cell r="N267"/>
          <cell r="O267">
            <v>1768150.0449999999</v>
          </cell>
          <cell r="P267">
            <v>1908800</v>
          </cell>
          <cell r="Q267">
            <v>1838475.0225</v>
          </cell>
          <cell r="R267">
            <v>1.4817746985946547</v>
          </cell>
          <cell r="S267">
            <v>1.3725901089689858</v>
          </cell>
          <cell r="T267">
            <v>1.4250941502796513</v>
          </cell>
          <cell r="U267">
            <v>1</v>
          </cell>
          <cell r="V267">
            <v>1</v>
          </cell>
          <cell r="W267">
            <v>1</v>
          </cell>
        </row>
        <row r="268">
          <cell r="A268">
            <v>266</v>
          </cell>
          <cell r="B268">
            <v>45536</v>
          </cell>
          <cell r="C268" t="str">
            <v>AUTOSAR</v>
          </cell>
          <cell r="D268">
            <v>78504</v>
          </cell>
          <cell r="E268" t="str">
            <v>Rajesh Kumar Gupta</v>
          </cell>
          <cell r="F268">
            <v>10</v>
          </cell>
          <cell r="G268" t="str">
            <v>10-12 Years</v>
          </cell>
          <cell r="H268" t="str">
            <v>GKN-ODC</v>
          </cell>
          <cell r="I268" t="str">
            <v>Bangalore</v>
          </cell>
          <cell r="J268">
            <v>32.9</v>
          </cell>
          <cell r="K268" t="str">
            <v>L2.2</v>
          </cell>
          <cell r="L268">
            <v>45565</v>
          </cell>
          <cell r="M268">
            <v>3290000</v>
          </cell>
          <cell r="N268"/>
          <cell r="O268">
            <v>2125300</v>
          </cell>
          <cell r="P268">
            <v>2165400</v>
          </cell>
          <cell r="Q268">
            <v>2145350</v>
          </cell>
          <cell r="R268">
            <v>1.5480167505763893</v>
          </cell>
          <cell r="S268">
            <v>1.5193497737138635</v>
          </cell>
          <cell r="T268">
            <v>1.5335493043093202</v>
          </cell>
          <cell r="U268">
            <v>1</v>
          </cell>
          <cell r="V268">
            <v>1</v>
          </cell>
          <cell r="W268">
            <v>1</v>
          </cell>
        </row>
        <row r="269">
          <cell r="A269">
            <v>267</v>
          </cell>
          <cell r="B269">
            <v>45536</v>
          </cell>
          <cell r="C269" t="str">
            <v>CAE Simulation</v>
          </cell>
          <cell r="D269">
            <v>78499</v>
          </cell>
          <cell r="E269" t="str">
            <v>SUDHARSHAN BALASUBRAMANIAN</v>
          </cell>
          <cell r="F269">
            <v>10</v>
          </cell>
          <cell r="G269" t="str">
            <v>10-12 Years</v>
          </cell>
          <cell r="H269" t="str">
            <v>GKN-ODC</v>
          </cell>
          <cell r="I269" t="str">
            <v>Bangalore</v>
          </cell>
          <cell r="J269">
            <v>22.2</v>
          </cell>
          <cell r="K269" t="str">
            <v>L2.2</v>
          </cell>
          <cell r="L269">
            <v>45565</v>
          </cell>
          <cell r="M269">
            <v>2220000</v>
          </cell>
          <cell r="N269"/>
          <cell r="O269">
            <v>2125300</v>
          </cell>
          <cell r="P269">
            <v>2165400</v>
          </cell>
          <cell r="Q269">
            <v>2145350</v>
          </cell>
          <cell r="R269">
            <v>1.0445584152825484</v>
          </cell>
          <cell r="S269">
            <v>1.0252147409254642</v>
          </cell>
          <cell r="T269">
            <v>1.0347961871023377</v>
          </cell>
          <cell r="U269">
            <v>1</v>
          </cell>
          <cell r="V269">
            <v>1</v>
          </cell>
          <cell r="W269">
            <v>1</v>
          </cell>
        </row>
        <row r="270">
          <cell r="A270">
            <v>268</v>
          </cell>
          <cell r="B270">
            <v>45536</v>
          </cell>
          <cell r="C270" t="str">
            <v>CAE Simulation</v>
          </cell>
          <cell r="D270">
            <v>78493</v>
          </cell>
          <cell r="E270" t="str">
            <v>Surabhi Mahavir Chougule</v>
          </cell>
          <cell r="F270">
            <v>6</v>
          </cell>
          <cell r="G270" t="str">
            <v>6-8 Years</v>
          </cell>
          <cell r="H270" t="str">
            <v>GKN-ODC</v>
          </cell>
          <cell r="I270" t="str">
            <v>Bangalore</v>
          </cell>
          <cell r="J270">
            <v>15.19</v>
          </cell>
          <cell r="K270" t="str">
            <v>L2</v>
          </cell>
          <cell r="L270">
            <v>45565</v>
          </cell>
          <cell r="M270">
            <v>1519000</v>
          </cell>
          <cell r="N270"/>
          <cell r="O270">
            <v>1325500.05</v>
          </cell>
          <cell r="P270">
            <v>1652300</v>
          </cell>
          <cell r="Q270">
            <v>1488900.0249999999</v>
          </cell>
          <cell r="R270">
            <v>1.1459826048290227</v>
          </cell>
          <cell r="S270">
            <v>0.91932457786116317</v>
          </cell>
          <cell r="T270">
            <v>1.0202162499124143</v>
          </cell>
          <cell r="U270">
            <v>1</v>
          </cell>
          <cell r="V270">
            <v>0</v>
          </cell>
          <cell r="W270">
            <v>1</v>
          </cell>
        </row>
        <row r="271">
          <cell r="A271">
            <v>269</v>
          </cell>
          <cell r="B271">
            <v>45536</v>
          </cell>
          <cell r="C271" t="str">
            <v>System Test Engineer</v>
          </cell>
          <cell r="D271">
            <v>78444</v>
          </cell>
          <cell r="E271" t="str">
            <v>Syed Abdul Zubair</v>
          </cell>
          <cell r="F271">
            <v>5</v>
          </cell>
          <cell r="G271" t="str">
            <v>4-6 Years</v>
          </cell>
          <cell r="H271" t="str">
            <v>GKN-ODC</v>
          </cell>
          <cell r="I271" t="str">
            <v>Bangalore</v>
          </cell>
          <cell r="J271">
            <v>6.5</v>
          </cell>
          <cell r="K271" t="str">
            <v>L1.2</v>
          </cell>
          <cell r="L271">
            <v>45565</v>
          </cell>
          <cell r="M271">
            <v>650000</v>
          </cell>
          <cell r="N271"/>
          <cell r="O271">
            <v>1016500.04</v>
          </cell>
          <cell r="P271">
            <v>1275300</v>
          </cell>
          <cell r="Q271">
            <v>1145900.02</v>
          </cell>
          <cell r="R271">
            <v>0.63944906485197972</v>
          </cell>
          <cell r="S271">
            <v>0.509683995922528</v>
          </cell>
          <cell r="T271">
            <v>0.56723971433389098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270</v>
          </cell>
          <cell r="B272">
            <v>45536</v>
          </cell>
          <cell r="C272" t="str">
            <v>AUTOSAR</v>
          </cell>
          <cell r="D272">
            <v>78503</v>
          </cell>
          <cell r="E272" t="str">
            <v>Rohith Kumar BK</v>
          </cell>
          <cell r="F272">
            <v>6</v>
          </cell>
          <cell r="G272" t="str">
            <v>6-8 Years</v>
          </cell>
          <cell r="H272" t="str">
            <v>GKN-ODC</v>
          </cell>
          <cell r="I272" t="str">
            <v>Bangalore</v>
          </cell>
          <cell r="J272">
            <v>18.600000000000001</v>
          </cell>
          <cell r="K272" t="str">
            <v>L2</v>
          </cell>
          <cell r="L272">
            <v>45565</v>
          </cell>
          <cell r="M272">
            <v>1860000.0000000002</v>
          </cell>
          <cell r="N272"/>
          <cell r="O272">
            <v>1325500.05</v>
          </cell>
          <cell r="P272">
            <v>1652300</v>
          </cell>
          <cell r="Q272">
            <v>1488900.0249999999</v>
          </cell>
          <cell r="R272">
            <v>1.4032440059130893</v>
          </cell>
          <cell r="S272">
            <v>1.1257035647279552</v>
          </cell>
          <cell r="T272">
            <v>1.2492443876478545</v>
          </cell>
          <cell r="U272">
            <v>1</v>
          </cell>
          <cell r="V272">
            <v>1</v>
          </cell>
          <cell r="W272">
            <v>1</v>
          </cell>
        </row>
        <row r="273">
          <cell r="A273">
            <v>271</v>
          </cell>
          <cell r="B273">
            <v>45536</v>
          </cell>
          <cell r="C273" t="str">
            <v>AUTOSAR</v>
          </cell>
          <cell r="D273">
            <v>78501</v>
          </cell>
          <cell r="E273" t="str">
            <v>SHASHITOSH KUMAR VISHWAKARMA</v>
          </cell>
          <cell r="F273">
            <v>11</v>
          </cell>
          <cell r="G273" t="str">
            <v>10-12 Years</v>
          </cell>
          <cell r="H273" t="str">
            <v>GKN-ODC</v>
          </cell>
          <cell r="I273" t="str">
            <v>Bangalore</v>
          </cell>
          <cell r="J273">
            <v>30.9</v>
          </cell>
          <cell r="K273" t="str">
            <v>L2.2</v>
          </cell>
          <cell r="L273">
            <v>45565</v>
          </cell>
          <cell r="M273">
            <v>3090000</v>
          </cell>
          <cell r="N273"/>
          <cell r="O273">
            <v>2125300</v>
          </cell>
          <cell r="P273">
            <v>2165400</v>
          </cell>
          <cell r="Q273">
            <v>2145350</v>
          </cell>
          <cell r="R273">
            <v>1.4539123888392227</v>
          </cell>
          <cell r="S273">
            <v>1.4269880853422001</v>
          </cell>
          <cell r="T273">
            <v>1.4403244225883889</v>
          </cell>
          <cell r="U273">
            <v>1</v>
          </cell>
          <cell r="V273">
            <v>1</v>
          </cell>
          <cell r="W273">
            <v>1</v>
          </cell>
        </row>
        <row r="274">
          <cell r="A274">
            <v>272</v>
          </cell>
          <cell r="B274">
            <v>45536</v>
          </cell>
          <cell r="C274" t="str">
            <v>Functional Safety</v>
          </cell>
          <cell r="D274">
            <v>78441</v>
          </cell>
          <cell r="E274" t="str">
            <v>Vyshnav Nandha M</v>
          </cell>
          <cell r="F274">
            <v>9</v>
          </cell>
          <cell r="G274" t="str">
            <v>8-10 Years</v>
          </cell>
          <cell r="H274" t="str">
            <v>GKN-ODC</v>
          </cell>
          <cell r="I274" t="str">
            <v>Bangalore</v>
          </cell>
          <cell r="J274">
            <v>26.72</v>
          </cell>
          <cell r="K274" t="str">
            <v>L2.1</v>
          </cell>
          <cell r="L274">
            <v>45565</v>
          </cell>
          <cell r="M274">
            <v>2672000</v>
          </cell>
          <cell r="N274"/>
          <cell r="O274">
            <v>1768150.0449999999</v>
          </cell>
          <cell r="P274">
            <v>1908800</v>
          </cell>
          <cell r="Q274">
            <v>1838475.0225</v>
          </cell>
          <cell r="R274">
            <v>1.5111839674217242</v>
          </cell>
          <cell r="S274">
            <v>1.3998323554065382</v>
          </cell>
          <cell r="T274">
            <v>1.4533784616592473</v>
          </cell>
          <cell r="U274">
            <v>1</v>
          </cell>
          <cell r="V274">
            <v>1</v>
          </cell>
          <cell r="W274">
            <v>1</v>
          </cell>
        </row>
        <row r="275">
          <cell r="A275">
            <v>273</v>
          </cell>
          <cell r="B275">
            <v>45566</v>
          </cell>
          <cell r="C275" t="str">
            <v>Lead or Senior Test Engineer</v>
          </cell>
          <cell r="D275">
            <v>78600</v>
          </cell>
          <cell r="E275" t="str">
            <v>Venkata Ramachandra Rao Pasumarthi</v>
          </cell>
          <cell r="F275">
            <v>11</v>
          </cell>
          <cell r="G275" t="str">
            <v>10-12 Years</v>
          </cell>
          <cell r="H275" t="str">
            <v>GKN-Non ODC</v>
          </cell>
          <cell r="I275" t="str">
            <v>Bangalore</v>
          </cell>
          <cell r="J275">
            <v>39</v>
          </cell>
          <cell r="K275" t="str">
            <v>L3</v>
          </cell>
          <cell r="L275">
            <v>45600</v>
          </cell>
          <cell r="M275">
            <v>3900000</v>
          </cell>
          <cell r="N275"/>
          <cell r="O275">
            <v>2339799.96</v>
          </cell>
          <cell r="P275">
            <v>3321200</v>
          </cell>
          <cell r="Q275">
            <v>2830499.98</v>
          </cell>
          <cell r="R275">
            <v>1.666809157480283</v>
          </cell>
          <cell r="S275">
            <v>1.1742743586655426</v>
          </cell>
          <cell r="T275">
            <v>1.3778484464076908</v>
          </cell>
          <cell r="U275">
            <v>1</v>
          </cell>
          <cell r="V275">
            <v>1</v>
          </cell>
          <cell r="W275">
            <v>1</v>
          </cell>
        </row>
        <row r="276">
          <cell r="A276">
            <v>274</v>
          </cell>
          <cell r="B276">
            <v>45566</v>
          </cell>
          <cell r="C276" t="str">
            <v>Embedded  Testing</v>
          </cell>
          <cell r="D276">
            <v>78435</v>
          </cell>
          <cell r="E276" t="str">
            <v>Viswanadhapalli Pavan</v>
          </cell>
          <cell r="F276">
            <v>1</v>
          </cell>
          <cell r="G276" t="str">
            <v>0-2 Year</v>
          </cell>
          <cell r="H276" t="str">
            <v>GKN-Non ODC</v>
          </cell>
          <cell r="I276" t="str">
            <v>Bangalore</v>
          </cell>
          <cell r="J276">
            <v>6.5</v>
          </cell>
          <cell r="K276" t="str">
            <v>L1.1</v>
          </cell>
          <cell r="L276">
            <v>45600</v>
          </cell>
          <cell r="M276">
            <v>650000</v>
          </cell>
          <cell r="N276"/>
          <cell r="O276">
            <v>559549.99</v>
          </cell>
          <cell r="P276">
            <v>782000</v>
          </cell>
          <cell r="Q276">
            <v>670774.995</v>
          </cell>
          <cell r="R276">
            <v>1.1616477734187789</v>
          </cell>
          <cell r="S276">
            <v>0.83120204603580561</v>
          </cell>
          <cell r="T276">
            <v>0.96902836993797004</v>
          </cell>
          <cell r="U276">
            <v>1</v>
          </cell>
          <cell r="V276">
            <v>0</v>
          </cell>
          <cell r="W276">
            <v>0</v>
          </cell>
        </row>
        <row r="277">
          <cell r="A277">
            <v>275</v>
          </cell>
          <cell r="B277">
            <v>45566</v>
          </cell>
          <cell r="C277" t="str">
            <v>Embedded  Testing</v>
          </cell>
          <cell r="D277">
            <v>78434</v>
          </cell>
          <cell r="E277" t="str">
            <v>Yuvansankar K</v>
          </cell>
          <cell r="F277">
            <v>1</v>
          </cell>
          <cell r="G277" t="str">
            <v>0-2 Year</v>
          </cell>
          <cell r="H277" t="str">
            <v>GKN-Non ODC</v>
          </cell>
          <cell r="I277" t="str">
            <v>Bangalore</v>
          </cell>
          <cell r="J277">
            <v>6.5</v>
          </cell>
          <cell r="K277" t="str">
            <v>L1.1</v>
          </cell>
          <cell r="L277">
            <v>45600</v>
          </cell>
          <cell r="M277">
            <v>650000</v>
          </cell>
          <cell r="N277"/>
          <cell r="O277">
            <v>559549.99</v>
          </cell>
          <cell r="P277">
            <v>782000</v>
          </cell>
          <cell r="Q277">
            <v>670774.995</v>
          </cell>
          <cell r="R277">
            <v>1.1616477734187789</v>
          </cell>
          <cell r="S277">
            <v>0.83120204603580561</v>
          </cell>
          <cell r="T277">
            <v>0.96902836993797004</v>
          </cell>
          <cell r="U277">
            <v>1</v>
          </cell>
          <cell r="V277">
            <v>0</v>
          </cell>
          <cell r="W277">
            <v>0</v>
          </cell>
        </row>
        <row r="278">
          <cell r="A278">
            <v>276</v>
          </cell>
          <cell r="B278">
            <v>45566</v>
          </cell>
          <cell r="C278" t="str">
            <v>SW/System Testing</v>
          </cell>
          <cell r="D278">
            <v>78429</v>
          </cell>
          <cell r="E278" t="str">
            <v>Balakrishnan M</v>
          </cell>
          <cell r="F278">
            <v>2</v>
          </cell>
          <cell r="G278" t="str">
            <v>2-4 Years</v>
          </cell>
          <cell r="H278" t="str">
            <v>GKN-Non ODC</v>
          </cell>
          <cell r="I278" t="str">
            <v>Bangalore</v>
          </cell>
          <cell r="J278">
            <v>6.5</v>
          </cell>
          <cell r="K278" t="str">
            <v>L1.1</v>
          </cell>
          <cell r="L278">
            <v>45600</v>
          </cell>
          <cell r="M278">
            <v>650000</v>
          </cell>
          <cell r="N278"/>
          <cell r="O278">
            <v>559549.99</v>
          </cell>
          <cell r="P278">
            <v>782000</v>
          </cell>
          <cell r="Q278">
            <v>670774.995</v>
          </cell>
          <cell r="R278">
            <v>1.1616477734187789</v>
          </cell>
          <cell r="S278">
            <v>0.83120204603580561</v>
          </cell>
          <cell r="T278">
            <v>0.96902836993797004</v>
          </cell>
          <cell r="U278">
            <v>1</v>
          </cell>
          <cell r="V278">
            <v>0</v>
          </cell>
          <cell r="W278">
            <v>0</v>
          </cell>
        </row>
        <row r="279">
          <cell r="A279">
            <v>277</v>
          </cell>
          <cell r="B279">
            <v>45566</v>
          </cell>
          <cell r="C279" t="str">
            <v>SW/System Testing</v>
          </cell>
          <cell r="D279">
            <v>78428</v>
          </cell>
          <cell r="E279" t="str">
            <v>Balaram Krishna Karanam</v>
          </cell>
          <cell r="F279">
            <v>3.2</v>
          </cell>
          <cell r="G279" t="str">
            <v>2-4 Years</v>
          </cell>
          <cell r="H279" t="str">
            <v>GKN-Non ODC</v>
          </cell>
          <cell r="I279" t="str">
            <v>Bangalore</v>
          </cell>
          <cell r="J279">
            <v>8.1999999999999993</v>
          </cell>
          <cell r="K279" t="str">
            <v>L1.2</v>
          </cell>
          <cell r="L279">
            <v>45600</v>
          </cell>
          <cell r="M279">
            <v>819999.99999999988</v>
          </cell>
          <cell r="N279"/>
          <cell r="O279">
            <v>1016500.04</v>
          </cell>
          <cell r="P279">
            <v>1275300</v>
          </cell>
          <cell r="Q279">
            <v>1145900.02</v>
          </cell>
          <cell r="R279">
            <v>0.80668958950557434</v>
          </cell>
          <cell r="S279">
            <v>0.64298596408688147</v>
          </cell>
          <cell r="T279">
            <v>0.71559471654429319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278</v>
          </cell>
          <cell r="B280">
            <v>45566</v>
          </cell>
          <cell r="C280" t="str">
            <v>Software  QualificationTesting</v>
          </cell>
          <cell r="D280">
            <v>78426</v>
          </cell>
          <cell r="E280" t="str">
            <v>Dhina M</v>
          </cell>
          <cell r="F280">
            <v>2</v>
          </cell>
          <cell r="G280" t="str">
            <v>2-4 Years</v>
          </cell>
          <cell r="H280" t="str">
            <v>GKN-Non ODC</v>
          </cell>
          <cell r="I280" t="str">
            <v>Bangalore</v>
          </cell>
          <cell r="J280">
            <v>6.5</v>
          </cell>
          <cell r="K280" t="str">
            <v>L1.1</v>
          </cell>
          <cell r="L280">
            <v>45600</v>
          </cell>
          <cell r="M280">
            <v>650000</v>
          </cell>
          <cell r="N280"/>
          <cell r="O280">
            <v>559549.99</v>
          </cell>
          <cell r="P280">
            <v>782000</v>
          </cell>
          <cell r="Q280">
            <v>670774.995</v>
          </cell>
          <cell r="R280">
            <v>1.1616477734187789</v>
          </cell>
          <cell r="S280">
            <v>0.83120204603580561</v>
          </cell>
          <cell r="T280">
            <v>0.96902836993797004</v>
          </cell>
          <cell r="U280">
            <v>1</v>
          </cell>
          <cell r="V280">
            <v>0</v>
          </cell>
          <cell r="W280">
            <v>0</v>
          </cell>
        </row>
        <row r="281">
          <cell r="A281">
            <v>279</v>
          </cell>
          <cell r="B281">
            <v>45566</v>
          </cell>
          <cell r="C281" t="str">
            <v>Software  QualificationTesting</v>
          </cell>
          <cell r="D281">
            <v>78425</v>
          </cell>
          <cell r="E281" t="str">
            <v>Divya N</v>
          </cell>
          <cell r="F281">
            <v>2</v>
          </cell>
          <cell r="G281" t="str">
            <v>2-4 Years</v>
          </cell>
          <cell r="H281" t="str">
            <v>GKN-Non ODC</v>
          </cell>
          <cell r="I281" t="str">
            <v>Bangalore</v>
          </cell>
          <cell r="J281">
            <v>6.5</v>
          </cell>
          <cell r="K281" t="str">
            <v>L1.1</v>
          </cell>
          <cell r="L281">
            <v>45600</v>
          </cell>
          <cell r="M281">
            <v>650000</v>
          </cell>
          <cell r="N281"/>
          <cell r="O281">
            <v>559549.99</v>
          </cell>
          <cell r="P281">
            <v>782000</v>
          </cell>
          <cell r="Q281">
            <v>670774.995</v>
          </cell>
          <cell r="R281">
            <v>1.1616477734187789</v>
          </cell>
          <cell r="S281">
            <v>0.83120204603580561</v>
          </cell>
          <cell r="T281">
            <v>0.96902836993797004</v>
          </cell>
          <cell r="U281">
            <v>1</v>
          </cell>
          <cell r="V281">
            <v>0</v>
          </cell>
          <cell r="W281">
            <v>0</v>
          </cell>
        </row>
        <row r="282">
          <cell r="A282">
            <v>280</v>
          </cell>
          <cell r="B282">
            <v>45536</v>
          </cell>
          <cell r="C282" t="str">
            <v>CAE Simulation</v>
          </cell>
          <cell r="D282">
            <v>78439</v>
          </cell>
          <cell r="E282" t="str">
            <v>AVINASH PATTANASHETTI</v>
          </cell>
          <cell r="F282">
            <v>8.5</v>
          </cell>
          <cell r="G282" t="str">
            <v>8-10 Years</v>
          </cell>
          <cell r="H282" t="str">
            <v>GKN-ODC</v>
          </cell>
          <cell r="I282" t="str">
            <v>Bangalore</v>
          </cell>
          <cell r="J282">
            <v>15.33</v>
          </cell>
          <cell r="K282" t="str">
            <v>L2.1</v>
          </cell>
          <cell r="L282">
            <v>45565</v>
          </cell>
          <cell r="M282">
            <v>1533000</v>
          </cell>
          <cell r="N282"/>
          <cell r="O282">
            <v>1768150.0449999999</v>
          </cell>
          <cell r="P282">
            <v>1908800</v>
          </cell>
          <cell r="Q282">
            <v>1838475.0225</v>
          </cell>
          <cell r="R282">
            <v>0.86700786753649073</v>
          </cell>
          <cell r="S282">
            <v>0.80312238055322716</v>
          </cell>
          <cell r="T282">
            <v>0.83384325663309355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281</v>
          </cell>
          <cell r="B283">
            <v>45536</v>
          </cell>
          <cell r="C283" t="str">
            <v>Systems Engineer</v>
          </cell>
          <cell r="D283">
            <v>78514</v>
          </cell>
          <cell r="E283" t="str">
            <v>Aniket Kadolkar</v>
          </cell>
          <cell r="F283">
            <v>10</v>
          </cell>
          <cell r="G283" t="str">
            <v>10-12 Years</v>
          </cell>
          <cell r="H283" t="str">
            <v>GKN-ODC</v>
          </cell>
          <cell r="I283" t="str">
            <v>Bangalore</v>
          </cell>
          <cell r="J283">
            <v>30.52</v>
          </cell>
          <cell r="K283" t="str">
            <v>L2.2</v>
          </cell>
          <cell r="L283">
            <v>45565</v>
          </cell>
          <cell r="M283">
            <v>3052000</v>
          </cell>
          <cell r="N283"/>
          <cell r="O283">
            <v>2125300</v>
          </cell>
          <cell r="P283">
            <v>2165400</v>
          </cell>
          <cell r="Q283">
            <v>2145350</v>
          </cell>
          <cell r="R283">
            <v>1.436032560109161</v>
          </cell>
          <cell r="S283">
            <v>1.4094393645515839</v>
          </cell>
          <cell r="T283">
            <v>1.4226116950614118</v>
          </cell>
          <cell r="U283">
            <v>1</v>
          </cell>
          <cell r="V283">
            <v>1</v>
          </cell>
          <cell r="W283">
            <v>1</v>
          </cell>
        </row>
        <row r="284">
          <cell r="A284">
            <v>282</v>
          </cell>
          <cell r="B284">
            <v>45536</v>
          </cell>
          <cell r="C284" t="str">
            <v>System Test Engineer</v>
          </cell>
          <cell r="D284">
            <v>78513</v>
          </cell>
          <cell r="E284" t="str">
            <v>Elluru Hanumanthu Setty</v>
          </cell>
          <cell r="F284">
            <v>2</v>
          </cell>
          <cell r="G284" t="str">
            <v>2-4 Years</v>
          </cell>
          <cell r="H284" t="str">
            <v>GKN-ODC</v>
          </cell>
          <cell r="I284" t="str">
            <v>Bangalore</v>
          </cell>
          <cell r="J284">
            <v>7.69</v>
          </cell>
          <cell r="K284" t="str">
            <v>L1.1</v>
          </cell>
          <cell r="L284">
            <v>45565</v>
          </cell>
          <cell r="M284">
            <v>769000</v>
          </cell>
          <cell r="N284"/>
          <cell r="O284">
            <v>559549.99</v>
          </cell>
          <cell r="P284">
            <v>782000</v>
          </cell>
          <cell r="Q284">
            <v>670774.995</v>
          </cell>
          <cell r="R284">
            <v>1.3743186734754478</v>
          </cell>
          <cell r="S284">
            <v>0.98337595907928388</v>
          </cell>
          <cell r="T284">
            <v>1.14643510228046</v>
          </cell>
          <cell r="U284">
            <v>1</v>
          </cell>
          <cell r="V284">
            <v>0</v>
          </cell>
          <cell r="W284">
            <v>1</v>
          </cell>
        </row>
        <row r="285">
          <cell r="A285">
            <v>283</v>
          </cell>
          <cell r="B285">
            <v>45536</v>
          </cell>
          <cell r="C285" t="str">
            <v>Bootloader</v>
          </cell>
          <cell r="D285">
            <v>78512</v>
          </cell>
          <cell r="E285" t="str">
            <v>Kaustav Bhattacharjee</v>
          </cell>
          <cell r="F285">
            <v>3</v>
          </cell>
          <cell r="G285" t="str">
            <v>2-4 Years</v>
          </cell>
          <cell r="H285" t="str">
            <v>GKN-ODC</v>
          </cell>
          <cell r="I285" t="str">
            <v>Bangalore</v>
          </cell>
          <cell r="J285">
            <v>9.9700000000000006</v>
          </cell>
          <cell r="K285" t="str">
            <v>L1.2</v>
          </cell>
          <cell r="L285">
            <v>45565</v>
          </cell>
          <cell r="M285">
            <v>997000.00000000012</v>
          </cell>
          <cell r="N285"/>
          <cell r="O285">
            <v>1016500.04</v>
          </cell>
          <cell r="P285">
            <v>1275300</v>
          </cell>
          <cell r="Q285">
            <v>1145900.02</v>
          </cell>
          <cell r="R285">
            <v>0.98081648870372895</v>
          </cell>
          <cell r="S285">
            <v>0.78177683682270849</v>
          </cell>
          <cell r="T285">
            <v>0.87005845413982985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284</v>
          </cell>
          <cell r="B286">
            <v>45536</v>
          </cell>
          <cell r="C286" t="str">
            <v>Software Integration &amp; Test</v>
          </cell>
          <cell r="D286">
            <v>78509</v>
          </cell>
          <cell r="E286" t="str">
            <v>Nethra M V O</v>
          </cell>
          <cell r="F286">
            <v>3</v>
          </cell>
          <cell r="G286" t="str">
            <v>2-4 Years</v>
          </cell>
          <cell r="H286" t="str">
            <v>GKN-ODC</v>
          </cell>
          <cell r="I286" t="str">
            <v>Bangalore</v>
          </cell>
          <cell r="J286">
            <v>6.55</v>
          </cell>
          <cell r="K286" t="str">
            <v>L1.2</v>
          </cell>
          <cell r="L286">
            <v>45565</v>
          </cell>
          <cell r="M286">
            <v>655000</v>
          </cell>
          <cell r="N286"/>
          <cell r="O286">
            <v>1016500.04</v>
          </cell>
          <cell r="P286">
            <v>1275300</v>
          </cell>
          <cell r="Q286">
            <v>1145900.02</v>
          </cell>
          <cell r="R286">
            <v>0.64436790381237952</v>
          </cell>
          <cell r="S286">
            <v>0.513604642045009</v>
          </cell>
          <cell r="T286">
            <v>0.57160309675184406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285</v>
          </cell>
          <cell r="B287">
            <v>45536</v>
          </cell>
          <cell r="C287" t="str">
            <v>Software Integration &amp; Test</v>
          </cell>
          <cell r="D287">
            <v>78505</v>
          </cell>
          <cell r="E287" t="str">
            <v>Pullagala Anil Kumar</v>
          </cell>
          <cell r="F287">
            <v>10</v>
          </cell>
          <cell r="G287" t="str">
            <v>10-12 Years</v>
          </cell>
          <cell r="H287" t="str">
            <v>GKN-ODC</v>
          </cell>
          <cell r="I287" t="str">
            <v>Bangalore</v>
          </cell>
          <cell r="J287">
            <v>31.11</v>
          </cell>
          <cell r="K287" t="str">
            <v>L2.2</v>
          </cell>
          <cell r="L287">
            <v>45565</v>
          </cell>
          <cell r="M287">
            <v>3111000</v>
          </cell>
          <cell r="N287"/>
          <cell r="O287">
            <v>2125300</v>
          </cell>
          <cell r="P287">
            <v>2165400</v>
          </cell>
          <cell r="Q287">
            <v>2145350</v>
          </cell>
          <cell r="R287">
            <v>1.4637933468216251</v>
          </cell>
          <cell r="S287">
            <v>1.4366860626212248</v>
          </cell>
          <cell r="T287">
            <v>1.4501130351690867</v>
          </cell>
          <cell r="U287">
            <v>1</v>
          </cell>
          <cell r="V287">
            <v>1</v>
          </cell>
          <cell r="W287">
            <v>1</v>
          </cell>
        </row>
        <row r="288">
          <cell r="A288">
            <v>286</v>
          </cell>
          <cell r="B288">
            <v>45536</v>
          </cell>
          <cell r="C288" t="str">
            <v>Project Manager</v>
          </cell>
          <cell r="D288">
            <v>78417</v>
          </cell>
          <cell r="E288" t="str">
            <v>Prashanthi D</v>
          </cell>
          <cell r="F288">
            <v>14</v>
          </cell>
          <cell r="G288" t="str">
            <v>12-15 Years</v>
          </cell>
          <cell r="H288" t="str">
            <v>GKN-ODC</v>
          </cell>
          <cell r="I288" t="str">
            <v>Bangalore</v>
          </cell>
          <cell r="J288">
            <v>39.57</v>
          </cell>
          <cell r="K288" t="str">
            <v>L3.1</v>
          </cell>
          <cell r="L288">
            <v>45565</v>
          </cell>
          <cell r="M288">
            <v>3957000</v>
          </cell>
          <cell r="N288"/>
          <cell r="O288">
            <v>2956899.9950000001</v>
          </cell>
          <cell r="P288">
            <v>3809200</v>
          </cell>
          <cell r="Q288">
            <v>3383049.9975000001</v>
          </cell>
          <cell r="R288">
            <v>1.3382258468974699</v>
          </cell>
          <cell r="S288">
            <v>1.0388007980678358</v>
          </cell>
          <cell r="T288">
            <v>1.1696546024812333</v>
          </cell>
          <cell r="U288">
            <v>1</v>
          </cell>
          <cell r="V288">
            <v>1</v>
          </cell>
          <cell r="W288">
            <v>1</v>
          </cell>
        </row>
        <row r="289">
          <cell r="A289">
            <v>287</v>
          </cell>
          <cell r="B289">
            <v>45536</v>
          </cell>
          <cell r="C289" t="str">
            <v>AUTOSAR</v>
          </cell>
          <cell r="D289">
            <v>78510</v>
          </cell>
          <cell r="E289" t="str">
            <v>Madhan Kumar K</v>
          </cell>
          <cell r="F289">
            <v>6.4</v>
          </cell>
          <cell r="G289" t="str">
            <v>6-8 Years</v>
          </cell>
          <cell r="H289" t="str">
            <v>GKN-ODC</v>
          </cell>
          <cell r="I289" t="str">
            <v>Bangalore</v>
          </cell>
          <cell r="J289">
            <v>23.45</v>
          </cell>
          <cell r="K289" t="str">
            <v>L2</v>
          </cell>
          <cell r="L289">
            <v>45565</v>
          </cell>
          <cell r="M289">
            <v>2345000</v>
          </cell>
          <cell r="N289"/>
          <cell r="O289">
            <v>1325500.05</v>
          </cell>
          <cell r="P289">
            <v>1652300</v>
          </cell>
          <cell r="Q289">
            <v>1488900.0249999999</v>
          </cell>
          <cell r="R289">
            <v>1.7691436526162334</v>
          </cell>
          <cell r="S289">
            <v>1.4192337953156207</v>
          </cell>
          <cell r="T289">
            <v>1.5749882199108702</v>
          </cell>
          <cell r="U289">
            <v>1</v>
          </cell>
          <cell r="V289">
            <v>1</v>
          </cell>
          <cell r="W289">
            <v>1</v>
          </cell>
        </row>
        <row r="290">
          <cell r="A290">
            <v>288</v>
          </cell>
          <cell r="B290">
            <v>45536</v>
          </cell>
          <cell r="C290" t="str">
            <v>Software test lead</v>
          </cell>
          <cell r="D290">
            <v>78437</v>
          </cell>
          <cell r="E290" t="str">
            <v>Bandaru Murali</v>
          </cell>
          <cell r="F290">
            <v>6.5</v>
          </cell>
          <cell r="G290" t="str">
            <v>6-8 Years</v>
          </cell>
          <cell r="H290" t="str">
            <v>GKN-ODC</v>
          </cell>
          <cell r="I290" t="str">
            <v>Bangalore</v>
          </cell>
          <cell r="J290">
            <v>24.25</v>
          </cell>
          <cell r="K290" t="str">
            <v>L2</v>
          </cell>
          <cell r="L290">
            <v>45565</v>
          </cell>
          <cell r="M290">
            <v>2425000</v>
          </cell>
          <cell r="N290"/>
          <cell r="O290">
            <v>1325500.05</v>
          </cell>
          <cell r="P290">
            <v>1652300</v>
          </cell>
          <cell r="Q290">
            <v>1488900.0249999999</v>
          </cell>
          <cell r="R290">
            <v>1.8294982335157211</v>
          </cell>
          <cell r="S290">
            <v>1.4676511529383285</v>
          </cell>
          <cell r="T290">
            <v>1.6287191613150791</v>
          </cell>
          <cell r="U290">
            <v>1</v>
          </cell>
          <cell r="V290">
            <v>1</v>
          </cell>
          <cell r="W290">
            <v>1</v>
          </cell>
        </row>
        <row r="291">
          <cell r="A291">
            <v>289</v>
          </cell>
          <cell r="B291">
            <v>45536</v>
          </cell>
          <cell r="C291" t="str">
            <v>Bootloader</v>
          </cell>
          <cell r="D291">
            <v>78438</v>
          </cell>
          <cell r="E291" t="str">
            <v>Ayush Jain</v>
          </cell>
          <cell r="F291">
            <v>8</v>
          </cell>
          <cell r="G291" t="str">
            <v>8-10 Years</v>
          </cell>
          <cell r="H291" t="str">
            <v>GKN-ODC</v>
          </cell>
          <cell r="I291" t="str">
            <v>Bangalore</v>
          </cell>
          <cell r="J291">
            <v>29.32</v>
          </cell>
          <cell r="K291" t="str">
            <v>L2.1</v>
          </cell>
          <cell r="L291">
            <v>45565</v>
          </cell>
          <cell r="M291">
            <v>2932000</v>
          </cell>
          <cell r="N291"/>
          <cell r="O291">
            <v>1768150.0449999999</v>
          </cell>
          <cell r="P291">
            <v>1908800</v>
          </cell>
          <cell r="Q291">
            <v>1838475.0225</v>
          </cell>
          <cell r="R291">
            <v>1.6582303115570716</v>
          </cell>
          <cell r="S291">
            <v>1.5360435875943002</v>
          </cell>
          <cell r="T291">
            <v>1.594800018557228</v>
          </cell>
          <cell r="U291">
            <v>1</v>
          </cell>
          <cell r="V291">
            <v>1</v>
          </cell>
          <cell r="W291">
            <v>1</v>
          </cell>
        </row>
        <row r="292">
          <cell r="A292">
            <v>290</v>
          </cell>
          <cell r="B292">
            <v>45536</v>
          </cell>
          <cell r="C292" t="str">
            <v>Project Manager</v>
          </cell>
          <cell r="D292">
            <v>78418</v>
          </cell>
          <cell r="E292" t="str">
            <v>Jayachandran Kanagaraj</v>
          </cell>
          <cell r="F292">
            <v>13</v>
          </cell>
          <cell r="G292" t="str">
            <v>12-15 Years</v>
          </cell>
          <cell r="H292" t="str">
            <v>GKN-ODC</v>
          </cell>
          <cell r="I292" t="str">
            <v>Bangalore</v>
          </cell>
          <cell r="J292">
            <v>34.49</v>
          </cell>
          <cell r="K292" t="str">
            <v>L3</v>
          </cell>
          <cell r="L292">
            <v>45565</v>
          </cell>
          <cell r="M292">
            <v>3449000</v>
          </cell>
          <cell r="N292"/>
          <cell r="O292">
            <v>2339799.96</v>
          </cell>
          <cell r="P292">
            <v>3321200</v>
          </cell>
          <cell r="Q292">
            <v>2830499.98</v>
          </cell>
          <cell r="R292">
            <v>1.4740576369614093</v>
          </cell>
          <cell r="S292">
            <v>1.0384800674455017</v>
          </cell>
          <cell r="T292">
            <v>1.2185126388872116</v>
          </cell>
          <cell r="U292">
            <v>1</v>
          </cell>
          <cell r="V292">
            <v>1</v>
          </cell>
          <cell r="W29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6019-816D-4A32-AD8E-8E57F437A7E8}">
  <dimension ref="A2:Y292"/>
  <sheetViews>
    <sheetView workbookViewId="0">
      <selection activeCell="C7" sqref="C7"/>
    </sheetView>
  </sheetViews>
  <sheetFormatPr defaultColWidth="9.140625" defaultRowHeight="13.5" x14ac:dyDescent="0.35"/>
  <cols>
    <col min="1" max="1" width="8.2109375" style="5" bestFit="1" customWidth="1"/>
    <col min="2" max="2" width="7.140625" style="5" customWidth="1"/>
    <col min="3" max="3" width="22.640625" style="5" customWidth="1"/>
    <col min="4" max="4" width="20.35546875" style="5" customWidth="1"/>
    <col min="5" max="5" width="24.140625" style="5" customWidth="1"/>
    <col min="6" max="6" width="8.35546875" style="5" customWidth="1"/>
    <col min="7" max="7" width="11.140625" style="5" customWidth="1"/>
    <col min="8" max="8" width="18.140625" style="5" bestFit="1" customWidth="1"/>
    <col min="9" max="9" width="15.2109375" style="5" hidden="1" customWidth="1"/>
    <col min="10" max="10" width="17" style="5" hidden="1" customWidth="1"/>
    <col min="11" max="12" width="7.85546875" style="5" bestFit="1" customWidth="1"/>
    <col min="13" max="13" width="16.5703125" style="5" bestFit="1" customWidth="1"/>
    <col min="14" max="14" width="12.42578125" style="5" customWidth="1"/>
    <col min="15" max="16384" width="9.140625" style="5"/>
  </cols>
  <sheetData>
    <row r="2" spans="1:25" ht="52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188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183</v>
      </c>
      <c r="N2" s="2" t="s">
        <v>184</v>
      </c>
      <c r="O2" s="3" t="s">
        <v>185</v>
      </c>
      <c r="P2" s="3" t="s">
        <v>186</v>
      </c>
      <c r="Q2" s="3" t="s">
        <v>187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4" t="s">
        <v>16</v>
      </c>
      <c r="X2" s="4" t="s">
        <v>191</v>
      </c>
      <c r="Y2" s="4" t="s">
        <v>190</v>
      </c>
    </row>
    <row r="3" spans="1:25" x14ac:dyDescent="0.35">
      <c r="A3" s="6">
        <v>1</v>
      </c>
      <c r="B3" s="7">
        <v>45017</v>
      </c>
      <c r="C3" s="8" t="s">
        <v>17</v>
      </c>
      <c r="D3" s="8">
        <f>VLOOKUP(A3,[1]Master!$A$2:$W$292,4,0)</f>
        <v>55995</v>
      </c>
      <c r="E3" s="8" t="s">
        <v>182</v>
      </c>
      <c r="F3" s="25">
        <v>6.4465753424657537</v>
      </c>
      <c r="G3" s="24" t="str">
        <f>IF(F3&lt;2,"0-2 Year",
IF(F3&lt;4,"2-4 Years",
IF(F3&lt;6,"4-6 Years",
IF(F3&lt;8,"6-8 Years",
IF(F3&lt;10,"8-10 Years",
IF(F3&lt;12,"10-12 Years",
IF(F3&lt;15,"12-15 Years",
IF(F3&lt;20,"15-20 Years",
IF(F3&lt;=25,"20-25 Years","")))))))))</f>
        <v>6-8 Years</v>
      </c>
      <c r="H3" s="8" t="s">
        <v>18</v>
      </c>
      <c r="I3" s="8" t="s">
        <v>19</v>
      </c>
      <c r="J3" s="8">
        <v>9.14</v>
      </c>
      <c r="K3" s="8" t="s">
        <v>20</v>
      </c>
      <c r="L3" s="9">
        <v>45185</v>
      </c>
      <c r="M3" s="10">
        <v>1525000</v>
      </c>
      <c r="N3" s="8"/>
      <c r="O3" s="11">
        <v>1450500.05</v>
      </c>
      <c r="P3" s="11">
        <v>1777300</v>
      </c>
      <c r="Q3" s="11">
        <v>1613900.0249999999</v>
      </c>
      <c r="R3" s="12">
        <f>M3/O3</f>
        <v>1.051361563207116</v>
      </c>
      <c r="S3" s="12">
        <f>M3/P3</f>
        <v>0.85804309908287857</v>
      </c>
      <c r="T3" s="12">
        <f>M3/Q3</f>
        <v>0.94491602724896173</v>
      </c>
      <c r="U3" s="13">
        <f>IF(R3&gt;1,1,0)</f>
        <v>1</v>
      </c>
      <c r="V3" s="13">
        <f>IF(S3&gt;1,1,0)</f>
        <v>0</v>
      </c>
      <c r="W3" s="14">
        <f>IF(T3&gt;1,1,0)</f>
        <v>0</v>
      </c>
      <c r="X3" s="5" t="s">
        <v>189</v>
      </c>
      <c r="Y3" s="5" t="s">
        <v>144</v>
      </c>
    </row>
    <row r="4" spans="1:25" x14ac:dyDescent="0.35">
      <c r="A4" s="6">
        <f>A3+1</f>
        <v>2</v>
      </c>
      <c r="B4" s="7">
        <v>45017</v>
      </c>
      <c r="C4" s="8" t="s">
        <v>17</v>
      </c>
      <c r="D4" s="8">
        <f>VLOOKUP(A4,[1]Master!$A$2:$W$292,4,0)</f>
        <v>64413</v>
      </c>
      <c r="E4" s="8" t="s">
        <v>182</v>
      </c>
      <c r="F4" s="25">
        <v>7.2465753424657535</v>
      </c>
      <c r="G4" s="24" t="str">
        <f t="shared" ref="G4:G66" si="0">IF(F4&lt;2,"0-2 Year",
IF(F4&lt;4,"2-4 Years",
IF(F4&lt;6,"4-6 Years",
IF(F4&lt;8,"6-8 Years",
IF(F4&lt;10,"8-10 Years",
IF(F4&lt;12,"10-12 Years",
IF(F4&lt;15,"12-15 Years",
IF(F4&lt;20,"15-20 Years",
IF(F4&lt;=25,"20-25 Years","")))))))))</f>
        <v>6-8 Years</v>
      </c>
      <c r="H4" s="8" t="s">
        <v>18</v>
      </c>
      <c r="I4" s="8" t="s">
        <v>19</v>
      </c>
      <c r="J4" s="8">
        <v>10.5</v>
      </c>
      <c r="K4" s="8" t="s">
        <v>20</v>
      </c>
      <c r="L4" s="9">
        <v>45232</v>
      </c>
      <c r="M4" s="10">
        <v>1725000</v>
      </c>
      <c r="N4" s="8"/>
      <c r="O4" s="11">
        <v>1450500.05</v>
      </c>
      <c r="P4" s="11">
        <v>1777300</v>
      </c>
      <c r="Q4" s="11">
        <v>1613900.0249999999</v>
      </c>
      <c r="R4" s="12">
        <f t="shared" ref="R4:R66" si="1">M4/O4</f>
        <v>1.18924504690641</v>
      </c>
      <c r="S4" s="12">
        <f>M4/P4</f>
        <v>0.97057334158555109</v>
      </c>
      <c r="T4" s="12">
        <f t="shared" ref="T4:T66" si="2">M4/Q4</f>
        <v>1.0688394406586617</v>
      </c>
      <c r="U4" s="13">
        <f t="shared" ref="U4:W66" si="3">IF(R4&gt;1,1,0)</f>
        <v>1</v>
      </c>
      <c r="V4" s="13">
        <f t="shared" si="3"/>
        <v>0</v>
      </c>
      <c r="W4" s="14">
        <f t="shared" si="3"/>
        <v>1</v>
      </c>
      <c r="X4" s="5" t="s">
        <v>189</v>
      </c>
      <c r="Y4" s="5" t="s">
        <v>144</v>
      </c>
    </row>
    <row r="5" spans="1:25" x14ac:dyDescent="0.35">
      <c r="A5" s="6">
        <f t="shared" ref="A5:A68" si="4">A4+1</f>
        <v>3</v>
      </c>
      <c r="B5" s="7">
        <v>45017</v>
      </c>
      <c r="C5" s="8" t="s">
        <v>17</v>
      </c>
      <c r="D5" s="8">
        <f>VLOOKUP(A5,[1]Master!$A$2:$W$292,4,0)</f>
        <v>64465</v>
      </c>
      <c r="E5" s="8" t="s">
        <v>182</v>
      </c>
      <c r="F5" s="25">
        <v>12.146575342465754</v>
      </c>
      <c r="G5" s="24" t="str">
        <f t="shared" si="0"/>
        <v>12-15 Years</v>
      </c>
      <c r="H5" s="8" t="s">
        <v>18</v>
      </c>
      <c r="I5" s="8" t="s">
        <v>19</v>
      </c>
      <c r="J5" s="8">
        <v>12.5</v>
      </c>
      <c r="K5" s="8" t="s">
        <v>21</v>
      </c>
      <c r="L5" s="9">
        <v>45224</v>
      </c>
      <c r="M5" s="10">
        <v>2125000</v>
      </c>
      <c r="N5" s="8"/>
      <c r="O5" s="11">
        <v>2250300</v>
      </c>
      <c r="P5" s="11">
        <v>2290400</v>
      </c>
      <c r="Q5" s="11">
        <v>2270350</v>
      </c>
      <c r="R5" s="12">
        <f t="shared" si="1"/>
        <v>0.94431853530640364</v>
      </c>
      <c r="S5" s="12">
        <f t="shared" ref="S5:S66" si="5">M5/P5</f>
        <v>0.92778553964373034</v>
      </c>
      <c r="T5" s="12">
        <f t="shared" si="2"/>
        <v>0.93597903406963689</v>
      </c>
      <c r="U5" s="13">
        <f t="shared" si="3"/>
        <v>0</v>
      </c>
      <c r="V5" s="13">
        <f t="shared" si="3"/>
        <v>0</v>
      </c>
      <c r="W5" s="14">
        <f t="shared" si="3"/>
        <v>0</v>
      </c>
      <c r="X5" s="5" t="s">
        <v>189</v>
      </c>
      <c r="Y5" s="5" t="s">
        <v>144</v>
      </c>
    </row>
    <row r="6" spans="1:25" x14ac:dyDescent="0.35">
      <c r="A6" s="6">
        <f t="shared" si="4"/>
        <v>4</v>
      </c>
      <c r="B6" s="7">
        <v>45017</v>
      </c>
      <c r="C6" s="8" t="s">
        <v>22</v>
      </c>
      <c r="D6" s="8">
        <f>VLOOKUP(A6,[1]Master!$A$2:$W$292,4,0)</f>
        <v>54311</v>
      </c>
      <c r="E6" s="8" t="s">
        <v>182</v>
      </c>
      <c r="F6" s="25">
        <v>12.246575342465754</v>
      </c>
      <c r="G6" s="24" t="str">
        <f t="shared" si="0"/>
        <v>12-15 Years</v>
      </c>
      <c r="H6" s="8" t="s">
        <v>23</v>
      </c>
      <c r="I6" s="8" t="s">
        <v>19</v>
      </c>
      <c r="J6" s="8">
        <v>10</v>
      </c>
      <c r="K6" s="8" t="s">
        <v>24</v>
      </c>
      <c r="L6" s="9">
        <v>45210</v>
      </c>
      <c r="M6" s="10">
        <v>1725000</v>
      </c>
      <c r="N6" s="8"/>
      <c r="O6" s="11">
        <v>1141500.04</v>
      </c>
      <c r="P6" s="11">
        <v>1400300</v>
      </c>
      <c r="Q6" s="11">
        <v>1270900.02</v>
      </c>
      <c r="R6" s="12">
        <f t="shared" si="1"/>
        <v>1.5111694608438209</v>
      </c>
      <c r="S6" s="12">
        <f t="shared" si="5"/>
        <v>1.2318788830964793</v>
      </c>
      <c r="T6" s="12">
        <f t="shared" si="2"/>
        <v>1.3573058248909304</v>
      </c>
      <c r="U6" s="13">
        <f t="shared" si="3"/>
        <v>1</v>
      </c>
      <c r="V6" s="13">
        <f t="shared" si="3"/>
        <v>1</v>
      </c>
      <c r="W6" s="14">
        <f t="shared" si="3"/>
        <v>1</v>
      </c>
      <c r="X6" s="5" t="s">
        <v>189</v>
      </c>
      <c r="Y6" s="5" t="s">
        <v>144</v>
      </c>
    </row>
    <row r="7" spans="1:25" x14ac:dyDescent="0.35">
      <c r="A7" s="6">
        <f t="shared" si="4"/>
        <v>5</v>
      </c>
      <c r="B7" s="7">
        <v>45017</v>
      </c>
      <c r="C7" s="8" t="s">
        <v>25</v>
      </c>
      <c r="D7" s="8">
        <f>VLOOKUP(A7,[1]Master!$A$2:$W$292,4,0)</f>
        <v>54312</v>
      </c>
      <c r="E7" s="8" t="s">
        <v>182</v>
      </c>
      <c r="F7" s="25">
        <v>18.246575342465754</v>
      </c>
      <c r="G7" s="24" t="str">
        <f t="shared" si="0"/>
        <v>15-20 Years</v>
      </c>
      <c r="H7" s="8" t="s">
        <v>23</v>
      </c>
      <c r="I7" s="8" t="s">
        <v>26</v>
      </c>
      <c r="J7" s="8">
        <v>18</v>
      </c>
      <c r="K7" s="8" t="s">
        <v>21</v>
      </c>
      <c r="L7" s="9">
        <v>45226</v>
      </c>
      <c r="M7" s="10">
        <v>2125000</v>
      </c>
      <c r="N7" s="8"/>
      <c r="O7" s="11">
        <v>2250300</v>
      </c>
      <c r="P7" s="11">
        <v>2290400</v>
      </c>
      <c r="Q7" s="11">
        <v>2270350</v>
      </c>
      <c r="R7" s="12">
        <f t="shared" si="1"/>
        <v>0.94431853530640364</v>
      </c>
      <c r="S7" s="12">
        <f t="shared" si="5"/>
        <v>0.92778553964373034</v>
      </c>
      <c r="T7" s="12">
        <f t="shared" si="2"/>
        <v>0.93597903406963689</v>
      </c>
      <c r="U7" s="13">
        <f t="shared" si="3"/>
        <v>0</v>
      </c>
      <c r="V7" s="13">
        <f t="shared" si="3"/>
        <v>0</v>
      </c>
      <c r="W7" s="14">
        <f t="shared" si="3"/>
        <v>0</v>
      </c>
      <c r="X7" s="5" t="s">
        <v>189</v>
      </c>
      <c r="Y7" s="5" t="s">
        <v>144</v>
      </c>
    </row>
    <row r="8" spans="1:25" x14ac:dyDescent="0.35">
      <c r="A8" s="6">
        <f t="shared" si="4"/>
        <v>6</v>
      </c>
      <c r="B8" s="7">
        <v>45017</v>
      </c>
      <c r="C8" s="8" t="s">
        <v>22</v>
      </c>
      <c r="D8" s="8">
        <f>VLOOKUP(A8,[1]Master!$A$2:$W$292,4,0)</f>
        <v>52743</v>
      </c>
      <c r="E8" s="8" t="s">
        <v>182</v>
      </c>
      <c r="F8" s="25">
        <v>10.746575342465754</v>
      </c>
      <c r="G8" s="24" t="str">
        <f t="shared" si="0"/>
        <v>10-12 Years</v>
      </c>
      <c r="H8" s="8" t="s">
        <v>23</v>
      </c>
      <c r="I8" s="8" t="s">
        <v>19</v>
      </c>
      <c r="J8" s="8">
        <v>26</v>
      </c>
      <c r="K8" s="8" t="s">
        <v>27</v>
      </c>
      <c r="L8" s="9">
        <v>45179</v>
      </c>
      <c r="M8" s="10">
        <v>3325000</v>
      </c>
      <c r="N8" s="8"/>
      <c r="O8" s="11">
        <v>1893150.0449999999</v>
      </c>
      <c r="P8" s="11">
        <v>2033800</v>
      </c>
      <c r="Q8" s="11">
        <v>1963475.0225</v>
      </c>
      <c r="R8" s="12">
        <f t="shared" si="1"/>
        <v>1.7563319974460874</v>
      </c>
      <c r="S8" s="12">
        <f t="shared" si="5"/>
        <v>1.6348706854164619</v>
      </c>
      <c r="T8" s="12">
        <f t="shared" si="2"/>
        <v>1.6934261764972363</v>
      </c>
      <c r="U8" s="13">
        <f t="shared" si="3"/>
        <v>1</v>
      </c>
      <c r="V8" s="13">
        <f t="shared" si="3"/>
        <v>1</v>
      </c>
      <c r="W8" s="14">
        <f t="shared" si="3"/>
        <v>1</v>
      </c>
      <c r="X8" s="5" t="s">
        <v>189</v>
      </c>
      <c r="Y8" s="5" t="s">
        <v>144</v>
      </c>
    </row>
    <row r="9" spans="1:25" x14ac:dyDescent="0.35">
      <c r="A9" s="6">
        <f t="shared" si="4"/>
        <v>7</v>
      </c>
      <c r="B9" s="7">
        <v>45017</v>
      </c>
      <c r="C9" s="8" t="s">
        <v>22</v>
      </c>
      <c r="D9" s="8">
        <f>VLOOKUP(A9,[1]Master!$A$2:$W$292,4,0)</f>
        <v>63262</v>
      </c>
      <c r="E9" s="8" t="s">
        <v>182</v>
      </c>
      <c r="F9" s="25">
        <v>6.2465753424657535</v>
      </c>
      <c r="G9" s="24" t="str">
        <f t="shared" si="0"/>
        <v>6-8 Years</v>
      </c>
      <c r="H9" s="8" t="s">
        <v>23</v>
      </c>
      <c r="I9" s="8" t="s">
        <v>19</v>
      </c>
      <c r="J9" s="8">
        <v>15.1</v>
      </c>
      <c r="K9" s="8" t="s">
        <v>27</v>
      </c>
      <c r="L9" s="9">
        <v>45291</v>
      </c>
      <c r="M9" s="10">
        <v>2425000</v>
      </c>
      <c r="N9" s="8"/>
      <c r="O9" s="11">
        <v>1893150.0449999999</v>
      </c>
      <c r="P9" s="11">
        <v>2033800</v>
      </c>
      <c r="Q9" s="11">
        <v>1963475.0225</v>
      </c>
      <c r="R9" s="12">
        <f t="shared" si="1"/>
        <v>1.2809338627990261</v>
      </c>
      <c r="S9" s="12">
        <f t="shared" si="5"/>
        <v>1.1923492968826828</v>
      </c>
      <c r="T9" s="12">
        <f t="shared" si="2"/>
        <v>1.2350551813551272</v>
      </c>
      <c r="U9" s="13">
        <f t="shared" si="3"/>
        <v>1</v>
      </c>
      <c r="V9" s="13">
        <f t="shared" si="3"/>
        <v>1</v>
      </c>
      <c r="W9" s="14">
        <f t="shared" si="3"/>
        <v>1</v>
      </c>
      <c r="X9" s="5" t="s">
        <v>189</v>
      </c>
      <c r="Y9" s="5" t="s">
        <v>144</v>
      </c>
    </row>
    <row r="10" spans="1:25" x14ac:dyDescent="0.35">
      <c r="A10" s="6">
        <f t="shared" si="4"/>
        <v>8</v>
      </c>
      <c r="B10" s="7">
        <v>45017</v>
      </c>
      <c r="C10" s="8" t="s">
        <v>28</v>
      </c>
      <c r="D10" s="8">
        <f>VLOOKUP(A10,[1]Master!$A$2:$W$292,4,0)</f>
        <v>64452</v>
      </c>
      <c r="E10" s="8" t="s">
        <v>182</v>
      </c>
      <c r="F10" s="25">
        <v>4.3465753424657532</v>
      </c>
      <c r="G10" s="24" t="str">
        <f t="shared" si="0"/>
        <v>4-6 Years</v>
      </c>
      <c r="H10" s="8" t="s">
        <v>29</v>
      </c>
      <c r="I10" s="8" t="s">
        <v>30</v>
      </c>
      <c r="J10" s="8">
        <v>28</v>
      </c>
      <c r="K10" s="8" t="s">
        <v>31</v>
      </c>
      <c r="L10" s="9">
        <v>45220</v>
      </c>
      <c r="M10" s="10">
        <v>3625000</v>
      </c>
      <c r="N10" s="8"/>
      <c r="O10" s="11">
        <v>3081899.9950000001</v>
      </c>
      <c r="P10" s="11">
        <v>3934200</v>
      </c>
      <c r="Q10" s="11">
        <v>3508049.9975000001</v>
      </c>
      <c r="R10" s="12">
        <f t="shared" si="1"/>
        <v>1.1762224620789488</v>
      </c>
      <c r="S10" s="12">
        <f t="shared" si="5"/>
        <v>0.92140714757765241</v>
      </c>
      <c r="T10" s="12">
        <f t="shared" si="2"/>
        <v>1.0333376099495002</v>
      </c>
      <c r="U10" s="13">
        <f t="shared" si="3"/>
        <v>1</v>
      </c>
      <c r="V10" s="13">
        <f t="shared" si="3"/>
        <v>0</v>
      </c>
      <c r="W10" s="14">
        <f t="shared" si="3"/>
        <v>1</v>
      </c>
      <c r="X10" s="5" t="s">
        <v>189</v>
      </c>
      <c r="Y10" s="5" t="s">
        <v>144</v>
      </c>
    </row>
    <row r="11" spans="1:25" x14ac:dyDescent="0.35">
      <c r="A11" s="6">
        <f t="shared" si="4"/>
        <v>9</v>
      </c>
      <c r="B11" s="7">
        <v>45017</v>
      </c>
      <c r="C11" s="8" t="s">
        <v>32</v>
      </c>
      <c r="D11" s="8">
        <f>VLOOKUP(A11,[1]Master!$A$2:$W$292,4,0)</f>
        <v>60403</v>
      </c>
      <c r="E11" s="8" t="s">
        <v>182</v>
      </c>
      <c r="F11" s="25">
        <v>10.046575342465754</v>
      </c>
      <c r="G11" s="24" t="str">
        <f t="shared" si="0"/>
        <v>10-12 Years</v>
      </c>
      <c r="H11" s="8" t="s">
        <v>18</v>
      </c>
      <c r="I11" s="8" t="s">
        <v>19</v>
      </c>
      <c r="J11" s="8">
        <v>9</v>
      </c>
      <c r="K11" s="8" t="s">
        <v>33</v>
      </c>
      <c r="L11" s="9">
        <v>45224</v>
      </c>
      <c r="M11" s="10">
        <v>3625000</v>
      </c>
      <c r="N11" s="8"/>
      <c r="O11" s="11">
        <v>2464799.96</v>
      </c>
      <c r="P11" s="11">
        <v>3446200</v>
      </c>
      <c r="Q11" s="11">
        <v>2955499.98</v>
      </c>
      <c r="R11" s="12">
        <f t="shared" si="1"/>
        <v>1.4707075863470884</v>
      </c>
      <c r="S11" s="12">
        <f t="shared" si="5"/>
        <v>1.0518832337066915</v>
      </c>
      <c r="T11" s="12">
        <f t="shared" si="2"/>
        <v>1.2265268227137665</v>
      </c>
      <c r="U11" s="13">
        <f t="shared" si="3"/>
        <v>1</v>
      </c>
      <c r="V11" s="13">
        <f t="shared" si="3"/>
        <v>1</v>
      </c>
      <c r="W11" s="14">
        <f t="shared" si="3"/>
        <v>1</v>
      </c>
      <c r="X11" s="5" t="s">
        <v>189</v>
      </c>
      <c r="Y11" s="5" t="s">
        <v>144</v>
      </c>
    </row>
    <row r="12" spans="1:25" x14ac:dyDescent="0.35">
      <c r="A12" s="6">
        <f t="shared" si="4"/>
        <v>10</v>
      </c>
      <c r="B12" s="7">
        <v>45017</v>
      </c>
      <c r="C12" s="8" t="s">
        <v>17</v>
      </c>
      <c r="D12" s="8">
        <f>VLOOKUP(A12,[1]Master!$A$2:$W$292,4,0)</f>
        <v>63253</v>
      </c>
      <c r="E12" s="8" t="s">
        <v>182</v>
      </c>
      <c r="F12" s="25">
        <v>6.7465753424657535</v>
      </c>
      <c r="G12" s="24" t="str">
        <f t="shared" si="0"/>
        <v>6-8 Years</v>
      </c>
      <c r="H12" s="8" t="s">
        <v>18</v>
      </c>
      <c r="I12" s="8" t="s">
        <v>19</v>
      </c>
      <c r="J12" s="8">
        <v>14</v>
      </c>
      <c r="K12" s="8" t="s">
        <v>27</v>
      </c>
      <c r="L12" s="9">
        <v>45221</v>
      </c>
      <c r="M12" s="10">
        <v>2925000</v>
      </c>
      <c r="N12" s="8"/>
      <c r="O12" s="11">
        <v>1893150.0449999999</v>
      </c>
      <c r="P12" s="11">
        <v>2033800</v>
      </c>
      <c r="Q12" s="11">
        <v>1963475.0225</v>
      </c>
      <c r="R12" s="12">
        <f t="shared" si="1"/>
        <v>1.545043937602949</v>
      </c>
      <c r="S12" s="12">
        <f t="shared" si="5"/>
        <v>1.4381945127347822</v>
      </c>
      <c r="T12" s="12">
        <f t="shared" si="2"/>
        <v>1.4897057342118545</v>
      </c>
      <c r="U12" s="13">
        <f t="shared" si="3"/>
        <v>1</v>
      </c>
      <c r="V12" s="13">
        <f t="shared" si="3"/>
        <v>1</v>
      </c>
      <c r="W12" s="14">
        <f t="shared" si="3"/>
        <v>1</v>
      </c>
      <c r="X12" s="5" t="s">
        <v>189</v>
      </c>
      <c r="Y12" s="5" t="s">
        <v>144</v>
      </c>
    </row>
    <row r="13" spans="1:25" x14ac:dyDescent="0.35">
      <c r="A13" s="6">
        <f t="shared" si="4"/>
        <v>11</v>
      </c>
      <c r="B13" s="7">
        <v>45017</v>
      </c>
      <c r="C13" s="8" t="s">
        <v>17</v>
      </c>
      <c r="D13" s="8">
        <f>VLOOKUP(A13,[1]Master!$A$2:$W$292,4,0)</f>
        <v>63257</v>
      </c>
      <c r="E13" s="8" t="s">
        <v>182</v>
      </c>
      <c r="F13" s="25">
        <v>3.4465753424657537</v>
      </c>
      <c r="G13" s="24" t="str">
        <f t="shared" si="0"/>
        <v>2-4 Years</v>
      </c>
      <c r="H13" s="8" t="s">
        <v>18</v>
      </c>
      <c r="I13" s="8" t="s">
        <v>19</v>
      </c>
      <c r="J13" s="8">
        <v>8</v>
      </c>
      <c r="K13" s="8" t="s">
        <v>27</v>
      </c>
      <c r="L13" s="9">
        <v>45168</v>
      </c>
      <c r="M13" s="10">
        <v>2225000</v>
      </c>
      <c r="N13" s="8"/>
      <c r="O13" s="11">
        <v>1893150.0449999999</v>
      </c>
      <c r="P13" s="11">
        <v>2033800</v>
      </c>
      <c r="Q13" s="11">
        <v>1963475.0225</v>
      </c>
      <c r="R13" s="12">
        <f t="shared" si="1"/>
        <v>1.175289832877457</v>
      </c>
      <c r="S13" s="12">
        <f t="shared" si="5"/>
        <v>1.0940112105418429</v>
      </c>
      <c r="T13" s="12">
        <f t="shared" si="2"/>
        <v>1.1331949602124363</v>
      </c>
      <c r="U13" s="13">
        <f t="shared" si="3"/>
        <v>1</v>
      </c>
      <c r="V13" s="13">
        <f t="shared" si="3"/>
        <v>1</v>
      </c>
      <c r="W13" s="14">
        <f t="shared" si="3"/>
        <v>1</v>
      </c>
      <c r="X13" s="5" t="s">
        <v>189</v>
      </c>
      <c r="Y13" s="5" t="s">
        <v>144</v>
      </c>
    </row>
    <row r="14" spans="1:25" x14ac:dyDescent="0.35">
      <c r="A14" s="6">
        <f t="shared" si="4"/>
        <v>12</v>
      </c>
      <c r="B14" s="7">
        <v>45017</v>
      </c>
      <c r="C14" s="8" t="s">
        <v>34</v>
      </c>
      <c r="D14" s="8">
        <f>VLOOKUP(A14,[1]Master!$A$2:$W$292,4,0)</f>
        <v>52971</v>
      </c>
      <c r="E14" s="8" t="s">
        <v>182</v>
      </c>
      <c r="F14" s="25">
        <v>2.6465753424657534</v>
      </c>
      <c r="G14" s="24" t="str">
        <f t="shared" si="0"/>
        <v>2-4 Years</v>
      </c>
      <c r="H14" s="8" t="s">
        <v>18</v>
      </c>
      <c r="I14" s="8" t="s">
        <v>19</v>
      </c>
      <c r="J14" s="8">
        <v>2.7</v>
      </c>
      <c r="K14" s="8" t="s">
        <v>35</v>
      </c>
      <c r="L14" s="9">
        <v>45189</v>
      </c>
      <c r="M14" s="10">
        <v>725000</v>
      </c>
      <c r="N14" s="8"/>
      <c r="O14" s="11">
        <v>684549.99</v>
      </c>
      <c r="P14" s="11">
        <v>907000</v>
      </c>
      <c r="Q14" s="11">
        <v>795774.995</v>
      </c>
      <c r="R14" s="12">
        <f t="shared" si="1"/>
        <v>1.0590899285529169</v>
      </c>
      <c r="S14" s="12">
        <f t="shared" si="5"/>
        <v>0.79933847850055129</v>
      </c>
      <c r="T14" s="12">
        <f t="shared" si="2"/>
        <v>0.91106154950244445</v>
      </c>
      <c r="U14" s="13">
        <f t="shared" si="3"/>
        <v>1</v>
      </c>
      <c r="V14" s="13">
        <f t="shared" si="3"/>
        <v>0</v>
      </c>
      <c r="W14" s="14">
        <f t="shared" si="3"/>
        <v>0</v>
      </c>
      <c r="X14" s="5" t="s">
        <v>189</v>
      </c>
      <c r="Y14" s="5" t="s">
        <v>144</v>
      </c>
    </row>
    <row r="15" spans="1:25" x14ac:dyDescent="0.35">
      <c r="A15" s="6">
        <f t="shared" si="4"/>
        <v>13</v>
      </c>
      <c r="B15" s="7">
        <v>45017</v>
      </c>
      <c r="C15" s="8" t="s">
        <v>36</v>
      </c>
      <c r="D15" s="8">
        <f>VLOOKUP(A15,[1]Master!$A$2:$W$292,4,0)</f>
        <v>63256</v>
      </c>
      <c r="E15" s="8" t="s">
        <v>182</v>
      </c>
      <c r="F15" s="25">
        <v>4.0465753424657533</v>
      </c>
      <c r="G15" s="24" t="str">
        <f t="shared" si="0"/>
        <v>4-6 Years</v>
      </c>
      <c r="H15" s="8" t="s">
        <v>18</v>
      </c>
      <c r="I15" s="8" t="s">
        <v>26</v>
      </c>
      <c r="J15" s="8">
        <v>6.3</v>
      </c>
      <c r="K15" s="8" t="s">
        <v>24</v>
      </c>
      <c r="L15" s="9">
        <v>45151</v>
      </c>
      <c r="M15" s="10">
        <v>1425000</v>
      </c>
      <c r="N15" s="8"/>
      <c r="O15" s="11">
        <v>1141500.04</v>
      </c>
      <c r="P15" s="11">
        <v>1400300</v>
      </c>
      <c r="Q15" s="11">
        <v>1270900.02</v>
      </c>
      <c r="R15" s="12">
        <f t="shared" si="1"/>
        <v>1.2483573806970694</v>
      </c>
      <c r="S15" s="12">
        <f t="shared" si="5"/>
        <v>1.0176390773405699</v>
      </c>
      <c r="T15" s="12">
        <f t="shared" si="2"/>
        <v>1.1212526379533774</v>
      </c>
      <c r="U15" s="13">
        <f t="shared" si="3"/>
        <v>1</v>
      </c>
      <c r="V15" s="13">
        <f t="shared" si="3"/>
        <v>1</v>
      </c>
      <c r="W15" s="14">
        <f t="shared" si="3"/>
        <v>1</v>
      </c>
      <c r="X15" s="5" t="s">
        <v>189</v>
      </c>
      <c r="Y15" s="5" t="s">
        <v>144</v>
      </c>
    </row>
    <row r="16" spans="1:25" x14ac:dyDescent="0.35">
      <c r="A16" s="6">
        <f t="shared" si="4"/>
        <v>14</v>
      </c>
      <c r="B16" s="7">
        <v>45017</v>
      </c>
      <c r="C16" s="8" t="s">
        <v>25</v>
      </c>
      <c r="D16" s="8">
        <f>VLOOKUP(A16,[1]Master!$A$2:$W$292,4,0)</f>
        <v>51470</v>
      </c>
      <c r="E16" s="8" t="s">
        <v>182</v>
      </c>
      <c r="F16" s="25">
        <v>6.2465753424657535</v>
      </c>
      <c r="G16" s="24" t="str">
        <f t="shared" si="0"/>
        <v>6-8 Years</v>
      </c>
      <c r="H16" s="8" t="s">
        <v>18</v>
      </c>
      <c r="I16" s="8" t="s">
        <v>26</v>
      </c>
      <c r="J16" s="8">
        <v>12</v>
      </c>
      <c r="K16" s="8" t="s">
        <v>20</v>
      </c>
      <c r="L16" s="9">
        <v>45140</v>
      </c>
      <c r="M16" s="10">
        <v>1975000</v>
      </c>
      <c r="N16" s="8"/>
      <c r="O16" s="11">
        <v>1450500.05</v>
      </c>
      <c r="P16" s="11">
        <v>1777300</v>
      </c>
      <c r="Q16" s="11">
        <v>1613900.0249999999</v>
      </c>
      <c r="R16" s="12">
        <f t="shared" si="1"/>
        <v>1.3615994015305273</v>
      </c>
      <c r="S16" s="12">
        <f t="shared" si="5"/>
        <v>1.1112361447138919</v>
      </c>
      <c r="T16" s="12">
        <f t="shared" si="2"/>
        <v>1.2237437074207866</v>
      </c>
      <c r="U16" s="13">
        <f t="shared" si="3"/>
        <v>1</v>
      </c>
      <c r="V16" s="13">
        <f t="shared" si="3"/>
        <v>1</v>
      </c>
      <c r="W16" s="14">
        <f t="shared" si="3"/>
        <v>1</v>
      </c>
      <c r="X16" s="5" t="s">
        <v>189</v>
      </c>
      <c r="Y16" s="5" t="s">
        <v>144</v>
      </c>
    </row>
    <row r="17" spans="1:25" x14ac:dyDescent="0.35">
      <c r="A17" s="6">
        <f t="shared" si="4"/>
        <v>15</v>
      </c>
      <c r="B17" s="7">
        <v>45017</v>
      </c>
      <c r="C17" s="8" t="s">
        <v>37</v>
      </c>
      <c r="D17" s="8">
        <f>VLOOKUP(A17,[1]Master!$A$2:$W$292,4,0)</f>
        <v>51466</v>
      </c>
      <c r="E17" s="8" t="s">
        <v>182</v>
      </c>
      <c r="F17" s="25">
        <v>2.2465753424657535</v>
      </c>
      <c r="G17" s="24" t="str">
        <f t="shared" si="0"/>
        <v>2-4 Years</v>
      </c>
      <c r="H17" s="8" t="s">
        <v>18</v>
      </c>
      <c r="I17" s="8" t="s">
        <v>26</v>
      </c>
      <c r="J17" s="8">
        <v>6</v>
      </c>
      <c r="K17" s="8" t="s">
        <v>35</v>
      </c>
      <c r="L17" s="9">
        <v>45149</v>
      </c>
      <c r="M17" s="10">
        <v>1425000</v>
      </c>
      <c r="N17" s="8"/>
      <c r="O17" s="11">
        <v>684549.99</v>
      </c>
      <c r="P17" s="11">
        <v>907000</v>
      </c>
      <c r="Q17" s="11">
        <v>795774.995</v>
      </c>
      <c r="R17" s="12">
        <f t="shared" si="1"/>
        <v>2.0816595147419403</v>
      </c>
      <c r="S17" s="12">
        <f t="shared" si="5"/>
        <v>1.5711135611907387</v>
      </c>
      <c r="T17" s="12">
        <f t="shared" si="2"/>
        <v>1.7907071835048047</v>
      </c>
      <c r="U17" s="13">
        <f t="shared" si="3"/>
        <v>1</v>
      </c>
      <c r="V17" s="13">
        <f t="shared" si="3"/>
        <v>1</v>
      </c>
      <c r="W17" s="14">
        <f t="shared" si="3"/>
        <v>1</v>
      </c>
      <c r="X17" s="5" t="s">
        <v>189</v>
      </c>
      <c r="Y17" s="5" t="s">
        <v>144</v>
      </c>
    </row>
    <row r="18" spans="1:25" x14ac:dyDescent="0.35">
      <c r="A18" s="6">
        <f t="shared" si="4"/>
        <v>16</v>
      </c>
      <c r="B18" s="7">
        <v>45017</v>
      </c>
      <c r="C18" s="8" t="s">
        <v>17</v>
      </c>
      <c r="D18" s="8">
        <f>VLOOKUP(A18,[1]Master!$A$2:$W$292,4,0)</f>
        <v>51464</v>
      </c>
      <c r="E18" s="8" t="s">
        <v>182</v>
      </c>
      <c r="F18" s="25">
        <v>10.246575342465754</v>
      </c>
      <c r="G18" s="24" t="str">
        <f t="shared" si="0"/>
        <v>10-12 Years</v>
      </c>
      <c r="H18" s="8" t="s">
        <v>18</v>
      </c>
      <c r="I18" s="15" t="s">
        <v>26</v>
      </c>
      <c r="J18" s="8">
        <v>13</v>
      </c>
      <c r="K18" s="8" t="s">
        <v>24</v>
      </c>
      <c r="L18" s="9">
        <v>45134</v>
      </c>
      <c r="M18" s="10">
        <v>1525000</v>
      </c>
      <c r="N18" s="8"/>
      <c r="O18" s="11">
        <v>1141500.04</v>
      </c>
      <c r="P18" s="11">
        <v>1400300</v>
      </c>
      <c r="Q18" s="11">
        <v>1270900.02</v>
      </c>
      <c r="R18" s="12">
        <f t="shared" si="1"/>
        <v>1.3359614074126531</v>
      </c>
      <c r="S18" s="12">
        <f t="shared" si="5"/>
        <v>1.089052345925873</v>
      </c>
      <c r="T18" s="12">
        <f t="shared" si="2"/>
        <v>1.1999370335992283</v>
      </c>
      <c r="U18" s="13">
        <f t="shared" si="3"/>
        <v>1</v>
      </c>
      <c r="V18" s="13">
        <f t="shared" si="3"/>
        <v>1</v>
      </c>
      <c r="W18" s="14">
        <f t="shared" si="3"/>
        <v>1</v>
      </c>
      <c r="X18" s="5" t="s">
        <v>189</v>
      </c>
      <c r="Y18" s="5" t="s">
        <v>144</v>
      </c>
    </row>
    <row r="19" spans="1:25" x14ac:dyDescent="0.35">
      <c r="A19" s="6">
        <f t="shared" si="4"/>
        <v>17</v>
      </c>
      <c r="B19" s="7">
        <v>45017</v>
      </c>
      <c r="C19" s="8" t="s">
        <v>17</v>
      </c>
      <c r="D19" s="8">
        <f>VLOOKUP(A19,[1]Master!$A$2:$W$292,4,0)</f>
        <v>52972</v>
      </c>
      <c r="E19" s="8" t="s">
        <v>182</v>
      </c>
      <c r="F19" s="25">
        <v>8.1465753424657539</v>
      </c>
      <c r="G19" s="24" t="str">
        <f t="shared" si="0"/>
        <v>8-10 Years</v>
      </c>
      <c r="H19" s="8" t="s">
        <v>18</v>
      </c>
      <c r="I19" s="8" t="s">
        <v>26</v>
      </c>
      <c r="J19" s="8">
        <v>10</v>
      </c>
      <c r="K19" s="8" t="s">
        <v>24</v>
      </c>
      <c r="L19" s="9">
        <v>45136</v>
      </c>
      <c r="M19" s="10">
        <v>1825000</v>
      </c>
      <c r="N19" s="8">
        <v>1.5</v>
      </c>
      <c r="O19" s="11">
        <v>1141500.04</v>
      </c>
      <c r="P19" s="11">
        <v>1400300</v>
      </c>
      <c r="Q19" s="11">
        <v>1270900.02</v>
      </c>
      <c r="R19" s="12">
        <f t="shared" si="1"/>
        <v>1.5987734875594046</v>
      </c>
      <c r="S19" s="12">
        <f t="shared" si="5"/>
        <v>1.3032921516817826</v>
      </c>
      <c r="T19" s="12">
        <f t="shared" si="2"/>
        <v>1.4359902205367814</v>
      </c>
      <c r="U19" s="13">
        <f t="shared" si="3"/>
        <v>1</v>
      </c>
      <c r="V19" s="13">
        <f t="shared" si="3"/>
        <v>1</v>
      </c>
      <c r="W19" s="14">
        <f t="shared" si="3"/>
        <v>1</v>
      </c>
      <c r="X19" s="5" t="s">
        <v>189</v>
      </c>
      <c r="Y19" s="5" t="s">
        <v>144</v>
      </c>
    </row>
    <row r="20" spans="1:25" x14ac:dyDescent="0.35">
      <c r="A20" s="6">
        <f t="shared" si="4"/>
        <v>18</v>
      </c>
      <c r="B20" s="7">
        <v>45017</v>
      </c>
      <c r="C20" s="8" t="s">
        <v>17</v>
      </c>
      <c r="D20" s="8">
        <f>VLOOKUP(A20,[1]Master!$A$2:$W$292,4,0)</f>
        <v>64434</v>
      </c>
      <c r="E20" s="8" t="s">
        <v>182</v>
      </c>
      <c r="F20" s="25">
        <v>4.2465753424657535</v>
      </c>
      <c r="G20" s="24" t="str">
        <f t="shared" si="0"/>
        <v>4-6 Years</v>
      </c>
      <c r="H20" s="8" t="s">
        <v>18</v>
      </c>
      <c r="I20" s="8" t="s">
        <v>26</v>
      </c>
      <c r="J20" s="8">
        <v>10</v>
      </c>
      <c r="K20" s="8" t="s">
        <v>24</v>
      </c>
      <c r="L20" s="9">
        <v>45231</v>
      </c>
      <c r="M20" s="10">
        <v>1625000</v>
      </c>
      <c r="N20" s="8"/>
      <c r="O20" s="11">
        <v>1141500.04</v>
      </c>
      <c r="P20" s="11">
        <v>1400300</v>
      </c>
      <c r="Q20" s="11">
        <v>1270900.02</v>
      </c>
      <c r="R20" s="12">
        <f t="shared" si="1"/>
        <v>1.4235654341282371</v>
      </c>
      <c r="S20" s="12">
        <f t="shared" si="5"/>
        <v>1.1604656145111762</v>
      </c>
      <c r="T20" s="12">
        <f t="shared" si="2"/>
        <v>1.2786214292450795</v>
      </c>
      <c r="U20" s="13">
        <f t="shared" si="3"/>
        <v>1</v>
      </c>
      <c r="V20" s="13">
        <f t="shared" si="3"/>
        <v>1</v>
      </c>
      <c r="W20" s="14">
        <f t="shared" si="3"/>
        <v>1</v>
      </c>
      <c r="X20" s="5" t="s">
        <v>189</v>
      </c>
      <c r="Y20" s="5" t="s">
        <v>144</v>
      </c>
    </row>
    <row r="21" spans="1:25" x14ac:dyDescent="0.35">
      <c r="A21" s="6">
        <f t="shared" si="4"/>
        <v>19</v>
      </c>
      <c r="B21" s="7">
        <v>45017</v>
      </c>
      <c r="C21" s="8" t="s">
        <v>17</v>
      </c>
      <c r="D21" s="8">
        <f>VLOOKUP(A21,[1]Master!$A$2:$W$292,4,0)</f>
        <v>52767</v>
      </c>
      <c r="E21" s="8" t="s">
        <v>182</v>
      </c>
      <c r="F21" s="25">
        <v>5.2465753424657535</v>
      </c>
      <c r="G21" s="24" t="str">
        <f t="shared" si="0"/>
        <v>4-6 Years</v>
      </c>
      <c r="H21" s="8" t="s">
        <v>18</v>
      </c>
      <c r="I21" s="8" t="s">
        <v>26</v>
      </c>
      <c r="J21" s="8">
        <v>5.5</v>
      </c>
      <c r="K21" s="8" t="s">
        <v>24</v>
      </c>
      <c r="L21" s="9">
        <v>45170</v>
      </c>
      <c r="M21" s="10">
        <v>1925000</v>
      </c>
      <c r="N21" s="8"/>
      <c r="O21" s="11">
        <v>1141500.04</v>
      </c>
      <c r="P21" s="11">
        <v>1400300</v>
      </c>
      <c r="Q21" s="11">
        <v>1270900.02</v>
      </c>
      <c r="R21" s="12">
        <f t="shared" si="1"/>
        <v>1.6863775142749884</v>
      </c>
      <c r="S21" s="12">
        <f t="shared" si="5"/>
        <v>1.3747054202670856</v>
      </c>
      <c r="T21" s="12">
        <f t="shared" si="2"/>
        <v>1.5146746161826325</v>
      </c>
      <c r="U21" s="13">
        <f t="shared" si="3"/>
        <v>1</v>
      </c>
      <c r="V21" s="13">
        <f t="shared" si="3"/>
        <v>1</v>
      </c>
      <c r="W21" s="14">
        <f t="shared" si="3"/>
        <v>1</v>
      </c>
      <c r="X21" s="5" t="s">
        <v>189</v>
      </c>
      <c r="Y21" s="5" t="s">
        <v>144</v>
      </c>
    </row>
    <row r="22" spans="1:25" x14ac:dyDescent="0.35">
      <c r="A22" s="6">
        <f t="shared" si="4"/>
        <v>20</v>
      </c>
      <c r="B22" s="7">
        <v>45017</v>
      </c>
      <c r="C22" s="8" t="s">
        <v>17</v>
      </c>
      <c r="D22" s="8">
        <f>VLOOKUP(A22,[1]Master!$A$2:$W$292,4,0)</f>
        <v>60385</v>
      </c>
      <c r="E22" s="8" t="s">
        <v>182</v>
      </c>
      <c r="F22" s="25">
        <v>5.7465753424657535</v>
      </c>
      <c r="G22" s="24" t="str">
        <f t="shared" si="0"/>
        <v>4-6 Years</v>
      </c>
      <c r="H22" s="8" t="s">
        <v>18</v>
      </c>
      <c r="I22" s="8" t="s">
        <v>26</v>
      </c>
      <c r="J22" s="8">
        <v>12</v>
      </c>
      <c r="K22" s="8" t="s">
        <v>24</v>
      </c>
      <c r="L22" s="9">
        <v>45149</v>
      </c>
      <c r="M22" s="10">
        <v>1575000</v>
      </c>
      <c r="N22" s="8"/>
      <c r="O22" s="11">
        <v>1141500.04</v>
      </c>
      <c r="P22" s="11">
        <v>1400300</v>
      </c>
      <c r="Q22" s="11">
        <v>1270900.02</v>
      </c>
      <c r="R22" s="12">
        <f t="shared" si="1"/>
        <v>1.3797634207704452</v>
      </c>
      <c r="S22" s="12">
        <f t="shared" si="5"/>
        <v>1.1247589802185245</v>
      </c>
      <c r="T22" s="12">
        <f t="shared" si="2"/>
        <v>1.2392792314221539</v>
      </c>
      <c r="U22" s="13">
        <f t="shared" si="3"/>
        <v>1</v>
      </c>
      <c r="V22" s="13">
        <f t="shared" si="3"/>
        <v>1</v>
      </c>
      <c r="W22" s="14">
        <f t="shared" si="3"/>
        <v>1</v>
      </c>
      <c r="X22" s="5" t="s">
        <v>189</v>
      </c>
      <c r="Y22" s="5" t="s">
        <v>144</v>
      </c>
    </row>
    <row r="23" spans="1:25" x14ac:dyDescent="0.35">
      <c r="A23" s="6">
        <f t="shared" si="4"/>
        <v>21</v>
      </c>
      <c r="B23" s="7">
        <v>45017</v>
      </c>
      <c r="C23" s="8" t="s">
        <v>34</v>
      </c>
      <c r="D23" s="8">
        <f>VLOOKUP(A23,[1]Master!$A$2:$W$292,4,0)</f>
        <v>65884</v>
      </c>
      <c r="E23" s="8" t="s">
        <v>182</v>
      </c>
      <c r="F23" s="25">
        <v>5.0465753424657533</v>
      </c>
      <c r="G23" s="24" t="str">
        <f t="shared" si="0"/>
        <v>4-6 Years</v>
      </c>
      <c r="H23" s="8" t="s">
        <v>18</v>
      </c>
      <c r="I23" s="8" t="s">
        <v>30</v>
      </c>
      <c r="J23" s="8">
        <v>6.7</v>
      </c>
      <c r="K23" s="8" t="s">
        <v>24</v>
      </c>
      <c r="L23" s="9">
        <v>45210</v>
      </c>
      <c r="M23" s="10">
        <v>1325000</v>
      </c>
      <c r="N23" s="8"/>
      <c r="O23" s="11">
        <v>1141500.04</v>
      </c>
      <c r="P23" s="11">
        <v>1400300</v>
      </c>
      <c r="Q23" s="11">
        <v>1270900.02</v>
      </c>
      <c r="R23" s="12">
        <f t="shared" si="1"/>
        <v>1.1607533539814856</v>
      </c>
      <c r="S23" s="12">
        <f t="shared" si="5"/>
        <v>0.94622580875526674</v>
      </c>
      <c r="T23" s="12">
        <f t="shared" si="2"/>
        <v>1.0425682423075262</v>
      </c>
      <c r="U23" s="13">
        <f t="shared" si="3"/>
        <v>1</v>
      </c>
      <c r="V23" s="13">
        <f t="shared" si="3"/>
        <v>0</v>
      </c>
      <c r="W23" s="14">
        <f t="shared" si="3"/>
        <v>1</v>
      </c>
      <c r="X23" s="5" t="s">
        <v>189</v>
      </c>
      <c r="Y23" s="5" t="s">
        <v>144</v>
      </c>
    </row>
    <row r="24" spans="1:25" x14ac:dyDescent="0.35">
      <c r="A24" s="6">
        <f t="shared" si="4"/>
        <v>22</v>
      </c>
      <c r="B24" s="7">
        <v>45017</v>
      </c>
      <c r="C24" s="8" t="s">
        <v>38</v>
      </c>
      <c r="D24" s="8">
        <f>VLOOKUP(A24,[1]Master!$A$2:$W$292,4,0)</f>
        <v>50582</v>
      </c>
      <c r="E24" s="8" t="s">
        <v>182</v>
      </c>
      <c r="F24" s="25">
        <v>8.8465753424657532</v>
      </c>
      <c r="G24" s="24" t="str">
        <f t="shared" si="0"/>
        <v>8-10 Years</v>
      </c>
      <c r="H24" s="8" t="s">
        <v>18</v>
      </c>
      <c r="I24" s="8" t="s">
        <v>26</v>
      </c>
      <c r="J24" s="8">
        <v>23</v>
      </c>
      <c r="K24" s="8" t="s">
        <v>27</v>
      </c>
      <c r="L24" s="9">
        <v>45221</v>
      </c>
      <c r="M24" s="10">
        <v>3225000</v>
      </c>
      <c r="N24" s="8"/>
      <c r="O24" s="11">
        <v>1893150.0449999999</v>
      </c>
      <c r="P24" s="11">
        <v>2033800</v>
      </c>
      <c r="Q24" s="11">
        <v>1963475.0225</v>
      </c>
      <c r="R24" s="12">
        <f t="shared" si="1"/>
        <v>1.7035099824853028</v>
      </c>
      <c r="S24" s="12">
        <f t="shared" si="5"/>
        <v>1.5857016422460419</v>
      </c>
      <c r="T24" s="12">
        <f t="shared" si="2"/>
        <v>1.6424960659258909</v>
      </c>
      <c r="U24" s="13">
        <f t="shared" si="3"/>
        <v>1</v>
      </c>
      <c r="V24" s="13">
        <f t="shared" si="3"/>
        <v>1</v>
      </c>
      <c r="W24" s="14">
        <f t="shared" si="3"/>
        <v>1</v>
      </c>
      <c r="X24" s="5" t="s">
        <v>189</v>
      </c>
      <c r="Y24" s="5" t="s">
        <v>144</v>
      </c>
    </row>
    <row r="25" spans="1:25" x14ac:dyDescent="0.35">
      <c r="A25" s="6">
        <f t="shared" si="4"/>
        <v>23</v>
      </c>
      <c r="B25" s="7">
        <v>45017</v>
      </c>
      <c r="C25" s="8" t="s">
        <v>40</v>
      </c>
      <c r="D25" s="8">
        <f>VLOOKUP(A25,[1]Master!$A$2:$W$292,4,0)</f>
        <v>64460</v>
      </c>
      <c r="E25" s="8" t="s">
        <v>182</v>
      </c>
      <c r="F25" s="25">
        <v>18.246575342465754</v>
      </c>
      <c r="G25" s="24" t="str">
        <f t="shared" si="0"/>
        <v>15-20 Years</v>
      </c>
      <c r="H25" s="8" t="s">
        <v>18</v>
      </c>
      <c r="I25" s="8" t="s">
        <v>30</v>
      </c>
      <c r="J25" s="8">
        <v>28.71</v>
      </c>
      <c r="K25" s="8" t="s">
        <v>31</v>
      </c>
      <c r="L25" s="9">
        <v>45241</v>
      </c>
      <c r="M25" s="10">
        <v>3625000</v>
      </c>
      <c r="N25" s="8"/>
      <c r="O25" s="11">
        <v>3081899.9950000001</v>
      </c>
      <c r="P25" s="11">
        <v>3934200</v>
      </c>
      <c r="Q25" s="11">
        <v>3508049.9975000001</v>
      </c>
      <c r="R25" s="12">
        <f t="shared" si="1"/>
        <v>1.1762224620789488</v>
      </c>
      <c r="S25" s="12">
        <f t="shared" si="5"/>
        <v>0.92140714757765241</v>
      </c>
      <c r="T25" s="12">
        <f t="shared" si="2"/>
        <v>1.0333376099495002</v>
      </c>
      <c r="U25" s="13">
        <f t="shared" si="3"/>
        <v>1</v>
      </c>
      <c r="V25" s="13">
        <f t="shared" si="3"/>
        <v>0</v>
      </c>
      <c r="W25" s="14">
        <f t="shared" si="3"/>
        <v>1</v>
      </c>
      <c r="X25" s="5" t="s">
        <v>189</v>
      </c>
      <c r="Y25" s="5" t="s">
        <v>144</v>
      </c>
    </row>
    <row r="26" spans="1:25" x14ac:dyDescent="0.35">
      <c r="A26" s="6">
        <f t="shared" si="4"/>
        <v>24</v>
      </c>
      <c r="B26" s="7">
        <v>45017</v>
      </c>
      <c r="C26" s="8" t="s">
        <v>41</v>
      </c>
      <c r="D26" s="8">
        <f>VLOOKUP(A26,[1]Master!$A$2:$W$292,4,0)</f>
        <v>64454</v>
      </c>
      <c r="E26" s="8" t="s">
        <v>182</v>
      </c>
      <c r="F26" s="25">
        <v>22.246575342465754</v>
      </c>
      <c r="G26" s="24" t="str">
        <f t="shared" si="0"/>
        <v>20-25 Years</v>
      </c>
      <c r="H26" s="8" t="s">
        <v>29</v>
      </c>
      <c r="I26" s="8" t="s">
        <v>30</v>
      </c>
      <c r="J26" s="8">
        <v>17</v>
      </c>
      <c r="K26" s="8" t="s">
        <v>33</v>
      </c>
      <c r="L26" s="9">
        <v>45142</v>
      </c>
      <c r="M26" s="10">
        <v>3125000</v>
      </c>
      <c r="N26" s="8"/>
      <c r="O26" s="11">
        <v>2464799.96</v>
      </c>
      <c r="P26" s="11">
        <v>3446200</v>
      </c>
      <c r="Q26" s="11">
        <v>2955499.98</v>
      </c>
      <c r="R26" s="12">
        <f t="shared" si="1"/>
        <v>1.2678513675405934</v>
      </c>
      <c r="S26" s="12">
        <f t="shared" si="5"/>
        <v>0.90679589112645809</v>
      </c>
      <c r="T26" s="12">
        <f t="shared" si="2"/>
        <v>1.0573507092360055</v>
      </c>
      <c r="U26" s="13">
        <f t="shared" si="3"/>
        <v>1</v>
      </c>
      <c r="V26" s="13">
        <f t="shared" si="3"/>
        <v>0</v>
      </c>
      <c r="W26" s="14">
        <f t="shared" si="3"/>
        <v>1</v>
      </c>
      <c r="X26" s="5" t="s">
        <v>189</v>
      </c>
      <c r="Y26" s="5" t="s">
        <v>144</v>
      </c>
    </row>
    <row r="27" spans="1:25" x14ac:dyDescent="0.35">
      <c r="A27" s="6">
        <f t="shared" si="4"/>
        <v>25</v>
      </c>
      <c r="B27" s="7">
        <v>45017</v>
      </c>
      <c r="C27" s="8" t="s">
        <v>42</v>
      </c>
      <c r="D27" s="8">
        <f>VLOOKUP(A27,[1]Master!$A$2:$W$292,4,0)</f>
        <v>64414</v>
      </c>
      <c r="E27" s="8" t="s">
        <v>182</v>
      </c>
      <c r="F27" s="25">
        <v>9.0465753424657542</v>
      </c>
      <c r="G27" s="24" t="str">
        <f t="shared" si="0"/>
        <v>8-10 Years</v>
      </c>
      <c r="H27" s="8" t="s">
        <v>43</v>
      </c>
      <c r="I27" s="8" t="s">
        <v>26</v>
      </c>
      <c r="J27" s="8">
        <v>7.8</v>
      </c>
      <c r="K27" s="8" t="s">
        <v>27</v>
      </c>
      <c r="L27" s="9">
        <v>45158</v>
      </c>
      <c r="M27" s="10">
        <v>1825000</v>
      </c>
      <c r="N27" s="8"/>
      <c r="O27" s="11">
        <v>1893150.0449999999</v>
      </c>
      <c r="P27" s="11">
        <v>2033800</v>
      </c>
      <c r="Q27" s="11">
        <v>1963475.0225</v>
      </c>
      <c r="R27" s="12">
        <f t="shared" si="1"/>
        <v>0.96400177303431867</v>
      </c>
      <c r="S27" s="12">
        <f t="shared" si="5"/>
        <v>0.89733503786016322</v>
      </c>
      <c r="T27" s="12">
        <f t="shared" si="2"/>
        <v>0.92947451792705449</v>
      </c>
      <c r="U27" s="13">
        <f t="shared" si="3"/>
        <v>0</v>
      </c>
      <c r="V27" s="13">
        <f t="shared" si="3"/>
        <v>0</v>
      </c>
      <c r="W27" s="14">
        <f t="shared" si="3"/>
        <v>0</v>
      </c>
      <c r="X27" s="5" t="s">
        <v>189</v>
      </c>
      <c r="Y27" s="5" t="s">
        <v>144</v>
      </c>
    </row>
    <row r="28" spans="1:25" x14ac:dyDescent="0.35">
      <c r="A28" s="6">
        <f t="shared" si="4"/>
        <v>26</v>
      </c>
      <c r="B28" s="7">
        <v>45017</v>
      </c>
      <c r="C28" s="8" t="s">
        <v>22</v>
      </c>
      <c r="D28" s="8">
        <f>VLOOKUP(A28,[1]Master!$A$2:$W$292,4,0)</f>
        <v>64451</v>
      </c>
      <c r="E28" s="8" t="s">
        <v>182</v>
      </c>
      <c r="F28" s="25">
        <v>16.246575342465754</v>
      </c>
      <c r="G28" s="24" t="str">
        <f t="shared" si="0"/>
        <v>15-20 Years</v>
      </c>
      <c r="H28" s="8" t="s">
        <v>18</v>
      </c>
      <c r="I28" s="8" t="s">
        <v>26</v>
      </c>
      <c r="J28" s="8">
        <v>31</v>
      </c>
      <c r="K28" s="8" t="s">
        <v>31</v>
      </c>
      <c r="L28" s="9">
        <v>45149</v>
      </c>
      <c r="M28" s="10">
        <v>4625000</v>
      </c>
      <c r="N28" s="8">
        <v>1.5</v>
      </c>
      <c r="O28" s="11">
        <v>3081899.9950000001</v>
      </c>
      <c r="P28" s="11">
        <v>3934200</v>
      </c>
      <c r="Q28" s="11">
        <v>3508049.9975000001</v>
      </c>
      <c r="R28" s="12">
        <f t="shared" si="1"/>
        <v>1.5006976240317622</v>
      </c>
      <c r="S28" s="12">
        <f t="shared" si="5"/>
        <v>1.1755884296680392</v>
      </c>
      <c r="T28" s="12">
        <f t="shared" si="2"/>
        <v>1.3183962609700519</v>
      </c>
      <c r="U28" s="13">
        <f t="shared" si="3"/>
        <v>1</v>
      </c>
      <c r="V28" s="13">
        <f t="shared" si="3"/>
        <v>1</v>
      </c>
      <c r="W28" s="14">
        <f t="shared" si="3"/>
        <v>1</v>
      </c>
      <c r="X28" s="5" t="s">
        <v>189</v>
      </c>
      <c r="Y28" s="5" t="s">
        <v>144</v>
      </c>
    </row>
    <row r="29" spans="1:25" x14ac:dyDescent="0.35">
      <c r="A29" s="6">
        <f t="shared" si="4"/>
        <v>27</v>
      </c>
      <c r="B29" s="7">
        <v>45017</v>
      </c>
      <c r="C29" s="8" t="s">
        <v>34</v>
      </c>
      <c r="D29" s="8">
        <f>VLOOKUP(A29,[1]Master!$A$2:$W$292,4,0)</f>
        <v>64411</v>
      </c>
      <c r="E29" s="8" t="s">
        <v>182</v>
      </c>
      <c r="F29" s="25">
        <v>7.3565753424657538</v>
      </c>
      <c r="G29" s="24" t="str">
        <f t="shared" si="0"/>
        <v>6-8 Years</v>
      </c>
      <c r="H29" s="8" t="s">
        <v>18</v>
      </c>
      <c r="I29" s="8" t="s">
        <v>26</v>
      </c>
      <c r="J29" s="8">
        <v>15</v>
      </c>
      <c r="K29" s="8" t="s">
        <v>20</v>
      </c>
      <c r="L29" s="9">
        <v>45226</v>
      </c>
      <c r="M29" s="10">
        <v>2525000</v>
      </c>
      <c r="N29" s="8"/>
      <c r="O29" s="11">
        <v>1450500.05</v>
      </c>
      <c r="P29" s="11">
        <v>1777300</v>
      </c>
      <c r="Q29" s="11">
        <v>1613900.0249999999</v>
      </c>
      <c r="R29" s="12">
        <f t="shared" si="1"/>
        <v>1.7407789817035855</v>
      </c>
      <c r="S29" s="12">
        <f t="shared" si="5"/>
        <v>1.4206943115962416</v>
      </c>
      <c r="T29" s="12">
        <f t="shared" si="2"/>
        <v>1.5645330942974613</v>
      </c>
      <c r="U29" s="13">
        <f t="shared" si="3"/>
        <v>1</v>
      </c>
      <c r="V29" s="13">
        <f t="shared" si="3"/>
        <v>1</v>
      </c>
      <c r="W29" s="14">
        <f t="shared" si="3"/>
        <v>1</v>
      </c>
      <c r="X29" s="5" t="s">
        <v>189</v>
      </c>
      <c r="Y29" s="5" t="s">
        <v>144</v>
      </c>
    </row>
    <row r="30" spans="1:25" x14ac:dyDescent="0.35">
      <c r="A30" s="6">
        <f t="shared" si="4"/>
        <v>28</v>
      </c>
      <c r="B30" s="7">
        <v>45017</v>
      </c>
      <c r="C30" s="8" t="s">
        <v>40</v>
      </c>
      <c r="D30" s="8">
        <f>VLOOKUP(A30,[1]Master!$A$2:$W$292,4,0)</f>
        <v>64456</v>
      </c>
      <c r="E30" s="8" t="s">
        <v>182</v>
      </c>
      <c r="F30" s="25">
        <v>8.7465753424657535</v>
      </c>
      <c r="G30" s="24" t="str">
        <f t="shared" si="0"/>
        <v>8-10 Years</v>
      </c>
      <c r="H30" s="8" t="s">
        <v>18</v>
      </c>
      <c r="I30" s="8" t="s">
        <v>30</v>
      </c>
      <c r="J30" s="8">
        <v>16</v>
      </c>
      <c r="K30" s="8" t="s">
        <v>21</v>
      </c>
      <c r="L30" s="9">
        <v>45163</v>
      </c>
      <c r="M30" s="10">
        <v>3225000</v>
      </c>
      <c r="N30" s="8"/>
      <c r="O30" s="11">
        <v>2250300</v>
      </c>
      <c r="P30" s="11">
        <v>2290400</v>
      </c>
      <c r="Q30" s="11">
        <v>2270350</v>
      </c>
      <c r="R30" s="12">
        <f t="shared" si="1"/>
        <v>1.4331422477003066</v>
      </c>
      <c r="S30" s="12">
        <f t="shared" si="5"/>
        <v>1.4080509954593083</v>
      </c>
      <c r="T30" s="12">
        <f t="shared" si="2"/>
        <v>1.4204858281762724</v>
      </c>
      <c r="U30" s="13">
        <f t="shared" si="3"/>
        <v>1</v>
      </c>
      <c r="V30" s="13">
        <f t="shared" si="3"/>
        <v>1</v>
      </c>
      <c r="W30" s="14">
        <f t="shared" si="3"/>
        <v>1</v>
      </c>
      <c r="X30" s="5" t="s">
        <v>189</v>
      </c>
      <c r="Y30" s="5" t="s">
        <v>144</v>
      </c>
    </row>
    <row r="31" spans="1:25" x14ac:dyDescent="0.35">
      <c r="A31" s="6">
        <f t="shared" si="4"/>
        <v>29</v>
      </c>
      <c r="B31" s="7">
        <v>45017</v>
      </c>
      <c r="C31" s="8" t="s">
        <v>40</v>
      </c>
      <c r="D31" s="8">
        <f>VLOOKUP(A31,[1]Master!$A$2:$W$292,4,0)</f>
        <v>65080</v>
      </c>
      <c r="E31" s="8" t="s">
        <v>182</v>
      </c>
      <c r="F31" s="25">
        <v>12.246575342465754</v>
      </c>
      <c r="G31" s="24" t="str">
        <f t="shared" si="0"/>
        <v>12-15 Years</v>
      </c>
      <c r="H31" s="8" t="s">
        <v>18</v>
      </c>
      <c r="I31" s="8" t="s">
        <v>19</v>
      </c>
      <c r="J31" s="8">
        <v>19</v>
      </c>
      <c r="K31" s="8" t="s">
        <v>33</v>
      </c>
      <c r="L31" s="9">
        <v>45282</v>
      </c>
      <c r="M31" s="10">
        <v>2625000</v>
      </c>
      <c r="N31" s="8"/>
      <c r="O31" s="11">
        <v>2464799.96</v>
      </c>
      <c r="P31" s="11">
        <v>3446200</v>
      </c>
      <c r="Q31" s="11">
        <v>2955499.98</v>
      </c>
      <c r="R31" s="12">
        <f t="shared" si="1"/>
        <v>1.0649951487340985</v>
      </c>
      <c r="S31" s="12">
        <f t="shared" si="5"/>
        <v>0.76170854854622483</v>
      </c>
      <c r="T31" s="12">
        <f t="shared" si="2"/>
        <v>0.88817459575824464</v>
      </c>
      <c r="U31" s="13">
        <f t="shared" si="3"/>
        <v>1</v>
      </c>
      <c r="V31" s="13">
        <f t="shared" si="3"/>
        <v>0</v>
      </c>
      <c r="W31" s="14">
        <f t="shared" si="3"/>
        <v>0</v>
      </c>
      <c r="X31" s="5" t="s">
        <v>189</v>
      </c>
      <c r="Y31" s="5" t="s">
        <v>144</v>
      </c>
    </row>
    <row r="32" spans="1:25" x14ac:dyDescent="0.35">
      <c r="A32" s="6">
        <f t="shared" si="4"/>
        <v>30</v>
      </c>
      <c r="B32" s="7">
        <v>45017</v>
      </c>
      <c r="C32" s="8" t="s">
        <v>22</v>
      </c>
      <c r="D32" s="8">
        <f>VLOOKUP(A32,[1]Master!$A$2:$W$292,4,0)</f>
        <v>58963</v>
      </c>
      <c r="E32" s="8" t="s">
        <v>182</v>
      </c>
      <c r="F32" s="25">
        <v>3.1465753424657534</v>
      </c>
      <c r="G32" s="24" t="str">
        <f t="shared" si="0"/>
        <v>2-4 Years</v>
      </c>
      <c r="H32" s="8" t="s">
        <v>18</v>
      </c>
      <c r="I32" s="8" t="s">
        <v>26</v>
      </c>
      <c r="J32" s="8">
        <v>8.8000000000000007</v>
      </c>
      <c r="K32" s="8" t="s">
        <v>44</v>
      </c>
      <c r="L32" s="9">
        <v>45170</v>
      </c>
      <c r="M32" s="10">
        <v>1525000</v>
      </c>
      <c r="N32" s="8"/>
      <c r="O32" s="11">
        <v>1141500.04</v>
      </c>
      <c r="P32" s="11">
        <v>1400300</v>
      </c>
      <c r="Q32" s="11">
        <v>1270900.02</v>
      </c>
      <c r="R32" s="12">
        <f t="shared" si="1"/>
        <v>1.3359614074126531</v>
      </c>
      <c r="S32" s="12">
        <f t="shared" si="5"/>
        <v>1.089052345925873</v>
      </c>
      <c r="T32" s="12">
        <f t="shared" si="2"/>
        <v>1.1999370335992283</v>
      </c>
      <c r="U32" s="13">
        <f t="shared" si="3"/>
        <v>1</v>
      </c>
      <c r="V32" s="13">
        <f t="shared" si="3"/>
        <v>1</v>
      </c>
      <c r="W32" s="14">
        <f t="shared" si="3"/>
        <v>1</v>
      </c>
      <c r="X32" s="5" t="s">
        <v>189</v>
      </c>
      <c r="Y32" s="5" t="s">
        <v>144</v>
      </c>
    </row>
    <row r="33" spans="1:25" x14ac:dyDescent="0.35">
      <c r="A33" s="6">
        <f t="shared" si="4"/>
        <v>31</v>
      </c>
      <c r="B33" s="7">
        <v>45047</v>
      </c>
      <c r="C33" s="8" t="s">
        <v>45</v>
      </c>
      <c r="D33" s="8">
        <f>VLOOKUP(A33,[1]Master!$A$2:$W$292,4,0)</f>
        <v>64450</v>
      </c>
      <c r="E33" s="8" t="s">
        <v>182</v>
      </c>
      <c r="F33" s="25">
        <v>8.2465753424657535</v>
      </c>
      <c r="G33" s="24" t="str">
        <f t="shared" si="0"/>
        <v>8-10 Years</v>
      </c>
      <c r="H33" s="8" t="s">
        <v>18</v>
      </c>
      <c r="I33" s="8" t="s">
        <v>30</v>
      </c>
      <c r="J33" s="8">
        <v>17</v>
      </c>
      <c r="K33" s="8" t="s">
        <v>27</v>
      </c>
      <c r="L33" s="9">
        <v>45162</v>
      </c>
      <c r="M33" s="10">
        <v>2175000</v>
      </c>
      <c r="N33" s="8"/>
      <c r="O33" s="11">
        <v>1893150.0449999999</v>
      </c>
      <c r="P33" s="11">
        <v>2033800</v>
      </c>
      <c r="Q33" s="11">
        <v>1963475.0225</v>
      </c>
      <c r="R33" s="12">
        <f t="shared" si="1"/>
        <v>1.1488788253970645</v>
      </c>
      <c r="S33" s="12">
        <f t="shared" si="5"/>
        <v>1.0694266889566328</v>
      </c>
      <c r="T33" s="12">
        <f t="shared" si="2"/>
        <v>1.1077299049267637</v>
      </c>
      <c r="U33" s="13">
        <f t="shared" si="3"/>
        <v>1</v>
      </c>
      <c r="V33" s="13">
        <f t="shared" si="3"/>
        <v>1</v>
      </c>
      <c r="W33" s="14">
        <f t="shared" si="3"/>
        <v>1</v>
      </c>
      <c r="X33" s="5" t="s">
        <v>189</v>
      </c>
      <c r="Y33" s="5" t="s">
        <v>144</v>
      </c>
    </row>
    <row r="34" spans="1:25" x14ac:dyDescent="0.35">
      <c r="A34" s="6">
        <f t="shared" si="4"/>
        <v>32</v>
      </c>
      <c r="B34" s="7">
        <v>45047</v>
      </c>
      <c r="C34" s="8" t="s">
        <v>46</v>
      </c>
      <c r="D34" s="8">
        <f>VLOOKUP(A34,[1]Master!$A$2:$W$292,4,0)</f>
        <v>64411</v>
      </c>
      <c r="E34" s="8" t="s">
        <v>182</v>
      </c>
      <c r="F34" s="25">
        <v>12.746575342465754</v>
      </c>
      <c r="G34" s="24" t="str">
        <f t="shared" si="0"/>
        <v>12-15 Years</v>
      </c>
      <c r="H34" s="8" t="s">
        <v>23</v>
      </c>
      <c r="I34" s="8" t="s">
        <v>30</v>
      </c>
      <c r="J34" s="8">
        <v>22</v>
      </c>
      <c r="K34" s="8" t="s">
        <v>21</v>
      </c>
      <c r="L34" s="16">
        <v>45612</v>
      </c>
      <c r="M34" s="10">
        <v>3525000</v>
      </c>
      <c r="N34" s="8"/>
      <c r="O34" s="11">
        <v>2250300</v>
      </c>
      <c r="P34" s="11">
        <v>2290400</v>
      </c>
      <c r="Q34" s="11">
        <v>2270350</v>
      </c>
      <c r="R34" s="12">
        <f t="shared" si="1"/>
        <v>1.5664578056259166</v>
      </c>
      <c r="S34" s="12">
        <f t="shared" si="5"/>
        <v>1.5390324834090114</v>
      </c>
      <c r="T34" s="12">
        <f t="shared" si="2"/>
        <v>1.5526240447508093</v>
      </c>
      <c r="U34" s="13">
        <f t="shared" si="3"/>
        <v>1</v>
      </c>
      <c r="V34" s="13">
        <f t="shared" si="3"/>
        <v>1</v>
      </c>
      <c r="W34" s="14">
        <f t="shared" si="3"/>
        <v>1</v>
      </c>
      <c r="X34" s="5" t="s">
        <v>189</v>
      </c>
      <c r="Y34" s="5" t="s">
        <v>144</v>
      </c>
    </row>
    <row r="35" spans="1:25" x14ac:dyDescent="0.35">
      <c r="A35" s="6">
        <f t="shared" si="4"/>
        <v>33</v>
      </c>
      <c r="B35" s="7">
        <v>45047</v>
      </c>
      <c r="C35" s="8" t="s">
        <v>22</v>
      </c>
      <c r="D35" s="8">
        <f>VLOOKUP(A35,[1]Master!$A$2:$W$292,4,0)</f>
        <v>65518</v>
      </c>
      <c r="E35" s="8" t="s">
        <v>182</v>
      </c>
      <c r="F35" s="25">
        <v>4.0465753424657533</v>
      </c>
      <c r="G35" s="24" t="str">
        <f t="shared" si="0"/>
        <v>4-6 Years</v>
      </c>
      <c r="H35" s="8" t="s">
        <v>18</v>
      </c>
      <c r="I35" s="8" t="s">
        <v>26</v>
      </c>
      <c r="J35" s="8">
        <v>13.85</v>
      </c>
      <c r="K35" s="8" t="s">
        <v>24</v>
      </c>
      <c r="L35" s="9">
        <v>45163</v>
      </c>
      <c r="M35" s="10">
        <v>1825000</v>
      </c>
      <c r="N35" s="8"/>
      <c r="O35" s="11">
        <v>1141500.04</v>
      </c>
      <c r="P35" s="11">
        <v>1400300</v>
      </c>
      <c r="Q35" s="11">
        <v>1270900.02</v>
      </c>
      <c r="R35" s="12">
        <f t="shared" si="1"/>
        <v>1.5987734875594046</v>
      </c>
      <c r="S35" s="12">
        <f t="shared" si="5"/>
        <v>1.3032921516817826</v>
      </c>
      <c r="T35" s="12">
        <f t="shared" si="2"/>
        <v>1.4359902205367814</v>
      </c>
      <c r="U35" s="13">
        <f t="shared" si="3"/>
        <v>1</v>
      </c>
      <c r="V35" s="13">
        <f t="shared" si="3"/>
        <v>1</v>
      </c>
      <c r="W35" s="14">
        <f t="shared" si="3"/>
        <v>1</v>
      </c>
      <c r="X35" s="5" t="s">
        <v>189</v>
      </c>
      <c r="Y35" s="5" t="s">
        <v>144</v>
      </c>
    </row>
    <row r="36" spans="1:25" x14ac:dyDescent="0.35">
      <c r="A36" s="6">
        <f t="shared" si="4"/>
        <v>34</v>
      </c>
      <c r="B36" s="7">
        <v>45047</v>
      </c>
      <c r="C36" s="8" t="s">
        <v>47</v>
      </c>
      <c r="D36" s="8">
        <f>VLOOKUP(A36,[1]Master!$A$2:$W$292,4,0)</f>
        <v>65085</v>
      </c>
      <c r="E36" s="8" t="s">
        <v>182</v>
      </c>
      <c r="F36" s="25">
        <v>13.046575342465754</v>
      </c>
      <c r="G36" s="24" t="str">
        <f t="shared" si="0"/>
        <v>12-15 Years</v>
      </c>
      <c r="H36" s="8" t="s">
        <v>48</v>
      </c>
      <c r="I36" s="8" t="s">
        <v>26</v>
      </c>
      <c r="J36" s="8">
        <v>23</v>
      </c>
      <c r="K36" s="8" t="s">
        <v>33</v>
      </c>
      <c r="L36" s="9">
        <v>45176</v>
      </c>
      <c r="M36" s="10">
        <v>3625000</v>
      </c>
      <c r="N36" s="8"/>
      <c r="O36" s="11">
        <v>2464799.96</v>
      </c>
      <c r="P36" s="11">
        <v>3446200</v>
      </c>
      <c r="Q36" s="11">
        <v>2955499.98</v>
      </c>
      <c r="R36" s="12">
        <f t="shared" si="1"/>
        <v>1.4707075863470884</v>
      </c>
      <c r="S36" s="12">
        <f t="shared" si="5"/>
        <v>1.0518832337066915</v>
      </c>
      <c r="T36" s="12">
        <f t="shared" si="2"/>
        <v>1.2265268227137665</v>
      </c>
      <c r="U36" s="13">
        <f t="shared" si="3"/>
        <v>1</v>
      </c>
      <c r="V36" s="13">
        <f t="shared" si="3"/>
        <v>1</v>
      </c>
      <c r="W36" s="14">
        <f t="shared" si="3"/>
        <v>1</v>
      </c>
      <c r="X36" s="5" t="s">
        <v>189</v>
      </c>
      <c r="Y36" s="5" t="s">
        <v>144</v>
      </c>
    </row>
    <row r="37" spans="1:25" x14ac:dyDescent="0.35">
      <c r="A37" s="6">
        <f t="shared" si="4"/>
        <v>35</v>
      </c>
      <c r="B37" s="7">
        <v>45047</v>
      </c>
      <c r="C37" s="8" t="s">
        <v>49</v>
      </c>
      <c r="D37" s="8">
        <f>VLOOKUP(A37,[1]Master!$A$2:$W$292,4,0)</f>
        <v>60955</v>
      </c>
      <c r="E37" s="8" t="s">
        <v>182</v>
      </c>
      <c r="F37" s="25">
        <v>3.7465753424657535</v>
      </c>
      <c r="G37" s="24" t="str">
        <f t="shared" si="0"/>
        <v>2-4 Years</v>
      </c>
      <c r="H37" s="8" t="s">
        <v>39</v>
      </c>
      <c r="I37" s="8" t="s">
        <v>30</v>
      </c>
      <c r="J37" s="8">
        <v>9</v>
      </c>
      <c r="K37" s="8" t="s">
        <v>24</v>
      </c>
      <c r="L37" s="9">
        <v>45164</v>
      </c>
      <c r="M37" s="10">
        <v>1225000</v>
      </c>
      <c r="N37" s="8"/>
      <c r="O37" s="11">
        <v>1141500.04</v>
      </c>
      <c r="P37" s="11">
        <v>1400300</v>
      </c>
      <c r="Q37" s="11">
        <v>1270900.02</v>
      </c>
      <c r="R37" s="12">
        <f t="shared" si="1"/>
        <v>1.0731493272659018</v>
      </c>
      <c r="S37" s="12">
        <f t="shared" si="5"/>
        <v>0.87481254016996357</v>
      </c>
      <c r="T37" s="12">
        <f t="shared" si="2"/>
        <v>0.96388384666167526</v>
      </c>
      <c r="U37" s="13">
        <f t="shared" si="3"/>
        <v>1</v>
      </c>
      <c r="V37" s="13">
        <f t="shared" si="3"/>
        <v>0</v>
      </c>
      <c r="W37" s="14">
        <f t="shared" si="3"/>
        <v>0</v>
      </c>
      <c r="X37" s="5" t="s">
        <v>189</v>
      </c>
      <c r="Y37" s="5" t="s">
        <v>144</v>
      </c>
    </row>
    <row r="38" spans="1:25" x14ac:dyDescent="0.35">
      <c r="A38" s="6">
        <f t="shared" si="4"/>
        <v>36</v>
      </c>
      <c r="B38" s="7">
        <v>45047</v>
      </c>
      <c r="C38" s="8" t="s">
        <v>49</v>
      </c>
      <c r="D38" s="8">
        <f>VLOOKUP(A38,[1]Master!$A$2:$W$292,4,0)</f>
        <v>65876</v>
      </c>
      <c r="E38" s="8" t="s">
        <v>182</v>
      </c>
      <c r="F38" s="25">
        <v>4.4465753424657537</v>
      </c>
      <c r="G38" s="24" t="str">
        <f t="shared" si="0"/>
        <v>4-6 Years</v>
      </c>
      <c r="H38" s="8" t="s">
        <v>39</v>
      </c>
      <c r="I38" s="8" t="s">
        <v>30</v>
      </c>
      <c r="J38" s="8">
        <v>3.5</v>
      </c>
      <c r="K38" s="8" t="s">
        <v>24</v>
      </c>
      <c r="L38" s="9">
        <v>45184</v>
      </c>
      <c r="M38" s="10">
        <v>625000</v>
      </c>
      <c r="N38" s="8"/>
      <c r="O38" s="11">
        <v>1141500.04</v>
      </c>
      <c r="P38" s="11">
        <v>1400300</v>
      </c>
      <c r="Q38" s="11">
        <v>1270900.02</v>
      </c>
      <c r="R38" s="12">
        <f t="shared" si="1"/>
        <v>0.54752516697239884</v>
      </c>
      <c r="S38" s="12">
        <f t="shared" si="5"/>
        <v>0.44633292865814467</v>
      </c>
      <c r="T38" s="12">
        <f t="shared" si="2"/>
        <v>0.49177747278656897</v>
      </c>
      <c r="U38" s="13">
        <f t="shared" si="3"/>
        <v>0</v>
      </c>
      <c r="V38" s="13">
        <f t="shared" si="3"/>
        <v>0</v>
      </c>
      <c r="W38" s="14">
        <f t="shared" si="3"/>
        <v>0</v>
      </c>
      <c r="X38" s="5" t="s">
        <v>189</v>
      </c>
      <c r="Y38" s="5" t="s">
        <v>144</v>
      </c>
    </row>
    <row r="39" spans="1:25" x14ac:dyDescent="0.35">
      <c r="A39" s="6">
        <f t="shared" si="4"/>
        <v>37</v>
      </c>
      <c r="B39" s="7">
        <v>45047</v>
      </c>
      <c r="C39" s="8" t="s">
        <v>49</v>
      </c>
      <c r="D39" s="8">
        <f>VLOOKUP(A39,[1]Master!$A$2:$W$292,4,0)</f>
        <v>62433</v>
      </c>
      <c r="E39" s="8" t="s">
        <v>182</v>
      </c>
      <c r="F39" s="25">
        <v>3.9465753424657537</v>
      </c>
      <c r="G39" s="24" t="str">
        <f t="shared" si="0"/>
        <v>2-4 Years</v>
      </c>
      <c r="H39" s="8" t="s">
        <v>39</v>
      </c>
      <c r="I39" s="8" t="s">
        <v>30</v>
      </c>
      <c r="J39" s="8">
        <v>2.5</v>
      </c>
      <c r="K39" s="8" t="s">
        <v>24</v>
      </c>
      <c r="L39" s="9">
        <v>45210</v>
      </c>
      <c r="M39" s="10">
        <v>825000</v>
      </c>
      <c r="N39" s="8"/>
      <c r="O39" s="11">
        <v>1141500.04</v>
      </c>
      <c r="P39" s="11">
        <v>1400300</v>
      </c>
      <c r="Q39" s="11">
        <v>1270900.02</v>
      </c>
      <c r="R39" s="12">
        <f t="shared" si="1"/>
        <v>0.72273322040356647</v>
      </c>
      <c r="S39" s="12">
        <f t="shared" si="5"/>
        <v>0.58915946582875101</v>
      </c>
      <c r="T39" s="12">
        <f t="shared" si="2"/>
        <v>0.64914626407827103</v>
      </c>
      <c r="U39" s="13">
        <f t="shared" si="3"/>
        <v>0</v>
      </c>
      <c r="V39" s="13">
        <f t="shared" si="3"/>
        <v>0</v>
      </c>
      <c r="W39" s="14">
        <f t="shared" si="3"/>
        <v>0</v>
      </c>
      <c r="X39" s="5" t="s">
        <v>189</v>
      </c>
      <c r="Y39" s="5" t="s">
        <v>144</v>
      </c>
    </row>
    <row r="40" spans="1:25" x14ac:dyDescent="0.35">
      <c r="A40" s="6">
        <f t="shared" si="4"/>
        <v>38</v>
      </c>
      <c r="B40" s="7">
        <v>45047</v>
      </c>
      <c r="C40" s="8" t="s">
        <v>49</v>
      </c>
      <c r="D40" s="8">
        <f>VLOOKUP(A40,[1]Master!$A$2:$W$292,4,0)</f>
        <v>60955</v>
      </c>
      <c r="E40" s="8" t="s">
        <v>182</v>
      </c>
      <c r="F40" s="25">
        <v>3.2465753424657535</v>
      </c>
      <c r="G40" s="24" t="str">
        <f t="shared" si="0"/>
        <v>2-4 Years</v>
      </c>
      <c r="H40" s="8" t="s">
        <v>39</v>
      </c>
      <c r="I40" s="8" t="s">
        <v>30</v>
      </c>
      <c r="J40" s="8">
        <v>7</v>
      </c>
      <c r="K40" s="8" t="s">
        <v>24</v>
      </c>
      <c r="L40" s="9">
        <v>45212</v>
      </c>
      <c r="M40" s="10">
        <v>1125000</v>
      </c>
      <c r="N40" s="8"/>
      <c r="O40" s="11">
        <v>1141500.04</v>
      </c>
      <c r="P40" s="11">
        <v>1400300</v>
      </c>
      <c r="Q40" s="11">
        <v>1270900.02</v>
      </c>
      <c r="R40" s="12">
        <f t="shared" si="1"/>
        <v>0.98554530055031797</v>
      </c>
      <c r="S40" s="12">
        <f t="shared" si="5"/>
        <v>0.8033992715846604</v>
      </c>
      <c r="T40" s="12">
        <f t="shared" si="2"/>
        <v>0.8851994510158242</v>
      </c>
      <c r="U40" s="13">
        <f t="shared" si="3"/>
        <v>0</v>
      </c>
      <c r="V40" s="13">
        <f t="shared" si="3"/>
        <v>0</v>
      </c>
      <c r="W40" s="14">
        <f t="shared" si="3"/>
        <v>0</v>
      </c>
      <c r="X40" s="5" t="s">
        <v>189</v>
      </c>
      <c r="Y40" s="5" t="s">
        <v>144</v>
      </c>
    </row>
    <row r="41" spans="1:25" x14ac:dyDescent="0.35">
      <c r="A41" s="6">
        <f t="shared" si="4"/>
        <v>39</v>
      </c>
      <c r="B41" s="7">
        <v>45047</v>
      </c>
      <c r="C41" s="8" t="s">
        <v>49</v>
      </c>
      <c r="D41" s="8">
        <f>VLOOKUP(A41,[1]Master!$A$2:$W$292,4,0)</f>
        <v>64423</v>
      </c>
      <c r="E41" s="8" t="s">
        <v>182</v>
      </c>
      <c r="F41" s="25">
        <v>5.3465753424657532</v>
      </c>
      <c r="G41" s="24" t="str">
        <f t="shared" si="0"/>
        <v>4-6 Years</v>
      </c>
      <c r="H41" s="8" t="s">
        <v>39</v>
      </c>
      <c r="I41" s="8" t="s">
        <v>30</v>
      </c>
      <c r="J41" s="8">
        <v>8</v>
      </c>
      <c r="K41" s="8" t="s">
        <v>20</v>
      </c>
      <c r="L41" s="9">
        <v>45224</v>
      </c>
      <c r="M41" s="10">
        <v>1425000</v>
      </c>
      <c r="N41" s="8"/>
      <c r="O41" s="11">
        <v>1450500.05</v>
      </c>
      <c r="P41" s="11">
        <v>1777300</v>
      </c>
      <c r="Q41" s="11">
        <v>1613900.0249999999</v>
      </c>
      <c r="R41" s="12">
        <f t="shared" si="1"/>
        <v>0.98241982135746908</v>
      </c>
      <c r="S41" s="12">
        <f t="shared" si="5"/>
        <v>0.80177797783154225</v>
      </c>
      <c r="T41" s="12">
        <f t="shared" si="2"/>
        <v>0.88295432054411183</v>
      </c>
      <c r="U41" s="13">
        <f t="shared" si="3"/>
        <v>0</v>
      </c>
      <c r="V41" s="13">
        <f t="shared" si="3"/>
        <v>0</v>
      </c>
      <c r="W41" s="14">
        <f t="shared" si="3"/>
        <v>0</v>
      </c>
      <c r="X41" s="5" t="s">
        <v>189</v>
      </c>
      <c r="Y41" s="5" t="s">
        <v>144</v>
      </c>
    </row>
    <row r="42" spans="1:25" x14ac:dyDescent="0.35">
      <c r="A42" s="6">
        <f t="shared" si="4"/>
        <v>40</v>
      </c>
      <c r="B42" s="7">
        <v>45047</v>
      </c>
      <c r="C42" s="8" t="s">
        <v>41</v>
      </c>
      <c r="D42" s="8">
        <f>VLOOKUP(A42,[1]Master!$A$2:$W$292,4,0)</f>
        <v>65079</v>
      </c>
      <c r="E42" s="8" t="s">
        <v>182</v>
      </c>
      <c r="F42" s="25">
        <v>21.246575342465754</v>
      </c>
      <c r="G42" s="24" t="str">
        <f t="shared" si="0"/>
        <v>20-25 Years</v>
      </c>
      <c r="H42" s="8" t="s">
        <v>18</v>
      </c>
      <c r="I42" s="8" t="s">
        <v>26</v>
      </c>
      <c r="J42" s="8">
        <v>23</v>
      </c>
      <c r="K42" s="8" t="s">
        <v>31</v>
      </c>
      <c r="L42" s="9">
        <v>45259</v>
      </c>
      <c r="M42" s="10">
        <v>3925000</v>
      </c>
      <c r="N42" s="8"/>
      <c r="O42" s="11">
        <v>3081899.9950000001</v>
      </c>
      <c r="P42" s="11">
        <v>3934200</v>
      </c>
      <c r="Q42" s="11">
        <v>3508049.9975000001</v>
      </c>
      <c r="R42" s="12">
        <f t="shared" si="1"/>
        <v>1.2735650106647929</v>
      </c>
      <c r="S42" s="12">
        <f t="shared" si="5"/>
        <v>0.99766153220476839</v>
      </c>
      <c r="T42" s="12">
        <f t="shared" si="2"/>
        <v>1.1188552052556657</v>
      </c>
      <c r="U42" s="13">
        <f t="shared" si="3"/>
        <v>1</v>
      </c>
      <c r="V42" s="13">
        <f t="shared" si="3"/>
        <v>0</v>
      </c>
      <c r="W42" s="14">
        <f t="shared" si="3"/>
        <v>1</v>
      </c>
      <c r="X42" s="5" t="s">
        <v>189</v>
      </c>
      <c r="Y42" s="5" t="s">
        <v>144</v>
      </c>
    </row>
    <row r="43" spans="1:25" x14ac:dyDescent="0.35">
      <c r="A43" s="6">
        <f t="shared" si="4"/>
        <v>41</v>
      </c>
      <c r="B43" s="7">
        <v>45047</v>
      </c>
      <c r="C43" s="8" t="s">
        <v>50</v>
      </c>
      <c r="D43" s="8">
        <f>VLOOKUP(A43,[1]Master!$A$2:$W$292,4,0)</f>
        <v>65081</v>
      </c>
      <c r="E43" s="8" t="s">
        <v>182</v>
      </c>
      <c r="F43" s="25">
        <v>11.246575342465754</v>
      </c>
      <c r="G43" s="24" t="str">
        <f t="shared" si="0"/>
        <v>10-12 Years</v>
      </c>
      <c r="H43" s="8" t="s">
        <v>18</v>
      </c>
      <c r="I43" s="8" t="s">
        <v>26</v>
      </c>
      <c r="J43" s="8">
        <v>30</v>
      </c>
      <c r="K43" s="8" t="s">
        <v>31</v>
      </c>
      <c r="L43" s="9">
        <v>45280</v>
      </c>
      <c r="M43" s="10">
        <v>3025000</v>
      </c>
      <c r="N43" s="8"/>
      <c r="O43" s="11">
        <v>3081899.9950000001</v>
      </c>
      <c r="P43" s="11">
        <v>3934200</v>
      </c>
      <c r="Q43" s="11">
        <v>3508049.9975000001</v>
      </c>
      <c r="R43" s="12">
        <f t="shared" si="1"/>
        <v>0.98153736490726073</v>
      </c>
      <c r="S43" s="12">
        <f t="shared" si="5"/>
        <v>0.76889837832342023</v>
      </c>
      <c r="T43" s="12">
        <f t="shared" si="2"/>
        <v>0.86230241933716911</v>
      </c>
      <c r="U43" s="13">
        <f t="shared" si="3"/>
        <v>0</v>
      </c>
      <c r="V43" s="13">
        <f t="shared" si="3"/>
        <v>0</v>
      </c>
      <c r="W43" s="14">
        <f t="shared" si="3"/>
        <v>0</v>
      </c>
      <c r="X43" s="5" t="s">
        <v>189</v>
      </c>
      <c r="Y43" s="5" t="s">
        <v>144</v>
      </c>
    </row>
    <row r="44" spans="1:25" x14ac:dyDescent="0.35">
      <c r="A44" s="6">
        <f t="shared" si="4"/>
        <v>42</v>
      </c>
      <c r="B44" s="7">
        <v>45047</v>
      </c>
      <c r="C44" s="8" t="s">
        <v>51</v>
      </c>
      <c r="D44" s="8">
        <f>VLOOKUP(A44,[1]Master!$A$2:$W$292,4,0)</f>
        <v>65528</v>
      </c>
      <c r="E44" s="8" t="s">
        <v>182</v>
      </c>
      <c r="F44" s="25">
        <v>9.1465753424657539</v>
      </c>
      <c r="G44" s="24" t="str">
        <f t="shared" si="0"/>
        <v>8-10 Years</v>
      </c>
      <c r="H44" s="8" t="s">
        <v>18</v>
      </c>
      <c r="I44" s="8" t="s">
        <v>19</v>
      </c>
      <c r="J44" s="8">
        <v>16</v>
      </c>
      <c r="K44" s="8" t="s">
        <v>27</v>
      </c>
      <c r="L44" s="9">
        <v>45169</v>
      </c>
      <c r="M44" s="10">
        <v>3125000</v>
      </c>
      <c r="N44" s="8"/>
      <c r="O44" s="11">
        <v>1893150.0449999999</v>
      </c>
      <c r="P44" s="11">
        <v>2033800</v>
      </c>
      <c r="Q44" s="11">
        <v>1963475.0225</v>
      </c>
      <c r="R44" s="12">
        <f t="shared" si="1"/>
        <v>1.6506879675245181</v>
      </c>
      <c r="S44" s="12">
        <f t="shared" si="5"/>
        <v>1.536532599075622</v>
      </c>
      <c r="T44" s="12">
        <f t="shared" si="2"/>
        <v>1.5915659553545454</v>
      </c>
      <c r="U44" s="13">
        <f t="shared" si="3"/>
        <v>1</v>
      </c>
      <c r="V44" s="13">
        <f t="shared" si="3"/>
        <v>1</v>
      </c>
      <c r="W44" s="14">
        <f t="shared" si="3"/>
        <v>1</v>
      </c>
      <c r="X44" s="5" t="s">
        <v>189</v>
      </c>
      <c r="Y44" s="5" t="s">
        <v>144</v>
      </c>
    </row>
    <row r="45" spans="1:25" x14ac:dyDescent="0.35">
      <c r="A45" s="6">
        <f t="shared" si="4"/>
        <v>43</v>
      </c>
      <c r="B45" s="7">
        <v>45047</v>
      </c>
      <c r="C45" s="8" t="s">
        <v>52</v>
      </c>
      <c r="D45" s="8">
        <f>VLOOKUP(A45,[1]Master!$A$2:$W$292,4,0)</f>
        <v>65512</v>
      </c>
      <c r="E45" s="8" t="s">
        <v>182</v>
      </c>
      <c r="F45" s="25">
        <v>8.2465753424657535</v>
      </c>
      <c r="G45" s="24" t="str">
        <f t="shared" si="0"/>
        <v>8-10 Years</v>
      </c>
      <c r="H45" s="8" t="s">
        <v>18</v>
      </c>
      <c r="I45" s="8" t="s">
        <v>19</v>
      </c>
      <c r="J45" s="8">
        <v>13.5</v>
      </c>
      <c r="K45" s="8" t="s">
        <v>20</v>
      </c>
      <c r="L45" s="9">
        <v>45267</v>
      </c>
      <c r="M45" s="10">
        <v>2025000</v>
      </c>
      <c r="N45" s="8"/>
      <c r="O45" s="11">
        <v>1450500.05</v>
      </c>
      <c r="P45" s="11">
        <v>1777300</v>
      </c>
      <c r="Q45" s="11">
        <v>1613900.0249999999</v>
      </c>
      <c r="R45" s="12">
        <f t="shared" si="1"/>
        <v>1.3960702724553509</v>
      </c>
      <c r="S45" s="12">
        <f t="shared" si="5"/>
        <v>1.13936870533956</v>
      </c>
      <c r="T45" s="12">
        <f t="shared" si="2"/>
        <v>1.2547245607732116</v>
      </c>
      <c r="U45" s="13">
        <f t="shared" si="3"/>
        <v>1</v>
      </c>
      <c r="V45" s="13">
        <f t="shared" si="3"/>
        <v>1</v>
      </c>
      <c r="W45" s="14">
        <f t="shared" si="3"/>
        <v>1</v>
      </c>
      <c r="X45" s="5" t="s">
        <v>189</v>
      </c>
      <c r="Y45" s="5" t="s">
        <v>144</v>
      </c>
    </row>
    <row r="46" spans="1:25" x14ac:dyDescent="0.35">
      <c r="A46" s="6">
        <f t="shared" si="4"/>
        <v>44</v>
      </c>
      <c r="B46" s="7">
        <v>45047</v>
      </c>
      <c r="C46" s="8" t="s">
        <v>32</v>
      </c>
      <c r="D46" s="8">
        <f>VLOOKUP(A46,[1]Master!$A$2:$W$292,4,0)</f>
        <v>64415</v>
      </c>
      <c r="E46" s="8" t="s">
        <v>182</v>
      </c>
      <c r="F46" s="25">
        <v>9.7465753424657535</v>
      </c>
      <c r="G46" s="24" t="str">
        <f t="shared" si="0"/>
        <v>8-10 Years</v>
      </c>
      <c r="H46" s="8" t="s">
        <v>18</v>
      </c>
      <c r="I46" s="8" t="s">
        <v>19</v>
      </c>
      <c r="J46" s="8">
        <v>19</v>
      </c>
      <c r="K46" s="8" t="s">
        <v>27</v>
      </c>
      <c r="L46" s="9">
        <v>45270</v>
      </c>
      <c r="M46" s="10">
        <v>2825000</v>
      </c>
      <c r="N46" s="8"/>
      <c r="O46" s="11">
        <v>1893150.0449999999</v>
      </c>
      <c r="P46" s="11">
        <v>2033800</v>
      </c>
      <c r="Q46" s="11">
        <v>1963475.0225</v>
      </c>
      <c r="R46" s="12">
        <f t="shared" si="1"/>
        <v>1.4922219226421645</v>
      </c>
      <c r="S46" s="12">
        <f t="shared" si="5"/>
        <v>1.3890254695643622</v>
      </c>
      <c r="T46" s="12">
        <f t="shared" si="2"/>
        <v>1.4387756236405091</v>
      </c>
      <c r="U46" s="13">
        <f t="shared" si="3"/>
        <v>1</v>
      </c>
      <c r="V46" s="13">
        <f t="shared" si="3"/>
        <v>1</v>
      </c>
      <c r="W46" s="14">
        <f t="shared" si="3"/>
        <v>1</v>
      </c>
      <c r="X46" s="5" t="s">
        <v>189</v>
      </c>
      <c r="Y46" s="5" t="s">
        <v>144</v>
      </c>
    </row>
    <row r="47" spans="1:25" x14ac:dyDescent="0.35">
      <c r="A47" s="6">
        <f t="shared" si="4"/>
        <v>45</v>
      </c>
      <c r="B47" s="7">
        <v>45047</v>
      </c>
      <c r="C47" s="8" t="s">
        <v>22</v>
      </c>
      <c r="D47" s="8">
        <f>VLOOKUP(A47,[1]Master!$A$2:$W$292,4,0)</f>
        <v>65536</v>
      </c>
      <c r="E47" s="8" t="s">
        <v>182</v>
      </c>
      <c r="F47" s="25">
        <v>11.246575342465754</v>
      </c>
      <c r="G47" s="24" t="str">
        <f t="shared" si="0"/>
        <v>10-12 Years</v>
      </c>
      <c r="H47" s="8" t="s">
        <v>18</v>
      </c>
      <c r="I47" s="8" t="s">
        <v>26</v>
      </c>
      <c r="J47" s="8">
        <v>23</v>
      </c>
      <c r="K47" s="8" t="s">
        <v>21</v>
      </c>
      <c r="L47" s="9">
        <v>45190</v>
      </c>
      <c r="M47" s="10">
        <v>3625000</v>
      </c>
      <c r="N47" s="8"/>
      <c r="O47" s="11">
        <v>2250300</v>
      </c>
      <c r="P47" s="11">
        <v>2290400</v>
      </c>
      <c r="Q47" s="11">
        <v>2270350</v>
      </c>
      <c r="R47" s="12">
        <f t="shared" si="1"/>
        <v>1.6108963249344532</v>
      </c>
      <c r="S47" s="12">
        <f t="shared" si="5"/>
        <v>1.582692979392246</v>
      </c>
      <c r="T47" s="12">
        <f t="shared" si="2"/>
        <v>1.5966701169423216</v>
      </c>
      <c r="U47" s="13">
        <f t="shared" si="3"/>
        <v>1</v>
      </c>
      <c r="V47" s="13">
        <f t="shared" si="3"/>
        <v>1</v>
      </c>
      <c r="W47" s="14">
        <f t="shared" si="3"/>
        <v>1</v>
      </c>
      <c r="X47" s="5" t="s">
        <v>189</v>
      </c>
      <c r="Y47" s="5" t="s">
        <v>144</v>
      </c>
    </row>
    <row r="48" spans="1:25" x14ac:dyDescent="0.35">
      <c r="A48" s="6">
        <f t="shared" si="4"/>
        <v>46</v>
      </c>
      <c r="B48" s="7">
        <v>45047</v>
      </c>
      <c r="C48" s="8" t="s">
        <v>17</v>
      </c>
      <c r="D48" s="8">
        <f>VLOOKUP(A48,[1]Master!$A$2:$W$292,4,0)</f>
        <v>60351</v>
      </c>
      <c r="E48" s="8" t="s">
        <v>182</v>
      </c>
      <c r="F48" s="25">
        <v>7.4465753424657537</v>
      </c>
      <c r="G48" s="24" t="str">
        <f t="shared" si="0"/>
        <v>6-8 Years</v>
      </c>
      <c r="H48" s="8" t="s">
        <v>18</v>
      </c>
      <c r="I48" s="8" t="s">
        <v>19</v>
      </c>
      <c r="J48" s="8">
        <v>14</v>
      </c>
      <c r="K48" s="8" t="s">
        <v>20</v>
      </c>
      <c r="L48" s="9">
        <v>45273</v>
      </c>
      <c r="M48" s="10">
        <v>1925000</v>
      </c>
      <c r="N48" s="8"/>
      <c r="O48" s="11">
        <v>1450500.05</v>
      </c>
      <c r="P48" s="11">
        <v>1777300</v>
      </c>
      <c r="Q48" s="11">
        <v>1613900.0249999999</v>
      </c>
      <c r="R48" s="12">
        <f t="shared" si="1"/>
        <v>1.3271285306057039</v>
      </c>
      <c r="S48" s="12">
        <f t="shared" si="5"/>
        <v>1.0831035840882237</v>
      </c>
      <c r="T48" s="12">
        <f t="shared" si="2"/>
        <v>1.1927628540683617</v>
      </c>
      <c r="U48" s="13">
        <f t="shared" si="3"/>
        <v>1</v>
      </c>
      <c r="V48" s="13">
        <f t="shared" si="3"/>
        <v>1</v>
      </c>
      <c r="W48" s="14">
        <f t="shared" si="3"/>
        <v>1</v>
      </c>
      <c r="X48" s="5" t="s">
        <v>189</v>
      </c>
      <c r="Y48" s="5" t="s">
        <v>144</v>
      </c>
    </row>
    <row r="49" spans="1:25" x14ac:dyDescent="0.35">
      <c r="A49" s="6">
        <f t="shared" si="4"/>
        <v>47</v>
      </c>
      <c r="B49" s="7">
        <v>45047</v>
      </c>
      <c r="C49" s="8" t="s">
        <v>17</v>
      </c>
      <c r="D49" s="8">
        <f>VLOOKUP(A49,[1]Master!$A$2:$W$292,4,0)</f>
        <v>65533</v>
      </c>
      <c r="E49" s="8" t="s">
        <v>182</v>
      </c>
      <c r="F49" s="25">
        <v>15.246575342465754</v>
      </c>
      <c r="G49" s="24" t="str">
        <f t="shared" si="0"/>
        <v>15-20 Years</v>
      </c>
      <c r="H49" s="8" t="s">
        <v>18</v>
      </c>
      <c r="I49" s="8" t="s">
        <v>19</v>
      </c>
      <c r="J49" s="8">
        <v>9.5</v>
      </c>
      <c r="K49" s="8" t="s">
        <v>27</v>
      </c>
      <c r="L49" s="9">
        <v>45172</v>
      </c>
      <c r="M49" s="10">
        <v>1625000</v>
      </c>
      <c r="N49" s="8"/>
      <c r="O49" s="11">
        <v>1893150.0449999999</v>
      </c>
      <c r="P49" s="11">
        <v>2033800</v>
      </c>
      <c r="Q49" s="11">
        <v>1963475.0225</v>
      </c>
      <c r="R49" s="12">
        <f t="shared" si="1"/>
        <v>0.85835774311274948</v>
      </c>
      <c r="S49" s="12">
        <f t="shared" si="5"/>
        <v>0.79899695151932348</v>
      </c>
      <c r="T49" s="12">
        <f t="shared" si="2"/>
        <v>0.8276142967843636</v>
      </c>
      <c r="U49" s="13">
        <f t="shared" si="3"/>
        <v>0</v>
      </c>
      <c r="V49" s="13">
        <f t="shared" si="3"/>
        <v>0</v>
      </c>
      <c r="W49" s="14">
        <f t="shared" si="3"/>
        <v>0</v>
      </c>
      <c r="X49" s="5" t="s">
        <v>189</v>
      </c>
      <c r="Y49" s="5" t="s">
        <v>144</v>
      </c>
    </row>
    <row r="50" spans="1:25" x14ac:dyDescent="0.35">
      <c r="A50" s="6">
        <f t="shared" si="4"/>
        <v>48</v>
      </c>
      <c r="B50" s="7">
        <v>45047</v>
      </c>
      <c r="C50" s="8" t="s">
        <v>52</v>
      </c>
      <c r="D50" s="8">
        <f>VLOOKUP(A50,[1]Master!$A$2:$W$292,4,0)</f>
        <v>65544</v>
      </c>
      <c r="E50" s="8" t="s">
        <v>182</v>
      </c>
      <c r="F50" s="25">
        <v>8.2465753424657535</v>
      </c>
      <c r="G50" s="24" t="str">
        <f t="shared" si="0"/>
        <v>8-10 Years</v>
      </c>
      <c r="H50" s="8" t="s">
        <v>18</v>
      </c>
      <c r="I50" s="8" t="s">
        <v>19</v>
      </c>
      <c r="J50" s="8">
        <v>22</v>
      </c>
      <c r="K50" s="8" t="s">
        <v>21</v>
      </c>
      <c r="L50" s="9">
        <v>45287</v>
      </c>
      <c r="M50" s="10">
        <v>2925000</v>
      </c>
      <c r="N50" s="8"/>
      <c r="O50" s="11">
        <v>2250300</v>
      </c>
      <c r="P50" s="11">
        <v>2290400</v>
      </c>
      <c r="Q50" s="11">
        <v>2270350</v>
      </c>
      <c r="R50" s="12">
        <f t="shared" si="1"/>
        <v>1.2998266897746966</v>
      </c>
      <c r="S50" s="12">
        <f t="shared" si="5"/>
        <v>1.2770695075096052</v>
      </c>
      <c r="T50" s="12">
        <f t="shared" si="2"/>
        <v>1.2883476116017354</v>
      </c>
      <c r="U50" s="13">
        <f t="shared" si="3"/>
        <v>1</v>
      </c>
      <c r="V50" s="13">
        <f t="shared" si="3"/>
        <v>1</v>
      </c>
      <c r="W50" s="14">
        <f t="shared" si="3"/>
        <v>1</v>
      </c>
      <c r="X50" s="5" t="s">
        <v>189</v>
      </c>
      <c r="Y50" s="5" t="s">
        <v>144</v>
      </c>
    </row>
    <row r="51" spans="1:25" x14ac:dyDescent="0.35">
      <c r="A51" s="6">
        <f t="shared" si="4"/>
        <v>49</v>
      </c>
      <c r="B51" s="7">
        <v>45047</v>
      </c>
      <c r="C51" s="8" t="s">
        <v>17</v>
      </c>
      <c r="D51" s="8">
        <f>VLOOKUP(A51,[1]Master!$A$2:$W$292,4,0)</f>
        <v>65542</v>
      </c>
      <c r="E51" s="8" t="s">
        <v>182</v>
      </c>
      <c r="F51" s="25">
        <v>5.8465753424657532</v>
      </c>
      <c r="G51" s="24" t="str">
        <f t="shared" si="0"/>
        <v>4-6 Years</v>
      </c>
      <c r="H51" s="8" t="s">
        <v>18</v>
      </c>
      <c r="I51" s="8" t="s">
        <v>19</v>
      </c>
      <c r="J51" s="8">
        <v>11.5</v>
      </c>
      <c r="K51" s="8" t="s">
        <v>27</v>
      </c>
      <c r="L51" s="9">
        <v>45228</v>
      </c>
      <c r="M51" s="10">
        <v>1925000</v>
      </c>
      <c r="N51" s="8"/>
      <c r="O51" s="11">
        <v>1893150.0449999999</v>
      </c>
      <c r="P51" s="11">
        <v>2033800</v>
      </c>
      <c r="Q51" s="11">
        <v>1963475.0225</v>
      </c>
      <c r="R51" s="12">
        <f t="shared" si="1"/>
        <v>1.0168237879951032</v>
      </c>
      <c r="S51" s="12">
        <f t="shared" si="5"/>
        <v>0.94650408103058314</v>
      </c>
      <c r="T51" s="12">
        <f t="shared" si="2"/>
        <v>0.98040462849839993</v>
      </c>
      <c r="U51" s="13">
        <f t="shared" si="3"/>
        <v>1</v>
      </c>
      <c r="V51" s="13">
        <f t="shared" si="3"/>
        <v>0</v>
      </c>
      <c r="W51" s="14">
        <f t="shared" si="3"/>
        <v>0</v>
      </c>
      <c r="X51" s="5" t="s">
        <v>189</v>
      </c>
      <c r="Y51" s="5" t="s">
        <v>144</v>
      </c>
    </row>
    <row r="52" spans="1:25" x14ac:dyDescent="0.35">
      <c r="A52" s="6">
        <f t="shared" si="4"/>
        <v>50</v>
      </c>
      <c r="B52" s="7">
        <v>45047</v>
      </c>
      <c r="C52" s="8" t="s">
        <v>34</v>
      </c>
      <c r="D52" s="8">
        <f>VLOOKUP(A52,[1]Master!$A$2:$W$292,4,0)</f>
        <v>65541</v>
      </c>
      <c r="E52" s="8" t="s">
        <v>182</v>
      </c>
      <c r="F52" s="25">
        <v>5.1465753424657539</v>
      </c>
      <c r="G52" s="24" t="str">
        <f t="shared" si="0"/>
        <v>4-6 Years</v>
      </c>
      <c r="H52" s="8" t="s">
        <v>18</v>
      </c>
      <c r="I52" s="8" t="s">
        <v>19</v>
      </c>
      <c r="J52" s="8">
        <v>5.5</v>
      </c>
      <c r="K52" s="8" t="s">
        <v>24</v>
      </c>
      <c r="L52" s="9">
        <v>45172</v>
      </c>
      <c r="M52" s="10">
        <v>1125000</v>
      </c>
      <c r="N52" s="8"/>
      <c r="O52" s="11">
        <v>1141500.04</v>
      </c>
      <c r="P52" s="11">
        <v>1400300</v>
      </c>
      <c r="Q52" s="11">
        <v>1270900.02</v>
      </c>
      <c r="R52" s="12">
        <f t="shared" si="1"/>
        <v>0.98554530055031797</v>
      </c>
      <c r="S52" s="12">
        <f t="shared" si="5"/>
        <v>0.8033992715846604</v>
      </c>
      <c r="T52" s="12">
        <f t="shared" si="2"/>
        <v>0.8851994510158242</v>
      </c>
      <c r="U52" s="13">
        <f t="shared" si="3"/>
        <v>0</v>
      </c>
      <c r="V52" s="13">
        <f t="shared" si="3"/>
        <v>0</v>
      </c>
      <c r="W52" s="14">
        <f t="shared" si="3"/>
        <v>0</v>
      </c>
      <c r="X52" s="5" t="s">
        <v>189</v>
      </c>
      <c r="Y52" s="5" t="s">
        <v>144</v>
      </c>
    </row>
    <row r="53" spans="1:25" x14ac:dyDescent="0.35">
      <c r="A53" s="6">
        <f t="shared" si="4"/>
        <v>51</v>
      </c>
      <c r="B53" s="7">
        <v>45047</v>
      </c>
      <c r="C53" s="8" t="s">
        <v>46</v>
      </c>
      <c r="D53" s="8">
        <f>VLOOKUP(A53,[1]Master!$A$2:$W$292,4,0)</f>
        <v>65545</v>
      </c>
      <c r="E53" s="8" t="s">
        <v>182</v>
      </c>
      <c r="F53" s="25">
        <v>6.9465753424657537</v>
      </c>
      <c r="G53" s="24" t="str">
        <f t="shared" si="0"/>
        <v>6-8 Years</v>
      </c>
      <c r="H53" s="8" t="s">
        <v>18</v>
      </c>
      <c r="I53" s="8" t="s">
        <v>19</v>
      </c>
      <c r="J53" s="8">
        <v>18</v>
      </c>
      <c r="K53" s="8" t="s">
        <v>27</v>
      </c>
      <c r="L53" s="9">
        <v>45231</v>
      </c>
      <c r="M53" s="10">
        <v>2325000</v>
      </c>
      <c r="N53" s="8"/>
      <c r="O53" s="11">
        <v>1893150.0449999999</v>
      </c>
      <c r="P53" s="11">
        <v>2033800</v>
      </c>
      <c r="Q53" s="11">
        <v>1963475.0225</v>
      </c>
      <c r="R53" s="12">
        <f t="shared" si="1"/>
        <v>1.2281118478382416</v>
      </c>
      <c r="S53" s="12">
        <f t="shared" si="5"/>
        <v>1.1431802537122628</v>
      </c>
      <c r="T53" s="12">
        <f t="shared" si="2"/>
        <v>1.1841250707837818</v>
      </c>
      <c r="U53" s="13">
        <f t="shared" si="3"/>
        <v>1</v>
      </c>
      <c r="V53" s="13">
        <f t="shared" si="3"/>
        <v>1</v>
      </c>
      <c r="W53" s="14">
        <f t="shared" si="3"/>
        <v>1</v>
      </c>
      <c r="X53" s="5" t="s">
        <v>189</v>
      </c>
      <c r="Y53" s="5" t="s">
        <v>144</v>
      </c>
    </row>
    <row r="54" spans="1:25" x14ac:dyDescent="0.35">
      <c r="A54" s="6">
        <f t="shared" si="4"/>
        <v>52</v>
      </c>
      <c r="B54" s="7">
        <v>45047</v>
      </c>
      <c r="C54" s="8" t="s">
        <v>34</v>
      </c>
      <c r="D54" s="8">
        <f>VLOOKUP(A54,[1]Master!$A$2:$W$292,4,0)</f>
        <v>65531</v>
      </c>
      <c r="E54" s="8" t="s">
        <v>182</v>
      </c>
      <c r="F54" s="25">
        <v>3.2465753424657535</v>
      </c>
      <c r="G54" s="24" t="str">
        <f t="shared" si="0"/>
        <v>2-4 Years</v>
      </c>
      <c r="H54" s="8" t="s">
        <v>18</v>
      </c>
      <c r="I54" s="8" t="s">
        <v>19</v>
      </c>
      <c r="J54" s="8">
        <v>5</v>
      </c>
      <c r="K54" s="8" t="s">
        <v>24</v>
      </c>
      <c r="L54" s="9">
        <v>45267</v>
      </c>
      <c r="M54" s="10">
        <v>925000</v>
      </c>
      <c r="N54" s="8"/>
      <c r="O54" s="11">
        <v>1141500.04</v>
      </c>
      <c r="P54" s="11">
        <v>1400300</v>
      </c>
      <c r="Q54" s="11">
        <v>1270900.02</v>
      </c>
      <c r="R54" s="12">
        <f t="shared" si="1"/>
        <v>0.81033724711915034</v>
      </c>
      <c r="S54" s="12">
        <f t="shared" si="5"/>
        <v>0.66057273441405417</v>
      </c>
      <c r="T54" s="12">
        <f t="shared" si="2"/>
        <v>0.72783065972412209</v>
      </c>
      <c r="U54" s="13">
        <f t="shared" si="3"/>
        <v>0</v>
      </c>
      <c r="V54" s="13">
        <f t="shared" si="3"/>
        <v>0</v>
      </c>
      <c r="W54" s="14">
        <f t="shared" si="3"/>
        <v>0</v>
      </c>
      <c r="X54" s="5" t="s">
        <v>189</v>
      </c>
      <c r="Y54" s="5" t="s">
        <v>144</v>
      </c>
    </row>
    <row r="55" spans="1:25" x14ac:dyDescent="0.35">
      <c r="A55" s="6">
        <f t="shared" si="4"/>
        <v>53</v>
      </c>
      <c r="B55" s="7">
        <v>45047</v>
      </c>
      <c r="C55" s="8" t="s">
        <v>22</v>
      </c>
      <c r="D55" s="8">
        <f>VLOOKUP(A55,[1]Master!$A$2:$W$292,4,0)</f>
        <v>65534</v>
      </c>
      <c r="E55" s="8" t="s">
        <v>182</v>
      </c>
      <c r="F55" s="25">
        <v>12.346575342465753</v>
      </c>
      <c r="G55" s="24" t="str">
        <f t="shared" si="0"/>
        <v>12-15 Years</v>
      </c>
      <c r="H55" s="8" t="s">
        <v>18</v>
      </c>
      <c r="I55" s="8" t="s">
        <v>19</v>
      </c>
      <c r="J55" s="8">
        <v>28.5</v>
      </c>
      <c r="K55" s="8" t="s">
        <v>21</v>
      </c>
      <c r="L55" s="9">
        <v>45224</v>
      </c>
      <c r="M55" s="10">
        <v>3225000</v>
      </c>
      <c r="N55" s="8"/>
      <c r="O55" s="11">
        <v>2250300</v>
      </c>
      <c r="P55" s="11">
        <v>2290400</v>
      </c>
      <c r="Q55" s="11">
        <v>2270350</v>
      </c>
      <c r="R55" s="12">
        <f t="shared" si="1"/>
        <v>1.4331422477003066</v>
      </c>
      <c r="S55" s="12">
        <f t="shared" si="5"/>
        <v>1.4080509954593083</v>
      </c>
      <c r="T55" s="12">
        <f t="shared" si="2"/>
        <v>1.4204858281762724</v>
      </c>
      <c r="U55" s="13">
        <f t="shared" si="3"/>
        <v>1</v>
      </c>
      <c r="V55" s="13">
        <f t="shared" si="3"/>
        <v>1</v>
      </c>
      <c r="W55" s="14">
        <f t="shared" si="3"/>
        <v>1</v>
      </c>
      <c r="X55" s="5" t="s">
        <v>189</v>
      </c>
      <c r="Y55" s="5" t="s">
        <v>144</v>
      </c>
    </row>
    <row r="56" spans="1:25" x14ac:dyDescent="0.35">
      <c r="A56" s="6">
        <f t="shared" si="4"/>
        <v>54</v>
      </c>
      <c r="B56" s="7">
        <v>45047</v>
      </c>
      <c r="C56" s="8" t="s">
        <v>52</v>
      </c>
      <c r="D56" s="8">
        <f>VLOOKUP(A56,[1]Master!$A$2:$W$292,4,0)</f>
        <v>65535</v>
      </c>
      <c r="E56" s="8" t="s">
        <v>182</v>
      </c>
      <c r="F56" s="25">
        <v>9.9465753424657528</v>
      </c>
      <c r="G56" s="24" t="str">
        <f t="shared" si="0"/>
        <v>8-10 Years</v>
      </c>
      <c r="H56" s="8" t="s">
        <v>18</v>
      </c>
      <c r="I56" s="8" t="s">
        <v>19</v>
      </c>
      <c r="J56" s="8">
        <v>16</v>
      </c>
      <c r="K56" s="8" t="s">
        <v>27</v>
      </c>
      <c r="L56" s="9">
        <v>45266</v>
      </c>
      <c r="M56" s="10">
        <v>3025000</v>
      </c>
      <c r="N56" s="8"/>
      <c r="O56" s="11">
        <v>1893150.0449999999</v>
      </c>
      <c r="P56" s="11">
        <v>2033800</v>
      </c>
      <c r="Q56" s="11">
        <v>1963475.0225</v>
      </c>
      <c r="R56" s="12">
        <f t="shared" si="1"/>
        <v>1.5978659525637335</v>
      </c>
      <c r="S56" s="12">
        <f t="shared" si="5"/>
        <v>1.4873635559052021</v>
      </c>
      <c r="T56" s="12">
        <f t="shared" si="2"/>
        <v>1.5406358447832</v>
      </c>
      <c r="U56" s="13">
        <f t="shared" si="3"/>
        <v>1</v>
      </c>
      <c r="V56" s="13">
        <f t="shared" si="3"/>
        <v>1</v>
      </c>
      <c r="W56" s="14">
        <f t="shared" si="3"/>
        <v>1</v>
      </c>
      <c r="X56" s="5" t="s">
        <v>189</v>
      </c>
      <c r="Y56" s="5" t="s">
        <v>144</v>
      </c>
    </row>
    <row r="57" spans="1:25" x14ac:dyDescent="0.35">
      <c r="A57" s="6">
        <f t="shared" si="4"/>
        <v>55</v>
      </c>
      <c r="B57" s="7">
        <v>45047</v>
      </c>
      <c r="C57" s="8" t="s">
        <v>22</v>
      </c>
      <c r="D57" s="8">
        <f>VLOOKUP(A57,[1]Master!$A$2:$W$292,4,0)</f>
        <v>66268</v>
      </c>
      <c r="E57" s="8" t="s">
        <v>182</v>
      </c>
      <c r="F57" s="25">
        <v>6.6465753424657539</v>
      </c>
      <c r="G57" s="24" t="str">
        <f t="shared" si="0"/>
        <v>6-8 Years</v>
      </c>
      <c r="H57" s="8" t="s">
        <v>18</v>
      </c>
      <c r="I57" s="17" t="s">
        <v>26</v>
      </c>
      <c r="J57" s="15">
        <v>17</v>
      </c>
      <c r="K57" s="8" t="s">
        <v>20</v>
      </c>
      <c r="L57" s="9">
        <v>45239</v>
      </c>
      <c r="M57" s="10">
        <v>2425000</v>
      </c>
      <c r="N57" s="8"/>
      <c r="O57" s="11">
        <v>1450500.05</v>
      </c>
      <c r="P57" s="11">
        <v>1777300</v>
      </c>
      <c r="Q57" s="11">
        <v>1613900.0249999999</v>
      </c>
      <c r="R57" s="12">
        <f t="shared" si="1"/>
        <v>1.6718372398539385</v>
      </c>
      <c r="S57" s="12">
        <f t="shared" si="5"/>
        <v>1.3644291903449053</v>
      </c>
      <c r="T57" s="12">
        <f t="shared" si="2"/>
        <v>1.5025713875926114</v>
      </c>
      <c r="U57" s="13">
        <f t="shared" si="3"/>
        <v>1</v>
      </c>
      <c r="V57" s="13">
        <f t="shared" si="3"/>
        <v>1</v>
      </c>
      <c r="W57" s="14">
        <f t="shared" si="3"/>
        <v>1</v>
      </c>
      <c r="X57" s="5" t="s">
        <v>189</v>
      </c>
      <c r="Y57" s="5" t="s">
        <v>144</v>
      </c>
    </row>
    <row r="58" spans="1:25" x14ac:dyDescent="0.35">
      <c r="A58" s="6">
        <f t="shared" si="4"/>
        <v>56</v>
      </c>
      <c r="B58" s="7">
        <v>45047</v>
      </c>
      <c r="C58" s="8" t="s">
        <v>53</v>
      </c>
      <c r="D58" s="8">
        <f>VLOOKUP(A58,[1]Master!$A$2:$W$292,4,0)</f>
        <v>60355</v>
      </c>
      <c r="E58" s="8" t="s">
        <v>182</v>
      </c>
      <c r="F58" s="25">
        <v>2.2465753424657535</v>
      </c>
      <c r="G58" s="24" t="str">
        <f t="shared" si="0"/>
        <v>2-4 Years</v>
      </c>
      <c r="H58" s="8" t="s">
        <v>18</v>
      </c>
      <c r="I58" s="8" t="s">
        <v>19</v>
      </c>
      <c r="J58" s="8">
        <v>4.5</v>
      </c>
      <c r="K58" s="8" t="s">
        <v>35</v>
      </c>
      <c r="L58" s="9">
        <v>45178</v>
      </c>
      <c r="M58" s="10">
        <v>825000</v>
      </c>
      <c r="N58" s="8"/>
      <c r="O58" s="11">
        <v>684549.99</v>
      </c>
      <c r="P58" s="11">
        <v>907000</v>
      </c>
      <c r="Q58" s="11">
        <v>795774.995</v>
      </c>
      <c r="R58" s="12">
        <f t="shared" si="1"/>
        <v>1.2051712980084917</v>
      </c>
      <c r="S58" s="12">
        <f t="shared" si="5"/>
        <v>0.90959206174200657</v>
      </c>
      <c r="T58" s="12">
        <f t="shared" si="2"/>
        <v>1.0367252115027816</v>
      </c>
      <c r="U58" s="13">
        <f t="shared" si="3"/>
        <v>1</v>
      </c>
      <c r="V58" s="13">
        <f t="shared" si="3"/>
        <v>0</v>
      </c>
      <c r="W58" s="14">
        <f t="shared" si="3"/>
        <v>1</v>
      </c>
      <c r="X58" s="5" t="s">
        <v>189</v>
      </c>
      <c r="Y58" s="5" t="s">
        <v>144</v>
      </c>
    </row>
    <row r="59" spans="1:25" x14ac:dyDescent="0.35">
      <c r="A59" s="6">
        <f t="shared" si="4"/>
        <v>57</v>
      </c>
      <c r="B59" s="7">
        <v>45047</v>
      </c>
      <c r="C59" s="8" t="s">
        <v>54</v>
      </c>
      <c r="D59" s="8">
        <f>VLOOKUP(A59,[1]Master!$A$2:$W$292,4,0)</f>
        <v>65530</v>
      </c>
      <c r="E59" s="8" t="s">
        <v>182</v>
      </c>
      <c r="F59" s="25">
        <v>3.2465753424657535</v>
      </c>
      <c r="G59" s="24" t="str">
        <f t="shared" si="0"/>
        <v>2-4 Years</v>
      </c>
      <c r="H59" s="8" t="s">
        <v>18</v>
      </c>
      <c r="I59" s="8" t="s">
        <v>26</v>
      </c>
      <c r="J59" s="8">
        <v>3</v>
      </c>
      <c r="K59" s="8" t="s">
        <v>24</v>
      </c>
      <c r="L59" s="9">
        <v>45207</v>
      </c>
      <c r="M59" s="10">
        <v>725000</v>
      </c>
      <c r="N59" s="8"/>
      <c r="O59" s="11">
        <v>1141500.04</v>
      </c>
      <c r="P59" s="11">
        <v>1400300</v>
      </c>
      <c r="Q59" s="11">
        <v>1270900.02</v>
      </c>
      <c r="R59" s="12">
        <f t="shared" si="1"/>
        <v>0.63512919368798271</v>
      </c>
      <c r="S59" s="12">
        <f t="shared" si="5"/>
        <v>0.51774619724344784</v>
      </c>
      <c r="T59" s="12">
        <f t="shared" si="2"/>
        <v>0.57046186843242008</v>
      </c>
      <c r="U59" s="13">
        <f t="shared" si="3"/>
        <v>0</v>
      </c>
      <c r="V59" s="13">
        <f t="shared" si="3"/>
        <v>0</v>
      </c>
      <c r="W59" s="14">
        <f t="shared" si="3"/>
        <v>0</v>
      </c>
      <c r="X59" s="5" t="s">
        <v>189</v>
      </c>
      <c r="Y59" s="5" t="s">
        <v>144</v>
      </c>
    </row>
    <row r="60" spans="1:25" x14ac:dyDescent="0.35">
      <c r="A60" s="6">
        <f t="shared" si="4"/>
        <v>58</v>
      </c>
      <c r="B60" s="7">
        <v>45047</v>
      </c>
      <c r="C60" s="8" t="s">
        <v>53</v>
      </c>
      <c r="D60" s="8">
        <f>VLOOKUP(A60,[1]Master!$A$2:$W$292,4,0)</f>
        <v>65539</v>
      </c>
      <c r="E60" s="8" t="s">
        <v>182</v>
      </c>
      <c r="F60" s="25">
        <v>2.2465753424657535</v>
      </c>
      <c r="G60" s="24" t="str">
        <f t="shared" si="0"/>
        <v>2-4 Years</v>
      </c>
      <c r="H60" s="8" t="s">
        <v>18</v>
      </c>
      <c r="I60" s="8" t="s">
        <v>19</v>
      </c>
      <c r="J60" s="8">
        <v>3</v>
      </c>
      <c r="K60" s="8" t="s">
        <v>35</v>
      </c>
      <c r="L60" s="9">
        <v>45175</v>
      </c>
      <c r="M60" s="10">
        <v>825000</v>
      </c>
      <c r="N60" s="8"/>
      <c r="O60" s="11">
        <v>684549.99</v>
      </c>
      <c r="P60" s="11">
        <v>907000</v>
      </c>
      <c r="Q60" s="11">
        <v>795774.995</v>
      </c>
      <c r="R60" s="12">
        <f t="shared" si="1"/>
        <v>1.2051712980084917</v>
      </c>
      <c r="S60" s="12">
        <f t="shared" si="5"/>
        <v>0.90959206174200657</v>
      </c>
      <c r="T60" s="12">
        <f t="shared" si="2"/>
        <v>1.0367252115027816</v>
      </c>
      <c r="U60" s="13">
        <f t="shared" si="3"/>
        <v>1</v>
      </c>
      <c r="V60" s="13">
        <f t="shared" si="3"/>
        <v>0</v>
      </c>
      <c r="W60" s="14">
        <f t="shared" si="3"/>
        <v>1</v>
      </c>
      <c r="X60" s="5" t="s">
        <v>189</v>
      </c>
      <c r="Y60" s="5" t="s">
        <v>144</v>
      </c>
    </row>
    <row r="61" spans="1:25" x14ac:dyDescent="0.35">
      <c r="A61" s="6">
        <f t="shared" si="4"/>
        <v>59</v>
      </c>
      <c r="B61" s="7">
        <v>45047</v>
      </c>
      <c r="C61" s="8" t="s">
        <v>55</v>
      </c>
      <c r="D61" s="8">
        <f>VLOOKUP(A61,[1]Master!$A$2:$W$292,4,0)</f>
        <v>65538</v>
      </c>
      <c r="E61" s="8" t="s">
        <v>182</v>
      </c>
      <c r="F61" s="25">
        <v>5.7465753424657535</v>
      </c>
      <c r="G61" s="24" t="str">
        <f t="shared" si="0"/>
        <v>4-6 Years</v>
      </c>
      <c r="H61" s="8" t="s">
        <v>18</v>
      </c>
      <c r="I61" s="8" t="s">
        <v>19</v>
      </c>
      <c r="J61" s="8">
        <v>6</v>
      </c>
      <c r="K61" s="8" t="s">
        <v>24</v>
      </c>
      <c r="L61" s="9">
        <v>45213</v>
      </c>
      <c r="M61" s="10">
        <v>1325000</v>
      </c>
      <c r="N61" s="8"/>
      <c r="O61" s="11">
        <v>1141500.04</v>
      </c>
      <c r="P61" s="11">
        <v>1400300</v>
      </c>
      <c r="Q61" s="11">
        <v>1270900.02</v>
      </c>
      <c r="R61" s="12">
        <f t="shared" si="1"/>
        <v>1.1607533539814856</v>
      </c>
      <c r="S61" s="12">
        <f t="shared" si="5"/>
        <v>0.94622580875526674</v>
      </c>
      <c r="T61" s="12">
        <f t="shared" si="2"/>
        <v>1.0425682423075262</v>
      </c>
      <c r="U61" s="13">
        <f t="shared" si="3"/>
        <v>1</v>
      </c>
      <c r="V61" s="13">
        <f t="shared" si="3"/>
        <v>0</v>
      </c>
      <c r="W61" s="14">
        <f t="shared" si="3"/>
        <v>1</v>
      </c>
      <c r="X61" s="5" t="s">
        <v>189</v>
      </c>
      <c r="Y61" s="5" t="s">
        <v>144</v>
      </c>
    </row>
    <row r="62" spans="1:25" x14ac:dyDescent="0.35">
      <c r="A62" s="6">
        <f t="shared" si="4"/>
        <v>60</v>
      </c>
      <c r="B62" s="7">
        <v>45047</v>
      </c>
      <c r="C62" s="8" t="s">
        <v>17</v>
      </c>
      <c r="D62" s="8">
        <f>VLOOKUP(A62,[1]Master!$A$2:$W$292,4,0)</f>
        <v>60398</v>
      </c>
      <c r="E62" s="8" t="s">
        <v>182</v>
      </c>
      <c r="F62" s="25">
        <v>4.2465753424657535</v>
      </c>
      <c r="G62" s="24" t="str">
        <f t="shared" si="0"/>
        <v>4-6 Years</v>
      </c>
      <c r="H62" s="8" t="s">
        <v>18</v>
      </c>
      <c r="I62" s="8" t="s">
        <v>19</v>
      </c>
      <c r="J62" s="8">
        <v>6</v>
      </c>
      <c r="K62" s="8" t="s">
        <v>24</v>
      </c>
      <c r="L62" s="9">
        <v>45241</v>
      </c>
      <c r="M62" s="10">
        <v>1125000</v>
      </c>
      <c r="N62" s="8"/>
      <c r="O62" s="11">
        <v>1141500.04</v>
      </c>
      <c r="P62" s="11">
        <v>1400300</v>
      </c>
      <c r="Q62" s="11">
        <v>1270900.02</v>
      </c>
      <c r="R62" s="12">
        <f t="shared" si="1"/>
        <v>0.98554530055031797</v>
      </c>
      <c r="S62" s="12">
        <f t="shared" si="5"/>
        <v>0.8033992715846604</v>
      </c>
      <c r="T62" s="12">
        <f t="shared" si="2"/>
        <v>0.8851994510158242</v>
      </c>
      <c r="U62" s="13">
        <f t="shared" si="3"/>
        <v>0</v>
      </c>
      <c r="V62" s="13">
        <f t="shared" si="3"/>
        <v>0</v>
      </c>
      <c r="W62" s="14">
        <f t="shared" si="3"/>
        <v>0</v>
      </c>
      <c r="X62" s="5" t="s">
        <v>189</v>
      </c>
      <c r="Y62" s="5" t="s">
        <v>144</v>
      </c>
    </row>
    <row r="63" spans="1:25" x14ac:dyDescent="0.35">
      <c r="A63" s="6">
        <f t="shared" si="4"/>
        <v>61</v>
      </c>
      <c r="B63" s="7">
        <v>45047</v>
      </c>
      <c r="C63" s="8" t="s">
        <v>32</v>
      </c>
      <c r="D63" s="8">
        <f>VLOOKUP(A63,[1]Master!$A$2:$W$292,4,0)</f>
        <v>64469</v>
      </c>
      <c r="E63" s="8" t="s">
        <v>182</v>
      </c>
      <c r="F63" s="25">
        <v>9.1465753424657539</v>
      </c>
      <c r="G63" s="24" t="str">
        <f t="shared" si="0"/>
        <v>8-10 Years</v>
      </c>
      <c r="H63" s="8" t="s">
        <v>18</v>
      </c>
      <c r="I63" s="8" t="s">
        <v>19</v>
      </c>
      <c r="J63" s="8">
        <v>19.2</v>
      </c>
      <c r="K63" s="8" t="s">
        <v>27</v>
      </c>
      <c r="L63" s="9">
        <v>45302</v>
      </c>
      <c r="M63" s="10">
        <v>2625000</v>
      </c>
      <c r="N63" s="8"/>
      <c r="O63" s="11">
        <v>1893150.0449999999</v>
      </c>
      <c r="P63" s="11">
        <v>2033800</v>
      </c>
      <c r="Q63" s="11">
        <v>1963475.0225</v>
      </c>
      <c r="R63" s="12">
        <f t="shared" si="1"/>
        <v>1.3865778927205952</v>
      </c>
      <c r="S63" s="12">
        <f t="shared" si="5"/>
        <v>1.2906873832235224</v>
      </c>
      <c r="T63" s="12">
        <f t="shared" si="2"/>
        <v>1.3369154024978183</v>
      </c>
      <c r="U63" s="13">
        <f t="shared" si="3"/>
        <v>1</v>
      </c>
      <c r="V63" s="13">
        <f t="shared" si="3"/>
        <v>1</v>
      </c>
      <c r="W63" s="14">
        <f t="shared" si="3"/>
        <v>1</v>
      </c>
      <c r="X63" s="5" t="s">
        <v>189</v>
      </c>
      <c r="Y63" s="5" t="s">
        <v>144</v>
      </c>
    </row>
    <row r="64" spans="1:25" x14ac:dyDescent="0.35">
      <c r="A64" s="6">
        <f t="shared" si="4"/>
        <v>62</v>
      </c>
      <c r="B64" s="7">
        <v>45047</v>
      </c>
      <c r="C64" s="8" t="s">
        <v>56</v>
      </c>
      <c r="D64" s="8">
        <f>VLOOKUP(A64,[1]Master!$A$2:$W$292,4,0)</f>
        <v>66248</v>
      </c>
      <c r="E64" s="8" t="s">
        <v>182</v>
      </c>
      <c r="F64" s="25">
        <v>4.2465753424657535</v>
      </c>
      <c r="G64" s="24" t="str">
        <f t="shared" si="0"/>
        <v>4-6 Years</v>
      </c>
      <c r="H64" s="8" t="s">
        <v>57</v>
      </c>
      <c r="I64" s="8" t="s">
        <v>26</v>
      </c>
      <c r="J64" s="8">
        <v>16</v>
      </c>
      <c r="K64" s="8" t="s">
        <v>24</v>
      </c>
      <c r="L64" s="9">
        <v>45290</v>
      </c>
      <c r="M64" s="10">
        <v>1625000</v>
      </c>
      <c r="N64" s="8"/>
      <c r="O64" s="11">
        <v>1141500.04</v>
      </c>
      <c r="P64" s="11">
        <v>1400300</v>
      </c>
      <c r="Q64" s="11">
        <v>1270900.02</v>
      </c>
      <c r="R64" s="12">
        <f t="shared" si="1"/>
        <v>1.4235654341282371</v>
      </c>
      <c r="S64" s="12">
        <f t="shared" si="5"/>
        <v>1.1604656145111762</v>
      </c>
      <c r="T64" s="12">
        <f t="shared" si="2"/>
        <v>1.2786214292450795</v>
      </c>
      <c r="U64" s="13">
        <f t="shared" si="3"/>
        <v>1</v>
      </c>
      <c r="V64" s="13">
        <f t="shared" si="3"/>
        <v>1</v>
      </c>
      <c r="W64" s="14">
        <f t="shared" si="3"/>
        <v>1</v>
      </c>
      <c r="X64" s="5" t="s">
        <v>189</v>
      </c>
      <c r="Y64" s="5" t="s">
        <v>144</v>
      </c>
    </row>
    <row r="65" spans="1:25" x14ac:dyDescent="0.35">
      <c r="A65" s="6">
        <f t="shared" si="4"/>
        <v>63</v>
      </c>
      <c r="B65" s="7">
        <v>45047</v>
      </c>
      <c r="C65" s="8" t="s">
        <v>49</v>
      </c>
      <c r="D65" s="8">
        <f>VLOOKUP(A65,[1]Master!$A$2:$W$292,4,0)</f>
        <v>65874</v>
      </c>
      <c r="E65" s="8" t="s">
        <v>182</v>
      </c>
      <c r="F65" s="25">
        <v>3.8465753424657536</v>
      </c>
      <c r="G65" s="24" t="str">
        <f t="shared" si="0"/>
        <v>2-4 Years</v>
      </c>
      <c r="H65" s="8" t="s">
        <v>39</v>
      </c>
      <c r="I65" s="8" t="s">
        <v>30</v>
      </c>
      <c r="J65" s="8">
        <v>3.5</v>
      </c>
      <c r="K65" s="8" t="s">
        <v>24</v>
      </c>
      <c r="L65" s="9">
        <v>45210</v>
      </c>
      <c r="M65" s="10">
        <v>1125000</v>
      </c>
      <c r="N65" s="8"/>
      <c r="O65" s="11">
        <v>1141500.04</v>
      </c>
      <c r="P65" s="11">
        <v>1400300</v>
      </c>
      <c r="Q65" s="11">
        <v>1270900.02</v>
      </c>
      <c r="R65" s="12">
        <f t="shared" si="1"/>
        <v>0.98554530055031797</v>
      </c>
      <c r="S65" s="12">
        <f t="shared" si="5"/>
        <v>0.8033992715846604</v>
      </c>
      <c r="T65" s="12">
        <f t="shared" si="2"/>
        <v>0.8851994510158242</v>
      </c>
      <c r="U65" s="13">
        <f t="shared" si="3"/>
        <v>0</v>
      </c>
      <c r="V65" s="13">
        <f t="shared" si="3"/>
        <v>0</v>
      </c>
      <c r="W65" s="14">
        <f t="shared" si="3"/>
        <v>0</v>
      </c>
      <c r="X65" s="5" t="s">
        <v>189</v>
      </c>
      <c r="Y65" s="5" t="s">
        <v>144</v>
      </c>
    </row>
    <row r="66" spans="1:25" x14ac:dyDescent="0.35">
      <c r="A66" s="6">
        <f t="shared" si="4"/>
        <v>64</v>
      </c>
      <c r="B66" s="7">
        <v>45047</v>
      </c>
      <c r="C66" s="8" t="s">
        <v>49</v>
      </c>
      <c r="D66" s="8">
        <f>VLOOKUP(A66,[1]Master!$A$2:$W$292,4,0)</f>
        <v>64426</v>
      </c>
      <c r="E66" s="8" t="s">
        <v>182</v>
      </c>
      <c r="F66" s="25">
        <v>5.2465753424657535</v>
      </c>
      <c r="G66" s="24" t="str">
        <f t="shared" si="0"/>
        <v>4-6 Years</v>
      </c>
      <c r="H66" s="8" t="s">
        <v>39</v>
      </c>
      <c r="I66" s="8" t="s">
        <v>30</v>
      </c>
      <c r="J66" s="8">
        <v>14</v>
      </c>
      <c r="K66" s="8" t="s">
        <v>24</v>
      </c>
      <c r="L66" s="9">
        <v>45198</v>
      </c>
      <c r="M66" s="10">
        <v>1325000</v>
      </c>
      <c r="N66" s="8"/>
      <c r="O66" s="11">
        <v>1141500.04</v>
      </c>
      <c r="P66" s="11">
        <v>1400300</v>
      </c>
      <c r="Q66" s="11">
        <v>1270900.02</v>
      </c>
      <c r="R66" s="12">
        <f t="shared" si="1"/>
        <v>1.1607533539814856</v>
      </c>
      <c r="S66" s="12">
        <f t="shared" si="5"/>
        <v>0.94622580875526674</v>
      </c>
      <c r="T66" s="12">
        <f t="shared" si="2"/>
        <v>1.0425682423075262</v>
      </c>
      <c r="U66" s="13">
        <f t="shared" si="3"/>
        <v>1</v>
      </c>
      <c r="V66" s="13">
        <f t="shared" si="3"/>
        <v>0</v>
      </c>
      <c r="W66" s="14">
        <f t="shared" si="3"/>
        <v>1</v>
      </c>
      <c r="X66" s="5" t="s">
        <v>189</v>
      </c>
      <c r="Y66" s="5" t="s">
        <v>144</v>
      </c>
    </row>
    <row r="67" spans="1:25" x14ac:dyDescent="0.35">
      <c r="A67" s="6">
        <f t="shared" si="4"/>
        <v>65</v>
      </c>
      <c r="B67" s="7">
        <v>45047</v>
      </c>
      <c r="C67" s="8" t="s">
        <v>38</v>
      </c>
      <c r="D67" s="8">
        <f>VLOOKUP(A67,[1]Master!$A$2:$W$292,4,0)</f>
        <v>60672</v>
      </c>
      <c r="E67" s="8" t="s">
        <v>182</v>
      </c>
      <c r="F67" s="25">
        <v>15.246575342465754</v>
      </c>
      <c r="G67" s="24" t="str">
        <f t="shared" ref="G67:G130" si="6">IF(F67&lt;2,"0-2 Year",
IF(F67&lt;4,"2-4 Years",
IF(F67&lt;6,"4-6 Years",
IF(F67&lt;8,"6-8 Years",
IF(F67&lt;10,"8-10 Years",
IF(F67&lt;12,"10-12 Years",
IF(F67&lt;15,"12-15 Years",
IF(F67&lt;20,"15-20 Years",
IF(F67&lt;=25,"20-25 Years","")))))))))</f>
        <v>15-20 Years</v>
      </c>
      <c r="H67" s="8" t="s">
        <v>18</v>
      </c>
      <c r="I67" s="8" t="s">
        <v>19</v>
      </c>
      <c r="J67" s="8">
        <v>22.8</v>
      </c>
      <c r="K67" s="8" t="s">
        <v>33</v>
      </c>
      <c r="L67" s="9">
        <v>45280</v>
      </c>
      <c r="M67" s="10">
        <v>3425000</v>
      </c>
      <c r="N67" s="8"/>
      <c r="O67" s="11">
        <v>2464799.96</v>
      </c>
      <c r="P67" s="11">
        <v>3446200</v>
      </c>
      <c r="Q67" s="11">
        <v>2955499.98</v>
      </c>
      <c r="R67" s="12">
        <f t="shared" ref="R67:R130" si="7">M67/O67</f>
        <v>1.3895650988244905</v>
      </c>
      <c r="S67" s="12">
        <f t="shared" ref="S67:S130" si="8">M67/P67</f>
        <v>0.99384829667459806</v>
      </c>
      <c r="T67" s="12">
        <f t="shared" ref="T67:T130" si="9">M67/Q67</f>
        <v>1.1588563773226621</v>
      </c>
      <c r="U67" s="13">
        <f t="shared" ref="U67:W130" si="10">IF(R67&gt;1,1,0)</f>
        <v>1</v>
      </c>
      <c r="V67" s="13">
        <f t="shared" si="10"/>
        <v>0</v>
      </c>
      <c r="W67" s="14">
        <f t="shared" si="10"/>
        <v>1</v>
      </c>
      <c r="X67" s="5" t="s">
        <v>189</v>
      </c>
      <c r="Y67" s="5" t="s">
        <v>144</v>
      </c>
    </row>
    <row r="68" spans="1:25" x14ac:dyDescent="0.35">
      <c r="A68" s="6">
        <f t="shared" si="4"/>
        <v>66</v>
      </c>
      <c r="B68" s="7">
        <v>45078</v>
      </c>
      <c r="C68" s="8" t="s">
        <v>41</v>
      </c>
      <c r="D68" s="8">
        <f>VLOOKUP(A68,[1]Master!$A$2:$W$292,4,0)</f>
        <v>64436</v>
      </c>
      <c r="E68" s="8" t="s">
        <v>182</v>
      </c>
      <c r="F68" s="25">
        <v>8.2465753424657535</v>
      </c>
      <c r="G68" s="24" t="str">
        <f t="shared" si="6"/>
        <v>8-10 Years</v>
      </c>
      <c r="H68" s="8" t="s">
        <v>18</v>
      </c>
      <c r="I68" s="8" t="s">
        <v>30</v>
      </c>
      <c r="J68" s="8">
        <v>12</v>
      </c>
      <c r="K68" s="8" t="s">
        <v>21</v>
      </c>
      <c r="L68" s="9">
        <v>45224</v>
      </c>
      <c r="M68" s="10">
        <v>1825000</v>
      </c>
      <c r="N68" s="8"/>
      <c r="O68" s="11">
        <v>2250300</v>
      </c>
      <c r="P68" s="11">
        <v>2290400</v>
      </c>
      <c r="Q68" s="11">
        <v>2270350</v>
      </c>
      <c r="R68" s="12">
        <f t="shared" si="7"/>
        <v>0.81100297738079363</v>
      </c>
      <c r="S68" s="12">
        <f t="shared" si="8"/>
        <v>0.79680405169402724</v>
      </c>
      <c r="T68" s="12">
        <f t="shared" si="9"/>
        <v>0.80384081749509984</v>
      </c>
      <c r="U68" s="13">
        <f t="shared" si="10"/>
        <v>0</v>
      </c>
      <c r="V68" s="13">
        <f t="shared" si="10"/>
        <v>0</v>
      </c>
      <c r="W68" s="14">
        <f t="shared" si="10"/>
        <v>0</v>
      </c>
      <c r="X68" s="5" t="s">
        <v>189</v>
      </c>
      <c r="Y68" s="5" t="s">
        <v>144</v>
      </c>
    </row>
    <row r="69" spans="1:25" x14ac:dyDescent="0.35">
      <c r="A69" s="6">
        <f t="shared" ref="A69:A132" si="11">A68+1</f>
        <v>67</v>
      </c>
      <c r="B69" s="7">
        <v>45078</v>
      </c>
      <c r="C69" s="8" t="s">
        <v>37</v>
      </c>
      <c r="D69" s="8">
        <f>VLOOKUP(A69,[1]Master!$A$2:$W$292,4,0)</f>
        <v>66253</v>
      </c>
      <c r="E69" s="8" t="s">
        <v>182</v>
      </c>
      <c r="F69" s="25">
        <v>4.7465753424657535</v>
      </c>
      <c r="G69" s="24" t="str">
        <f t="shared" si="6"/>
        <v>4-6 Years</v>
      </c>
      <c r="H69" s="8" t="s">
        <v>18</v>
      </c>
      <c r="I69" s="8" t="s">
        <v>26</v>
      </c>
      <c r="J69" s="8">
        <v>5.5</v>
      </c>
      <c r="K69" s="8" t="s">
        <v>24</v>
      </c>
      <c r="L69" s="9">
        <v>45238</v>
      </c>
      <c r="M69" s="10">
        <v>1325000</v>
      </c>
      <c r="N69" s="8"/>
      <c r="O69" s="11">
        <v>1141500.04</v>
      </c>
      <c r="P69" s="11">
        <v>1400300</v>
      </c>
      <c r="Q69" s="11">
        <v>1270900.02</v>
      </c>
      <c r="R69" s="12">
        <f t="shared" si="7"/>
        <v>1.1607533539814856</v>
      </c>
      <c r="S69" s="12">
        <f t="shared" si="8"/>
        <v>0.94622580875526674</v>
      </c>
      <c r="T69" s="12">
        <f t="shared" si="9"/>
        <v>1.0425682423075262</v>
      </c>
      <c r="U69" s="13">
        <f t="shared" si="10"/>
        <v>1</v>
      </c>
      <c r="V69" s="13">
        <f t="shared" si="10"/>
        <v>0</v>
      </c>
      <c r="W69" s="14">
        <f t="shared" si="10"/>
        <v>1</v>
      </c>
      <c r="X69" s="5" t="s">
        <v>189</v>
      </c>
      <c r="Y69" s="5" t="s">
        <v>144</v>
      </c>
    </row>
    <row r="70" spans="1:25" x14ac:dyDescent="0.35">
      <c r="A70" s="6">
        <f t="shared" si="11"/>
        <v>68</v>
      </c>
      <c r="B70" s="7">
        <v>45078</v>
      </c>
      <c r="C70" s="8" t="s">
        <v>25</v>
      </c>
      <c r="D70" s="8">
        <f>VLOOKUP(A70,[1]Master!$A$2:$W$292,4,0)</f>
        <v>64427</v>
      </c>
      <c r="E70" s="8" t="s">
        <v>182</v>
      </c>
      <c r="F70" s="25">
        <v>5.3465753424657532</v>
      </c>
      <c r="G70" s="24" t="str">
        <f t="shared" si="6"/>
        <v>4-6 Years</v>
      </c>
      <c r="H70" s="8" t="s">
        <v>39</v>
      </c>
      <c r="I70" s="8" t="s">
        <v>30</v>
      </c>
      <c r="J70" s="8">
        <v>5.5</v>
      </c>
      <c r="K70" s="8" t="s">
        <v>24</v>
      </c>
      <c r="L70" s="9">
        <v>45196</v>
      </c>
      <c r="M70" s="10">
        <v>1125000</v>
      </c>
      <c r="N70" s="8"/>
      <c r="O70" s="11">
        <v>1141500.04</v>
      </c>
      <c r="P70" s="11">
        <v>1400300</v>
      </c>
      <c r="Q70" s="11">
        <v>1270900.02</v>
      </c>
      <c r="R70" s="12">
        <f t="shared" si="7"/>
        <v>0.98554530055031797</v>
      </c>
      <c r="S70" s="12">
        <f t="shared" si="8"/>
        <v>0.8033992715846604</v>
      </c>
      <c r="T70" s="12">
        <f t="shared" si="9"/>
        <v>0.8851994510158242</v>
      </c>
      <c r="U70" s="13">
        <f t="shared" si="10"/>
        <v>0</v>
      </c>
      <c r="V70" s="13">
        <f t="shared" si="10"/>
        <v>0</v>
      </c>
      <c r="W70" s="14">
        <f t="shared" si="10"/>
        <v>0</v>
      </c>
      <c r="X70" s="5" t="s">
        <v>189</v>
      </c>
      <c r="Y70" s="5" t="s">
        <v>144</v>
      </c>
    </row>
    <row r="71" spans="1:25" x14ac:dyDescent="0.35">
      <c r="A71" s="6">
        <f t="shared" si="11"/>
        <v>69</v>
      </c>
      <c r="B71" s="7">
        <v>45078</v>
      </c>
      <c r="C71" s="8" t="s">
        <v>38</v>
      </c>
      <c r="D71" s="8">
        <f>VLOOKUP(A71,[1]Master!$A$2:$W$292,4,0)</f>
        <v>65550</v>
      </c>
      <c r="E71" s="8" t="s">
        <v>182</v>
      </c>
      <c r="F71" s="25">
        <v>6.2465753424657535</v>
      </c>
      <c r="G71" s="24" t="str">
        <f t="shared" si="6"/>
        <v>6-8 Years</v>
      </c>
      <c r="H71" s="8" t="s">
        <v>18</v>
      </c>
      <c r="I71" s="8" t="s">
        <v>19</v>
      </c>
      <c r="J71" s="8">
        <v>9</v>
      </c>
      <c r="K71" s="8" t="s">
        <v>20</v>
      </c>
      <c r="L71" s="9">
        <v>45317</v>
      </c>
      <c r="M71" s="10">
        <v>2125000</v>
      </c>
      <c r="N71" s="8"/>
      <c r="O71" s="11">
        <v>1450500.05</v>
      </c>
      <c r="P71" s="11">
        <v>1777300</v>
      </c>
      <c r="Q71" s="11">
        <v>1613900.0249999999</v>
      </c>
      <c r="R71" s="12">
        <f t="shared" si="7"/>
        <v>1.4650120143049978</v>
      </c>
      <c r="S71" s="12">
        <f t="shared" si="8"/>
        <v>1.1956338265908963</v>
      </c>
      <c r="T71" s="12">
        <f t="shared" si="9"/>
        <v>1.3166862674780615</v>
      </c>
      <c r="U71" s="13">
        <f t="shared" si="10"/>
        <v>1</v>
      </c>
      <c r="V71" s="13">
        <f t="shared" si="10"/>
        <v>1</v>
      </c>
      <c r="W71" s="14">
        <f t="shared" si="10"/>
        <v>1</v>
      </c>
      <c r="X71" s="5" t="s">
        <v>189</v>
      </c>
      <c r="Y71" s="5" t="s">
        <v>144</v>
      </c>
    </row>
    <row r="72" spans="1:25" x14ac:dyDescent="0.35">
      <c r="A72" s="6">
        <f t="shared" si="11"/>
        <v>70</v>
      </c>
      <c r="B72" s="7">
        <v>45078</v>
      </c>
      <c r="C72" s="8" t="s">
        <v>58</v>
      </c>
      <c r="D72" s="8">
        <f>VLOOKUP(A72,[1]Master!$A$2:$W$292,4,0)</f>
        <v>66662</v>
      </c>
      <c r="E72" s="8" t="s">
        <v>182</v>
      </c>
      <c r="F72" s="25">
        <v>9.3465753424657532</v>
      </c>
      <c r="G72" s="24" t="str">
        <f t="shared" si="6"/>
        <v>8-10 Years</v>
      </c>
      <c r="H72" s="8" t="s">
        <v>18</v>
      </c>
      <c r="I72" s="8" t="s">
        <v>26</v>
      </c>
      <c r="J72" s="8">
        <v>10.8</v>
      </c>
      <c r="K72" s="8" t="s">
        <v>27</v>
      </c>
      <c r="L72" s="9">
        <v>45197</v>
      </c>
      <c r="M72" s="10">
        <v>1425000</v>
      </c>
      <c r="N72" s="8"/>
      <c r="O72" s="11">
        <v>1893150.0449999999</v>
      </c>
      <c r="P72" s="11">
        <v>2033800</v>
      </c>
      <c r="Q72" s="11">
        <v>1963475.0225</v>
      </c>
      <c r="R72" s="12">
        <f t="shared" si="7"/>
        <v>0.7527137131911803</v>
      </c>
      <c r="S72" s="12">
        <f t="shared" si="8"/>
        <v>0.70065886517848364</v>
      </c>
      <c r="T72" s="12">
        <f t="shared" si="9"/>
        <v>0.72575407564167271</v>
      </c>
      <c r="U72" s="13">
        <f t="shared" si="10"/>
        <v>0</v>
      </c>
      <c r="V72" s="13">
        <f t="shared" si="10"/>
        <v>0</v>
      </c>
      <c r="W72" s="14">
        <f t="shared" si="10"/>
        <v>0</v>
      </c>
      <c r="X72" s="5" t="s">
        <v>189</v>
      </c>
      <c r="Y72" s="5" t="s">
        <v>144</v>
      </c>
    </row>
    <row r="73" spans="1:25" x14ac:dyDescent="0.35">
      <c r="A73" s="6">
        <f t="shared" si="11"/>
        <v>71</v>
      </c>
      <c r="B73" s="7">
        <v>45078</v>
      </c>
      <c r="C73" s="8" t="s">
        <v>52</v>
      </c>
      <c r="D73" s="8">
        <f>VLOOKUP(A73,[1]Master!$A$2:$W$292,4,0)</f>
        <v>66264</v>
      </c>
      <c r="E73" s="8" t="s">
        <v>182</v>
      </c>
      <c r="F73" s="25">
        <v>5.2465753424657535</v>
      </c>
      <c r="G73" s="24" t="str">
        <f t="shared" si="6"/>
        <v>4-6 Years</v>
      </c>
      <c r="H73" s="8" t="s">
        <v>18</v>
      </c>
      <c r="I73" s="8" t="s">
        <v>26</v>
      </c>
      <c r="J73" s="8">
        <v>17</v>
      </c>
      <c r="K73" s="8" t="s">
        <v>27</v>
      </c>
      <c r="L73" s="9">
        <v>45310</v>
      </c>
      <c r="M73" s="10">
        <v>2725000</v>
      </c>
      <c r="N73" s="8"/>
      <c r="O73" s="11">
        <v>1893150.0449999999</v>
      </c>
      <c r="P73" s="11">
        <v>2033800</v>
      </c>
      <c r="Q73" s="11">
        <v>1963475.0225</v>
      </c>
      <c r="R73" s="12">
        <f t="shared" si="7"/>
        <v>1.4393999076813799</v>
      </c>
      <c r="S73" s="12">
        <f t="shared" si="8"/>
        <v>1.3398564263939423</v>
      </c>
      <c r="T73" s="12">
        <f t="shared" si="9"/>
        <v>1.3878455130691636</v>
      </c>
      <c r="U73" s="13">
        <f t="shared" si="10"/>
        <v>1</v>
      </c>
      <c r="V73" s="13">
        <f t="shared" si="10"/>
        <v>1</v>
      </c>
      <c r="W73" s="14">
        <f t="shared" si="10"/>
        <v>1</v>
      </c>
      <c r="X73" s="5" t="s">
        <v>189</v>
      </c>
      <c r="Y73" s="5" t="s">
        <v>144</v>
      </c>
    </row>
    <row r="74" spans="1:25" x14ac:dyDescent="0.35">
      <c r="A74" s="6">
        <f t="shared" si="11"/>
        <v>72</v>
      </c>
      <c r="B74" s="7">
        <v>45078</v>
      </c>
      <c r="C74" s="8" t="s">
        <v>59</v>
      </c>
      <c r="D74" s="8">
        <f>VLOOKUP(A74,[1]Master!$A$2:$W$292,4,0)</f>
        <v>66270</v>
      </c>
      <c r="E74" s="8" t="s">
        <v>182</v>
      </c>
      <c r="F74" s="25">
        <v>5.7465753424657535</v>
      </c>
      <c r="G74" s="24" t="str">
        <f t="shared" si="6"/>
        <v>4-6 Years</v>
      </c>
      <c r="H74" s="8" t="s">
        <v>23</v>
      </c>
      <c r="I74" s="8" t="s">
        <v>26</v>
      </c>
      <c r="J74" s="8">
        <v>12</v>
      </c>
      <c r="K74" s="8" t="s">
        <v>20</v>
      </c>
      <c r="L74" s="9">
        <v>45270</v>
      </c>
      <c r="M74" s="10">
        <v>2125000</v>
      </c>
      <c r="N74" s="8"/>
      <c r="O74" s="11">
        <v>1450500.05</v>
      </c>
      <c r="P74" s="11">
        <v>1777300</v>
      </c>
      <c r="Q74" s="11">
        <v>1613900.0249999999</v>
      </c>
      <c r="R74" s="12">
        <f t="shared" si="7"/>
        <v>1.4650120143049978</v>
      </c>
      <c r="S74" s="12">
        <f t="shared" si="8"/>
        <v>1.1956338265908963</v>
      </c>
      <c r="T74" s="12">
        <f t="shared" si="9"/>
        <v>1.3166862674780615</v>
      </c>
      <c r="U74" s="13">
        <f t="shared" si="10"/>
        <v>1</v>
      </c>
      <c r="V74" s="13">
        <f t="shared" si="10"/>
        <v>1</v>
      </c>
      <c r="W74" s="14">
        <f t="shared" si="10"/>
        <v>1</v>
      </c>
      <c r="X74" s="5" t="s">
        <v>189</v>
      </c>
      <c r="Y74" s="5" t="s">
        <v>144</v>
      </c>
    </row>
    <row r="75" spans="1:25" x14ac:dyDescent="0.35">
      <c r="A75" s="6">
        <f t="shared" si="11"/>
        <v>73</v>
      </c>
      <c r="B75" s="7">
        <v>45078</v>
      </c>
      <c r="C75" s="8" t="s">
        <v>60</v>
      </c>
      <c r="D75" s="8">
        <f>VLOOKUP(A75,[1]Master!$A$2:$W$292,4,0)</f>
        <v>65880</v>
      </c>
      <c r="E75" s="8" t="s">
        <v>182</v>
      </c>
      <c r="F75" s="25">
        <v>6.0465753424657533</v>
      </c>
      <c r="G75" s="24" t="str">
        <f t="shared" si="6"/>
        <v>6-8 Years</v>
      </c>
      <c r="H75" s="8" t="s">
        <v>39</v>
      </c>
      <c r="I75" s="8" t="s">
        <v>30</v>
      </c>
      <c r="J75" s="8">
        <v>9</v>
      </c>
      <c r="K75" s="8" t="s">
        <v>24</v>
      </c>
      <c r="L75" s="9">
        <v>45273</v>
      </c>
      <c r="M75" s="10">
        <v>1325000</v>
      </c>
      <c r="N75" s="8"/>
      <c r="O75" s="11">
        <v>1141500.04</v>
      </c>
      <c r="P75" s="11">
        <v>1400300</v>
      </c>
      <c r="Q75" s="11">
        <v>1270900.02</v>
      </c>
      <c r="R75" s="12">
        <f t="shared" si="7"/>
        <v>1.1607533539814856</v>
      </c>
      <c r="S75" s="12">
        <f t="shared" si="8"/>
        <v>0.94622580875526674</v>
      </c>
      <c r="T75" s="12">
        <f t="shared" si="9"/>
        <v>1.0425682423075262</v>
      </c>
      <c r="U75" s="13">
        <f t="shared" si="10"/>
        <v>1</v>
      </c>
      <c r="V75" s="13">
        <f t="shared" si="10"/>
        <v>0</v>
      </c>
      <c r="W75" s="14">
        <f t="shared" si="10"/>
        <v>1</v>
      </c>
      <c r="X75" s="5" t="s">
        <v>189</v>
      </c>
      <c r="Y75" s="5" t="s">
        <v>144</v>
      </c>
    </row>
    <row r="76" spans="1:25" x14ac:dyDescent="0.35">
      <c r="A76" s="6">
        <f t="shared" si="11"/>
        <v>74</v>
      </c>
      <c r="B76" s="7">
        <v>45078</v>
      </c>
      <c r="C76" s="8" t="s">
        <v>25</v>
      </c>
      <c r="D76" s="8">
        <f>VLOOKUP(A76,[1]Master!$A$2:$W$292,4,0)</f>
        <v>64438</v>
      </c>
      <c r="E76" s="8" t="s">
        <v>182</v>
      </c>
      <c r="F76" s="25">
        <v>2.3465753424657536</v>
      </c>
      <c r="G76" s="24" t="str">
        <f t="shared" si="6"/>
        <v>2-4 Years</v>
      </c>
      <c r="H76" s="8" t="s">
        <v>39</v>
      </c>
      <c r="I76" s="8" t="s">
        <v>30</v>
      </c>
      <c r="J76" s="8">
        <v>8</v>
      </c>
      <c r="K76" s="8" t="s">
        <v>35</v>
      </c>
      <c r="L76" s="9">
        <v>45210</v>
      </c>
      <c r="M76" s="10">
        <v>1125000</v>
      </c>
      <c r="N76" s="8"/>
      <c r="O76" s="11">
        <v>684549.99</v>
      </c>
      <c r="P76" s="11">
        <v>907000</v>
      </c>
      <c r="Q76" s="11">
        <v>795774.995</v>
      </c>
      <c r="R76" s="12">
        <f t="shared" si="7"/>
        <v>1.643415406375216</v>
      </c>
      <c r="S76" s="12">
        <f t="shared" si="8"/>
        <v>1.2403528114663727</v>
      </c>
      <c r="T76" s="12">
        <f t="shared" si="9"/>
        <v>1.4137161975037931</v>
      </c>
      <c r="U76" s="13">
        <f t="shared" si="10"/>
        <v>1</v>
      </c>
      <c r="V76" s="13">
        <f t="shared" si="10"/>
        <v>1</v>
      </c>
      <c r="W76" s="14">
        <f t="shared" si="10"/>
        <v>1</v>
      </c>
      <c r="X76" s="5" t="s">
        <v>189</v>
      </c>
      <c r="Y76" s="5" t="s">
        <v>144</v>
      </c>
    </row>
    <row r="77" spans="1:25" x14ac:dyDescent="0.35">
      <c r="A77" s="6">
        <f t="shared" si="11"/>
        <v>75</v>
      </c>
      <c r="B77" s="7">
        <v>45078</v>
      </c>
      <c r="C77" s="8" t="s">
        <v>25</v>
      </c>
      <c r="D77" s="8">
        <f>VLOOKUP(A77,[1]Master!$A$2:$W$292,4,0)</f>
        <v>65883</v>
      </c>
      <c r="E77" s="8" t="s">
        <v>182</v>
      </c>
      <c r="F77" s="25">
        <v>7.2465753424657535</v>
      </c>
      <c r="G77" s="24" t="str">
        <f t="shared" si="6"/>
        <v>6-8 Years</v>
      </c>
      <c r="H77" s="8" t="s">
        <v>39</v>
      </c>
      <c r="I77" s="8" t="s">
        <v>30</v>
      </c>
      <c r="J77" s="8">
        <v>7</v>
      </c>
      <c r="K77" s="8" t="s">
        <v>24</v>
      </c>
      <c r="L77" s="9">
        <v>45231</v>
      </c>
      <c r="M77" s="10">
        <v>1225000</v>
      </c>
      <c r="N77" s="8"/>
      <c r="O77" s="11">
        <v>1141500.04</v>
      </c>
      <c r="P77" s="11">
        <v>1400300</v>
      </c>
      <c r="Q77" s="11">
        <v>1270900.02</v>
      </c>
      <c r="R77" s="12">
        <f t="shared" si="7"/>
        <v>1.0731493272659018</v>
      </c>
      <c r="S77" s="12">
        <f t="shared" si="8"/>
        <v>0.87481254016996357</v>
      </c>
      <c r="T77" s="12">
        <f t="shared" si="9"/>
        <v>0.96388384666167526</v>
      </c>
      <c r="U77" s="13">
        <f t="shared" si="10"/>
        <v>1</v>
      </c>
      <c r="V77" s="13">
        <f t="shared" si="10"/>
        <v>0</v>
      </c>
      <c r="W77" s="14">
        <f t="shared" si="10"/>
        <v>0</v>
      </c>
      <c r="X77" s="5" t="s">
        <v>189</v>
      </c>
      <c r="Y77" s="5" t="s">
        <v>144</v>
      </c>
    </row>
    <row r="78" spans="1:25" x14ac:dyDescent="0.35">
      <c r="A78" s="6">
        <f t="shared" si="11"/>
        <v>76</v>
      </c>
      <c r="B78" s="7">
        <v>45078</v>
      </c>
      <c r="C78" s="8" t="s">
        <v>25</v>
      </c>
      <c r="D78" s="8">
        <f>VLOOKUP(A78,[1]Master!$A$2:$W$292,4,0)</f>
        <v>64449</v>
      </c>
      <c r="E78" s="8" t="s">
        <v>182</v>
      </c>
      <c r="F78" s="25">
        <v>2.7465753424657535</v>
      </c>
      <c r="G78" s="24" t="str">
        <f t="shared" si="6"/>
        <v>2-4 Years</v>
      </c>
      <c r="H78" s="8" t="s">
        <v>39</v>
      </c>
      <c r="I78" s="8" t="s">
        <v>30</v>
      </c>
      <c r="J78" s="8">
        <v>4.16</v>
      </c>
      <c r="K78" s="8" t="s">
        <v>35</v>
      </c>
      <c r="L78" s="9">
        <v>45224</v>
      </c>
      <c r="M78" s="10">
        <v>1125000</v>
      </c>
      <c r="N78" s="8"/>
      <c r="O78" s="11">
        <v>684549.99</v>
      </c>
      <c r="P78" s="11">
        <v>907000</v>
      </c>
      <c r="Q78" s="11">
        <v>795774.995</v>
      </c>
      <c r="R78" s="12">
        <f t="shared" si="7"/>
        <v>1.643415406375216</v>
      </c>
      <c r="S78" s="12">
        <f t="shared" si="8"/>
        <v>1.2403528114663727</v>
      </c>
      <c r="T78" s="12">
        <f t="shared" si="9"/>
        <v>1.4137161975037931</v>
      </c>
      <c r="U78" s="13">
        <f t="shared" si="10"/>
        <v>1</v>
      </c>
      <c r="V78" s="13">
        <f t="shared" si="10"/>
        <v>1</v>
      </c>
      <c r="W78" s="14">
        <f t="shared" si="10"/>
        <v>1</v>
      </c>
      <c r="X78" s="5" t="s">
        <v>189</v>
      </c>
      <c r="Y78" s="5" t="s">
        <v>144</v>
      </c>
    </row>
    <row r="79" spans="1:25" x14ac:dyDescent="0.35">
      <c r="A79" s="6">
        <f t="shared" si="11"/>
        <v>77</v>
      </c>
      <c r="B79" s="7">
        <v>45078</v>
      </c>
      <c r="C79" s="8" t="s">
        <v>25</v>
      </c>
      <c r="D79" s="8">
        <f>VLOOKUP(A79,[1]Master!$A$2:$W$292,4,0)</f>
        <v>65882</v>
      </c>
      <c r="E79" s="8" t="s">
        <v>182</v>
      </c>
      <c r="F79" s="25">
        <v>5.2465753424657535</v>
      </c>
      <c r="G79" s="24" t="str">
        <f t="shared" si="6"/>
        <v>4-6 Years</v>
      </c>
      <c r="H79" s="8" t="s">
        <v>39</v>
      </c>
      <c r="I79" s="8" t="s">
        <v>30</v>
      </c>
      <c r="J79" s="8">
        <v>7.5</v>
      </c>
      <c r="K79" s="8" t="s">
        <v>20</v>
      </c>
      <c r="L79" s="9">
        <v>45212</v>
      </c>
      <c r="M79" s="10">
        <v>1125000</v>
      </c>
      <c r="N79" s="8"/>
      <c r="O79" s="11">
        <v>1450500.05</v>
      </c>
      <c r="P79" s="11">
        <v>1777300</v>
      </c>
      <c r="Q79" s="11">
        <v>1613900.0249999999</v>
      </c>
      <c r="R79" s="12">
        <f t="shared" si="7"/>
        <v>0.77559459580852819</v>
      </c>
      <c r="S79" s="12">
        <f t="shared" si="8"/>
        <v>0.63298261407753331</v>
      </c>
      <c r="T79" s="12">
        <f t="shared" si="9"/>
        <v>0.697069200429562</v>
      </c>
      <c r="U79" s="13">
        <f t="shared" si="10"/>
        <v>0</v>
      </c>
      <c r="V79" s="13">
        <f t="shared" si="10"/>
        <v>0</v>
      </c>
      <c r="W79" s="14">
        <f t="shared" si="10"/>
        <v>0</v>
      </c>
      <c r="X79" s="5" t="s">
        <v>189</v>
      </c>
      <c r="Y79" s="5" t="s">
        <v>144</v>
      </c>
    </row>
    <row r="80" spans="1:25" x14ac:dyDescent="0.35">
      <c r="A80" s="6">
        <f t="shared" si="11"/>
        <v>78</v>
      </c>
      <c r="B80" s="7">
        <v>45078</v>
      </c>
      <c r="C80" s="8" t="s">
        <v>61</v>
      </c>
      <c r="D80" s="8">
        <f>VLOOKUP(A80,[1]Master!$A$2:$W$292,4,0)</f>
        <v>64464</v>
      </c>
      <c r="E80" s="8" t="s">
        <v>182</v>
      </c>
      <c r="F80" s="25">
        <v>2.2465753424657535</v>
      </c>
      <c r="G80" s="24" t="str">
        <f t="shared" si="6"/>
        <v>2-4 Years</v>
      </c>
      <c r="H80" s="8" t="s">
        <v>18</v>
      </c>
      <c r="I80" s="8" t="s">
        <v>19</v>
      </c>
      <c r="J80" s="8">
        <v>5</v>
      </c>
      <c r="K80" s="8" t="s">
        <v>35</v>
      </c>
      <c r="L80" s="9">
        <v>45312</v>
      </c>
      <c r="M80" s="10">
        <v>775000</v>
      </c>
      <c r="N80" s="8"/>
      <c r="O80" s="11">
        <v>684549.99</v>
      </c>
      <c r="P80" s="11">
        <v>907000</v>
      </c>
      <c r="Q80" s="11">
        <v>795774.995</v>
      </c>
      <c r="R80" s="12">
        <f t="shared" si="7"/>
        <v>1.1321306132807043</v>
      </c>
      <c r="S80" s="12">
        <f t="shared" si="8"/>
        <v>0.85446527012127893</v>
      </c>
      <c r="T80" s="12">
        <f t="shared" si="9"/>
        <v>0.97389338050261309</v>
      </c>
      <c r="U80" s="13">
        <f t="shared" si="10"/>
        <v>1</v>
      </c>
      <c r="V80" s="13">
        <f t="shared" si="10"/>
        <v>0</v>
      </c>
      <c r="W80" s="14">
        <f t="shared" si="10"/>
        <v>0</v>
      </c>
      <c r="X80" s="5" t="s">
        <v>189</v>
      </c>
      <c r="Y80" s="5" t="s">
        <v>144</v>
      </c>
    </row>
    <row r="81" spans="1:25" x14ac:dyDescent="0.35">
      <c r="A81" s="6">
        <f t="shared" si="11"/>
        <v>79</v>
      </c>
      <c r="B81" s="7">
        <v>45078</v>
      </c>
      <c r="C81" s="8" t="s">
        <v>22</v>
      </c>
      <c r="D81" s="8">
        <f>VLOOKUP(A81,[1]Master!$A$2:$W$292,4,0)</f>
        <v>65074</v>
      </c>
      <c r="E81" s="8" t="s">
        <v>182</v>
      </c>
      <c r="F81" s="25">
        <v>12.846575342465753</v>
      </c>
      <c r="G81" s="24" t="str">
        <f t="shared" si="6"/>
        <v>12-15 Years</v>
      </c>
      <c r="H81" s="8" t="s">
        <v>18</v>
      </c>
      <c r="I81" s="8" t="s">
        <v>19</v>
      </c>
      <c r="J81" s="8">
        <v>22</v>
      </c>
      <c r="K81" s="8" t="s">
        <v>33</v>
      </c>
      <c r="L81" s="9">
        <v>45316</v>
      </c>
      <c r="M81" s="10">
        <v>3525000</v>
      </c>
      <c r="N81" s="8"/>
      <c r="O81" s="11">
        <v>2464799.96</v>
      </c>
      <c r="P81" s="11">
        <v>3446200</v>
      </c>
      <c r="Q81" s="11">
        <v>2955499.98</v>
      </c>
      <c r="R81" s="12">
        <f t="shared" si="7"/>
        <v>1.4301363425857894</v>
      </c>
      <c r="S81" s="12">
        <f t="shared" si="8"/>
        <v>1.0228657651906448</v>
      </c>
      <c r="T81" s="12">
        <f t="shared" si="9"/>
        <v>1.1926916000182142</v>
      </c>
      <c r="U81" s="13">
        <f t="shared" si="10"/>
        <v>1</v>
      </c>
      <c r="V81" s="13">
        <f t="shared" si="10"/>
        <v>1</v>
      </c>
      <c r="W81" s="14">
        <f t="shared" si="10"/>
        <v>1</v>
      </c>
      <c r="X81" s="5" t="s">
        <v>189</v>
      </c>
      <c r="Y81" s="5" t="s">
        <v>144</v>
      </c>
    </row>
    <row r="82" spans="1:25" x14ac:dyDescent="0.35">
      <c r="A82" s="6">
        <f t="shared" si="11"/>
        <v>80</v>
      </c>
      <c r="B82" s="7">
        <v>45078</v>
      </c>
      <c r="C82" s="8" t="s">
        <v>32</v>
      </c>
      <c r="D82" s="8">
        <f>VLOOKUP(A82,[1]Master!$A$2:$W$292,4,0)</f>
        <v>60407</v>
      </c>
      <c r="E82" s="8" t="s">
        <v>182</v>
      </c>
      <c r="F82" s="25">
        <v>15.246575342465754</v>
      </c>
      <c r="G82" s="24" t="str">
        <f t="shared" si="6"/>
        <v>15-20 Years</v>
      </c>
      <c r="H82" s="8" t="s">
        <v>18</v>
      </c>
      <c r="I82" s="8" t="s">
        <v>19</v>
      </c>
      <c r="J82" s="8">
        <v>26</v>
      </c>
      <c r="K82" s="8" t="s">
        <v>31</v>
      </c>
      <c r="L82" s="9">
        <v>45340</v>
      </c>
      <c r="M82" s="10">
        <v>4125000</v>
      </c>
      <c r="N82" s="8"/>
      <c r="O82" s="11">
        <v>3081899.9950000001</v>
      </c>
      <c r="P82" s="11">
        <v>3934200</v>
      </c>
      <c r="Q82" s="11">
        <v>3508049.9975000001</v>
      </c>
      <c r="R82" s="12">
        <f t="shared" si="7"/>
        <v>1.3384600430553555</v>
      </c>
      <c r="S82" s="12">
        <f t="shared" si="8"/>
        <v>1.0484977886228457</v>
      </c>
      <c r="T82" s="12">
        <f t="shared" si="9"/>
        <v>1.1758669354597759</v>
      </c>
      <c r="U82" s="13">
        <f t="shared" si="10"/>
        <v>1</v>
      </c>
      <c r="V82" s="13">
        <f t="shared" si="10"/>
        <v>1</v>
      </c>
      <c r="W82" s="14">
        <f t="shared" si="10"/>
        <v>1</v>
      </c>
      <c r="X82" s="5" t="s">
        <v>189</v>
      </c>
      <c r="Y82" s="5" t="s">
        <v>144</v>
      </c>
    </row>
    <row r="83" spans="1:25" x14ac:dyDescent="0.35">
      <c r="A83" s="6">
        <f t="shared" si="11"/>
        <v>81</v>
      </c>
      <c r="B83" s="7">
        <v>45078</v>
      </c>
      <c r="C83" s="8" t="s">
        <v>41</v>
      </c>
      <c r="D83" s="8">
        <f>VLOOKUP(A83,[1]Master!$A$2:$W$292,4,0)</f>
        <v>65854</v>
      </c>
      <c r="E83" s="8" t="s">
        <v>182</v>
      </c>
      <c r="F83" s="25">
        <v>10.746575342465754</v>
      </c>
      <c r="G83" s="24" t="str">
        <f t="shared" si="6"/>
        <v>10-12 Years</v>
      </c>
      <c r="H83" s="8" t="s">
        <v>18</v>
      </c>
      <c r="I83" s="8" t="s">
        <v>30</v>
      </c>
      <c r="J83" s="8">
        <v>24</v>
      </c>
      <c r="K83" s="8" t="s">
        <v>33</v>
      </c>
      <c r="L83" s="9">
        <v>45220</v>
      </c>
      <c r="M83" s="10">
        <v>2925000</v>
      </c>
      <c r="N83" s="8"/>
      <c r="O83" s="11">
        <v>2464799.96</v>
      </c>
      <c r="P83" s="11">
        <v>3446200</v>
      </c>
      <c r="Q83" s="11">
        <v>2955499.98</v>
      </c>
      <c r="R83" s="12">
        <f t="shared" si="7"/>
        <v>1.1867088800179955</v>
      </c>
      <c r="S83" s="12">
        <f t="shared" si="8"/>
        <v>0.84876095409436481</v>
      </c>
      <c r="T83" s="12">
        <f t="shared" si="9"/>
        <v>0.98968026384490115</v>
      </c>
      <c r="U83" s="13">
        <f t="shared" si="10"/>
        <v>1</v>
      </c>
      <c r="V83" s="13">
        <f t="shared" si="10"/>
        <v>0</v>
      </c>
      <c r="W83" s="14">
        <f t="shared" si="10"/>
        <v>0</v>
      </c>
      <c r="X83" s="5" t="s">
        <v>189</v>
      </c>
      <c r="Y83" s="5" t="s">
        <v>144</v>
      </c>
    </row>
    <row r="84" spans="1:25" x14ac:dyDescent="0.35">
      <c r="A84" s="6">
        <f t="shared" si="11"/>
        <v>82</v>
      </c>
      <c r="B84" s="7">
        <v>45078</v>
      </c>
      <c r="C84" s="8" t="s">
        <v>22</v>
      </c>
      <c r="D84" s="8">
        <f>VLOOKUP(A84,[1]Master!$A$2:$W$292,4,0)</f>
        <v>62273</v>
      </c>
      <c r="E84" s="8" t="s">
        <v>182</v>
      </c>
      <c r="F84" s="25">
        <v>5.0465753424657533</v>
      </c>
      <c r="G84" s="24" t="str">
        <f t="shared" si="6"/>
        <v>4-6 Years</v>
      </c>
      <c r="H84" s="8" t="s">
        <v>18</v>
      </c>
      <c r="I84" s="8" t="s">
        <v>26</v>
      </c>
      <c r="J84" s="8">
        <v>12.5</v>
      </c>
      <c r="K84" s="8" t="s">
        <v>24</v>
      </c>
      <c r="L84" s="9">
        <v>45220</v>
      </c>
      <c r="M84" s="10">
        <v>1925000</v>
      </c>
      <c r="N84" s="8"/>
      <c r="O84" s="11">
        <v>1141500.04</v>
      </c>
      <c r="P84" s="11">
        <v>1400300</v>
      </c>
      <c r="Q84" s="11">
        <v>1270900.02</v>
      </c>
      <c r="R84" s="12">
        <f t="shared" si="7"/>
        <v>1.6863775142749884</v>
      </c>
      <c r="S84" s="12">
        <f t="shared" si="8"/>
        <v>1.3747054202670856</v>
      </c>
      <c r="T84" s="12">
        <f t="shared" si="9"/>
        <v>1.5146746161826325</v>
      </c>
      <c r="U84" s="13">
        <f t="shared" si="10"/>
        <v>1</v>
      </c>
      <c r="V84" s="13">
        <f t="shared" si="10"/>
        <v>1</v>
      </c>
      <c r="W84" s="14">
        <f t="shared" si="10"/>
        <v>1</v>
      </c>
      <c r="X84" s="5" t="s">
        <v>189</v>
      </c>
      <c r="Y84" s="5" t="s">
        <v>144</v>
      </c>
    </row>
    <row r="85" spans="1:25" x14ac:dyDescent="0.35">
      <c r="A85" s="6">
        <f t="shared" si="11"/>
        <v>83</v>
      </c>
      <c r="B85" s="7">
        <v>45078</v>
      </c>
      <c r="C85" s="8" t="s">
        <v>52</v>
      </c>
      <c r="D85" s="8">
        <f>VLOOKUP(A85,[1]Master!$A$2:$W$292,4,0)</f>
        <v>65892</v>
      </c>
      <c r="E85" s="8" t="s">
        <v>182</v>
      </c>
      <c r="F85" s="25">
        <v>6.2465753424657535</v>
      </c>
      <c r="G85" s="24" t="str">
        <f t="shared" si="6"/>
        <v>6-8 Years</v>
      </c>
      <c r="H85" s="8" t="s">
        <v>18</v>
      </c>
      <c r="I85" s="8" t="s">
        <v>30</v>
      </c>
      <c r="J85" s="8">
        <v>14</v>
      </c>
      <c r="K85" s="8" t="s">
        <v>20</v>
      </c>
      <c r="L85" s="9">
        <v>45350</v>
      </c>
      <c r="M85" s="10">
        <v>2325000</v>
      </c>
      <c r="N85" s="8"/>
      <c r="O85" s="11">
        <v>1450500.05</v>
      </c>
      <c r="P85" s="11">
        <v>1777300</v>
      </c>
      <c r="Q85" s="11">
        <v>1613900.0249999999</v>
      </c>
      <c r="R85" s="12">
        <f t="shared" si="7"/>
        <v>1.6028954980042915</v>
      </c>
      <c r="S85" s="12">
        <f t="shared" si="8"/>
        <v>1.308164069093569</v>
      </c>
      <c r="T85" s="12">
        <f t="shared" si="9"/>
        <v>1.4406096808877613</v>
      </c>
      <c r="U85" s="13">
        <f t="shared" si="10"/>
        <v>1</v>
      </c>
      <c r="V85" s="13">
        <f t="shared" si="10"/>
        <v>1</v>
      </c>
      <c r="W85" s="14">
        <f t="shared" si="10"/>
        <v>1</v>
      </c>
      <c r="X85" s="5" t="s">
        <v>189</v>
      </c>
      <c r="Y85" s="5" t="s">
        <v>144</v>
      </c>
    </row>
    <row r="86" spans="1:25" x14ac:dyDescent="0.35">
      <c r="A86" s="6">
        <f t="shared" si="11"/>
        <v>84</v>
      </c>
      <c r="B86" s="7">
        <v>45078</v>
      </c>
      <c r="C86" s="8" t="s">
        <v>62</v>
      </c>
      <c r="D86" s="8">
        <f>VLOOKUP(A86,[1]Master!$A$2:$W$292,4,0)</f>
        <v>66276</v>
      </c>
      <c r="E86" s="8" t="s">
        <v>182</v>
      </c>
      <c r="F86" s="25">
        <v>9.2465753424657535</v>
      </c>
      <c r="G86" s="24" t="str">
        <f t="shared" si="6"/>
        <v>8-10 Years</v>
      </c>
      <c r="H86" s="8" t="s">
        <v>18</v>
      </c>
      <c r="I86" s="8" t="s">
        <v>19</v>
      </c>
      <c r="J86" s="8">
        <v>21</v>
      </c>
      <c r="K86" s="8" t="s">
        <v>27</v>
      </c>
      <c r="L86" s="9">
        <v>45311</v>
      </c>
      <c r="M86" s="10">
        <v>3025000</v>
      </c>
      <c r="N86" s="8"/>
      <c r="O86" s="11">
        <v>1893150.0449999999</v>
      </c>
      <c r="P86" s="11">
        <v>2033800</v>
      </c>
      <c r="Q86" s="11">
        <v>1963475.0225</v>
      </c>
      <c r="R86" s="12">
        <f t="shared" si="7"/>
        <v>1.5978659525637335</v>
      </c>
      <c r="S86" s="12">
        <f t="shared" si="8"/>
        <v>1.4873635559052021</v>
      </c>
      <c r="T86" s="12">
        <f t="shared" si="9"/>
        <v>1.5406358447832</v>
      </c>
      <c r="U86" s="13">
        <f t="shared" si="10"/>
        <v>1</v>
      </c>
      <c r="V86" s="13">
        <f t="shared" si="10"/>
        <v>1</v>
      </c>
      <c r="W86" s="14">
        <f t="shared" si="10"/>
        <v>1</v>
      </c>
      <c r="X86" s="5" t="s">
        <v>189</v>
      </c>
      <c r="Y86" s="5" t="s">
        <v>144</v>
      </c>
    </row>
    <row r="87" spans="1:25" x14ac:dyDescent="0.35">
      <c r="A87" s="6">
        <f t="shared" si="11"/>
        <v>85</v>
      </c>
      <c r="B87" s="7">
        <v>45078</v>
      </c>
      <c r="C87" s="8" t="s">
        <v>22</v>
      </c>
      <c r="D87" s="8">
        <f>VLOOKUP(A87,[1]Master!$A$2:$W$292,4,0)</f>
        <v>66285</v>
      </c>
      <c r="E87" s="8" t="s">
        <v>182</v>
      </c>
      <c r="F87" s="25">
        <v>8.5465753424657542</v>
      </c>
      <c r="G87" s="24" t="str">
        <f t="shared" si="6"/>
        <v>8-10 Years</v>
      </c>
      <c r="H87" s="8" t="s">
        <v>18</v>
      </c>
      <c r="I87" s="8" t="s">
        <v>19</v>
      </c>
      <c r="J87" s="8">
        <v>16</v>
      </c>
      <c r="K87" s="8" t="s">
        <v>27</v>
      </c>
      <c r="L87" s="9">
        <v>45318</v>
      </c>
      <c r="M87" s="10">
        <v>2925000</v>
      </c>
      <c r="N87" s="8"/>
      <c r="O87" s="11">
        <v>1893150.0449999999</v>
      </c>
      <c r="P87" s="11">
        <v>2033800</v>
      </c>
      <c r="Q87" s="11">
        <v>1963475.0225</v>
      </c>
      <c r="R87" s="12">
        <f t="shared" si="7"/>
        <v>1.545043937602949</v>
      </c>
      <c r="S87" s="12">
        <f t="shared" si="8"/>
        <v>1.4381945127347822</v>
      </c>
      <c r="T87" s="12">
        <f t="shared" si="9"/>
        <v>1.4897057342118545</v>
      </c>
      <c r="U87" s="13">
        <f t="shared" si="10"/>
        <v>1</v>
      </c>
      <c r="V87" s="13">
        <f t="shared" si="10"/>
        <v>1</v>
      </c>
      <c r="W87" s="14">
        <f t="shared" si="10"/>
        <v>1</v>
      </c>
      <c r="X87" s="5" t="s">
        <v>189</v>
      </c>
      <c r="Y87" s="5" t="s">
        <v>144</v>
      </c>
    </row>
    <row r="88" spans="1:25" x14ac:dyDescent="0.35">
      <c r="A88" s="6">
        <f t="shared" si="11"/>
        <v>86</v>
      </c>
      <c r="B88" s="7">
        <v>45108</v>
      </c>
      <c r="C88" s="8" t="s">
        <v>63</v>
      </c>
      <c r="D88" s="8">
        <f>VLOOKUP(A88,[1]Master!$A$2:$W$292,4,0)</f>
        <v>65906</v>
      </c>
      <c r="E88" s="8" t="s">
        <v>182</v>
      </c>
      <c r="F88" s="25">
        <v>5.2465753424657535</v>
      </c>
      <c r="G88" s="24" t="str">
        <f t="shared" si="6"/>
        <v>4-6 Years</v>
      </c>
      <c r="H88" s="8" t="s">
        <v>18</v>
      </c>
      <c r="I88" s="8" t="s">
        <v>30</v>
      </c>
      <c r="J88" s="8">
        <v>13</v>
      </c>
      <c r="K88" s="8" t="s">
        <v>24</v>
      </c>
      <c r="L88" s="9">
        <v>45221</v>
      </c>
      <c r="M88" s="10">
        <v>2025000</v>
      </c>
      <c r="N88" s="8"/>
      <c r="O88" s="11">
        <v>1141500.04</v>
      </c>
      <c r="P88" s="11">
        <v>1400300</v>
      </c>
      <c r="Q88" s="11">
        <v>1270900.02</v>
      </c>
      <c r="R88" s="12">
        <f t="shared" si="7"/>
        <v>1.7739815409905724</v>
      </c>
      <c r="S88" s="12">
        <f t="shared" si="8"/>
        <v>1.4461186888523887</v>
      </c>
      <c r="T88" s="12">
        <f t="shared" si="9"/>
        <v>1.5933590118284835</v>
      </c>
      <c r="U88" s="13">
        <f t="shared" si="10"/>
        <v>1</v>
      </c>
      <c r="V88" s="13">
        <f t="shared" si="10"/>
        <v>1</v>
      </c>
      <c r="W88" s="14">
        <f t="shared" si="10"/>
        <v>1</v>
      </c>
      <c r="X88" s="5" t="s">
        <v>189</v>
      </c>
      <c r="Y88" s="5" t="s">
        <v>144</v>
      </c>
    </row>
    <row r="89" spans="1:25" x14ac:dyDescent="0.35">
      <c r="A89" s="6">
        <f t="shared" si="11"/>
        <v>87</v>
      </c>
      <c r="B89" s="7">
        <v>45108</v>
      </c>
      <c r="C89" s="8" t="s">
        <v>64</v>
      </c>
      <c r="D89" s="8">
        <f>VLOOKUP(A89,[1]Master!$A$2:$W$292,4,0)</f>
        <v>65853</v>
      </c>
      <c r="E89" s="8" t="s">
        <v>182</v>
      </c>
      <c r="F89" s="25">
        <v>17.246575342465754</v>
      </c>
      <c r="G89" s="24" t="str">
        <f t="shared" si="6"/>
        <v>15-20 Years</v>
      </c>
      <c r="H89" s="8" t="s">
        <v>18</v>
      </c>
      <c r="I89" s="8" t="s">
        <v>30</v>
      </c>
      <c r="J89" s="8">
        <v>23</v>
      </c>
      <c r="K89" s="8" t="s">
        <v>33</v>
      </c>
      <c r="L89" s="9">
        <v>45302</v>
      </c>
      <c r="M89" s="10">
        <v>2925000</v>
      </c>
      <c r="N89" s="8"/>
      <c r="O89" s="11">
        <v>2464799.96</v>
      </c>
      <c r="P89" s="11">
        <v>3446200</v>
      </c>
      <c r="Q89" s="11">
        <v>2955499.98</v>
      </c>
      <c r="R89" s="12">
        <f t="shared" si="7"/>
        <v>1.1867088800179955</v>
      </c>
      <c r="S89" s="12">
        <f t="shared" si="8"/>
        <v>0.84876095409436481</v>
      </c>
      <c r="T89" s="12">
        <f t="shared" si="9"/>
        <v>0.98968026384490115</v>
      </c>
      <c r="U89" s="13">
        <f t="shared" si="10"/>
        <v>1</v>
      </c>
      <c r="V89" s="13">
        <f t="shared" si="10"/>
        <v>0</v>
      </c>
      <c r="W89" s="14">
        <f t="shared" si="10"/>
        <v>0</v>
      </c>
      <c r="X89" s="5" t="s">
        <v>189</v>
      </c>
      <c r="Y89" s="5" t="s">
        <v>144</v>
      </c>
    </row>
    <row r="90" spans="1:25" x14ac:dyDescent="0.35">
      <c r="A90" s="6">
        <f t="shared" si="11"/>
        <v>88</v>
      </c>
      <c r="B90" s="7">
        <v>45108</v>
      </c>
      <c r="C90" s="8" t="s">
        <v>41</v>
      </c>
      <c r="D90" s="8">
        <f>VLOOKUP(A90,[1]Master!$A$2:$W$292,4,0)</f>
        <v>64490</v>
      </c>
      <c r="E90" s="8" t="s">
        <v>182</v>
      </c>
      <c r="F90" s="25">
        <v>14.246575342465754</v>
      </c>
      <c r="G90" s="24" t="str">
        <f t="shared" si="6"/>
        <v>12-15 Years</v>
      </c>
      <c r="H90" s="8" t="s">
        <v>18</v>
      </c>
      <c r="I90" s="8" t="s">
        <v>30</v>
      </c>
      <c r="J90" s="8">
        <v>30</v>
      </c>
      <c r="K90" s="8" t="s">
        <v>65</v>
      </c>
      <c r="L90" s="9">
        <v>45210</v>
      </c>
      <c r="M90" s="10">
        <v>4925000</v>
      </c>
      <c r="N90" s="8"/>
      <c r="O90" s="11">
        <v>4118900.02</v>
      </c>
      <c r="P90" s="11">
        <v>5663500</v>
      </c>
      <c r="Q90" s="11">
        <v>4891200.01</v>
      </c>
      <c r="R90" s="12">
        <f t="shared" si="7"/>
        <v>1.1957075860268149</v>
      </c>
      <c r="S90" s="12">
        <f t="shared" si="8"/>
        <v>0.86960360201288955</v>
      </c>
      <c r="T90" s="12">
        <f t="shared" si="9"/>
        <v>1.006910367584825</v>
      </c>
      <c r="U90" s="13">
        <f t="shared" si="10"/>
        <v>1</v>
      </c>
      <c r="V90" s="13">
        <f t="shared" si="10"/>
        <v>0</v>
      </c>
      <c r="W90" s="14">
        <f t="shared" si="10"/>
        <v>1</v>
      </c>
      <c r="X90" s="5" t="s">
        <v>189</v>
      </c>
      <c r="Y90" s="5" t="s">
        <v>144</v>
      </c>
    </row>
    <row r="91" spans="1:25" x14ac:dyDescent="0.35">
      <c r="A91" s="6">
        <f t="shared" si="11"/>
        <v>89</v>
      </c>
      <c r="B91" s="7">
        <v>45108</v>
      </c>
      <c r="C91" s="8" t="s">
        <v>41</v>
      </c>
      <c r="D91" s="8">
        <f>VLOOKUP(A91,[1]Master!$A$2:$W$292,4,0)</f>
        <v>64197</v>
      </c>
      <c r="E91" s="8" t="s">
        <v>182</v>
      </c>
      <c r="F91" s="25">
        <v>19.246575342465754</v>
      </c>
      <c r="G91" s="24" t="str">
        <f t="shared" si="6"/>
        <v>15-20 Years</v>
      </c>
      <c r="H91" s="8" t="s">
        <v>18</v>
      </c>
      <c r="I91" s="8" t="s">
        <v>30</v>
      </c>
      <c r="J91" s="8">
        <v>35</v>
      </c>
      <c r="K91" s="8" t="s">
        <v>65</v>
      </c>
      <c r="L91" s="9">
        <v>45214</v>
      </c>
      <c r="M91" s="10">
        <v>4925000</v>
      </c>
      <c r="N91" s="8"/>
      <c r="O91" s="11">
        <v>4118900.02</v>
      </c>
      <c r="P91" s="11">
        <v>5663500</v>
      </c>
      <c r="Q91" s="11">
        <v>4891200.01</v>
      </c>
      <c r="R91" s="12">
        <f t="shared" si="7"/>
        <v>1.1957075860268149</v>
      </c>
      <c r="S91" s="12">
        <f t="shared" si="8"/>
        <v>0.86960360201288955</v>
      </c>
      <c r="T91" s="12">
        <f t="shared" si="9"/>
        <v>1.006910367584825</v>
      </c>
      <c r="U91" s="13">
        <f t="shared" si="10"/>
        <v>1</v>
      </c>
      <c r="V91" s="13">
        <f t="shared" si="10"/>
        <v>0</v>
      </c>
      <c r="W91" s="14">
        <f t="shared" si="10"/>
        <v>1</v>
      </c>
      <c r="X91" s="5" t="s">
        <v>189</v>
      </c>
      <c r="Y91" s="5" t="s">
        <v>144</v>
      </c>
    </row>
    <row r="92" spans="1:25" x14ac:dyDescent="0.35">
      <c r="A92" s="6">
        <f t="shared" si="11"/>
        <v>90</v>
      </c>
      <c r="B92" s="7">
        <v>45108</v>
      </c>
      <c r="C92" s="8" t="s">
        <v>61</v>
      </c>
      <c r="D92" s="8">
        <f>VLOOKUP(A92,[1]Master!$A$2:$W$292,4,0)</f>
        <v>60395</v>
      </c>
      <c r="E92" s="8" t="s">
        <v>182</v>
      </c>
      <c r="F92" s="25">
        <v>8.6465753424657539</v>
      </c>
      <c r="G92" s="24" t="str">
        <f t="shared" si="6"/>
        <v>8-10 Years</v>
      </c>
      <c r="H92" s="8" t="s">
        <v>18</v>
      </c>
      <c r="I92" s="8" t="s">
        <v>19</v>
      </c>
      <c r="J92" s="8">
        <v>10</v>
      </c>
      <c r="K92" s="8" t="s">
        <v>27</v>
      </c>
      <c r="L92" s="9">
        <v>45224</v>
      </c>
      <c r="M92" s="10">
        <v>2675000</v>
      </c>
      <c r="N92" s="8"/>
      <c r="O92" s="11">
        <v>1893150.0449999999</v>
      </c>
      <c r="P92" s="11">
        <v>2033800</v>
      </c>
      <c r="Q92" s="11">
        <v>1963475.0225</v>
      </c>
      <c r="R92" s="12">
        <f t="shared" si="7"/>
        <v>1.4129889002009877</v>
      </c>
      <c r="S92" s="12">
        <f t="shared" si="8"/>
        <v>1.3152719048087325</v>
      </c>
      <c r="T92" s="12">
        <f t="shared" si="9"/>
        <v>1.3623804577834908</v>
      </c>
      <c r="U92" s="13">
        <f t="shared" si="10"/>
        <v>1</v>
      </c>
      <c r="V92" s="13">
        <f t="shared" si="10"/>
        <v>1</v>
      </c>
      <c r="W92" s="14">
        <f t="shared" si="10"/>
        <v>1</v>
      </c>
      <c r="X92" s="5" t="s">
        <v>189</v>
      </c>
      <c r="Y92" s="5" t="s">
        <v>144</v>
      </c>
    </row>
    <row r="93" spans="1:25" x14ac:dyDescent="0.35">
      <c r="A93" s="6">
        <f t="shared" si="11"/>
        <v>91</v>
      </c>
      <c r="B93" s="7">
        <v>45108</v>
      </c>
      <c r="C93" s="8" t="s">
        <v>66</v>
      </c>
      <c r="D93" s="8">
        <f>VLOOKUP(A93,[1]Master!$A$2:$W$292,4,0)</f>
        <v>66261</v>
      </c>
      <c r="E93" s="8" t="s">
        <v>182</v>
      </c>
      <c r="F93" s="25">
        <v>6.7465753424657535</v>
      </c>
      <c r="G93" s="24" t="str">
        <f t="shared" si="6"/>
        <v>6-8 Years</v>
      </c>
      <c r="H93" s="8" t="s">
        <v>18</v>
      </c>
      <c r="I93" s="8" t="s">
        <v>19</v>
      </c>
      <c r="J93" s="8">
        <v>10.1</v>
      </c>
      <c r="K93" s="8" t="s">
        <v>20</v>
      </c>
      <c r="L93" s="9">
        <v>45330</v>
      </c>
      <c r="M93" s="10">
        <v>1825000</v>
      </c>
      <c r="N93" s="8"/>
      <c r="O93" s="11">
        <v>1450500.05</v>
      </c>
      <c r="P93" s="11">
        <v>1777300</v>
      </c>
      <c r="Q93" s="11">
        <v>1613900.0249999999</v>
      </c>
      <c r="R93" s="12">
        <f t="shared" si="7"/>
        <v>1.2581867887560569</v>
      </c>
      <c r="S93" s="12">
        <f t="shared" si="8"/>
        <v>1.0268384628368874</v>
      </c>
      <c r="T93" s="12">
        <f t="shared" si="9"/>
        <v>1.1308011473635116</v>
      </c>
      <c r="U93" s="13">
        <f t="shared" si="10"/>
        <v>1</v>
      </c>
      <c r="V93" s="13">
        <f t="shared" si="10"/>
        <v>1</v>
      </c>
      <c r="W93" s="14">
        <f t="shared" si="10"/>
        <v>1</v>
      </c>
      <c r="X93" s="5" t="s">
        <v>189</v>
      </c>
      <c r="Y93" s="5" t="s">
        <v>144</v>
      </c>
    </row>
    <row r="94" spans="1:25" x14ac:dyDescent="0.35">
      <c r="A94" s="6">
        <f t="shared" si="11"/>
        <v>92</v>
      </c>
      <c r="B94" s="7">
        <v>45108</v>
      </c>
      <c r="C94" s="8" t="s">
        <v>22</v>
      </c>
      <c r="D94" s="8">
        <f>VLOOKUP(A94,[1]Master!$A$2:$W$292,4,0)</f>
        <v>65549</v>
      </c>
      <c r="E94" s="8" t="s">
        <v>182</v>
      </c>
      <c r="F94" s="25">
        <v>8.2465753424657535</v>
      </c>
      <c r="G94" s="24" t="str">
        <f t="shared" si="6"/>
        <v>8-10 Years</v>
      </c>
      <c r="H94" s="8" t="s">
        <v>18</v>
      </c>
      <c r="I94" s="8" t="s">
        <v>19</v>
      </c>
      <c r="J94" s="8">
        <v>16</v>
      </c>
      <c r="K94" s="8" t="s">
        <v>27</v>
      </c>
      <c r="L94" s="9">
        <v>45295</v>
      </c>
      <c r="M94" s="10">
        <v>3125000</v>
      </c>
      <c r="N94" s="8"/>
      <c r="O94" s="11">
        <v>1893150.0449999999</v>
      </c>
      <c r="P94" s="11">
        <v>2033800</v>
      </c>
      <c r="Q94" s="11">
        <v>1963475.0225</v>
      </c>
      <c r="R94" s="12">
        <f t="shared" si="7"/>
        <v>1.6506879675245181</v>
      </c>
      <c r="S94" s="12">
        <f t="shared" si="8"/>
        <v>1.536532599075622</v>
      </c>
      <c r="T94" s="12">
        <f t="shared" si="9"/>
        <v>1.5915659553545454</v>
      </c>
      <c r="U94" s="13">
        <f t="shared" si="10"/>
        <v>1</v>
      </c>
      <c r="V94" s="13">
        <f t="shared" si="10"/>
        <v>1</v>
      </c>
      <c r="W94" s="14">
        <f t="shared" si="10"/>
        <v>1</v>
      </c>
      <c r="X94" s="5" t="s">
        <v>189</v>
      </c>
      <c r="Y94" s="5" t="s">
        <v>144</v>
      </c>
    </row>
    <row r="95" spans="1:25" x14ac:dyDescent="0.35">
      <c r="A95" s="6">
        <f t="shared" si="11"/>
        <v>93</v>
      </c>
      <c r="B95" s="7">
        <v>45108</v>
      </c>
      <c r="C95" s="8" t="s">
        <v>25</v>
      </c>
      <c r="D95" s="8">
        <f>VLOOKUP(A95,[1]Master!$A$2:$W$292,4,0)</f>
        <v>64428</v>
      </c>
      <c r="E95" s="8" t="s">
        <v>182</v>
      </c>
      <c r="F95" s="25">
        <v>2.2465753424657535</v>
      </c>
      <c r="G95" s="24" t="str">
        <f t="shared" si="6"/>
        <v>2-4 Years</v>
      </c>
      <c r="H95" s="8" t="s">
        <v>39</v>
      </c>
      <c r="I95" s="8" t="s">
        <v>30</v>
      </c>
      <c r="J95" s="8">
        <v>7</v>
      </c>
      <c r="K95" s="8" t="s">
        <v>35</v>
      </c>
      <c r="L95" s="9">
        <v>45226</v>
      </c>
      <c r="M95" s="10">
        <v>925000</v>
      </c>
      <c r="N95" s="8"/>
      <c r="O95" s="11">
        <v>684549.99</v>
      </c>
      <c r="P95" s="11">
        <v>907000</v>
      </c>
      <c r="Q95" s="11">
        <v>795774.995</v>
      </c>
      <c r="R95" s="12">
        <f t="shared" si="7"/>
        <v>1.3512526674640664</v>
      </c>
      <c r="S95" s="12">
        <f t="shared" si="8"/>
        <v>1.0198456449834619</v>
      </c>
      <c r="T95" s="12">
        <f t="shared" si="9"/>
        <v>1.1623888735031187</v>
      </c>
      <c r="U95" s="13">
        <f t="shared" si="10"/>
        <v>1</v>
      </c>
      <c r="V95" s="13">
        <f t="shared" si="10"/>
        <v>1</v>
      </c>
      <c r="W95" s="14">
        <f t="shared" si="10"/>
        <v>1</v>
      </c>
      <c r="X95" s="5" t="s">
        <v>189</v>
      </c>
      <c r="Y95" s="5" t="s">
        <v>144</v>
      </c>
    </row>
    <row r="96" spans="1:25" x14ac:dyDescent="0.35">
      <c r="A96" s="6">
        <f t="shared" si="11"/>
        <v>94</v>
      </c>
      <c r="B96" s="7">
        <v>45108</v>
      </c>
      <c r="C96" s="8" t="s">
        <v>67</v>
      </c>
      <c r="D96" s="8">
        <f>VLOOKUP(A96,[1]Master!$A$2:$W$292,4,0)</f>
        <v>66280</v>
      </c>
      <c r="E96" s="8" t="s">
        <v>182</v>
      </c>
      <c r="F96" s="25">
        <v>3.1465753424657534</v>
      </c>
      <c r="G96" s="24" t="str">
        <f t="shared" si="6"/>
        <v>2-4 Years</v>
      </c>
      <c r="H96" s="8" t="s">
        <v>18</v>
      </c>
      <c r="I96" s="8" t="s">
        <v>19</v>
      </c>
      <c r="J96" s="8">
        <v>11.4</v>
      </c>
      <c r="K96" s="8" t="s">
        <v>20</v>
      </c>
      <c r="L96" s="9">
        <v>45312</v>
      </c>
      <c r="M96" s="10">
        <v>1725000</v>
      </c>
      <c r="N96" s="8"/>
      <c r="O96" s="11">
        <v>1450500.05</v>
      </c>
      <c r="P96" s="11">
        <v>1777300</v>
      </c>
      <c r="Q96" s="11">
        <v>1613900.0249999999</v>
      </c>
      <c r="R96" s="12">
        <f t="shared" si="7"/>
        <v>1.18924504690641</v>
      </c>
      <c r="S96" s="12">
        <f t="shared" si="8"/>
        <v>0.97057334158555109</v>
      </c>
      <c r="T96" s="12">
        <f t="shared" si="9"/>
        <v>1.0688394406586617</v>
      </c>
      <c r="U96" s="13">
        <f t="shared" si="10"/>
        <v>1</v>
      </c>
      <c r="V96" s="13">
        <f t="shared" si="10"/>
        <v>0</v>
      </c>
      <c r="W96" s="14">
        <f t="shared" si="10"/>
        <v>1</v>
      </c>
      <c r="X96" s="5" t="s">
        <v>189</v>
      </c>
      <c r="Y96" s="5" t="s">
        <v>144</v>
      </c>
    </row>
    <row r="97" spans="1:25" x14ac:dyDescent="0.35">
      <c r="A97" s="6">
        <f t="shared" si="11"/>
        <v>95</v>
      </c>
      <c r="B97" s="7">
        <v>45108</v>
      </c>
      <c r="C97" s="8" t="s">
        <v>68</v>
      </c>
      <c r="D97" s="8">
        <f>VLOOKUP(A97,[1]Master!$A$2:$W$292,4,0)</f>
        <v>62743</v>
      </c>
      <c r="E97" s="8" t="s">
        <v>182</v>
      </c>
      <c r="F97" s="25">
        <v>5.2465753424657535</v>
      </c>
      <c r="G97" s="24" t="str">
        <f t="shared" si="6"/>
        <v>4-6 Years</v>
      </c>
      <c r="H97" s="8" t="s">
        <v>69</v>
      </c>
      <c r="I97" s="8" t="s">
        <v>30</v>
      </c>
      <c r="J97" s="8">
        <v>16</v>
      </c>
      <c r="K97" s="8" t="s">
        <v>20</v>
      </c>
      <c r="L97" s="9">
        <v>45220</v>
      </c>
      <c r="M97" s="10">
        <v>2025000</v>
      </c>
      <c r="N97" s="8"/>
      <c r="O97" s="11">
        <v>1450500.05</v>
      </c>
      <c r="P97" s="11">
        <v>1777300</v>
      </c>
      <c r="Q97" s="11">
        <v>1613900.0249999999</v>
      </c>
      <c r="R97" s="12">
        <f t="shared" si="7"/>
        <v>1.3960702724553509</v>
      </c>
      <c r="S97" s="12">
        <f t="shared" si="8"/>
        <v>1.13936870533956</v>
      </c>
      <c r="T97" s="12">
        <f t="shared" si="9"/>
        <v>1.2547245607732116</v>
      </c>
      <c r="U97" s="13">
        <f t="shared" si="10"/>
        <v>1</v>
      </c>
      <c r="V97" s="13">
        <f t="shared" si="10"/>
        <v>1</v>
      </c>
      <c r="W97" s="14">
        <f t="shared" si="10"/>
        <v>1</v>
      </c>
      <c r="X97" s="5" t="s">
        <v>189</v>
      </c>
      <c r="Y97" s="5" t="s">
        <v>144</v>
      </c>
    </row>
    <row r="98" spans="1:25" x14ac:dyDescent="0.35">
      <c r="A98" s="6">
        <f t="shared" si="11"/>
        <v>96</v>
      </c>
      <c r="B98" s="7">
        <v>45108</v>
      </c>
      <c r="C98" s="8" t="s">
        <v>67</v>
      </c>
      <c r="D98" s="8">
        <f>VLOOKUP(A98,[1]Master!$A$2:$W$292,4,0)</f>
        <v>64468</v>
      </c>
      <c r="E98" s="8" t="s">
        <v>182</v>
      </c>
      <c r="F98" s="25">
        <v>6.2465753424657535</v>
      </c>
      <c r="G98" s="24" t="str">
        <f t="shared" si="6"/>
        <v>6-8 Years</v>
      </c>
      <c r="H98" s="8" t="s">
        <v>18</v>
      </c>
      <c r="I98" s="8" t="s">
        <v>19</v>
      </c>
      <c r="J98" s="8">
        <v>12</v>
      </c>
      <c r="K98" s="8" t="s">
        <v>20</v>
      </c>
      <c r="L98" s="9">
        <v>45312</v>
      </c>
      <c r="M98" s="10">
        <v>1925000</v>
      </c>
      <c r="N98" s="8"/>
      <c r="O98" s="11">
        <v>1450500.05</v>
      </c>
      <c r="P98" s="11">
        <v>1777300</v>
      </c>
      <c r="Q98" s="11">
        <v>1613900.0249999999</v>
      </c>
      <c r="R98" s="12">
        <f t="shared" si="7"/>
        <v>1.3271285306057039</v>
      </c>
      <c r="S98" s="12">
        <f t="shared" si="8"/>
        <v>1.0831035840882237</v>
      </c>
      <c r="T98" s="12">
        <f t="shared" si="9"/>
        <v>1.1927628540683617</v>
      </c>
      <c r="U98" s="13">
        <f t="shared" si="10"/>
        <v>1</v>
      </c>
      <c r="V98" s="13">
        <f t="shared" si="10"/>
        <v>1</v>
      </c>
      <c r="W98" s="14">
        <f t="shared" si="10"/>
        <v>1</v>
      </c>
      <c r="X98" s="5" t="s">
        <v>189</v>
      </c>
      <c r="Y98" s="5" t="s">
        <v>144</v>
      </c>
    </row>
    <row r="99" spans="1:25" x14ac:dyDescent="0.35">
      <c r="A99" s="6">
        <f t="shared" si="11"/>
        <v>97</v>
      </c>
      <c r="B99" s="7">
        <v>45108</v>
      </c>
      <c r="C99" s="8" t="s">
        <v>22</v>
      </c>
      <c r="D99" s="8">
        <f>VLOOKUP(A99,[1]Master!$A$2:$W$292,4,0)</f>
        <v>67353</v>
      </c>
      <c r="E99" s="8" t="s">
        <v>182</v>
      </c>
      <c r="F99" s="25">
        <v>5.7465753424657535</v>
      </c>
      <c r="G99" s="24" t="str">
        <f t="shared" si="6"/>
        <v>4-6 Years</v>
      </c>
      <c r="H99" s="8" t="s">
        <v>23</v>
      </c>
      <c r="I99" s="8" t="s">
        <v>26</v>
      </c>
      <c r="J99" s="8">
        <v>10</v>
      </c>
      <c r="K99" s="8" t="s">
        <v>24</v>
      </c>
      <c r="L99" s="9">
        <v>45217</v>
      </c>
      <c r="M99" s="10">
        <v>1145000</v>
      </c>
      <c r="N99" s="8"/>
      <c r="O99" s="11">
        <v>1141500.04</v>
      </c>
      <c r="P99" s="11">
        <v>1400300</v>
      </c>
      <c r="Q99" s="11">
        <v>1270900.02</v>
      </c>
      <c r="R99" s="12">
        <f t="shared" si="7"/>
        <v>1.0030661058934347</v>
      </c>
      <c r="S99" s="12">
        <f t="shared" si="8"/>
        <v>0.81768192530172101</v>
      </c>
      <c r="T99" s="12">
        <f t="shared" si="9"/>
        <v>0.90093633014499441</v>
      </c>
      <c r="U99" s="13">
        <f t="shared" si="10"/>
        <v>1</v>
      </c>
      <c r="V99" s="13">
        <f t="shared" si="10"/>
        <v>0</v>
      </c>
      <c r="W99" s="14">
        <f t="shared" si="10"/>
        <v>0</v>
      </c>
      <c r="X99" s="5" t="s">
        <v>189</v>
      </c>
      <c r="Y99" s="5" t="s">
        <v>144</v>
      </c>
    </row>
    <row r="100" spans="1:25" x14ac:dyDescent="0.35">
      <c r="A100" s="6">
        <f t="shared" si="11"/>
        <v>98</v>
      </c>
      <c r="B100" s="7">
        <v>45108</v>
      </c>
      <c r="C100" s="8" t="s">
        <v>22</v>
      </c>
      <c r="D100" s="8">
        <f>VLOOKUP(A100,[1]Master!$A$2:$W$292,4,0)</f>
        <v>64445</v>
      </c>
      <c r="E100" s="8" t="s">
        <v>182</v>
      </c>
      <c r="F100" s="25">
        <v>9.0465753424657542</v>
      </c>
      <c r="G100" s="24" t="str">
        <f t="shared" si="6"/>
        <v>8-10 Years</v>
      </c>
      <c r="H100" s="8" t="s">
        <v>18</v>
      </c>
      <c r="I100" s="8" t="s">
        <v>30</v>
      </c>
      <c r="J100" s="8">
        <v>19</v>
      </c>
      <c r="K100" s="8" t="s">
        <v>27</v>
      </c>
      <c r="L100" s="9">
        <v>45295</v>
      </c>
      <c r="M100" s="10">
        <v>2875000</v>
      </c>
      <c r="N100" s="8"/>
      <c r="O100" s="11">
        <v>1893150.0449999999</v>
      </c>
      <c r="P100" s="11">
        <v>2033800</v>
      </c>
      <c r="Q100" s="11">
        <v>1963475.0225</v>
      </c>
      <c r="R100" s="12">
        <f t="shared" si="7"/>
        <v>1.5186329301225567</v>
      </c>
      <c r="S100" s="12">
        <f t="shared" si="8"/>
        <v>1.4136099911495723</v>
      </c>
      <c r="T100" s="12">
        <f t="shared" si="9"/>
        <v>1.4642406789261817</v>
      </c>
      <c r="U100" s="13">
        <f t="shared" si="10"/>
        <v>1</v>
      </c>
      <c r="V100" s="13">
        <f t="shared" si="10"/>
        <v>1</v>
      </c>
      <c r="W100" s="14">
        <f t="shared" si="10"/>
        <v>1</v>
      </c>
      <c r="X100" s="5" t="s">
        <v>189</v>
      </c>
      <c r="Y100" s="5" t="s">
        <v>144</v>
      </c>
    </row>
    <row r="101" spans="1:25" x14ac:dyDescent="0.35">
      <c r="A101" s="6">
        <f t="shared" si="11"/>
        <v>99</v>
      </c>
      <c r="B101" s="7">
        <v>45108</v>
      </c>
      <c r="C101" s="8" t="s">
        <v>70</v>
      </c>
      <c r="D101" s="8">
        <f>VLOOKUP(A101,[1]Master!$A$2:$W$292,4,0)</f>
        <v>65877</v>
      </c>
      <c r="E101" s="8" t="s">
        <v>182</v>
      </c>
      <c r="F101" s="25">
        <v>5.8465753424657532</v>
      </c>
      <c r="G101" s="24" t="str">
        <f t="shared" si="6"/>
        <v>4-6 Years</v>
      </c>
      <c r="H101" s="8" t="s">
        <v>18</v>
      </c>
      <c r="I101" s="8" t="s">
        <v>30</v>
      </c>
      <c r="J101" s="8">
        <v>13.5</v>
      </c>
      <c r="K101" s="8" t="s">
        <v>24</v>
      </c>
      <c r="L101" s="9">
        <v>45290</v>
      </c>
      <c r="M101" s="10">
        <v>2025000</v>
      </c>
      <c r="N101" s="8"/>
      <c r="O101" s="11">
        <v>1141500.04</v>
      </c>
      <c r="P101" s="11">
        <v>1400300</v>
      </c>
      <c r="Q101" s="11">
        <v>1270900.02</v>
      </c>
      <c r="R101" s="12">
        <f t="shared" si="7"/>
        <v>1.7739815409905724</v>
      </c>
      <c r="S101" s="12">
        <f t="shared" si="8"/>
        <v>1.4461186888523887</v>
      </c>
      <c r="T101" s="12">
        <f t="shared" si="9"/>
        <v>1.5933590118284835</v>
      </c>
      <c r="U101" s="13">
        <f t="shared" si="10"/>
        <v>1</v>
      </c>
      <c r="V101" s="13">
        <f t="shared" si="10"/>
        <v>1</v>
      </c>
      <c r="W101" s="14">
        <f t="shared" si="10"/>
        <v>1</v>
      </c>
      <c r="X101" s="5" t="s">
        <v>189</v>
      </c>
      <c r="Y101" s="5" t="s">
        <v>144</v>
      </c>
    </row>
    <row r="102" spans="1:25" x14ac:dyDescent="0.35">
      <c r="A102" s="6">
        <f t="shared" si="11"/>
        <v>100</v>
      </c>
      <c r="B102" s="7">
        <v>45108</v>
      </c>
      <c r="C102" s="8" t="s">
        <v>32</v>
      </c>
      <c r="D102" s="8">
        <f>VLOOKUP(A102,[1]Master!$A$2:$W$292,4,0)</f>
        <v>64433</v>
      </c>
      <c r="E102" s="8" t="s">
        <v>182</v>
      </c>
      <c r="F102" s="25">
        <v>11.246575342465754</v>
      </c>
      <c r="G102" s="24" t="str">
        <f t="shared" si="6"/>
        <v>10-12 Years</v>
      </c>
      <c r="H102" s="8" t="s">
        <v>18</v>
      </c>
      <c r="I102" s="8" t="s">
        <v>30</v>
      </c>
      <c r="J102" s="8">
        <v>28</v>
      </c>
      <c r="K102" s="8" t="s">
        <v>21</v>
      </c>
      <c r="L102" s="9">
        <v>45326</v>
      </c>
      <c r="M102" s="10">
        <v>3525000</v>
      </c>
      <c r="N102" s="8"/>
      <c r="O102" s="11">
        <v>2250300</v>
      </c>
      <c r="P102" s="11">
        <v>2290400</v>
      </c>
      <c r="Q102" s="11">
        <v>2270350</v>
      </c>
      <c r="R102" s="12">
        <f t="shared" si="7"/>
        <v>1.5664578056259166</v>
      </c>
      <c r="S102" s="12">
        <f t="shared" si="8"/>
        <v>1.5390324834090114</v>
      </c>
      <c r="T102" s="12">
        <f t="shared" si="9"/>
        <v>1.5526240447508093</v>
      </c>
      <c r="U102" s="13">
        <f t="shared" si="10"/>
        <v>1</v>
      </c>
      <c r="V102" s="13">
        <f t="shared" si="10"/>
        <v>1</v>
      </c>
      <c r="W102" s="14">
        <f t="shared" si="10"/>
        <v>1</v>
      </c>
      <c r="X102" s="5" t="s">
        <v>189</v>
      </c>
      <c r="Y102" s="5" t="s">
        <v>144</v>
      </c>
    </row>
    <row r="103" spans="1:25" x14ac:dyDescent="0.35">
      <c r="A103" s="6">
        <f t="shared" si="11"/>
        <v>101</v>
      </c>
      <c r="B103" s="7">
        <v>45108</v>
      </c>
      <c r="C103" s="8" t="s">
        <v>70</v>
      </c>
      <c r="D103" s="8">
        <f>VLOOKUP(A103,[1]Master!$A$2:$W$292,4,0)</f>
        <v>65587</v>
      </c>
      <c r="E103" s="8" t="s">
        <v>182</v>
      </c>
      <c r="F103" s="25">
        <v>12.746575342465754</v>
      </c>
      <c r="G103" s="24" t="str">
        <f t="shared" si="6"/>
        <v>12-15 Years</v>
      </c>
      <c r="H103" s="8" t="s">
        <v>18</v>
      </c>
      <c r="I103" s="8" t="s">
        <v>30</v>
      </c>
      <c r="J103" s="8">
        <v>21</v>
      </c>
      <c r="K103" s="8" t="s">
        <v>33</v>
      </c>
      <c r="L103" s="9">
        <v>45329</v>
      </c>
      <c r="M103" s="10">
        <v>3125000</v>
      </c>
      <c r="N103" s="8"/>
      <c r="O103" s="11">
        <v>2464799.96</v>
      </c>
      <c r="P103" s="11">
        <v>3446200</v>
      </c>
      <c r="Q103" s="11">
        <v>2955499.98</v>
      </c>
      <c r="R103" s="12">
        <f t="shared" si="7"/>
        <v>1.2678513675405934</v>
      </c>
      <c r="S103" s="12">
        <f t="shared" si="8"/>
        <v>0.90679589112645809</v>
      </c>
      <c r="T103" s="12">
        <f t="shared" si="9"/>
        <v>1.0573507092360055</v>
      </c>
      <c r="U103" s="13">
        <f t="shared" si="10"/>
        <v>1</v>
      </c>
      <c r="V103" s="13">
        <f t="shared" si="10"/>
        <v>0</v>
      </c>
      <c r="W103" s="14">
        <f t="shared" si="10"/>
        <v>1</v>
      </c>
      <c r="X103" s="5" t="s">
        <v>189</v>
      </c>
      <c r="Y103" s="5" t="s">
        <v>144</v>
      </c>
    </row>
    <row r="104" spans="1:25" x14ac:dyDescent="0.35">
      <c r="A104" s="6">
        <f t="shared" si="11"/>
        <v>102</v>
      </c>
      <c r="B104" s="7">
        <v>45108</v>
      </c>
      <c r="C104" s="8" t="s">
        <v>52</v>
      </c>
      <c r="D104" s="8">
        <f>VLOOKUP(A104,[1]Master!$A$2:$W$292,4,0)</f>
        <v>65084</v>
      </c>
      <c r="E104" s="8" t="s">
        <v>182</v>
      </c>
      <c r="F104" s="25">
        <v>13.246575342465754</v>
      </c>
      <c r="G104" s="24" t="str">
        <f t="shared" si="6"/>
        <v>12-15 Years</v>
      </c>
      <c r="H104" s="8" t="s">
        <v>18</v>
      </c>
      <c r="I104" s="15" t="s">
        <v>26</v>
      </c>
      <c r="J104" s="8">
        <v>17.149999999999999</v>
      </c>
      <c r="K104" s="8" t="s">
        <v>33</v>
      </c>
      <c r="L104" s="9">
        <v>45316</v>
      </c>
      <c r="M104" s="10">
        <v>2625000</v>
      </c>
      <c r="N104" s="8"/>
      <c r="O104" s="11">
        <v>2464799.96</v>
      </c>
      <c r="P104" s="11">
        <v>3446200</v>
      </c>
      <c r="Q104" s="11">
        <v>2955499.98</v>
      </c>
      <c r="R104" s="12">
        <f t="shared" si="7"/>
        <v>1.0649951487340985</v>
      </c>
      <c r="S104" s="12">
        <f t="shared" si="8"/>
        <v>0.76170854854622483</v>
      </c>
      <c r="T104" s="12">
        <f t="shared" si="9"/>
        <v>0.88817459575824464</v>
      </c>
      <c r="U104" s="13">
        <f t="shared" si="10"/>
        <v>1</v>
      </c>
      <c r="V104" s="13">
        <f t="shared" si="10"/>
        <v>0</v>
      </c>
      <c r="W104" s="14">
        <f t="shared" si="10"/>
        <v>0</v>
      </c>
      <c r="X104" s="5" t="s">
        <v>189</v>
      </c>
      <c r="Y104" s="5" t="s">
        <v>144</v>
      </c>
    </row>
    <row r="105" spans="1:25" x14ac:dyDescent="0.35">
      <c r="A105" s="6">
        <f t="shared" si="11"/>
        <v>103</v>
      </c>
      <c r="B105" s="7">
        <v>45108</v>
      </c>
      <c r="C105" s="8" t="s">
        <v>28</v>
      </c>
      <c r="D105" s="8">
        <f>VLOOKUP(A105,[1]Master!$A$2:$W$292,4,0)</f>
        <v>64457</v>
      </c>
      <c r="E105" s="8" t="s">
        <v>182</v>
      </c>
      <c r="F105" s="25">
        <v>12.946575342465753</v>
      </c>
      <c r="G105" s="24" t="str">
        <f t="shared" si="6"/>
        <v>12-15 Years</v>
      </c>
      <c r="H105" s="8" t="s">
        <v>18</v>
      </c>
      <c r="I105" s="8" t="s">
        <v>30</v>
      </c>
      <c r="J105" s="8">
        <v>30</v>
      </c>
      <c r="K105" s="8" t="s">
        <v>31</v>
      </c>
      <c r="L105" s="9">
        <v>45336</v>
      </c>
      <c r="M105" s="10">
        <v>3625000</v>
      </c>
      <c r="N105" s="8"/>
      <c r="O105" s="11">
        <v>3081899.9950000001</v>
      </c>
      <c r="P105" s="11">
        <v>3934200</v>
      </c>
      <c r="Q105" s="11">
        <v>3508049.9975000001</v>
      </c>
      <c r="R105" s="12">
        <f t="shared" si="7"/>
        <v>1.1762224620789488</v>
      </c>
      <c r="S105" s="12">
        <f t="shared" si="8"/>
        <v>0.92140714757765241</v>
      </c>
      <c r="T105" s="12">
        <f t="shared" si="9"/>
        <v>1.0333376099495002</v>
      </c>
      <c r="U105" s="13">
        <f t="shared" si="10"/>
        <v>1</v>
      </c>
      <c r="V105" s="13">
        <f t="shared" si="10"/>
        <v>0</v>
      </c>
      <c r="W105" s="14">
        <f t="shared" si="10"/>
        <v>1</v>
      </c>
      <c r="X105" s="5" t="s">
        <v>189</v>
      </c>
      <c r="Y105" s="5" t="s">
        <v>144</v>
      </c>
    </row>
    <row r="106" spans="1:25" x14ac:dyDescent="0.35">
      <c r="A106" s="6">
        <f t="shared" si="11"/>
        <v>104</v>
      </c>
      <c r="B106" s="7">
        <v>45108</v>
      </c>
      <c r="C106" s="8" t="s">
        <v>52</v>
      </c>
      <c r="D106" s="8">
        <f>VLOOKUP(A106,[1]Master!$A$2:$W$292,4,0)</f>
        <v>65875</v>
      </c>
      <c r="E106" s="8" t="s">
        <v>182</v>
      </c>
      <c r="F106" s="25">
        <v>9.1465753424657539</v>
      </c>
      <c r="G106" s="24" t="str">
        <f t="shared" si="6"/>
        <v>8-10 Years</v>
      </c>
      <c r="H106" s="8" t="s">
        <v>18</v>
      </c>
      <c r="I106" s="8" t="s">
        <v>30</v>
      </c>
      <c r="J106" s="8">
        <v>22.5</v>
      </c>
      <c r="K106" s="8" t="s">
        <v>21</v>
      </c>
      <c r="L106" s="9">
        <v>45266</v>
      </c>
      <c r="M106" s="10">
        <v>3025000</v>
      </c>
      <c r="N106" s="8"/>
      <c r="O106" s="11">
        <v>2250300</v>
      </c>
      <c r="P106" s="11">
        <v>2290400</v>
      </c>
      <c r="Q106" s="11">
        <v>2270350</v>
      </c>
      <c r="R106" s="12">
        <f t="shared" si="7"/>
        <v>1.3442652090832334</v>
      </c>
      <c r="S106" s="12">
        <f t="shared" si="8"/>
        <v>1.3207300034928398</v>
      </c>
      <c r="T106" s="12">
        <f t="shared" si="9"/>
        <v>1.3323936837932477</v>
      </c>
      <c r="U106" s="13">
        <f t="shared" si="10"/>
        <v>1</v>
      </c>
      <c r="V106" s="13">
        <f t="shared" si="10"/>
        <v>1</v>
      </c>
      <c r="W106" s="14">
        <f t="shared" si="10"/>
        <v>1</v>
      </c>
      <c r="X106" s="5" t="s">
        <v>189</v>
      </c>
      <c r="Y106" s="5" t="s">
        <v>144</v>
      </c>
    </row>
    <row r="107" spans="1:25" x14ac:dyDescent="0.35">
      <c r="A107" s="6">
        <f t="shared" si="11"/>
        <v>105</v>
      </c>
      <c r="B107" s="7">
        <v>45108</v>
      </c>
      <c r="C107" s="8" t="s">
        <v>71</v>
      </c>
      <c r="D107" s="8">
        <f>VLOOKUP(A107,[1]Master!$A$2:$W$292,4,0)</f>
        <v>64458</v>
      </c>
      <c r="E107" s="8" t="s">
        <v>182</v>
      </c>
      <c r="F107" s="25">
        <v>12.246575342465754</v>
      </c>
      <c r="G107" s="24" t="str">
        <f t="shared" si="6"/>
        <v>12-15 Years</v>
      </c>
      <c r="H107" s="8" t="s">
        <v>18</v>
      </c>
      <c r="I107" s="8" t="s">
        <v>30</v>
      </c>
      <c r="J107" s="8">
        <v>22.5</v>
      </c>
      <c r="K107" s="8" t="s">
        <v>21</v>
      </c>
      <c r="L107" s="9">
        <v>45273</v>
      </c>
      <c r="M107" s="10">
        <v>3125000</v>
      </c>
      <c r="N107" s="8"/>
      <c r="O107" s="11">
        <v>2250300</v>
      </c>
      <c r="P107" s="11">
        <v>2290400</v>
      </c>
      <c r="Q107" s="11">
        <v>2270350</v>
      </c>
      <c r="R107" s="12">
        <f t="shared" si="7"/>
        <v>1.38870372839177</v>
      </c>
      <c r="S107" s="12">
        <f t="shared" si="8"/>
        <v>1.364390499476074</v>
      </c>
      <c r="T107" s="12">
        <f t="shared" si="9"/>
        <v>1.3764397559847601</v>
      </c>
      <c r="U107" s="13">
        <f t="shared" si="10"/>
        <v>1</v>
      </c>
      <c r="V107" s="13">
        <f t="shared" si="10"/>
        <v>1</v>
      </c>
      <c r="W107" s="14">
        <f t="shared" si="10"/>
        <v>1</v>
      </c>
      <c r="X107" s="5" t="s">
        <v>189</v>
      </c>
      <c r="Y107" s="5" t="s">
        <v>144</v>
      </c>
    </row>
    <row r="108" spans="1:25" x14ac:dyDescent="0.35">
      <c r="A108" s="6">
        <f t="shared" si="11"/>
        <v>106</v>
      </c>
      <c r="B108" s="7">
        <v>45108</v>
      </c>
      <c r="C108" s="8" t="s">
        <v>22</v>
      </c>
      <c r="D108" s="8">
        <f>VLOOKUP(A108,[1]Master!$A$2:$W$292,4,0)</f>
        <v>65558</v>
      </c>
      <c r="E108" s="8" t="s">
        <v>182</v>
      </c>
      <c r="F108" s="25">
        <v>14.746575342465754</v>
      </c>
      <c r="G108" s="24" t="str">
        <f t="shared" si="6"/>
        <v>12-15 Years</v>
      </c>
      <c r="H108" s="8" t="s">
        <v>18</v>
      </c>
      <c r="I108" s="8" t="s">
        <v>19</v>
      </c>
      <c r="J108" s="8">
        <v>28</v>
      </c>
      <c r="K108" s="8" t="s">
        <v>31</v>
      </c>
      <c r="L108" s="9">
        <v>45336</v>
      </c>
      <c r="M108" s="10">
        <v>3625000</v>
      </c>
      <c r="N108" s="8"/>
      <c r="O108" s="11">
        <v>3081899.9950000001</v>
      </c>
      <c r="P108" s="11">
        <v>3934200</v>
      </c>
      <c r="Q108" s="11">
        <v>3508049.9975000001</v>
      </c>
      <c r="R108" s="12">
        <f t="shared" si="7"/>
        <v>1.1762224620789488</v>
      </c>
      <c r="S108" s="12">
        <f t="shared" si="8"/>
        <v>0.92140714757765241</v>
      </c>
      <c r="T108" s="12">
        <f t="shared" si="9"/>
        <v>1.0333376099495002</v>
      </c>
      <c r="U108" s="13">
        <f t="shared" si="10"/>
        <v>1</v>
      </c>
      <c r="V108" s="13">
        <f t="shared" si="10"/>
        <v>0</v>
      </c>
      <c r="W108" s="14">
        <f t="shared" si="10"/>
        <v>1</v>
      </c>
      <c r="X108" s="5" t="s">
        <v>189</v>
      </c>
      <c r="Y108" s="5" t="s">
        <v>144</v>
      </c>
    </row>
    <row r="109" spans="1:25" x14ac:dyDescent="0.35">
      <c r="A109" s="6">
        <f t="shared" si="11"/>
        <v>107</v>
      </c>
      <c r="B109" s="7">
        <v>45108</v>
      </c>
      <c r="C109" s="8" t="s">
        <v>34</v>
      </c>
      <c r="D109" s="8">
        <f>VLOOKUP(A109,[1]Master!$A$2:$W$292,4,0)</f>
        <v>65513</v>
      </c>
      <c r="E109" s="8" t="s">
        <v>182</v>
      </c>
      <c r="F109" s="25">
        <v>5.2465753424657535</v>
      </c>
      <c r="G109" s="24" t="str">
        <f t="shared" si="6"/>
        <v>4-6 Years</v>
      </c>
      <c r="H109" s="8" t="s">
        <v>18</v>
      </c>
      <c r="I109" s="8" t="s">
        <v>19</v>
      </c>
      <c r="J109" s="8">
        <v>8.1999999999999993</v>
      </c>
      <c r="K109" s="8" t="s">
        <v>24</v>
      </c>
      <c r="L109" s="9">
        <v>45240</v>
      </c>
      <c r="M109" s="10">
        <v>1425000</v>
      </c>
      <c r="N109" s="8"/>
      <c r="O109" s="11">
        <v>1141500.04</v>
      </c>
      <c r="P109" s="11">
        <v>1400300</v>
      </c>
      <c r="Q109" s="11">
        <v>1270900.02</v>
      </c>
      <c r="R109" s="12">
        <f t="shared" si="7"/>
        <v>1.2483573806970694</v>
      </c>
      <c r="S109" s="12">
        <f t="shared" si="8"/>
        <v>1.0176390773405699</v>
      </c>
      <c r="T109" s="12">
        <f t="shared" si="9"/>
        <v>1.1212526379533774</v>
      </c>
      <c r="U109" s="13">
        <f t="shared" si="10"/>
        <v>1</v>
      </c>
      <c r="V109" s="13">
        <f t="shared" si="10"/>
        <v>1</v>
      </c>
      <c r="W109" s="14">
        <f t="shared" si="10"/>
        <v>1</v>
      </c>
      <c r="X109" s="5" t="s">
        <v>189</v>
      </c>
      <c r="Y109" s="5" t="s">
        <v>144</v>
      </c>
    </row>
    <row r="110" spans="1:25" x14ac:dyDescent="0.35">
      <c r="A110" s="6">
        <f t="shared" si="11"/>
        <v>108</v>
      </c>
      <c r="B110" s="7">
        <v>45108</v>
      </c>
      <c r="C110" s="8" t="s">
        <v>17</v>
      </c>
      <c r="D110" s="8">
        <f>VLOOKUP(A110,[1]Master!$A$2:$W$292,4,0)</f>
        <v>65856</v>
      </c>
      <c r="E110" s="8" t="s">
        <v>182</v>
      </c>
      <c r="F110" s="25">
        <v>12.746575342465754</v>
      </c>
      <c r="G110" s="24" t="str">
        <f t="shared" si="6"/>
        <v>12-15 Years</v>
      </c>
      <c r="H110" s="8" t="s">
        <v>18</v>
      </c>
      <c r="I110" s="8" t="s">
        <v>26</v>
      </c>
      <c r="J110" s="8">
        <v>25</v>
      </c>
      <c r="K110" s="8" t="s">
        <v>33</v>
      </c>
      <c r="L110" s="9">
        <v>45238</v>
      </c>
      <c r="M110" s="10">
        <v>3425000</v>
      </c>
      <c r="N110" s="8"/>
      <c r="O110" s="11">
        <v>2464799.96</v>
      </c>
      <c r="P110" s="11">
        <v>3446200</v>
      </c>
      <c r="Q110" s="11">
        <v>2955499.98</v>
      </c>
      <c r="R110" s="12">
        <f t="shared" si="7"/>
        <v>1.3895650988244905</v>
      </c>
      <c r="S110" s="12">
        <f t="shared" si="8"/>
        <v>0.99384829667459806</v>
      </c>
      <c r="T110" s="12">
        <f t="shared" si="9"/>
        <v>1.1588563773226621</v>
      </c>
      <c r="U110" s="13">
        <f t="shared" si="10"/>
        <v>1</v>
      </c>
      <c r="V110" s="13">
        <f t="shared" si="10"/>
        <v>0</v>
      </c>
      <c r="W110" s="14">
        <f t="shared" si="10"/>
        <v>1</v>
      </c>
      <c r="X110" s="5" t="s">
        <v>189</v>
      </c>
      <c r="Y110" s="5" t="s">
        <v>144</v>
      </c>
    </row>
    <row r="111" spans="1:25" x14ac:dyDescent="0.35">
      <c r="A111" s="6">
        <f t="shared" si="11"/>
        <v>109</v>
      </c>
      <c r="B111" s="7">
        <v>45108</v>
      </c>
      <c r="C111" s="8" t="s">
        <v>32</v>
      </c>
      <c r="D111" s="8">
        <f>VLOOKUP(A111,[1]Master!$A$2:$W$292,4,0)</f>
        <v>65083</v>
      </c>
      <c r="E111" s="8" t="s">
        <v>182</v>
      </c>
      <c r="F111" s="25">
        <v>13.646575342465754</v>
      </c>
      <c r="G111" s="24" t="str">
        <f t="shared" si="6"/>
        <v>12-15 Years</v>
      </c>
      <c r="H111" s="8" t="s">
        <v>18</v>
      </c>
      <c r="I111" s="8" t="s">
        <v>19</v>
      </c>
      <c r="J111" s="8" t="s">
        <v>72</v>
      </c>
      <c r="K111" s="8" t="s">
        <v>31</v>
      </c>
      <c r="L111" s="9">
        <v>45315</v>
      </c>
      <c r="M111" s="10">
        <v>3925000</v>
      </c>
      <c r="N111" s="8"/>
      <c r="O111" s="11">
        <v>3081899.9950000001</v>
      </c>
      <c r="P111" s="11">
        <v>3934200</v>
      </c>
      <c r="Q111" s="11">
        <v>3508049.9975000001</v>
      </c>
      <c r="R111" s="12">
        <f t="shared" si="7"/>
        <v>1.2735650106647929</v>
      </c>
      <c r="S111" s="12">
        <f t="shared" si="8"/>
        <v>0.99766153220476839</v>
      </c>
      <c r="T111" s="12">
        <f t="shared" si="9"/>
        <v>1.1188552052556657</v>
      </c>
      <c r="U111" s="13">
        <f t="shared" si="10"/>
        <v>1</v>
      </c>
      <c r="V111" s="13">
        <f t="shared" si="10"/>
        <v>0</v>
      </c>
      <c r="W111" s="14">
        <f t="shared" si="10"/>
        <v>1</v>
      </c>
      <c r="X111" s="5" t="s">
        <v>189</v>
      </c>
      <c r="Y111" s="5" t="s">
        <v>144</v>
      </c>
    </row>
    <row r="112" spans="1:25" x14ac:dyDescent="0.35">
      <c r="A112" s="6">
        <f t="shared" si="11"/>
        <v>110</v>
      </c>
      <c r="B112" s="7">
        <v>45108</v>
      </c>
      <c r="C112" s="8" t="s">
        <v>34</v>
      </c>
      <c r="D112" s="8">
        <f>VLOOKUP(A112,[1]Master!$A$2:$W$292,4,0)</f>
        <v>66258</v>
      </c>
      <c r="E112" s="8" t="s">
        <v>182</v>
      </c>
      <c r="F112" s="25">
        <v>4.2465753424657535</v>
      </c>
      <c r="G112" s="24" t="str">
        <f t="shared" si="6"/>
        <v>4-6 Years</v>
      </c>
      <c r="H112" s="8" t="s">
        <v>18</v>
      </c>
      <c r="I112" s="8" t="s">
        <v>26</v>
      </c>
      <c r="J112" s="8">
        <v>10</v>
      </c>
      <c r="K112" s="8" t="s">
        <v>24</v>
      </c>
      <c r="L112" s="9">
        <v>45245</v>
      </c>
      <c r="M112" s="10">
        <v>1325000</v>
      </c>
      <c r="N112" s="8"/>
      <c r="O112" s="11">
        <v>1141500.04</v>
      </c>
      <c r="P112" s="11">
        <v>1400300</v>
      </c>
      <c r="Q112" s="11">
        <v>1270900.02</v>
      </c>
      <c r="R112" s="12">
        <f t="shared" si="7"/>
        <v>1.1607533539814856</v>
      </c>
      <c r="S112" s="12">
        <f t="shared" si="8"/>
        <v>0.94622580875526674</v>
      </c>
      <c r="T112" s="12">
        <f t="shared" si="9"/>
        <v>1.0425682423075262</v>
      </c>
      <c r="U112" s="13">
        <f t="shared" si="10"/>
        <v>1</v>
      </c>
      <c r="V112" s="13">
        <f t="shared" si="10"/>
        <v>0</v>
      </c>
      <c r="W112" s="14">
        <f t="shared" si="10"/>
        <v>1</v>
      </c>
      <c r="X112" s="5" t="s">
        <v>189</v>
      </c>
      <c r="Y112" s="5" t="s">
        <v>144</v>
      </c>
    </row>
    <row r="113" spans="1:25" x14ac:dyDescent="0.35">
      <c r="A113" s="6">
        <f t="shared" si="11"/>
        <v>111</v>
      </c>
      <c r="B113" s="7">
        <v>45108</v>
      </c>
      <c r="C113" s="8" t="s">
        <v>22</v>
      </c>
      <c r="D113" s="8">
        <f>VLOOKUP(A113,[1]Master!$A$2:$W$292,4,0)</f>
        <v>66266</v>
      </c>
      <c r="E113" s="8" t="s">
        <v>182</v>
      </c>
      <c r="F113" s="25">
        <v>5.2465753424657535</v>
      </c>
      <c r="G113" s="24" t="str">
        <f t="shared" si="6"/>
        <v>4-6 Years</v>
      </c>
      <c r="H113" s="8" t="s">
        <v>18</v>
      </c>
      <c r="I113" s="8" t="s">
        <v>26</v>
      </c>
      <c r="J113" s="8">
        <v>12.5</v>
      </c>
      <c r="K113" s="8" t="s">
        <v>24</v>
      </c>
      <c r="L113" s="9">
        <v>45350</v>
      </c>
      <c r="M113" s="10">
        <v>2025000</v>
      </c>
      <c r="N113" s="8"/>
      <c r="O113" s="11">
        <v>1141500.04</v>
      </c>
      <c r="P113" s="11">
        <v>1400300</v>
      </c>
      <c r="Q113" s="11">
        <v>1270900.02</v>
      </c>
      <c r="R113" s="12">
        <f t="shared" si="7"/>
        <v>1.7739815409905724</v>
      </c>
      <c r="S113" s="12">
        <f t="shared" si="8"/>
        <v>1.4461186888523887</v>
      </c>
      <c r="T113" s="12">
        <f t="shared" si="9"/>
        <v>1.5933590118284835</v>
      </c>
      <c r="U113" s="13">
        <f t="shared" si="10"/>
        <v>1</v>
      </c>
      <c r="V113" s="13">
        <f t="shared" si="10"/>
        <v>1</v>
      </c>
      <c r="W113" s="14">
        <f t="shared" si="10"/>
        <v>1</v>
      </c>
      <c r="X113" s="5" t="s">
        <v>189</v>
      </c>
      <c r="Y113" s="5" t="s">
        <v>144</v>
      </c>
    </row>
    <row r="114" spans="1:25" x14ac:dyDescent="0.35">
      <c r="A114" s="6">
        <f t="shared" si="11"/>
        <v>112</v>
      </c>
      <c r="B114" s="7">
        <v>45139</v>
      </c>
      <c r="C114" s="8" t="s">
        <v>73</v>
      </c>
      <c r="D114" s="8">
        <f>VLOOKUP(A114,[1]Master!$A$2:$W$292,4,0)</f>
        <v>66272</v>
      </c>
      <c r="E114" s="8" t="s">
        <v>182</v>
      </c>
      <c r="F114" s="25">
        <v>5.5465753424657533</v>
      </c>
      <c r="G114" s="24" t="str">
        <f t="shared" si="6"/>
        <v>4-6 Years</v>
      </c>
      <c r="H114" s="8" t="s">
        <v>74</v>
      </c>
      <c r="I114" s="8" t="s">
        <v>75</v>
      </c>
      <c r="J114" s="8">
        <v>7.8</v>
      </c>
      <c r="K114" s="8" t="s">
        <v>24</v>
      </c>
      <c r="L114" s="9">
        <v>45275</v>
      </c>
      <c r="M114" s="10">
        <v>1625000</v>
      </c>
      <c r="N114" s="8"/>
      <c r="O114" s="11">
        <v>1141500.04</v>
      </c>
      <c r="P114" s="11">
        <v>1400300</v>
      </c>
      <c r="Q114" s="11">
        <v>1270900.02</v>
      </c>
      <c r="R114" s="12">
        <f t="shared" si="7"/>
        <v>1.4235654341282371</v>
      </c>
      <c r="S114" s="12">
        <f t="shared" si="8"/>
        <v>1.1604656145111762</v>
      </c>
      <c r="T114" s="12">
        <f t="shared" si="9"/>
        <v>1.2786214292450795</v>
      </c>
      <c r="U114" s="13">
        <f t="shared" si="10"/>
        <v>1</v>
      </c>
      <c r="V114" s="13">
        <f t="shared" si="10"/>
        <v>1</v>
      </c>
      <c r="W114" s="14">
        <f t="shared" si="10"/>
        <v>1</v>
      </c>
      <c r="X114" s="5" t="s">
        <v>189</v>
      </c>
      <c r="Y114" s="5" t="s">
        <v>144</v>
      </c>
    </row>
    <row r="115" spans="1:25" x14ac:dyDescent="0.35">
      <c r="A115" s="6">
        <f t="shared" si="11"/>
        <v>113</v>
      </c>
      <c r="B115" s="7">
        <v>45139</v>
      </c>
      <c r="C115" s="8" t="s">
        <v>76</v>
      </c>
      <c r="D115" s="8" t="str">
        <f>VLOOKUP(A115,[1]Master!$A$2:$W$292,4,0)</f>
        <v>Confidential [No RRID as of now]</v>
      </c>
      <c r="E115" s="8" t="s">
        <v>182</v>
      </c>
      <c r="F115" s="25">
        <v>15.246575342465754</v>
      </c>
      <c r="G115" s="24" t="str">
        <f t="shared" si="6"/>
        <v>15-20 Years</v>
      </c>
      <c r="H115" s="8" t="s">
        <v>18</v>
      </c>
      <c r="I115" s="8" t="s">
        <v>26</v>
      </c>
      <c r="J115" s="8">
        <v>50</v>
      </c>
      <c r="K115" s="8" t="s">
        <v>65</v>
      </c>
      <c r="L115" s="9">
        <v>45421</v>
      </c>
      <c r="M115" s="10">
        <v>6625000</v>
      </c>
      <c r="N115" s="8">
        <v>5.5</v>
      </c>
      <c r="O115" s="11">
        <v>4118900.02</v>
      </c>
      <c r="P115" s="11">
        <v>5663500</v>
      </c>
      <c r="Q115" s="11">
        <v>4891200.01</v>
      </c>
      <c r="R115" s="12">
        <f t="shared" si="7"/>
        <v>1.6084391385639898</v>
      </c>
      <c r="S115" s="12">
        <f t="shared" si="8"/>
        <v>1.1697713428092169</v>
      </c>
      <c r="T115" s="12">
        <f t="shared" si="9"/>
        <v>1.3544733371064905</v>
      </c>
      <c r="U115" s="13">
        <f t="shared" si="10"/>
        <v>1</v>
      </c>
      <c r="V115" s="13">
        <f t="shared" si="10"/>
        <v>1</v>
      </c>
      <c r="W115" s="14">
        <f t="shared" si="10"/>
        <v>1</v>
      </c>
      <c r="X115" s="5" t="s">
        <v>189</v>
      </c>
      <c r="Y115" s="5" t="s">
        <v>144</v>
      </c>
    </row>
    <row r="116" spans="1:25" x14ac:dyDescent="0.35">
      <c r="A116" s="6">
        <f t="shared" si="11"/>
        <v>114</v>
      </c>
      <c r="B116" s="7">
        <v>45170</v>
      </c>
      <c r="C116" s="8" t="s">
        <v>37</v>
      </c>
      <c r="D116" s="8">
        <f>VLOOKUP(A116,[1]Master!$A$2:$W$292,4,0)</f>
        <v>69575</v>
      </c>
      <c r="E116" s="8" t="s">
        <v>182</v>
      </c>
      <c r="F116" s="25">
        <v>5.0465753424657533</v>
      </c>
      <c r="G116" s="24" t="str">
        <f t="shared" si="6"/>
        <v>4-6 Years</v>
      </c>
      <c r="H116" s="8" t="s">
        <v>77</v>
      </c>
      <c r="I116" s="8" t="s">
        <v>30</v>
      </c>
      <c r="J116" s="8">
        <v>6</v>
      </c>
      <c r="K116" s="8" t="s">
        <v>35</v>
      </c>
      <c r="L116" s="9">
        <v>45280</v>
      </c>
      <c r="M116" s="10">
        <v>775000</v>
      </c>
      <c r="N116" s="8"/>
      <c r="O116" s="11">
        <v>684549.99</v>
      </c>
      <c r="P116" s="11">
        <v>907000</v>
      </c>
      <c r="Q116" s="11">
        <v>795774.995</v>
      </c>
      <c r="R116" s="12">
        <f t="shared" si="7"/>
        <v>1.1321306132807043</v>
      </c>
      <c r="S116" s="12">
        <f t="shared" si="8"/>
        <v>0.85446527012127893</v>
      </c>
      <c r="T116" s="12">
        <f t="shared" si="9"/>
        <v>0.97389338050261309</v>
      </c>
      <c r="U116" s="13">
        <f t="shared" si="10"/>
        <v>1</v>
      </c>
      <c r="V116" s="13">
        <f t="shared" si="10"/>
        <v>0</v>
      </c>
      <c r="W116" s="14">
        <f t="shared" si="10"/>
        <v>0</v>
      </c>
      <c r="X116" s="5" t="s">
        <v>189</v>
      </c>
      <c r="Y116" s="5" t="s">
        <v>144</v>
      </c>
    </row>
    <row r="117" spans="1:25" x14ac:dyDescent="0.35">
      <c r="A117" s="6">
        <f t="shared" si="11"/>
        <v>115</v>
      </c>
      <c r="B117" s="7">
        <v>45170</v>
      </c>
      <c r="C117" s="8" t="s">
        <v>78</v>
      </c>
      <c r="D117" s="8">
        <f>VLOOKUP(A117,[1]Master!$A$2:$W$292,4,0)</f>
        <v>60386</v>
      </c>
      <c r="E117" s="8" t="s">
        <v>182</v>
      </c>
      <c r="F117" s="25">
        <v>3.4465753424657537</v>
      </c>
      <c r="G117" s="24" t="str">
        <f t="shared" si="6"/>
        <v>2-4 Years</v>
      </c>
      <c r="H117" s="8" t="s">
        <v>79</v>
      </c>
      <c r="I117" s="15" t="s">
        <v>26</v>
      </c>
      <c r="J117" s="15">
        <v>1.8</v>
      </c>
      <c r="K117" s="8" t="s">
        <v>24</v>
      </c>
      <c r="L117" s="9">
        <v>45290</v>
      </c>
      <c r="M117" s="10">
        <v>1025000</v>
      </c>
      <c r="N117" s="8"/>
      <c r="O117" s="11">
        <v>1141500.04</v>
      </c>
      <c r="P117" s="11">
        <v>1400300</v>
      </c>
      <c r="Q117" s="11">
        <v>1270900.02</v>
      </c>
      <c r="R117" s="12">
        <f t="shared" si="7"/>
        <v>0.8979412738347341</v>
      </c>
      <c r="S117" s="12">
        <f t="shared" si="8"/>
        <v>0.73198600299935723</v>
      </c>
      <c r="T117" s="12">
        <f t="shared" si="9"/>
        <v>0.80651505536997314</v>
      </c>
      <c r="U117" s="13">
        <f t="shared" si="10"/>
        <v>0</v>
      </c>
      <c r="V117" s="13">
        <f t="shared" si="10"/>
        <v>0</v>
      </c>
      <c r="W117" s="14">
        <f t="shared" si="10"/>
        <v>0</v>
      </c>
      <c r="X117" s="5" t="s">
        <v>189</v>
      </c>
      <c r="Y117" s="5" t="s">
        <v>144</v>
      </c>
    </row>
    <row r="118" spans="1:25" x14ac:dyDescent="0.35">
      <c r="A118" s="6">
        <f t="shared" si="11"/>
        <v>116</v>
      </c>
      <c r="B118" s="7">
        <v>45078</v>
      </c>
      <c r="C118" s="8" t="s">
        <v>80</v>
      </c>
      <c r="D118" s="8">
        <f>VLOOKUP(A118,[1]Master!$A$2:$W$292,4,0)</f>
        <v>66243</v>
      </c>
      <c r="E118" s="8" t="s">
        <v>182</v>
      </c>
      <c r="F118" s="25">
        <v>6.2465753424657535</v>
      </c>
      <c r="G118" s="24" t="str">
        <f t="shared" si="6"/>
        <v>6-8 Years</v>
      </c>
      <c r="H118" s="8" t="s">
        <v>57</v>
      </c>
      <c r="I118" s="8" t="s">
        <v>26</v>
      </c>
      <c r="J118" s="8">
        <v>7</v>
      </c>
      <c r="K118" s="8" t="s">
        <v>24</v>
      </c>
      <c r="L118" s="9">
        <v>45233</v>
      </c>
      <c r="M118" s="10">
        <v>1625000</v>
      </c>
      <c r="N118" s="8"/>
      <c r="O118" s="11">
        <v>1141500.04</v>
      </c>
      <c r="P118" s="11">
        <v>1400300</v>
      </c>
      <c r="Q118" s="11">
        <v>1270900.02</v>
      </c>
      <c r="R118" s="12">
        <f t="shared" si="7"/>
        <v>1.4235654341282371</v>
      </c>
      <c r="S118" s="12">
        <f t="shared" si="8"/>
        <v>1.1604656145111762</v>
      </c>
      <c r="T118" s="12">
        <f t="shared" si="9"/>
        <v>1.2786214292450795</v>
      </c>
      <c r="U118" s="13">
        <f t="shared" si="10"/>
        <v>1</v>
      </c>
      <c r="V118" s="13">
        <f t="shared" si="10"/>
        <v>1</v>
      </c>
      <c r="W118" s="14">
        <f t="shared" si="10"/>
        <v>1</v>
      </c>
      <c r="X118" s="5" t="s">
        <v>189</v>
      </c>
      <c r="Y118" s="5" t="s">
        <v>144</v>
      </c>
    </row>
    <row r="119" spans="1:25" x14ac:dyDescent="0.35">
      <c r="A119" s="6">
        <f t="shared" si="11"/>
        <v>117</v>
      </c>
      <c r="B119" s="7">
        <v>45078</v>
      </c>
      <c r="C119" s="8" t="s">
        <v>81</v>
      </c>
      <c r="D119" s="8">
        <f>VLOOKUP(A119,[1]Master!$A$2:$W$292,4,0)</f>
        <v>65911</v>
      </c>
      <c r="E119" s="8" t="s">
        <v>182</v>
      </c>
      <c r="F119" s="25">
        <v>10.246575342465754</v>
      </c>
      <c r="G119" s="24" t="str">
        <f t="shared" si="6"/>
        <v>10-12 Years</v>
      </c>
      <c r="H119" s="8" t="s">
        <v>57</v>
      </c>
      <c r="I119" s="8" t="s">
        <v>30</v>
      </c>
      <c r="J119" s="8">
        <v>22</v>
      </c>
      <c r="K119" s="8" t="s">
        <v>21</v>
      </c>
      <c r="L119" s="9">
        <v>45294</v>
      </c>
      <c r="M119" s="10">
        <v>3325000</v>
      </c>
      <c r="N119" s="8"/>
      <c r="O119" s="11">
        <v>2250300</v>
      </c>
      <c r="P119" s="11">
        <v>2290400</v>
      </c>
      <c r="Q119" s="11">
        <v>2270350</v>
      </c>
      <c r="R119" s="12">
        <f t="shared" si="7"/>
        <v>1.4775807670088432</v>
      </c>
      <c r="S119" s="12">
        <f t="shared" si="8"/>
        <v>1.4517114914425429</v>
      </c>
      <c r="T119" s="12">
        <f t="shared" si="9"/>
        <v>1.4645319003677848</v>
      </c>
      <c r="U119" s="13">
        <f t="shared" si="10"/>
        <v>1</v>
      </c>
      <c r="V119" s="13">
        <f t="shared" si="10"/>
        <v>1</v>
      </c>
      <c r="W119" s="14">
        <f t="shared" si="10"/>
        <v>1</v>
      </c>
      <c r="X119" s="5" t="s">
        <v>189</v>
      </c>
      <c r="Y119" s="5" t="s">
        <v>144</v>
      </c>
    </row>
    <row r="120" spans="1:25" x14ac:dyDescent="0.35">
      <c r="A120" s="6">
        <f t="shared" si="11"/>
        <v>118</v>
      </c>
      <c r="B120" s="7">
        <v>45078</v>
      </c>
      <c r="C120" s="8" t="s">
        <v>82</v>
      </c>
      <c r="D120" s="8">
        <f>VLOOKUP(A120,[1]Master!$A$2:$W$292,4,0)</f>
        <v>66261</v>
      </c>
      <c r="E120" s="8" t="s">
        <v>182</v>
      </c>
      <c r="F120" s="25">
        <v>7.2465753424657535</v>
      </c>
      <c r="G120" s="24" t="str">
        <f t="shared" si="6"/>
        <v>6-8 Years</v>
      </c>
      <c r="H120" s="8" t="s">
        <v>57</v>
      </c>
      <c r="I120" s="8" t="s">
        <v>26</v>
      </c>
      <c r="J120" s="8">
        <v>20</v>
      </c>
      <c r="K120" s="8" t="s">
        <v>27</v>
      </c>
      <c r="L120" s="9">
        <v>45210</v>
      </c>
      <c r="M120" s="10">
        <v>2825000</v>
      </c>
      <c r="N120" s="8">
        <v>1.5</v>
      </c>
      <c r="O120" s="11">
        <v>1893150.0449999999</v>
      </c>
      <c r="P120" s="11">
        <v>2033800</v>
      </c>
      <c r="Q120" s="11">
        <v>1963475.0225</v>
      </c>
      <c r="R120" s="12">
        <f t="shared" si="7"/>
        <v>1.4922219226421645</v>
      </c>
      <c r="S120" s="12">
        <f t="shared" si="8"/>
        <v>1.3890254695643622</v>
      </c>
      <c r="T120" s="12">
        <f t="shared" si="9"/>
        <v>1.4387756236405091</v>
      </c>
      <c r="U120" s="13">
        <f t="shared" si="10"/>
        <v>1</v>
      </c>
      <c r="V120" s="13">
        <f t="shared" si="10"/>
        <v>1</v>
      </c>
      <c r="W120" s="14">
        <f t="shared" si="10"/>
        <v>1</v>
      </c>
      <c r="X120" s="5" t="s">
        <v>189</v>
      </c>
      <c r="Y120" s="5" t="s">
        <v>144</v>
      </c>
    </row>
    <row r="121" spans="1:25" x14ac:dyDescent="0.35">
      <c r="A121" s="6">
        <f t="shared" si="11"/>
        <v>119</v>
      </c>
      <c r="B121" s="7">
        <v>45108</v>
      </c>
      <c r="C121" s="8" t="s">
        <v>70</v>
      </c>
      <c r="D121" s="8">
        <f>VLOOKUP(A121,[1]Master!$A$2:$W$292,4,0)</f>
        <v>65887</v>
      </c>
      <c r="E121" s="8" t="s">
        <v>182</v>
      </c>
      <c r="F121" s="25">
        <v>10.246575342465754</v>
      </c>
      <c r="G121" s="24" t="str">
        <f t="shared" si="6"/>
        <v>10-12 Years</v>
      </c>
      <c r="H121" s="8" t="s">
        <v>83</v>
      </c>
      <c r="I121" s="8" t="s">
        <v>30</v>
      </c>
      <c r="J121" s="8">
        <v>14</v>
      </c>
      <c r="K121" s="8" t="s">
        <v>20</v>
      </c>
      <c r="L121" s="9">
        <v>45322</v>
      </c>
      <c r="M121" s="10">
        <v>1825000</v>
      </c>
      <c r="N121" s="8"/>
      <c r="O121" s="11">
        <v>1450500.05</v>
      </c>
      <c r="P121" s="11">
        <v>1777300</v>
      </c>
      <c r="Q121" s="11">
        <v>1613900.0249999999</v>
      </c>
      <c r="R121" s="12">
        <f t="shared" si="7"/>
        <v>1.2581867887560569</v>
      </c>
      <c r="S121" s="12">
        <f t="shared" si="8"/>
        <v>1.0268384628368874</v>
      </c>
      <c r="T121" s="12">
        <f t="shared" si="9"/>
        <v>1.1308011473635116</v>
      </c>
      <c r="U121" s="13">
        <f t="shared" si="10"/>
        <v>1</v>
      </c>
      <c r="V121" s="13">
        <f t="shared" si="10"/>
        <v>1</v>
      </c>
      <c r="W121" s="14">
        <f t="shared" si="10"/>
        <v>1</v>
      </c>
      <c r="X121" s="5" t="s">
        <v>189</v>
      </c>
      <c r="Y121" s="5" t="s">
        <v>144</v>
      </c>
    </row>
    <row r="122" spans="1:25" x14ac:dyDescent="0.35">
      <c r="A122" s="6">
        <f t="shared" si="11"/>
        <v>120</v>
      </c>
      <c r="B122" s="7">
        <v>45108</v>
      </c>
      <c r="C122" s="8" t="s">
        <v>84</v>
      </c>
      <c r="D122" s="8">
        <f>VLOOKUP(A122,[1]Master!$A$2:$W$292,4,0)</f>
        <v>65521</v>
      </c>
      <c r="E122" s="8" t="s">
        <v>182</v>
      </c>
      <c r="F122" s="25">
        <v>3.2465753424657535</v>
      </c>
      <c r="G122" s="24" t="str">
        <f t="shared" si="6"/>
        <v>2-4 Years</v>
      </c>
      <c r="H122" s="8" t="s">
        <v>57</v>
      </c>
      <c r="I122" s="8" t="s">
        <v>26</v>
      </c>
      <c r="J122" s="8">
        <v>6.2</v>
      </c>
      <c r="K122" s="8" t="s">
        <v>24</v>
      </c>
      <c r="L122" s="9">
        <v>45302</v>
      </c>
      <c r="M122" s="10">
        <v>1325000</v>
      </c>
      <c r="N122" s="8"/>
      <c r="O122" s="11">
        <v>1141500.04</v>
      </c>
      <c r="P122" s="11">
        <v>1400300</v>
      </c>
      <c r="Q122" s="11">
        <v>1270900.02</v>
      </c>
      <c r="R122" s="12">
        <f t="shared" si="7"/>
        <v>1.1607533539814856</v>
      </c>
      <c r="S122" s="12">
        <f t="shared" si="8"/>
        <v>0.94622580875526674</v>
      </c>
      <c r="T122" s="12">
        <f t="shared" si="9"/>
        <v>1.0425682423075262</v>
      </c>
      <c r="U122" s="13">
        <f t="shared" si="10"/>
        <v>1</v>
      </c>
      <c r="V122" s="13">
        <f t="shared" si="10"/>
        <v>0</v>
      </c>
      <c r="W122" s="14">
        <f t="shared" si="10"/>
        <v>1</v>
      </c>
      <c r="X122" s="5" t="s">
        <v>189</v>
      </c>
      <c r="Y122" s="5" t="s">
        <v>144</v>
      </c>
    </row>
    <row r="123" spans="1:25" x14ac:dyDescent="0.35">
      <c r="A123" s="6">
        <f t="shared" si="11"/>
        <v>121</v>
      </c>
      <c r="B123" s="7">
        <v>45139</v>
      </c>
      <c r="C123" s="8" t="s">
        <v>85</v>
      </c>
      <c r="D123" s="8">
        <f>VLOOKUP(A123,[1]Master!$A$2:$W$292,4,0)</f>
        <v>66290</v>
      </c>
      <c r="E123" s="8" t="s">
        <v>182</v>
      </c>
      <c r="F123" s="25">
        <v>4.7465753424657535</v>
      </c>
      <c r="G123" s="24" t="str">
        <f t="shared" si="6"/>
        <v>4-6 Years</v>
      </c>
      <c r="H123" s="8" t="s">
        <v>57</v>
      </c>
      <c r="I123" s="8" t="s">
        <v>26</v>
      </c>
      <c r="J123" s="8">
        <v>8.5</v>
      </c>
      <c r="K123" s="8" t="s">
        <v>24</v>
      </c>
      <c r="L123" s="9">
        <v>45277</v>
      </c>
      <c r="M123" s="10">
        <v>1225000</v>
      </c>
      <c r="N123" s="8">
        <v>1.5</v>
      </c>
      <c r="O123" s="11">
        <v>1141500.04</v>
      </c>
      <c r="P123" s="11">
        <v>1400300</v>
      </c>
      <c r="Q123" s="11">
        <v>1270900.02</v>
      </c>
      <c r="R123" s="12">
        <f t="shared" si="7"/>
        <v>1.0731493272659018</v>
      </c>
      <c r="S123" s="12">
        <f t="shared" si="8"/>
        <v>0.87481254016996357</v>
      </c>
      <c r="T123" s="12">
        <f t="shared" si="9"/>
        <v>0.96388384666167526</v>
      </c>
      <c r="U123" s="13">
        <f t="shared" si="10"/>
        <v>1</v>
      </c>
      <c r="V123" s="13">
        <f t="shared" si="10"/>
        <v>0</v>
      </c>
      <c r="W123" s="14">
        <f t="shared" si="10"/>
        <v>0</v>
      </c>
      <c r="X123" s="5" t="s">
        <v>189</v>
      </c>
      <c r="Y123" s="5" t="s">
        <v>144</v>
      </c>
    </row>
    <row r="124" spans="1:25" x14ac:dyDescent="0.35">
      <c r="A124" s="6">
        <f t="shared" si="11"/>
        <v>122</v>
      </c>
      <c r="B124" s="7">
        <v>45139</v>
      </c>
      <c r="C124" s="8" t="s">
        <v>86</v>
      </c>
      <c r="D124" s="8">
        <f>VLOOKUP(A124,[1]Master!$A$2:$W$292,4,0)</f>
        <v>65527</v>
      </c>
      <c r="E124" s="8" t="s">
        <v>182</v>
      </c>
      <c r="F124" s="25">
        <v>4.4465753424657537</v>
      </c>
      <c r="G124" s="24" t="str">
        <f t="shared" si="6"/>
        <v>4-6 Years</v>
      </c>
      <c r="H124" s="8" t="s">
        <v>57</v>
      </c>
      <c r="I124" s="8" t="s">
        <v>26</v>
      </c>
      <c r="J124" s="8">
        <v>21</v>
      </c>
      <c r="K124" s="8" t="s">
        <v>24</v>
      </c>
      <c r="L124" s="9">
        <v>45260</v>
      </c>
      <c r="M124" s="10">
        <v>1325000</v>
      </c>
      <c r="N124" s="8"/>
      <c r="O124" s="11">
        <v>1141500.04</v>
      </c>
      <c r="P124" s="11">
        <v>1400300</v>
      </c>
      <c r="Q124" s="11">
        <v>1270900.02</v>
      </c>
      <c r="R124" s="12">
        <f t="shared" si="7"/>
        <v>1.1607533539814856</v>
      </c>
      <c r="S124" s="12">
        <f t="shared" si="8"/>
        <v>0.94622580875526674</v>
      </c>
      <c r="T124" s="12">
        <f t="shared" si="9"/>
        <v>1.0425682423075262</v>
      </c>
      <c r="U124" s="13">
        <f t="shared" si="10"/>
        <v>1</v>
      </c>
      <c r="V124" s="13">
        <f t="shared" si="10"/>
        <v>0</v>
      </c>
      <c r="W124" s="14">
        <f t="shared" si="10"/>
        <v>1</v>
      </c>
      <c r="X124" s="5" t="s">
        <v>189</v>
      </c>
      <c r="Y124" s="5" t="s">
        <v>144</v>
      </c>
    </row>
    <row r="125" spans="1:25" x14ac:dyDescent="0.35">
      <c r="A125" s="6">
        <f t="shared" si="11"/>
        <v>123</v>
      </c>
      <c r="B125" s="7">
        <v>45139</v>
      </c>
      <c r="C125" s="8" t="s">
        <v>86</v>
      </c>
      <c r="D125" s="8">
        <f>VLOOKUP(A125,[1]Master!$A$2:$W$292,4,0)</f>
        <v>68678</v>
      </c>
      <c r="E125" s="8" t="s">
        <v>182</v>
      </c>
      <c r="F125" s="25">
        <v>4.7465753424657535</v>
      </c>
      <c r="G125" s="24" t="str">
        <f t="shared" si="6"/>
        <v>4-6 Years</v>
      </c>
      <c r="H125" s="8" t="s">
        <v>57</v>
      </c>
      <c r="I125" s="8" t="s">
        <v>26</v>
      </c>
      <c r="J125" s="8">
        <v>15</v>
      </c>
      <c r="K125" s="8" t="s">
        <v>27</v>
      </c>
      <c r="L125" s="9">
        <v>45319</v>
      </c>
      <c r="M125" s="10">
        <v>1925000</v>
      </c>
      <c r="N125" s="8"/>
      <c r="O125" s="11">
        <v>1893150.0449999999</v>
      </c>
      <c r="P125" s="11">
        <v>2033800</v>
      </c>
      <c r="Q125" s="11">
        <v>1963475.0225</v>
      </c>
      <c r="R125" s="12">
        <f t="shared" si="7"/>
        <v>1.0168237879951032</v>
      </c>
      <c r="S125" s="12">
        <f t="shared" si="8"/>
        <v>0.94650408103058314</v>
      </c>
      <c r="T125" s="12">
        <f t="shared" si="9"/>
        <v>0.98040462849839993</v>
      </c>
      <c r="U125" s="13">
        <f t="shared" si="10"/>
        <v>1</v>
      </c>
      <c r="V125" s="13">
        <f t="shared" si="10"/>
        <v>0</v>
      </c>
      <c r="W125" s="14">
        <f t="shared" si="10"/>
        <v>0</v>
      </c>
      <c r="X125" s="5" t="s">
        <v>189</v>
      </c>
      <c r="Y125" s="5" t="s">
        <v>144</v>
      </c>
    </row>
    <row r="126" spans="1:25" x14ac:dyDescent="0.35">
      <c r="A126" s="6">
        <f t="shared" si="11"/>
        <v>124</v>
      </c>
      <c r="B126" s="7">
        <v>45139</v>
      </c>
      <c r="C126" s="8" t="s">
        <v>56</v>
      </c>
      <c r="D126" s="8">
        <f>VLOOKUP(A126,[1]Master!$A$2:$W$292,4,0)</f>
        <v>68693</v>
      </c>
      <c r="E126" s="8" t="s">
        <v>182</v>
      </c>
      <c r="F126" s="25">
        <v>4.0465753424657533</v>
      </c>
      <c r="G126" s="24" t="str">
        <f t="shared" si="6"/>
        <v>4-6 Years</v>
      </c>
      <c r="H126" s="8" t="s">
        <v>57</v>
      </c>
      <c r="I126" s="8" t="s">
        <v>26</v>
      </c>
      <c r="J126" s="8" t="s">
        <v>87</v>
      </c>
      <c r="K126" s="8" t="s">
        <v>24</v>
      </c>
      <c r="L126" s="9">
        <v>45270</v>
      </c>
      <c r="M126" s="10">
        <v>1025000</v>
      </c>
      <c r="N126" s="8"/>
      <c r="O126" s="11">
        <v>1141500.04</v>
      </c>
      <c r="P126" s="11">
        <v>1400300</v>
      </c>
      <c r="Q126" s="11">
        <v>1270900.02</v>
      </c>
      <c r="R126" s="12">
        <f t="shared" si="7"/>
        <v>0.8979412738347341</v>
      </c>
      <c r="S126" s="12">
        <f t="shared" si="8"/>
        <v>0.73198600299935723</v>
      </c>
      <c r="T126" s="12">
        <f t="shared" si="9"/>
        <v>0.80651505536997314</v>
      </c>
      <c r="U126" s="13">
        <f t="shared" si="10"/>
        <v>0</v>
      </c>
      <c r="V126" s="13">
        <f t="shared" si="10"/>
        <v>0</v>
      </c>
      <c r="W126" s="14">
        <f t="shared" si="10"/>
        <v>0</v>
      </c>
      <c r="X126" s="5" t="s">
        <v>189</v>
      </c>
      <c r="Y126" s="5" t="s">
        <v>144</v>
      </c>
    </row>
    <row r="127" spans="1:25" x14ac:dyDescent="0.35">
      <c r="A127" s="6">
        <f t="shared" si="11"/>
        <v>125</v>
      </c>
      <c r="B127" s="7">
        <v>45139</v>
      </c>
      <c r="C127" s="8" t="s">
        <v>88</v>
      </c>
      <c r="D127" s="8">
        <f>VLOOKUP(A127,[1]Master!$A$2:$W$292,4,0)</f>
        <v>68663</v>
      </c>
      <c r="E127" s="8" t="s">
        <v>182</v>
      </c>
      <c r="F127" s="25">
        <v>7.2465753424657535</v>
      </c>
      <c r="G127" s="24" t="str">
        <f t="shared" si="6"/>
        <v>6-8 Years</v>
      </c>
      <c r="H127" s="8" t="s">
        <v>57</v>
      </c>
      <c r="I127" s="8" t="s">
        <v>26</v>
      </c>
      <c r="J127" s="8">
        <v>9.85</v>
      </c>
      <c r="K127" s="8" t="s">
        <v>27</v>
      </c>
      <c r="L127" s="9">
        <v>45374</v>
      </c>
      <c r="M127" s="10">
        <v>1925000</v>
      </c>
      <c r="N127" s="8"/>
      <c r="O127" s="11">
        <v>1893150.0449999999</v>
      </c>
      <c r="P127" s="11">
        <v>2033800</v>
      </c>
      <c r="Q127" s="11">
        <v>1963475.0225</v>
      </c>
      <c r="R127" s="12">
        <f t="shared" si="7"/>
        <v>1.0168237879951032</v>
      </c>
      <c r="S127" s="12">
        <f t="shared" si="8"/>
        <v>0.94650408103058314</v>
      </c>
      <c r="T127" s="12">
        <f t="shared" si="9"/>
        <v>0.98040462849839993</v>
      </c>
      <c r="U127" s="13">
        <f t="shared" si="10"/>
        <v>1</v>
      </c>
      <c r="V127" s="13">
        <f t="shared" si="10"/>
        <v>0</v>
      </c>
      <c r="W127" s="14">
        <f t="shared" si="10"/>
        <v>0</v>
      </c>
      <c r="X127" s="5" t="s">
        <v>189</v>
      </c>
      <c r="Y127" s="5" t="s">
        <v>144</v>
      </c>
    </row>
    <row r="128" spans="1:25" x14ac:dyDescent="0.35">
      <c r="A128" s="6">
        <f t="shared" si="11"/>
        <v>126</v>
      </c>
      <c r="B128" s="7">
        <v>45139</v>
      </c>
      <c r="C128" s="8" t="s">
        <v>56</v>
      </c>
      <c r="D128" s="8">
        <f>VLOOKUP(A128,[1]Master!$A$2:$W$292,4,0)</f>
        <v>66292</v>
      </c>
      <c r="E128" s="8" t="s">
        <v>182</v>
      </c>
      <c r="F128" s="25">
        <v>4.4465753424657537</v>
      </c>
      <c r="G128" s="24" t="str">
        <f t="shared" si="6"/>
        <v>4-6 Years</v>
      </c>
      <c r="H128" s="8" t="s">
        <v>57</v>
      </c>
      <c r="I128" s="8" t="s">
        <v>26</v>
      </c>
      <c r="J128" s="8">
        <v>8.5</v>
      </c>
      <c r="K128" s="8" t="s">
        <v>24</v>
      </c>
      <c r="L128" s="9">
        <v>45273</v>
      </c>
      <c r="M128" s="10">
        <v>1325000</v>
      </c>
      <c r="N128" s="8"/>
      <c r="O128" s="11">
        <v>1141500.04</v>
      </c>
      <c r="P128" s="11">
        <v>1400300</v>
      </c>
      <c r="Q128" s="11">
        <v>1270900.02</v>
      </c>
      <c r="R128" s="12">
        <f t="shared" si="7"/>
        <v>1.1607533539814856</v>
      </c>
      <c r="S128" s="12">
        <f t="shared" si="8"/>
        <v>0.94622580875526674</v>
      </c>
      <c r="T128" s="12">
        <f t="shared" si="9"/>
        <v>1.0425682423075262</v>
      </c>
      <c r="U128" s="13">
        <f t="shared" si="10"/>
        <v>1</v>
      </c>
      <c r="V128" s="13">
        <f t="shared" si="10"/>
        <v>0</v>
      </c>
      <c r="W128" s="14">
        <f t="shared" si="10"/>
        <v>1</v>
      </c>
      <c r="X128" s="5" t="s">
        <v>189</v>
      </c>
      <c r="Y128" s="5" t="s">
        <v>144</v>
      </c>
    </row>
    <row r="129" spans="1:25" x14ac:dyDescent="0.35">
      <c r="A129" s="6">
        <f t="shared" si="11"/>
        <v>127</v>
      </c>
      <c r="B129" s="7">
        <v>45139</v>
      </c>
      <c r="C129" s="8" t="s">
        <v>84</v>
      </c>
      <c r="D129" s="8">
        <f>VLOOKUP(A129,[1]Master!$A$2:$W$292,4,0)</f>
        <v>68666</v>
      </c>
      <c r="E129" s="8" t="s">
        <v>182</v>
      </c>
      <c r="F129" s="25">
        <v>3.3465753424657536</v>
      </c>
      <c r="G129" s="24" t="str">
        <f t="shared" si="6"/>
        <v>2-4 Years</v>
      </c>
      <c r="H129" s="8" t="s">
        <v>57</v>
      </c>
      <c r="I129" s="8" t="s">
        <v>26</v>
      </c>
      <c r="J129" s="8">
        <v>6.2</v>
      </c>
      <c r="K129" s="8" t="s">
        <v>24</v>
      </c>
      <c r="L129" s="9">
        <v>45296</v>
      </c>
      <c r="M129" s="10">
        <v>1025000</v>
      </c>
      <c r="N129" s="8"/>
      <c r="O129" s="11">
        <v>1141500.04</v>
      </c>
      <c r="P129" s="11">
        <v>1400300</v>
      </c>
      <c r="Q129" s="11">
        <v>1270900.02</v>
      </c>
      <c r="R129" s="12">
        <f t="shared" si="7"/>
        <v>0.8979412738347341</v>
      </c>
      <c r="S129" s="12">
        <f t="shared" si="8"/>
        <v>0.73198600299935723</v>
      </c>
      <c r="T129" s="12">
        <f t="shared" si="9"/>
        <v>0.80651505536997314</v>
      </c>
      <c r="U129" s="13">
        <f t="shared" si="10"/>
        <v>0</v>
      </c>
      <c r="V129" s="13">
        <f t="shared" si="10"/>
        <v>0</v>
      </c>
      <c r="W129" s="14">
        <f t="shared" si="10"/>
        <v>0</v>
      </c>
      <c r="X129" s="5" t="s">
        <v>189</v>
      </c>
      <c r="Y129" s="5" t="s">
        <v>144</v>
      </c>
    </row>
    <row r="130" spans="1:25" x14ac:dyDescent="0.35">
      <c r="A130" s="6">
        <f t="shared" si="11"/>
        <v>128</v>
      </c>
      <c r="B130" s="7">
        <v>45139</v>
      </c>
      <c r="C130" s="8" t="s">
        <v>89</v>
      </c>
      <c r="D130" s="8">
        <f>VLOOKUP(A130,[1]Master!$A$2:$W$292,4,0)</f>
        <v>66257</v>
      </c>
      <c r="E130" s="8" t="s">
        <v>182</v>
      </c>
      <c r="F130" s="25">
        <v>3.4465753424657537</v>
      </c>
      <c r="G130" s="24" t="str">
        <f t="shared" si="6"/>
        <v>2-4 Years</v>
      </c>
      <c r="H130" s="8" t="s">
        <v>57</v>
      </c>
      <c r="I130" s="8" t="s">
        <v>26</v>
      </c>
      <c r="J130" s="8">
        <v>6.83</v>
      </c>
      <c r="K130" s="8" t="s">
        <v>24</v>
      </c>
      <c r="L130" s="9">
        <v>45280</v>
      </c>
      <c r="M130" s="10">
        <v>1125000</v>
      </c>
      <c r="N130" s="8"/>
      <c r="O130" s="11">
        <v>1141500.04</v>
      </c>
      <c r="P130" s="11">
        <v>1400300</v>
      </c>
      <c r="Q130" s="11">
        <v>1270900.02</v>
      </c>
      <c r="R130" s="12">
        <f t="shared" si="7"/>
        <v>0.98554530055031797</v>
      </c>
      <c r="S130" s="12">
        <f t="shared" si="8"/>
        <v>0.8033992715846604</v>
      </c>
      <c r="T130" s="12">
        <f t="shared" si="9"/>
        <v>0.8851994510158242</v>
      </c>
      <c r="U130" s="13">
        <f t="shared" si="10"/>
        <v>0</v>
      </c>
      <c r="V130" s="13">
        <f t="shared" si="10"/>
        <v>0</v>
      </c>
      <c r="W130" s="14">
        <f t="shared" si="10"/>
        <v>0</v>
      </c>
      <c r="X130" s="5" t="s">
        <v>189</v>
      </c>
      <c r="Y130" s="5" t="s">
        <v>144</v>
      </c>
    </row>
    <row r="131" spans="1:25" x14ac:dyDescent="0.35">
      <c r="A131" s="6">
        <f t="shared" si="11"/>
        <v>129</v>
      </c>
      <c r="B131" s="7">
        <v>45139</v>
      </c>
      <c r="C131" s="8" t="s">
        <v>86</v>
      </c>
      <c r="D131" s="8">
        <f>VLOOKUP(A131,[1]Master!$A$2:$W$292,4,0)</f>
        <v>65548</v>
      </c>
      <c r="E131" s="8" t="s">
        <v>182</v>
      </c>
      <c r="F131" s="25">
        <v>3.2465753424657535</v>
      </c>
      <c r="G131" s="24" t="str">
        <f t="shared" ref="G131:G194" si="12">IF(F131&lt;2,"0-2 Year",
IF(F131&lt;4,"2-4 Years",
IF(F131&lt;6,"4-6 Years",
IF(F131&lt;8,"6-8 Years",
IF(F131&lt;10,"8-10 Years",
IF(F131&lt;12,"10-12 Years",
IF(F131&lt;15,"12-15 Years",
IF(F131&lt;20,"15-20 Years",
IF(F131&lt;=25,"20-25 Years","")))))))))</f>
        <v>2-4 Years</v>
      </c>
      <c r="H131" s="8" t="s">
        <v>57</v>
      </c>
      <c r="I131" s="8" t="s">
        <v>26</v>
      </c>
      <c r="J131" s="8">
        <v>6.2</v>
      </c>
      <c r="K131" s="8" t="s">
        <v>35</v>
      </c>
      <c r="L131" s="9">
        <v>45315</v>
      </c>
      <c r="M131" s="10">
        <v>925000</v>
      </c>
      <c r="N131" s="8"/>
      <c r="O131" s="11">
        <v>684549.99</v>
      </c>
      <c r="P131" s="11">
        <v>907000</v>
      </c>
      <c r="Q131" s="11">
        <v>795774.995</v>
      </c>
      <c r="R131" s="12">
        <f t="shared" ref="R131:R194" si="13">M131/O131</f>
        <v>1.3512526674640664</v>
      </c>
      <c r="S131" s="12">
        <f t="shared" ref="S131:S194" si="14">M131/P131</f>
        <v>1.0198456449834619</v>
      </c>
      <c r="T131" s="12">
        <f t="shared" ref="T131:T194" si="15">M131/Q131</f>
        <v>1.1623888735031187</v>
      </c>
      <c r="U131" s="13">
        <f t="shared" ref="U131:W194" si="16">IF(R131&gt;1,1,0)</f>
        <v>1</v>
      </c>
      <c r="V131" s="13">
        <f t="shared" si="16"/>
        <v>1</v>
      </c>
      <c r="W131" s="14">
        <f t="shared" si="16"/>
        <v>1</v>
      </c>
      <c r="X131" s="5" t="s">
        <v>189</v>
      </c>
      <c r="Y131" s="5" t="s">
        <v>144</v>
      </c>
    </row>
    <row r="132" spans="1:25" x14ac:dyDescent="0.35">
      <c r="A132" s="6">
        <f t="shared" si="11"/>
        <v>130</v>
      </c>
      <c r="B132" s="7">
        <v>45139</v>
      </c>
      <c r="C132" s="8" t="s">
        <v>86</v>
      </c>
      <c r="D132" s="8">
        <f>VLOOKUP(A132,[1]Master!$A$2:$W$292,4,0)</f>
        <v>68664</v>
      </c>
      <c r="E132" s="8" t="s">
        <v>182</v>
      </c>
      <c r="F132" s="25">
        <v>4.2465753424657535</v>
      </c>
      <c r="G132" s="24" t="str">
        <f t="shared" si="12"/>
        <v>4-6 Years</v>
      </c>
      <c r="H132" s="8" t="s">
        <v>18</v>
      </c>
      <c r="I132" s="8" t="s">
        <v>26</v>
      </c>
      <c r="J132" s="8">
        <v>14</v>
      </c>
      <c r="K132" s="8" t="s">
        <v>27</v>
      </c>
      <c r="L132" s="9">
        <v>45357</v>
      </c>
      <c r="M132" s="10">
        <v>1775000</v>
      </c>
      <c r="N132" s="8"/>
      <c r="O132" s="11">
        <v>1893150.0449999999</v>
      </c>
      <c r="P132" s="11">
        <v>2033800</v>
      </c>
      <c r="Q132" s="11">
        <v>1963475.0225</v>
      </c>
      <c r="R132" s="12">
        <f t="shared" si="13"/>
        <v>0.93759076555392629</v>
      </c>
      <c r="S132" s="12">
        <f t="shared" si="14"/>
        <v>0.87275051627495326</v>
      </c>
      <c r="T132" s="12">
        <f t="shared" si="15"/>
        <v>0.90400946264138182</v>
      </c>
      <c r="U132" s="13">
        <f t="shared" si="16"/>
        <v>0</v>
      </c>
      <c r="V132" s="13">
        <f t="shared" si="16"/>
        <v>0</v>
      </c>
      <c r="W132" s="14">
        <f t="shared" si="16"/>
        <v>0</v>
      </c>
      <c r="X132" s="5" t="s">
        <v>189</v>
      </c>
      <c r="Y132" s="5" t="s">
        <v>144</v>
      </c>
    </row>
    <row r="133" spans="1:25" x14ac:dyDescent="0.35">
      <c r="A133" s="6">
        <f t="shared" ref="A133:A196" si="17">A132+1</f>
        <v>131</v>
      </c>
      <c r="B133" s="7">
        <v>45170</v>
      </c>
      <c r="C133" s="8" t="s">
        <v>90</v>
      </c>
      <c r="D133" s="8">
        <f>VLOOKUP(A133,[1]Master!$A$2:$W$292,4,0)</f>
        <v>68669</v>
      </c>
      <c r="E133" s="8" t="s">
        <v>182</v>
      </c>
      <c r="F133" s="25">
        <v>6.4465753424657537</v>
      </c>
      <c r="G133" s="24" t="str">
        <f t="shared" si="12"/>
        <v>6-8 Years</v>
      </c>
      <c r="H133" s="8" t="s">
        <v>57</v>
      </c>
      <c r="I133" s="8" t="s">
        <v>26</v>
      </c>
      <c r="J133" s="8">
        <v>11</v>
      </c>
      <c r="K133" s="8" t="s">
        <v>27</v>
      </c>
      <c r="L133" s="9">
        <v>45308</v>
      </c>
      <c r="M133" s="10">
        <v>2525000</v>
      </c>
      <c r="N133" s="8"/>
      <c r="O133" s="11">
        <v>1893150.0449999999</v>
      </c>
      <c r="P133" s="11">
        <v>2033800</v>
      </c>
      <c r="Q133" s="11">
        <v>1963475.0225</v>
      </c>
      <c r="R133" s="12">
        <f t="shared" si="13"/>
        <v>1.3337558777598106</v>
      </c>
      <c r="S133" s="12">
        <f t="shared" si="14"/>
        <v>1.2415183400531025</v>
      </c>
      <c r="T133" s="12">
        <f t="shared" si="15"/>
        <v>1.2859852919264727</v>
      </c>
      <c r="U133" s="13">
        <f t="shared" si="16"/>
        <v>1</v>
      </c>
      <c r="V133" s="13">
        <f t="shared" si="16"/>
        <v>1</v>
      </c>
      <c r="W133" s="14">
        <f t="shared" si="16"/>
        <v>1</v>
      </c>
      <c r="X133" s="5" t="s">
        <v>189</v>
      </c>
      <c r="Y133" s="5" t="s">
        <v>144</v>
      </c>
    </row>
    <row r="134" spans="1:25" x14ac:dyDescent="0.35">
      <c r="A134" s="6">
        <f t="shared" si="17"/>
        <v>132</v>
      </c>
      <c r="B134" s="7">
        <v>45170</v>
      </c>
      <c r="C134" s="8" t="s">
        <v>38</v>
      </c>
      <c r="D134" s="8">
        <f>VLOOKUP(A134,[1]Master!$A$2:$W$292,4,0)</f>
        <v>68936</v>
      </c>
      <c r="E134" s="8" t="s">
        <v>182</v>
      </c>
      <c r="F134" s="25">
        <v>13.246575342465754</v>
      </c>
      <c r="G134" s="24" t="str">
        <f t="shared" si="12"/>
        <v>12-15 Years</v>
      </c>
      <c r="H134" s="8" t="s">
        <v>23</v>
      </c>
      <c r="I134" s="8" t="s">
        <v>26</v>
      </c>
      <c r="J134" s="8">
        <v>35</v>
      </c>
      <c r="K134" s="8" t="s">
        <v>33</v>
      </c>
      <c r="L134" s="9">
        <v>45294</v>
      </c>
      <c r="M134" s="10">
        <v>4125000</v>
      </c>
      <c r="N134" s="8">
        <v>1.5</v>
      </c>
      <c r="O134" s="11">
        <v>2464799.96</v>
      </c>
      <c r="P134" s="11">
        <v>3446200</v>
      </c>
      <c r="Q134" s="11">
        <v>2955499.98</v>
      </c>
      <c r="R134" s="12">
        <f t="shared" si="13"/>
        <v>1.6735638051535833</v>
      </c>
      <c r="S134" s="12">
        <f t="shared" si="14"/>
        <v>1.1969705762869247</v>
      </c>
      <c r="T134" s="12">
        <f t="shared" si="15"/>
        <v>1.3957029361915272</v>
      </c>
      <c r="U134" s="13">
        <f t="shared" si="16"/>
        <v>1</v>
      </c>
      <c r="V134" s="13">
        <f t="shared" si="16"/>
        <v>1</v>
      </c>
      <c r="W134" s="14">
        <f t="shared" si="16"/>
        <v>1</v>
      </c>
      <c r="X134" s="5" t="s">
        <v>189</v>
      </c>
      <c r="Y134" s="5" t="s">
        <v>144</v>
      </c>
    </row>
    <row r="135" spans="1:25" x14ac:dyDescent="0.35">
      <c r="A135" s="6">
        <f t="shared" si="17"/>
        <v>133</v>
      </c>
      <c r="B135" s="7">
        <v>45170</v>
      </c>
      <c r="C135" s="8" t="s">
        <v>22</v>
      </c>
      <c r="D135" s="8">
        <f>VLOOKUP(A135,[1]Master!$A$2:$W$292,4,0)</f>
        <v>70211</v>
      </c>
      <c r="E135" s="8" t="s">
        <v>182</v>
      </c>
      <c r="F135" s="25">
        <v>12.746575342465754</v>
      </c>
      <c r="G135" s="24" t="str">
        <f t="shared" si="12"/>
        <v>12-15 Years</v>
      </c>
      <c r="H135" s="8" t="s">
        <v>23</v>
      </c>
      <c r="I135" s="8" t="s">
        <v>30</v>
      </c>
      <c r="J135" s="8">
        <v>23.5</v>
      </c>
      <c r="K135" s="8" t="s">
        <v>33</v>
      </c>
      <c r="L135" s="9">
        <v>45298</v>
      </c>
      <c r="M135" s="10">
        <v>4025000</v>
      </c>
      <c r="N135" s="8"/>
      <c r="O135" s="11">
        <v>2464799.96</v>
      </c>
      <c r="P135" s="11">
        <v>3446200</v>
      </c>
      <c r="Q135" s="11">
        <v>2955499.98</v>
      </c>
      <c r="R135" s="12">
        <f t="shared" si="13"/>
        <v>1.6329925613922844</v>
      </c>
      <c r="S135" s="12">
        <f t="shared" si="14"/>
        <v>1.167953107770878</v>
      </c>
      <c r="T135" s="12">
        <f t="shared" si="15"/>
        <v>1.3618677134959751</v>
      </c>
      <c r="U135" s="13">
        <f t="shared" si="16"/>
        <v>1</v>
      </c>
      <c r="V135" s="13">
        <f t="shared" si="16"/>
        <v>1</v>
      </c>
      <c r="W135" s="14">
        <f t="shared" si="16"/>
        <v>1</v>
      </c>
      <c r="X135" s="5" t="s">
        <v>189</v>
      </c>
      <c r="Y135" s="5" t="s">
        <v>144</v>
      </c>
    </row>
    <row r="136" spans="1:25" x14ac:dyDescent="0.35">
      <c r="A136" s="6">
        <f t="shared" si="17"/>
        <v>134</v>
      </c>
      <c r="B136" s="7">
        <v>45170</v>
      </c>
      <c r="C136" s="8" t="s">
        <v>22</v>
      </c>
      <c r="D136" s="8">
        <f>VLOOKUP(A136,[1]Master!$A$2:$W$292,4,0)</f>
        <v>68674</v>
      </c>
      <c r="E136" s="8" t="s">
        <v>182</v>
      </c>
      <c r="F136" s="25">
        <v>3.2465753424657535</v>
      </c>
      <c r="G136" s="24" t="str">
        <f t="shared" si="12"/>
        <v>2-4 Years</v>
      </c>
      <c r="H136" s="8" t="s">
        <v>57</v>
      </c>
      <c r="I136" s="8" t="s">
        <v>26</v>
      </c>
      <c r="J136" s="8">
        <v>9</v>
      </c>
      <c r="K136" s="8" t="s">
        <v>24</v>
      </c>
      <c r="L136" s="9">
        <v>45305</v>
      </c>
      <c r="M136" s="10">
        <v>1225000</v>
      </c>
      <c r="N136" s="8"/>
      <c r="O136" s="11">
        <v>1141500.04</v>
      </c>
      <c r="P136" s="11">
        <v>1400300</v>
      </c>
      <c r="Q136" s="11">
        <v>1270900.02</v>
      </c>
      <c r="R136" s="12">
        <f t="shared" si="13"/>
        <v>1.0731493272659018</v>
      </c>
      <c r="S136" s="12">
        <f t="shared" si="14"/>
        <v>0.87481254016996357</v>
      </c>
      <c r="T136" s="12">
        <f t="shared" si="15"/>
        <v>0.96388384666167526</v>
      </c>
      <c r="U136" s="13">
        <f t="shared" si="16"/>
        <v>1</v>
      </c>
      <c r="V136" s="13">
        <f t="shared" si="16"/>
        <v>0</v>
      </c>
      <c r="W136" s="14">
        <f t="shared" si="16"/>
        <v>0</v>
      </c>
      <c r="X136" s="5" t="s">
        <v>189</v>
      </c>
      <c r="Y136" s="5" t="s">
        <v>144</v>
      </c>
    </row>
    <row r="137" spans="1:25" x14ac:dyDescent="0.35">
      <c r="A137" s="6">
        <f t="shared" si="17"/>
        <v>135</v>
      </c>
      <c r="B137" s="7">
        <v>45170</v>
      </c>
      <c r="C137" s="8" t="s">
        <v>56</v>
      </c>
      <c r="D137" s="8">
        <f>VLOOKUP(A137,[1]Master!$A$2:$W$292,4,0)</f>
        <v>68671</v>
      </c>
      <c r="E137" s="8" t="s">
        <v>182</v>
      </c>
      <c r="F137" s="25">
        <v>3.8465753424657536</v>
      </c>
      <c r="G137" s="24" t="str">
        <f t="shared" si="12"/>
        <v>2-4 Years</v>
      </c>
      <c r="H137" s="8" t="s">
        <v>57</v>
      </c>
      <c r="I137" s="8" t="s">
        <v>26</v>
      </c>
      <c r="J137" s="8">
        <v>6.5</v>
      </c>
      <c r="K137" s="8" t="s">
        <v>24</v>
      </c>
      <c r="L137" s="9">
        <v>45304</v>
      </c>
      <c r="M137" s="10">
        <v>1100000</v>
      </c>
      <c r="N137" s="8"/>
      <c r="O137" s="11">
        <v>1141500.04</v>
      </c>
      <c r="P137" s="11">
        <v>1400300</v>
      </c>
      <c r="Q137" s="11">
        <v>1270900.02</v>
      </c>
      <c r="R137" s="12">
        <f t="shared" si="13"/>
        <v>0.96364429387142203</v>
      </c>
      <c r="S137" s="12">
        <f t="shared" si="14"/>
        <v>0.78554595443833464</v>
      </c>
      <c r="T137" s="12">
        <f t="shared" si="15"/>
        <v>0.86552835210436141</v>
      </c>
      <c r="U137" s="13">
        <f t="shared" si="16"/>
        <v>0</v>
      </c>
      <c r="V137" s="13">
        <f t="shared" si="16"/>
        <v>0</v>
      </c>
      <c r="W137" s="14">
        <f t="shared" si="16"/>
        <v>0</v>
      </c>
      <c r="X137" s="5" t="s">
        <v>189</v>
      </c>
      <c r="Y137" s="5" t="s">
        <v>144</v>
      </c>
    </row>
    <row r="138" spans="1:25" x14ac:dyDescent="0.35">
      <c r="A138" s="6">
        <f t="shared" si="17"/>
        <v>136</v>
      </c>
      <c r="B138" s="7">
        <v>45170</v>
      </c>
      <c r="C138" s="8" t="s">
        <v>91</v>
      </c>
      <c r="D138" s="8">
        <f>VLOOKUP(A138,[1]Master!$A$2:$W$292,4,0)</f>
        <v>64431</v>
      </c>
      <c r="E138" s="8" t="s">
        <v>182</v>
      </c>
      <c r="F138" s="25">
        <v>7.2465753424657535</v>
      </c>
      <c r="G138" s="24" t="str">
        <f t="shared" si="12"/>
        <v>6-8 Years</v>
      </c>
      <c r="H138" s="8" t="s">
        <v>92</v>
      </c>
      <c r="I138" s="8" t="s">
        <v>26</v>
      </c>
      <c r="J138" s="8">
        <v>13</v>
      </c>
      <c r="K138" s="8" t="s">
        <v>27</v>
      </c>
      <c r="L138" s="9">
        <v>45333</v>
      </c>
      <c r="M138" s="10">
        <v>2325000</v>
      </c>
      <c r="N138" s="8"/>
      <c r="O138" s="11">
        <v>1893150.0449999999</v>
      </c>
      <c r="P138" s="11">
        <v>2033800</v>
      </c>
      <c r="Q138" s="11">
        <v>1963475.0225</v>
      </c>
      <c r="R138" s="12">
        <f t="shared" si="13"/>
        <v>1.2281118478382416</v>
      </c>
      <c r="S138" s="12">
        <f t="shared" si="14"/>
        <v>1.1431802537122628</v>
      </c>
      <c r="T138" s="12">
        <f t="shared" si="15"/>
        <v>1.1841250707837818</v>
      </c>
      <c r="U138" s="13">
        <f t="shared" si="16"/>
        <v>1</v>
      </c>
      <c r="V138" s="13">
        <f t="shared" si="16"/>
        <v>1</v>
      </c>
      <c r="W138" s="14">
        <f t="shared" si="16"/>
        <v>1</v>
      </c>
      <c r="X138" s="5" t="s">
        <v>189</v>
      </c>
      <c r="Y138" s="5" t="s">
        <v>144</v>
      </c>
    </row>
    <row r="139" spans="1:25" x14ac:dyDescent="0.35">
      <c r="A139" s="6">
        <f t="shared" si="17"/>
        <v>137</v>
      </c>
      <c r="B139" s="7">
        <v>45170</v>
      </c>
      <c r="C139" s="8" t="s">
        <v>93</v>
      </c>
      <c r="D139" s="8">
        <f>VLOOKUP(A139,[1]Master!$A$2:$W$292,4,0)</f>
        <v>66267</v>
      </c>
      <c r="E139" s="8" t="s">
        <v>182</v>
      </c>
      <c r="F139" s="25">
        <v>3.7465753424657535</v>
      </c>
      <c r="G139" s="24" t="str">
        <f t="shared" si="12"/>
        <v>2-4 Years</v>
      </c>
      <c r="H139" s="8" t="s">
        <v>92</v>
      </c>
      <c r="I139" s="8" t="s">
        <v>26</v>
      </c>
      <c r="J139" s="8">
        <v>6.6</v>
      </c>
      <c r="K139" s="8" t="s">
        <v>24</v>
      </c>
      <c r="L139" s="9">
        <v>45336</v>
      </c>
      <c r="M139" s="10">
        <v>1325000</v>
      </c>
      <c r="N139" s="8"/>
      <c r="O139" s="11">
        <v>1141500.04</v>
      </c>
      <c r="P139" s="11">
        <v>1400300</v>
      </c>
      <c r="Q139" s="11">
        <v>1270900.02</v>
      </c>
      <c r="R139" s="12">
        <f t="shared" si="13"/>
        <v>1.1607533539814856</v>
      </c>
      <c r="S139" s="12">
        <f t="shared" si="14"/>
        <v>0.94622580875526674</v>
      </c>
      <c r="T139" s="12">
        <f t="shared" si="15"/>
        <v>1.0425682423075262</v>
      </c>
      <c r="U139" s="13">
        <f t="shared" si="16"/>
        <v>1</v>
      </c>
      <c r="V139" s="13">
        <f t="shared" si="16"/>
        <v>0</v>
      </c>
      <c r="W139" s="14">
        <f t="shared" si="16"/>
        <v>1</v>
      </c>
      <c r="X139" s="5" t="s">
        <v>189</v>
      </c>
      <c r="Y139" s="5" t="s">
        <v>144</v>
      </c>
    </row>
    <row r="140" spans="1:25" x14ac:dyDescent="0.35">
      <c r="A140" s="6">
        <f t="shared" si="17"/>
        <v>138</v>
      </c>
      <c r="B140" s="7">
        <v>45170</v>
      </c>
      <c r="C140" s="8" t="s">
        <v>94</v>
      </c>
      <c r="D140" s="8">
        <f>VLOOKUP(A140,[1]Master!$A$2:$W$292,4,0)</f>
        <v>68682</v>
      </c>
      <c r="E140" s="8" t="s">
        <v>182</v>
      </c>
      <c r="F140" s="25">
        <v>3.4465753424657537</v>
      </c>
      <c r="G140" s="24" t="str">
        <f t="shared" si="12"/>
        <v>2-4 Years</v>
      </c>
      <c r="H140" s="8" t="s">
        <v>57</v>
      </c>
      <c r="I140" s="8" t="s">
        <v>26</v>
      </c>
      <c r="J140" s="8">
        <v>8</v>
      </c>
      <c r="K140" s="8" t="s">
        <v>24</v>
      </c>
      <c r="L140" s="9">
        <v>45319</v>
      </c>
      <c r="M140" s="10">
        <v>1225000</v>
      </c>
      <c r="N140" s="8"/>
      <c r="O140" s="11">
        <v>1141500.04</v>
      </c>
      <c r="P140" s="11">
        <v>1400300</v>
      </c>
      <c r="Q140" s="11">
        <v>1270900.02</v>
      </c>
      <c r="R140" s="12">
        <f t="shared" si="13"/>
        <v>1.0731493272659018</v>
      </c>
      <c r="S140" s="12">
        <f t="shared" si="14"/>
        <v>0.87481254016996357</v>
      </c>
      <c r="T140" s="12">
        <f t="shared" si="15"/>
        <v>0.96388384666167526</v>
      </c>
      <c r="U140" s="13">
        <f t="shared" si="16"/>
        <v>1</v>
      </c>
      <c r="V140" s="13">
        <f t="shared" si="16"/>
        <v>0</v>
      </c>
      <c r="W140" s="14">
        <f t="shared" si="16"/>
        <v>0</v>
      </c>
      <c r="X140" s="5" t="s">
        <v>189</v>
      </c>
      <c r="Y140" s="5" t="s">
        <v>144</v>
      </c>
    </row>
    <row r="141" spans="1:25" x14ac:dyDescent="0.35">
      <c r="A141" s="6">
        <f t="shared" si="17"/>
        <v>139</v>
      </c>
      <c r="B141" s="7">
        <v>45170</v>
      </c>
      <c r="C141" s="8" t="s">
        <v>46</v>
      </c>
      <c r="D141" s="8">
        <f>VLOOKUP(A141,[1]Master!$A$2:$W$292,4,0)</f>
        <v>65885</v>
      </c>
      <c r="E141" s="8" t="s">
        <v>182</v>
      </c>
      <c r="F141" s="25">
        <v>4.0465753424657533</v>
      </c>
      <c r="G141" s="24" t="str">
        <f t="shared" si="12"/>
        <v>4-6 Years</v>
      </c>
      <c r="H141" s="8" t="s">
        <v>18</v>
      </c>
      <c r="I141" s="8" t="s">
        <v>30</v>
      </c>
      <c r="J141" s="8">
        <v>10</v>
      </c>
      <c r="K141" s="8" t="s">
        <v>24</v>
      </c>
      <c r="L141" s="9">
        <v>45333</v>
      </c>
      <c r="M141" s="10">
        <v>1325000</v>
      </c>
      <c r="N141" s="8"/>
      <c r="O141" s="11">
        <v>1141500.04</v>
      </c>
      <c r="P141" s="11">
        <v>1400300</v>
      </c>
      <c r="Q141" s="11">
        <v>1270900.02</v>
      </c>
      <c r="R141" s="12">
        <f t="shared" si="13"/>
        <v>1.1607533539814856</v>
      </c>
      <c r="S141" s="12">
        <f t="shared" si="14"/>
        <v>0.94622580875526674</v>
      </c>
      <c r="T141" s="12">
        <f t="shared" si="15"/>
        <v>1.0425682423075262</v>
      </c>
      <c r="U141" s="13">
        <f t="shared" si="16"/>
        <v>1</v>
      </c>
      <c r="V141" s="13">
        <f t="shared" si="16"/>
        <v>0</v>
      </c>
      <c r="W141" s="14">
        <f t="shared" si="16"/>
        <v>1</v>
      </c>
      <c r="X141" s="5" t="s">
        <v>189</v>
      </c>
      <c r="Y141" s="5" t="s">
        <v>144</v>
      </c>
    </row>
    <row r="142" spans="1:25" x14ac:dyDescent="0.35">
      <c r="A142" s="6">
        <f t="shared" si="17"/>
        <v>140</v>
      </c>
      <c r="B142" s="7">
        <v>45170</v>
      </c>
      <c r="C142" s="8" t="s">
        <v>94</v>
      </c>
      <c r="D142" s="8">
        <f>VLOOKUP(A142,[1]Master!$A$2:$W$292,4,0)</f>
        <v>64430</v>
      </c>
      <c r="E142" s="8" t="s">
        <v>182</v>
      </c>
      <c r="F142" s="25">
        <v>4.3465753424657532</v>
      </c>
      <c r="G142" s="24" t="str">
        <f t="shared" si="12"/>
        <v>4-6 Years</v>
      </c>
      <c r="H142" s="8" t="s">
        <v>18</v>
      </c>
      <c r="I142" s="8" t="s">
        <v>30</v>
      </c>
      <c r="J142" s="8">
        <v>12.75</v>
      </c>
      <c r="K142" s="8" t="s">
        <v>24</v>
      </c>
      <c r="L142" s="9">
        <v>45380</v>
      </c>
      <c r="M142" s="10">
        <v>1775000</v>
      </c>
      <c r="N142" s="8"/>
      <c r="O142" s="11">
        <v>1141500.04</v>
      </c>
      <c r="P142" s="11">
        <v>1400300</v>
      </c>
      <c r="Q142" s="11">
        <v>1270900.02</v>
      </c>
      <c r="R142" s="12">
        <f t="shared" si="13"/>
        <v>1.5549714742016127</v>
      </c>
      <c r="S142" s="12">
        <f t="shared" si="14"/>
        <v>1.2675855173891308</v>
      </c>
      <c r="T142" s="12">
        <f t="shared" si="15"/>
        <v>1.396648022713856</v>
      </c>
      <c r="U142" s="13">
        <f t="shared" si="16"/>
        <v>1</v>
      </c>
      <c r="V142" s="13">
        <f t="shared" si="16"/>
        <v>1</v>
      </c>
      <c r="W142" s="14">
        <f t="shared" si="16"/>
        <v>1</v>
      </c>
      <c r="X142" s="5" t="s">
        <v>189</v>
      </c>
      <c r="Y142" s="5" t="s">
        <v>144</v>
      </c>
    </row>
    <row r="143" spans="1:25" x14ac:dyDescent="0.35">
      <c r="A143" s="6">
        <f t="shared" si="17"/>
        <v>141</v>
      </c>
      <c r="B143" s="7">
        <v>45170</v>
      </c>
      <c r="C143" s="8" t="s">
        <v>46</v>
      </c>
      <c r="D143" s="8">
        <f>VLOOKUP(A143,[1]Master!$A$2:$W$292,4,0)</f>
        <v>65886</v>
      </c>
      <c r="E143" s="8" t="s">
        <v>182</v>
      </c>
      <c r="F143" s="25">
        <v>4.7465753424657535</v>
      </c>
      <c r="G143" s="24" t="str">
        <f t="shared" si="12"/>
        <v>4-6 Years</v>
      </c>
      <c r="H143" s="8" t="s">
        <v>18</v>
      </c>
      <c r="I143" s="8" t="s">
        <v>30</v>
      </c>
      <c r="J143" s="8">
        <v>8</v>
      </c>
      <c r="K143" s="8" t="s">
        <v>24</v>
      </c>
      <c r="L143" s="9">
        <v>45332</v>
      </c>
      <c r="M143" s="10">
        <v>1475000</v>
      </c>
      <c r="N143" s="8"/>
      <c r="O143" s="11">
        <v>1141500.04</v>
      </c>
      <c r="P143" s="11">
        <v>1400300</v>
      </c>
      <c r="Q143" s="11">
        <v>1270900.02</v>
      </c>
      <c r="R143" s="12">
        <f t="shared" si="13"/>
        <v>1.2921593940548612</v>
      </c>
      <c r="S143" s="12">
        <f t="shared" si="14"/>
        <v>1.0533457116332214</v>
      </c>
      <c r="T143" s="12">
        <f t="shared" si="15"/>
        <v>1.1605948357763027</v>
      </c>
      <c r="U143" s="13">
        <f t="shared" si="16"/>
        <v>1</v>
      </c>
      <c r="V143" s="13">
        <f t="shared" si="16"/>
        <v>1</v>
      </c>
      <c r="W143" s="14">
        <f t="shared" si="16"/>
        <v>1</v>
      </c>
      <c r="X143" s="5" t="s">
        <v>189</v>
      </c>
      <c r="Y143" s="5" t="s">
        <v>144</v>
      </c>
    </row>
    <row r="144" spans="1:25" x14ac:dyDescent="0.35">
      <c r="A144" s="6">
        <f t="shared" si="17"/>
        <v>142</v>
      </c>
      <c r="B144" s="7">
        <v>45170</v>
      </c>
      <c r="C144" s="8" t="s">
        <v>95</v>
      </c>
      <c r="D144" s="8">
        <f>VLOOKUP(A144,[1]Master!$A$2:$W$292,4,0)</f>
        <v>65515</v>
      </c>
      <c r="E144" s="8" t="s">
        <v>182</v>
      </c>
      <c r="F144" s="25">
        <v>5.3465753424657532</v>
      </c>
      <c r="G144" s="24" t="str">
        <f t="shared" si="12"/>
        <v>4-6 Years</v>
      </c>
      <c r="H144" s="8" t="s">
        <v>96</v>
      </c>
      <c r="I144" s="8" t="s">
        <v>26</v>
      </c>
      <c r="J144" s="8">
        <v>16</v>
      </c>
      <c r="K144" s="8" t="s">
        <v>24</v>
      </c>
      <c r="L144" s="9">
        <v>45413</v>
      </c>
      <c r="M144" s="10">
        <v>1925000</v>
      </c>
      <c r="N144" s="8"/>
      <c r="O144" s="11">
        <v>1141500.04</v>
      </c>
      <c r="P144" s="11">
        <v>1400300</v>
      </c>
      <c r="Q144" s="11">
        <v>1270900.02</v>
      </c>
      <c r="R144" s="12">
        <f t="shared" si="13"/>
        <v>1.6863775142749884</v>
      </c>
      <c r="S144" s="12">
        <f t="shared" si="14"/>
        <v>1.3747054202670856</v>
      </c>
      <c r="T144" s="12">
        <f t="shared" si="15"/>
        <v>1.5146746161826325</v>
      </c>
      <c r="U144" s="13">
        <f t="shared" si="16"/>
        <v>1</v>
      </c>
      <c r="V144" s="13">
        <f t="shared" si="16"/>
        <v>1</v>
      </c>
      <c r="W144" s="14">
        <f t="shared" si="16"/>
        <v>1</v>
      </c>
      <c r="X144" s="5" t="s">
        <v>189</v>
      </c>
      <c r="Y144" s="5" t="s">
        <v>144</v>
      </c>
    </row>
    <row r="145" spans="1:25" x14ac:dyDescent="0.35">
      <c r="A145" s="6">
        <f t="shared" si="17"/>
        <v>143</v>
      </c>
      <c r="B145" s="7">
        <v>45170</v>
      </c>
      <c r="C145" s="8" t="s">
        <v>97</v>
      </c>
      <c r="D145" s="8">
        <f>VLOOKUP(A145,[1]Master!$A$2:$W$292,4,0)</f>
        <v>70369</v>
      </c>
      <c r="E145" s="8" t="s">
        <v>182</v>
      </c>
      <c r="F145" s="25">
        <v>10.246575342465754</v>
      </c>
      <c r="G145" s="24" t="str">
        <f t="shared" si="12"/>
        <v>10-12 Years</v>
      </c>
      <c r="H145" s="8" t="s">
        <v>77</v>
      </c>
      <c r="I145" s="8" t="s">
        <v>26</v>
      </c>
      <c r="J145" s="8">
        <v>13</v>
      </c>
      <c r="K145" s="8" t="s">
        <v>27</v>
      </c>
      <c r="L145" s="9">
        <v>45308</v>
      </c>
      <c r="M145" s="10">
        <v>1725000</v>
      </c>
      <c r="N145" s="8"/>
      <c r="O145" s="11">
        <v>1893150.0449999999</v>
      </c>
      <c r="P145" s="11">
        <v>2033800</v>
      </c>
      <c r="Q145" s="11">
        <v>1963475.0225</v>
      </c>
      <c r="R145" s="12">
        <f t="shared" si="13"/>
        <v>0.91117975807353402</v>
      </c>
      <c r="S145" s="12">
        <f t="shared" si="14"/>
        <v>0.8481659946897433</v>
      </c>
      <c r="T145" s="12">
        <f t="shared" si="15"/>
        <v>0.87854440735570904</v>
      </c>
      <c r="U145" s="13">
        <f t="shared" si="16"/>
        <v>0</v>
      </c>
      <c r="V145" s="13">
        <f t="shared" si="16"/>
        <v>0</v>
      </c>
      <c r="W145" s="14">
        <f t="shared" si="16"/>
        <v>0</v>
      </c>
      <c r="X145" s="5" t="s">
        <v>189</v>
      </c>
      <c r="Y145" s="5" t="s">
        <v>144</v>
      </c>
    </row>
    <row r="146" spans="1:25" x14ac:dyDescent="0.35">
      <c r="A146" s="6">
        <f t="shared" si="17"/>
        <v>144</v>
      </c>
      <c r="B146" s="7">
        <v>45200</v>
      </c>
      <c r="C146" s="8" t="s">
        <v>91</v>
      </c>
      <c r="D146" s="8">
        <f>VLOOKUP(A146,[1]Master!$A$2:$W$292,4,0)</f>
        <v>65891</v>
      </c>
      <c r="E146" s="8" t="s">
        <v>182</v>
      </c>
      <c r="F146" s="25">
        <v>4.2465753424657535</v>
      </c>
      <c r="G146" s="24" t="str">
        <f t="shared" si="12"/>
        <v>4-6 Years</v>
      </c>
      <c r="H146" s="8" t="s">
        <v>92</v>
      </c>
      <c r="I146" s="8" t="s">
        <v>30</v>
      </c>
      <c r="J146" s="8">
        <v>4</v>
      </c>
      <c r="K146" s="8" t="s">
        <v>24</v>
      </c>
      <c r="L146" s="9">
        <v>45312</v>
      </c>
      <c r="M146" s="10">
        <v>1125000</v>
      </c>
      <c r="N146" s="8"/>
      <c r="O146" s="11">
        <v>1141500.04</v>
      </c>
      <c r="P146" s="11">
        <v>1400300</v>
      </c>
      <c r="Q146" s="11">
        <v>1270900.02</v>
      </c>
      <c r="R146" s="12">
        <f t="shared" si="13"/>
        <v>0.98554530055031797</v>
      </c>
      <c r="S146" s="12">
        <f t="shared" si="14"/>
        <v>0.8033992715846604</v>
      </c>
      <c r="T146" s="12">
        <f t="shared" si="15"/>
        <v>0.8851994510158242</v>
      </c>
      <c r="U146" s="13">
        <f t="shared" si="16"/>
        <v>0</v>
      </c>
      <c r="V146" s="13">
        <f t="shared" si="16"/>
        <v>0</v>
      </c>
      <c r="W146" s="14">
        <f t="shared" si="16"/>
        <v>0</v>
      </c>
      <c r="X146" s="5" t="s">
        <v>189</v>
      </c>
      <c r="Y146" s="5" t="s">
        <v>144</v>
      </c>
    </row>
    <row r="147" spans="1:25" x14ac:dyDescent="0.35">
      <c r="A147" s="6">
        <f t="shared" si="17"/>
        <v>145</v>
      </c>
      <c r="B147" s="7">
        <v>45200</v>
      </c>
      <c r="C147" s="8" t="s">
        <v>98</v>
      </c>
      <c r="D147" s="8">
        <f>VLOOKUP(A147,[1]Master!$A$2:$W$292,4,0)</f>
        <v>66279</v>
      </c>
      <c r="E147" s="8" t="s">
        <v>182</v>
      </c>
      <c r="F147" s="25">
        <v>4.8465753424657532</v>
      </c>
      <c r="G147" s="24" t="str">
        <f t="shared" si="12"/>
        <v>4-6 Years</v>
      </c>
      <c r="H147" s="8" t="s">
        <v>92</v>
      </c>
      <c r="I147" s="8" t="s">
        <v>26</v>
      </c>
      <c r="J147" s="8">
        <v>5.4</v>
      </c>
      <c r="K147" s="8" t="s">
        <v>24</v>
      </c>
      <c r="L147" s="9">
        <v>45347</v>
      </c>
      <c r="M147" s="10">
        <v>1125000</v>
      </c>
      <c r="N147" s="8"/>
      <c r="O147" s="11">
        <v>1141500.04</v>
      </c>
      <c r="P147" s="11">
        <v>1400300</v>
      </c>
      <c r="Q147" s="11">
        <v>1270900.02</v>
      </c>
      <c r="R147" s="12">
        <f t="shared" si="13"/>
        <v>0.98554530055031797</v>
      </c>
      <c r="S147" s="12">
        <f t="shared" si="14"/>
        <v>0.8033992715846604</v>
      </c>
      <c r="T147" s="12">
        <f t="shared" si="15"/>
        <v>0.8851994510158242</v>
      </c>
      <c r="U147" s="13">
        <f t="shared" si="16"/>
        <v>0</v>
      </c>
      <c r="V147" s="13">
        <f t="shared" si="16"/>
        <v>0</v>
      </c>
      <c r="W147" s="14">
        <f t="shared" si="16"/>
        <v>0</v>
      </c>
      <c r="X147" s="5" t="s">
        <v>189</v>
      </c>
      <c r="Y147" s="5" t="s">
        <v>144</v>
      </c>
    </row>
    <row r="148" spans="1:25" x14ac:dyDescent="0.35">
      <c r="A148" s="6">
        <f t="shared" si="17"/>
        <v>146</v>
      </c>
      <c r="B148" s="7">
        <v>45200</v>
      </c>
      <c r="C148" s="8" t="s">
        <v>22</v>
      </c>
      <c r="D148" s="8">
        <f>VLOOKUP(A148,[1]Master!$A$2:$W$292,4,0)</f>
        <v>66289</v>
      </c>
      <c r="E148" s="8" t="s">
        <v>182</v>
      </c>
      <c r="F148" s="25">
        <v>2.7465753424657535</v>
      </c>
      <c r="G148" s="24" t="str">
        <f t="shared" si="12"/>
        <v>2-4 Years</v>
      </c>
      <c r="H148" s="8" t="s">
        <v>18</v>
      </c>
      <c r="I148" s="8" t="s">
        <v>26</v>
      </c>
      <c r="J148" s="8">
        <v>6.5</v>
      </c>
      <c r="K148" s="8" t="s">
        <v>35</v>
      </c>
      <c r="L148" s="9">
        <v>45315</v>
      </c>
      <c r="M148" s="10">
        <v>1225000</v>
      </c>
      <c r="N148" s="8"/>
      <c r="O148" s="11">
        <v>684549.99</v>
      </c>
      <c r="P148" s="11">
        <v>907000</v>
      </c>
      <c r="Q148" s="11">
        <v>795774.995</v>
      </c>
      <c r="R148" s="12">
        <f t="shared" si="13"/>
        <v>1.7894967758307907</v>
      </c>
      <c r="S148" s="12">
        <f t="shared" si="14"/>
        <v>1.350606394707828</v>
      </c>
      <c r="T148" s="12">
        <f t="shared" si="15"/>
        <v>1.5393798595041304</v>
      </c>
      <c r="U148" s="13">
        <f t="shared" si="16"/>
        <v>1</v>
      </c>
      <c r="V148" s="13">
        <f t="shared" si="16"/>
        <v>1</v>
      </c>
      <c r="W148" s="14">
        <f t="shared" si="16"/>
        <v>1</v>
      </c>
      <c r="X148" s="5" t="s">
        <v>189</v>
      </c>
      <c r="Y148" s="5" t="s">
        <v>144</v>
      </c>
    </row>
    <row r="149" spans="1:25" x14ac:dyDescent="0.35">
      <c r="A149" s="6">
        <f t="shared" si="17"/>
        <v>147</v>
      </c>
      <c r="B149" s="7">
        <v>45200</v>
      </c>
      <c r="C149" s="8" t="s">
        <v>94</v>
      </c>
      <c r="D149" s="8">
        <f>VLOOKUP(A149,[1]Master!$A$2:$W$292,4,0)</f>
        <v>68683</v>
      </c>
      <c r="E149" s="8" t="s">
        <v>182</v>
      </c>
      <c r="F149" s="25">
        <v>3.7465753424657535</v>
      </c>
      <c r="G149" s="24" t="str">
        <f t="shared" si="12"/>
        <v>2-4 Years</v>
      </c>
      <c r="H149" s="8" t="s">
        <v>57</v>
      </c>
      <c r="I149" s="8" t="s">
        <v>26</v>
      </c>
      <c r="J149" s="8">
        <v>8.1999999999999993</v>
      </c>
      <c r="K149" s="8" t="s">
        <v>24</v>
      </c>
      <c r="L149" s="9">
        <v>45326</v>
      </c>
      <c r="M149" s="10">
        <v>1325000</v>
      </c>
      <c r="N149" s="8"/>
      <c r="O149" s="11">
        <v>1141500.04</v>
      </c>
      <c r="P149" s="11">
        <v>1400300</v>
      </c>
      <c r="Q149" s="11">
        <v>1270900.02</v>
      </c>
      <c r="R149" s="12">
        <f t="shared" si="13"/>
        <v>1.1607533539814856</v>
      </c>
      <c r="S149" s="12">
        <f t="shared" si="14"/>
        <v>0.94622580875526674</v>
      </c>
      <c r="T149" s="12">
        <f t="shared" si="15"/>
        <v>1.0425682423075262</v>
      </c>
      <c r="U149" s="13">
        <f t="shared" si="16"/>
        <v>1</v>
      </c>
      <c r="V149" s="13">
        <f t="shared" si="16"/>
        <v>0</v>
      </c>
      <c r="W149" s="14">
        <f t="shared" si="16"/>
        <v>1</v>
      </c>
      <c r="X149" s="5" t="s">
        <v>189</v>
      </c>
      <c r="Y149" s="5" t="s">
        <v>144</v>
      </c>
    </row>
    <row r="150" spans="1:25" x14ac:dyDescent="0.35">
      <c r="A150" s="6">
        <f t="shared" si="17"/>
        <v>148</v>
      </c>
      <c r="B150" s="7">
        <v>45200</v>
      </c>
      <c r="C150" s="8" t="s">
        <v>93</v>
      </c>
      <c r="D150" s="8">
        <f>VLOOKUP(A150,[1]Master!$A$2:$W$292,4,0)</f>
        <v>66278</v>
      </c>
      <c r="E150" s="8" t="s">
        <v>182</v>
      </c>
      <c r="F150" s="25">
        <v>11.246575342465754</v>
      </c>
      <c r="G150" s="24" t="str">
        <f t="shared" si="12"/>
        <v>10-12 Years</v>
      </c>
      <c r="H150" s="8" t="s">
        <v>92</v>
      </c>
      <c r="I150" s="8" t="s">
        <v>26</v>
      </c>
      <c r="J150" s="8">
        <v>20</v>
      </c>
      <c r="K150" s="8" t="s">
        <v>21</v>
      </c>
      <c r="L150" s="9">
        <v>45319</v>
      </c>
      <c r="M150" s="10">
        <v>3425000</v>
      </c>
      <c r="N150" s="8"/>
      <c r="O150" s="11">
        <v>2250300</v>
      </c>
      <c r="P150" s="11">
        <v>2290400</v>
      </c>
      <c r="Q150" s="11">
        <v>2270350</v>
      </c>
      <c r="R150" s="12">
        <f t="shared" si="13"/>
        <v>1.5220192863173798</v>
      </c>
      <c r="S150" s="12">
        <f t="shared" si="14"/>
        <v>1.4953719874257771</v>
      </c>
      <c r="T150" s="12">
        <f t="shared" si="15"/>
        <v>1.5085779725592969</v>
      </c>
      <c r="U150" s="13">
        <f t="shared" si="16"/>
        <v>1</v>
      </c>
      <c r="V150" s="13">
        <f t="shared" si="16"/>
        <v>1</v>
      </c>
      <c r="W150" s="14">
        <f t="shared" si="16"/>
        <v>1</v>
      </c>
      <c r="X150" s="5" t="s">
        <v>189</v>
      </c>
      <c r="Y150" s="5" t="s">
        <v>144</v>
      </c>
    </row>
    <row r="151" spans="1:25" x14ac:dyDescent="0.35">
      <c r="A151" s="6">
        <f t="shared" si="17"/>
        <v>149</v>
      </c>
      <c r="B151" s="7">
        <v>45200</v>
      </c>
      <c r="C151" s="8" t="s">
        <v>95</v>
      </c>
      <c r="D151" s="8">
        <f>VLOOKUP(A151,[1]Master!$A$2:$W$292,4,0)</f>
        <v>68687</v>
      </c>
      <c r="E151" s="8" t="s">
        <v>182</v>
      </c>
      <c r="F151" s="25">
        <v>5.5465753424657533</v>
      </c>
      <c r="G151" s="24" t="str">
        <f t="shared" si="12"/>
        <v>4-6 Years</v>
      </c>
      <c r="H151" s="8" t="s">
        <v>96</v>
      </c>
      <c r="I151" s="8" t="s">
        <v>26</v>
      </c>
      <c r="J151" s="8">
        <v>11.3</v>
      </c>
      <c r="K151" s="8" t="s">
        <v>20</v>
      </c>
      <c r="L151" s="9">
        <v>45427</v>
      </c>
      <c r="M151" s="10">
        <v>2125000</v>
      </c>
      <c r="N151" s="8"/>
      <c r="O151" s="11">
        <v>1450500.05</v>
      </c>
      <c r="P151" s="11">
        <v>1777300</v>
      </c>
      <c r="Q151" s="11">
        <v>1613900.0249999999</v>
      </c>
      <c r="R151" s="12">
        <f t="shared" si="13"/>
        <v>1.4650120143049978</v>
      </c>
      <c r="S151" s="12">
        <f t="shared" si="14"/>
        <v>1.1956338265908963</v>
      </c>
      <c r="T151" s="12">
        <f t="shared" si="15"/>
        <v>1.3166862674780615</v>
      </c>
      <c r="U151" s="13">
        <f t="shared" si="16"/>
        <v>1</v>
      </c>
      <c r="V151" s="13">
        <f t="shared" si="16"/>
        <v>1</v>
      </c>
      <c r="W151" s="14">
        <f t="shared" si="16"/>
        <v>1</v>
      </c>
      <c r="X151" s="5" t="s">
        <v>189</v>
      </c>
      <c r="Y151" s="5" t="s">
        <v>144</v>
      </c>
    </row>
    <row r="152" spans="1:25" x14ac:dyDescent="0.35">
      <c r="A152" s="6">
        <f t="shared" si="17"/>
        <v>150</v>
      </c>
      <c r="B152" s="7">
        <v>45200</v>
      </c>
      <c r="C152" s="8" t="s">
        <v>99</v>
      </c>
      <c r="D152" s="8">
        <f>VLOOKUP(A152,[1]Master!$A$2:$W$292,4,0)</f>
        <v>70697</v>
      </c>
      <c r="E152" s="8" t="s">
        <v>182</v>
      </c>
      <c r="F152" s="25">
        <v>3.7465753424657535</v>
      </c>
      <c r="G152" s="24" t="str">
        <f t="shared" si="12"/>
        <v>2-4 Years</v>
      </c>
      <c r="H152" s="8" t="s">
        <v>100</v>
      </c>
      <c r="I152" s="8" t="s">
        <v>30</v>
      </c>
      <c r="J152" s="8">
        <v>4</v>
      </c>
      <c r="K152" s="8" t="s">
        <v>24</v>
      </c>
      <c r="L152" s="9">
        <v>45371</v>
      </c>
      <c r="M152" s="10">
        <v>1025000</v>
      </c>
      <c r="N152" s="8"/>
      <c r="O152" s="11">
        <v>1141500.04</v>
      </c>
      <c r="P152" s="11">
        <v>1400300</v>
      </c>
      <c r="Q152" s="11">
        <v>1270900.02</v>
      </c>
      <c r="R152" s="12">
        <f t="shared" si="13"/>
        <v>0.8979412738347341</v>
      </c>
      <c r="S152" s="12">
        <f t="shared" si="14"/>
        <v>0.73198600299935723</v>
      </c>
      <c r="T152" s="12">
        <f t="shared" si="15"/>
        <v>0.80651505536997314</v>
      </c>
      <c r="U152" s="13">
        <f t="shared" si="16"/>
        <v>0</v>
      </c>
      <c r="V152" s="13">
        <f t="shared" si="16"/>
        <v>0</v>
      </c>
      <c r="W152" s="14">
        <f t="shared" si="16"/>
        <v>0</v>
      </c>
      <c r="X152" s="5" t="s">
        <v>189</v>
      </c>
      <c r="Y152" s="5" t="s">
        <v>144</v>
      </c>
    </row>
    <row r="153" spans="1:25" x14ac:dyDescent="0.35">
      <c r="A153" s="6">
        <f t="shared" si="17"/>
        <v>151</v>
      </c>
      <c r="B153" s="7">
        <v>45200</v>
      </c>
      <c r="C153" s="8" t="s">
        <v>76</v>
      </c>
      <c r="D153" s="8">
        <f>VLOOKUP(A153,[1]Master!$A$2:$W$292,4,0)</f>
        <v>72661</v>
      </c>
      <c r="E153" s="8" t="s">
        <v>182</v>
      </c>
      <c r="F153" s="25">
        <v>21.046575342465754</v>
      </c>
      <c r="G153" s="24" t="str">
        <f t="shared" si="12"/>
        <v>20-25 Years</v>
      </c>
      <c r="H153" s="8" t="s">
        <v>18</v>
      </c>
      <c r="I153" s="8" t="s">
        <v>26</v>
      </c>
      <c r="J153" s="8">
        <v>42</v>
      </c>
      <c r="K153" s="8" t="s">
        <v>101</v>
      </c>
      <c r="L153" s="9">
        <v>45444</v>
      </c>
      <c r="M153" s="10">
        <v>6125000</v>
      </c>
      <c r="N153" s="8">
        <v>3.5</v>
      </c>
      <c r="O153" s="11">
        <v>4783499.92</v>
      </c>
      <c r="P153" s="11">
        <v>6245600</v>
      </c>
      <c r="Q153" s="11">
        <v>5514549.96</v>
      </c>
      <c r="R153" s="12">
        <f t="shared" si="13"/>
        <v>1.2804432115470801</v>
      </c>
      <c r="S153" s="12">
        <f t="shared" si="14"/>
        <v>0.98069040604585633</v>
      </c>
      <c r="T153" s="12">
        <f t="shared" si="15"/>
        <v>1.1106980704550549</v>
      </c>
      <c r="U153" s="13">
        <f t="shared" si="16"/>
        <v>1</v>
      </c>
      <c r="V153" s="13">
        <f t="shared" si="16"/>
        <v>0</v>
      </c>
      <c r="W153" s="14">
        <f t="shared" si="16"/>
        <v>1</v>
      </c>
      <c r="X153" s="5" t="s">
        <v>189</v>
      </c>
      <c r="Y153" s="5" t="s">
        <v>144</v>
      </c>
    </row>
    <row r="154" spans="1:25" x14ac:dyDescent="0.35">
      <c r="A154" s="6">
        <f t="shared" si="17"/>
        <v>152</v>
      </c>
      <c r="B154" s="7">
        <v>45200</v>
      </c>
      <c r="C154" s="8" t="s">
        <v>99</v>
      </c>
      <c r="D154" s="8">
        <f>VLOOKUP(A154,[1]Master!$A$2:$W$292,4,0)</f>
        <v>70699</v>
      </c>
      <c r="E154" s="8" t="s">
        <v>182</v>
      </c>
      <c r="F154" s="25">
        <v>3.9465753424657537</v>
      </c>
      <c r="G154" s="24" t="str">
        <f t="shared" si="12"/>
        <v>2-4 Years</v>
      </c>
      <c r="H154" s="8" t="s">
        <v>100</v>
      </c>
      <c r="I154" s="8" t="s">
        <v>30</v>
      </c>
      <c r="J154" s="8">
        <v>9.8000000000000007</v>
      </c>
      <c r="K154" s="8" t="s">
        <v>24</v>
      </c>
      <c r="L154" s="9">
        <v>45333</v>
      </c>
      <c r="M154" s="10">
        <v>1475000</v>
      </c>
      <c r="N154" s="8"/>
      <c r="O154" s="11">
        <v>1141500.04</v>
      </c>
      <c r="P154" s="11">
        <v>1400300</v>
      </c>
      <c r="Q154" s="11">
        <v>1270900.02</v>
      </c>
      <c r="R154" s="12">
        <f t="shared" si="13"/>
        <v>1.2921593940548612</v>
      </c>
      <c r="S154" s="12">
        <f t="shared" si="14"/>
        <v>1.0533457116332214</v>
      </c>
      <c r="T154" s="12">
        <f t="shared" si="15"/>
        <v>1.1605948357763027</v>
      </c>
      <c r="U154" s="13">
        <f t="shared" si="16"/>
        <v>1</v>
      </c>
      <c r="V154" s="13">
        <f t="shared" si="16"/>
        <v>1</v>
      </c>
      <c r="W154" s="14">
        <f t="shared" si="16"/>
        <v>1</v>
      </c>
      <c r="X154" s="5" t="s">
        <v>189</v>
      </c>
      <c r="Y154" s="5" t="s">
        <v>144</v>
      </c>
    </row>
    <row r="155" spans="1:25" x14ac:dyDescent="0.35">
      <c r="A155" s="6">
        <f t="shared" si="17"/>
        <v>153</v>
      </c>
      <c r="B155" s="7">
        <v>45200</v>
      </c>
      <c r="C155" s="8" t="s">
        <v>91</v>
      </c>
      <c r="D155" s="8">
        <f>VLOOKUP(A155,[1]Master!$A$2:$W$292,4,0)</f>
        <v>66281</v>
      </c>
      <c r="E155" s="8" t="s">
        <v>182</v>
      </c>
      <c r="F155" s="25">
        <v>4.146575342465753</v>
      </c>
      <c r="G155" s="24" t="str">
        <f t="shared" si="12"/>
        <v>4-6 Years</v>
      </c>
      <c r="H155" s="8" t="s">
        <v>92</v>
      </c>
      <c r="I155" s="8" t="s">
        <v>26</v>
      </c>
      <c r="J155" s="8">
        <v>11</v>
      </c>
      <c r="K155" s="8" t="s">
        <v>24</v>
      </c>
      <c r="L155" s="9">
        <v>45360</v>
      </c>
      <c r="M155" s="10">
        <v>1525000</v>
      </c>
      <c r="N155" s="8"/>
      <c r="O155" s="11">
        <v>1141500.04</v>
      </c>
      <c r="P155" s="11">
        <v>1400300</v>
      </c>
      <c r="Q155" s="11">
        <v>1270900.02</v>
      </c>
      <c r="R155" s="12">
        <f t="shared" si="13"/>
        <v>1.3359614074126531</v>
      </c>
      <c r="S155" s="12">
        <f t="shared" si="14"/>
        <v>1.089052345925873</v>
      </c>
      <c r="T155" s="12">
        <f t="shared" si="15"/>
        <v>1.1999370335992283</v>
      </c>
      <c r="U155" s="13">
        <f t="shared" si="16"/>
        <v>1</v>
      </c>
      <c r="V155" s="13">
        <f t="shared" si="16"/>
        <v>1</v>
      </c>
      <c r="W155" s="14">
        <f t="shared" si="16"/>
        <v>1</v>
      </c>
      <c r="X155" s="5" t="s">
        <v>189</v>
      </c>
      <c r="Y155" s="5" t="s">
        <v>144</v>
      </c>
    </row>
    <row r="156" spans="1:25" x14ac:dyDescent="0.35">
      <c r="A156" s="6">
        <f t="shared" si="17"/>
        <v>154</v>
      </c>
      <c r="B156" s="7">
        <v>45231</v>
      </c>
      <c r="C156" s="8" t="s">
        <v>93</v>
      </c>
      <c r="D156" s="8">
        <f>VLOOKUP(A156,[1]Master!$A$2:$W$292,4,0)</f>
        <v>65547</v>
      </c>
      <c r="E156" s="8" t="s">
        <v>182</v>
      </c>
      <c r="F156" s="25">
        <v>2.2465753424657535</v>
      </c>
      <c r="G156" s="24" t="str">
        <f t="shared" si="12"/>
        <v>2-4 Years</v>
      </c>
      <c r="H156" s="8" t="s">
        <v>92</v>
      </c>
      <c r="I156" s="8" t="s">
        <v>26</v>
      </c>
      <c r="J156" s="8">
        <v>5</v>
      </c>
      <c r="K156" s="8" t="s">
        <v>35</v>
      </c>
      <c r="L156" s="9">
        <v>45357</v>
      </c>
      <c r="M156" s="10">
        <v>1025000</v>
      </c>
      <c r="N156" s="8"/>
      <c r="O156" s="11">
        <v>684549.99</v>
      </c>
      <c r="P156" s="11">
        <v>907000</v>
      </c>
      <c r="Q156" s="11">
        <v>795774.995</v>
      </c>
      <c r="R156" s="12">
        <f t="shared" si="13"/>
        <v>1.4973340369196413</v>
      </c>
      <c r="S156" s="12">
        <f t="shared" si="14"/>
        <v>1.1300992282249174</v>
      </c>
      <c r="T156" s="12">
        <f t="shared" si="15"/>
        <v>1.288052535503456</v>
      </c>
      <c r="U156" s="13">
        <f t="shared" si="16"/>
        <v>1</v>
      </c>
      <c r="V156" s="13">
        <f t="shared" si="16"/>
        <v>1</v>
      </c>
      <c r="W156" s="14">
        <f t="shared" si="16"/>
        <v>1</v>
      </c>
      <c r="X156" s="5" t="s">
        <v>189</v>
      </c>
      <c r="Y156" s="5" t="s">
        <v>144</v>
      </c>
    </row>
    <row r="157" spans="1:25" x14ac:dyDescent="0.35">
      <c r="A157" s="6">
        <f t="shared" si="17"/>
        <v>155</v>
      </c>
      <c r="B157" s="7">
        <v>45231</v>
      </c>
      <c r="C157" s="8" t="s">
        <v>93</v>
      </c>
      <c r="D157" s="8">
        <f>VLOOKUP(A157,[1]Master!$A$2:$W$292,4,0)</f>
        <v>65546</v>
      </c>
      <c r="E157" s="8" t="s">
        <v>182</v>
      </c>
      <c r="F157" s="25">
        <v>2.2465753424657535</v>
      </c>
      <c r="G157" s="24" t="str">
        <f t="shared" si="12"/>
        <v>2-4 Years</v>
      </c>
      <c r="H157" s="8" t="s">
        <v>92</v>
      </c>
      <c r="I157" s="8" t="s">
        <v>26</v>
      </c>
      <c r="J157" s="8">
        <v>5.5</v>
      </c>
      <c r="K157" s="8" t="s">
        <v>24</v>
      </c>
      <c r="L157" s="9">
        <v>45372</v>
      </c>
      <c r="M157" s="10">
        <v>1325000</v>
      </c>
      <c r="N157" s="8">
        <v>2</v>
      </c>
      <c r="O157" s="11">
        <v>1141500.04</v>
      </c>
      <c r="P157" s="11">
        <v>1400300</v>
      </c>
      <c r="Q157" s="11">
        <v>1270900.02</v>
      </c>
      <c r="R157" s="12">
        <f t="shared" si="13"/>
        <v>1.1607533539814856</v>
      </c>
      <c r="S157" s="12">
        <f t="shared" si="14"/>
        <v>0.94622580875526674</v>
      </c>
      <c r="T157" s="12">
        <f t="shared" si="15"/>
        <v>1.0425682423075262</v>
      </c>
      <c r="U157" s="13">
        <f t="shared" si="16"/>
        <v>1</v>
      </c>
      <c r="V157" s="13">
        <f t="shared" si="16"/>
        <v>0</v>
      </c>
      <c r="W157" s="14">
        <f t="shared" si="16"/>
        <v>1</v>
      </c>
      <c r="X157" s="5" t="s">
        <v>189</v>
      </c>
      <c r="Y157" s="5" t="s">
        <v>144</v>
      </c>
    </row>
    <row r="158" spans="1:25" x14ac:dyDescent="0.35">
      <c r="A158" s="6">
        <f t="shared" si="17"/>
        <v>156</v>
      </c>
      <c r="B158" s="7">
        <v>45231</v>
      </c>
      <c r="C158" s="8" t="s">
        <v>70</v>
      </c>
      <c r="D158" s="8">
        <f>VLOOKUP(A158,[1]Master!$A$2:$W$292,4,0)</f>
        <v>71159</v>
      </c>
      <c r="E158" s="8" t="s">
        <v>182</v>
      </c>
      <c r="F158" s="25">
        <v>4.2465753424657535</v>
      </c>
      <c r="G158" s="24" t="str">
        <f t="shared" si="12"/>
        <v>4-6 Years</v>
      </c>
      <c r="H158" s="8" t="s">
        <v>100</v>
      </c>
      <c r="I158" s="8" t="s">
        <v>30</v>
      </c>
      <c r="J158" s="8">
        <v>7</v>
      </c>
      <c r="K158" s="8" t="s">
        <v>24</v>
      </c>
      <c r="L158" s="9">
        <v>45346</v>
      </c>
      <c r="M158" s="10">
        <v>1145000</v>
      </c>
      <c r="N158" s="8"/>
      <c r="O158" s="11">
        <v>1141500.04</v>
      </c>
      <c r="P158" s="11">
        <v>1400300</v>
      </c>
      <c r="Q158" s="11">
        <v>1270900.02</v>
      </c>
      <c r="R158" s="12">
        <f t="shared" si="13"/>
        <v>1.0030661058934347</v>
      </c>
      <c r="S158" s="12">
        <f t="shared" si="14"/>
        <v>0.81768192530172101</v>
      </c>
      <c r="T158" s="12">
        <f t="shared" si="15"/>
        <v>0.90093633014499441</v>
      </c>
      <c r="U158" s="13">
        <f t="shared" si="16"/>
        <v>1</v>
      </c>
      <c r="V158" s="13">
        <f t="shared" si="16"/>
        <v>0</v>
      </c>
      <c r="W158" s="14">
        <f t="shared" si="16"/>
        <v>0</v>
      </c>
      <c r="X158" s="5" t="s">
        <v>189</v>
      </c>
      <c r="Y158" s="5" t="s">
        <v>144</v>
      </c>
    </row>
    <row r="159" spans="1:25" x14ac:dyDescent="0.35">
      <c r="A159" s="6">
        <f t="shared" si="17"/>
        <v>157</v>
      </c>
      <c r="B159" s="7">
        <v>45231</v>
      </c>
      <c r="C159" s="8" t="s">
        <v>91</v>
      </c>
      <c r="D159" s="8">
        <f>VLOOKUP(A159,[1]Master!$A$2:$W$292,4,0)</f>
        <v>66283</v>
      </c>
      <c r="E159" s="8" t="s">
        <v>182</v>
      </c>
      <c r="F159" s="25">
        <v>2.7465753424657535</v>
      </c>
      <c r="G159" s="24" t="str">
        <f t="shared" si="12"/>
        <v>2-4 Years</v>
      </c>
      <c r="H159" s="8" t="s">
        <v>92</v>
      </c>
      <c r="I159" s="8" t="s">
        <v>26</v>
      </c>
      <c r="J159" s="8">
        <v>4.8</v>
      </c>
      <c r="K159" s="8" t="s">
        <v>35</v>
      </c>
      <c r="L159" s="9">
        <v>45360</v>
      </c>
      <c r="M159" s="10">
        <v>1025000</v>
      </c>
      <c r="N159" s="8"/>
      <c r="O159" s="11">
        <v>684549.99</v>
      </c>
      <c r="P159" s="11">
        <v>907000</v>
      </c>
      <c r="Q159" s="11">
        <v>795774.995</v>
      </c>
      <c r="R159" s="12">
        <f t="shared" si="13"/>
        <v>1.4973340369196413</v>
      </c>
      <c r="S159" s="12">
        <f t="shared" si="14"/>
        <v>1.1300992282249174</v>
      </c>
      <c r="T159" s="12">
        <f t="shared" si="15"/>
        <v>1.288052535503456</v>
      </c>
      <c r="U159" s="13">
        <f t="shared" si="16"/>
        <v>1</v>
      </c>
      <c r="V159" s="13">
        <f t="shared" si="16"/>
        <v>1</v>
      </c>
      <c r="W159" s="14">
        <f t="shared" si="16"/>
        <v>1</v>
      </c>
      <c r="X159" s="5" t="s">
        <v>189</v>
      </c>
      <c r="Y159" s="5" t="s">
        <v>144</v>
      </c>
    </row>
    <row r="160" spans="1:25" x14ac:dyDescent="0.35">
      <c r="A160" s="6">
        <f t="shared" si="17"/>
        <v>158</v>
      </c>
      <c r="B160" s="7">
        <v>45231</v>
      </c>
      <c r="C160" s="8" t="s">
        <v>70</v>
      </c>
      <c r="D160" s="8">
        <f>VLOOKUP(A160,[1]Master!$A$2:$W$292,4,0)</f>
        <v>70711</v>
      </c>
      <c r="E160" s="8" t="s">
        <v>182</v>
      </c>
      <c r="F160" s="25">
        <v>6.7465753424657535</v>
      </c>
      <c r="G160" s="24" t="str">
        <f t="shared" si="12"/>
        <v>6-8 Years</v>
      </c>
      <c r="H160" s="8" t="s">
        <v>100</v>
      </c>
      <c r="I160" s="8" t="s">
        <v>30</v>
      </c>
      <c r="J160" s="8">
        <v>16</v>
      </c>
      <c r="K160" s="8" t="s">
        <v>20</v>
      </c>
      <c r="L160" s="9">
        <v>45382</v>
      </c>
      <c r="M160" s="10">
        <v>2125000</v>
      </c>
      <c r="N160" s="8" t="s">
        <v>102</v>
      </c>
      <c r="O160" s="11">
        <v>1450500.05</v>
      </c>
      <c r="P160" s="11">
        <v>1777300</v>
      </c>
      <c r="Q160" s="11">
        <v>1613900.0249999999</v>
      </c>
      <c r="R160" s="12">
        <f t="shared" si="13"/>
        <v>1.4650120143049978</v>
      </c>
      <c r="S160" s="12">
        <f t="shared" si="14"/>
        <v>1.1956338265908963</v>
      </c>
      <c r="T160" s="12">
        <f t="shared" si="15"/>
        <v>1.3166862674780615</v>
      </c>
      <c r="U160" s="13">
        <f t="shared" si="16"/>
        <v>1</v>
      </c>
      <c r="V160" s="13">
        <f t="shared" si="16"/>
        <v>1</v>
      </c>
      <c r="W160" s="14">
        <f t="shared" si="16"/>
        <v>1</v>
      </c>
      <c r="X160" s="5" t="s">
        <v>189</v>
      </c>
      <c r="Y160" s="5" t="s">
        <v>144</v>
      </c>
    </row>
    <row r="161" spans="1:25" x14ac:dyDescent="0.35">
      <c r="A161" s="6">
        <f t="shared" si="17"/>
        <v>159</v>
      </c>
      <c r="B161" s="7">
        <v>45231</v>
      </c>
      <c r="C161" s="8" t="s">
        <v>22</v>
      </c>
      <c r="D161" s="8">
        <f>VLOOKUP(A161,[1]Master!$A$2:$W$292,4,0)</f>
        <v>72692</v>
      </c>
      <c r="E161" s="8" t="s">
        <v>182</v>
      </c>
      <c r="F161" s="25">
        <v>3.2465753424657535</v>
      </c>
      <c r="G161" s="24" t="str">
        <f t="shared" si="12"/>
        <v>2-4 Years</v>
      </c>
      <c r="H161" s="8" t="s">
        <v>57</v>
      </c>
      <c r="I161" s="8" t="s">
        <v>26</v>
      </c>
      <c r="J161" s="8">
        <v>8</v>
      </c>
      <c r="K161" s="8" t="s">
        <v>24</v>
      </c>
      <c r="L161" s="9">
        <v>45408</v>
      </c>
      <c r="M161" s="10">
        <v>1275000</v>
      </c>
      <c r="N161" s="8"/>
      <c r="O161" s="11">
        <v>1141500.04</v>
      </c>
      <c r="P161" s="11">
        <v>1400300</v>
      </c>
      <c r="Q161" s="11">
        <v>1270900.02</v>
      </c>
      <c r="R161" s="12">
        <f t="shared" si="13"/>
        <v>1.1169513406236937</v>
      </c>
      <c r="S161" s="12">
        <f t="shared" si="14"/>
        <v>0.9105191744626151</v>
      </c>
      <c r="T161" s="12">
        <f t="shared" si="15"/>
        <v>1.0032260444846008</v>
      </c>
      <c r="U161" s="13">
        <f t="shared" si="16"/>
        <v>1</v>
      </c>
      <c r="V161" s="13">
        <f t="shared" si="16"/>
        <v>0</v>
      </c>
      <c r="W161" s="14">
        <f t="shared" si="16"/>
        <v>1</v>
      </c>
      <c r="X161" s="5" t="s">
        <v>189</v>
      </c>
      <c r="Y161" s="5" t="s">
        <v>144</v>
      </c>
    </row>
    <row r="162" spans="1:25" x14ac:dyDescent="0.35">
      <c r="A162" s="6">
        <f t="shared" si="17"/>
        <v>160</v>
      </c>
      <c r="B162" s="7">
        <v>45231</v>
      </c>
      <c r="C162" s="8" t="s">
        <v>70</v>
      </c>
      <c r="D162" s="8">
        <f>VLOOKUP(A162,[1]Master!$A$2:$W$292,4,0)</f>
        <v>70700</v>
      </c>
      <c r="E162" s="8" t="s">
        <v>182</v>
      </c>
      <c r="F162" s="25">
        <v>3.7465753424657535</v>
      </c>
      <c r="G162" s="24" t="str">
        <f t="shared" si="12"/>
        <v>2-4 Years</v>
      </c>
      <c r="H162" s="8" t="s">
        <v>100</v>
      </c>
      <c r="I162" s="8" t="s">
        <v>30</v>
      </c>
      <c r="J162" s="8">
        <v>5.5</v>
      </c>
      <c r="K162" s="8" t="s">
        <v>24</v>
      </c>
      <c r="L162" s="9">
        <v>45371</v>
      </c>
      <c r="M162" s="10">
        <v>1025000</v>
      </c>
      <c r="N162" s="8"/>
      <c r="O162" s="11">
        <v>1141500.04</v>
      </c>
      <c r="P162" s="11">
        <v>1400300</v>
      </c>
      <c r="Q162" s="11">
        <v>1270900.02</v>
      </c>
      <c r="R162" s="12">
        <f t="shared" si="13"/>
        <v>0.8979412738347341</v>
      </c>
      <c r="S162" s="12">
        <f t="shared" si="14"/>
        <v>0.73198600299935723</v>
      </c>
      <c r="T162" s="12">
        <f t="shared" si="15"/>
        <v>0.80651505536997314</v>
      </c>
      <c r="U162" s="13">
        <f t="shared" si="16"/>
        <v>0</v>
      </c>
      <c r="V162" s="13">
        <f t="shared" si="16"/>
        <v>0</v>
      </c>
      <c r="W162" s="14">
        <f t="shared" si="16"/>
        <v>0</v>
      </c>
      <c r="X162" s="5" t="s">
        <v>189</v>
      </c>
      <c r="Y162" s="5" t="s">
        <v>144</v>
      </c>
    </row>
    <row r="163" spans="1:25" x14ac:dyDescent="0.35">
      <c r="A163" s="6">
        <f t="shared" si="17"/>
        <v>161</v>
      </c>
      <c r="B163" s="7">
        <v>45261</v>
      </c>
      <c r="C163" s="8" t="s">
        <v>70</v>
      </c>
      <c r="D163" s="8">
        <f>VLOOKUP(A163,[1]Master!$A$2:$W$292,4,0)</f>
        <v>70696</v>
      </c>
      <c r="E163" s="8" t="s">
        <v>182</v>
      </c>
      <c r="F163" s="25">
        <v>2.2465753424657535</v>
      </c>
      <c r="G163" s="24" t="str">
        <f t="shared" si="12"/>
        <v>2-4 Years</v>
      </c>
      <c r="H163" s="8" t="s">
        <v>100</v>
      </c>
      <c r="I163" s="8" t="s">
        <v>30</v>
      </c>
      <c r="J163" s="8">
        <v>1.86</v>
      </c>
      <c r="K163" s="8" t="s">
        <v>35</v>
      </c>
      <c r="L163" s="9">
        <v>45378</v>
      </c>
      <c r="M163" s="10">
        <v>575000</v>
      </c>
      <c r="N163" s="8" t="s">
        <v>102</v>
      </c>
      <c r="O163" s="11">
        <v>684549.99</v>
      </c>
      <c r="P163" s="11">
        <v>907000</v>
      </c>
      <c r="Q163" s="11">
        <v>795774.995</v>
      </c>
      <c r="R163" s="12">
        <f t="shared" si="13"/>
        <v>0.83996787436955478</v>
      </c>
      <c r="S163" s="12">
        <f t="shared" si="14"/>
        <v>0.63395810363836824</v>
      </c>
      <c r="T163" s="12">
        <f t="shared" si="15"/>
        <v>0.72256605650193872</v>
      </c>
      <c r="U163" s="13">
        <f t="shared" si="16"/>
        <v>0</v>
      </c>
      <c r="V163" s="13">
        <f t="shared" si="16"/>
        <v>0</v>
      </c>
      <c r="W163" s="14">
        <f t="shared" si="16"/>
        <v>0</v>
      </c>
      <c r="X163" s="5" t="s">
        <v>189</v>
      </c>
      <c r="Y163" s="5" t="s">
        <v>144</v>
      </c>
    </row>
    <row r="164" spans="1:25" x14ac:dyDescent="0.35">
      <c r="A164" s="6">
        <f t="shared" si="17"/>
        <v>162</v>
      </c>
      <c r="B164" s="7">
        <v>45261</v>
      </c>
      <c r="C164" s="8" t="s">
        <v>103</v>
      </c>
      <c r="D164" s="8">
        <f>VLOOKUP(A164,[1]Master!$A$2:$W$292,4,0)</f>
        <v>71772</v>
      </c>
      <c r="E164" s="8" t="s">
        <v>182</v>
      </c>
      <c r="F164" s="25">
        <v>5.5465753424657533</v>
      </c>
      <c r="G164" s="24" t="str">
        <f t="shared" si="12"/>
        <v>4-6 Years</v>
      </c>
      <c r="H164" s="8" t="s">
        <v>104</v>
      </c>
      <c r="I164" s="8" t="s">
        <v>26</v>
      </c>
      <c r="J164" s="8">
        <v>11.8</v>
      </c>
      <c r="K164" s="8" t="s">
        <v>24</v>
      </c>
      <c r="L164" s="9">
        <v>45462</v>
      </c>
      <c r="M164" s="10">
        <v>1925000</v>
      </c>
      <c r="N164" s="8" t="s">
        <v>102</v>
      </c>
      <c r="O164" s="11">
        <v>1141500.04</v>
      </c>
      <c r="P164" s="11">
        <v>1400300</v>
      </c>
      <c r="Q164" s="11">
        <v>1270900.02</v>
      </c>
      <c r="R164" s="12">
        <f t="shared" si="13"/>
        <v>1.6863775142749884</v>
      </c>
      <c r="S164" s="12">
        <f t="shared" si="14"/>
        <v>1.3747054202670856</v>
      </c>
      <c r="T164" s="12">
        <f t="shared" si="15"/>
        <v>1.5146746161826325</v>
      </c>
      <c r="U164" s="13">
        <f t="shared" si="16"/>
        <v>1</v>
      </c>
      <c r="V164" s="13">
        <f t="shared" si="16"/>
        <v>1</v>
      </c>
      <c r="W164" s="14">
        <f t="shared" si="16"/>
        <v>1</v>
      </c>
      <c r="X164" s="5" t="s">
        <v>189</v>
      </c>
      <c r="Y164" s="5" t="s">
        <v>144</v>
      </c>
    </row>
    <row r="165" spans="1:25" x14ac:dyDescent="0.35">
      <c r="A165" s="6">
        <f t="shared" si="17"/>
        <v>163</v>
      </c>
      <c r="B165" s="7">
        <v>45261</v>
      </c>
      <c r="C165" s="8" t="s">
        <v>105</v>
      </c>
      <c r="D165" s="8">
        <f>VLOOKUP(A165,[1]Master!$A$2:$W$292,4,0)</f>
        <v>71771</v>
      </c>
      <c r="E165" s="8" t="s">
        <v>182</v>
      </c>
      <c r="F165" s="25">
        <v>5.7465753424657535</v>
      </c>
      <c r="G165" s="24" t="str">
        <f t="shared" si="12"/>
        <v>4-6 Years</v>
      </c>
      <c r="H165" s="8" t="s">
        <v>104</v>
      </c>
      <c r="I165" s="8" t="s">
        <v>26</v>
      </c>
      <c r="J165" s="8">
        <v>18</v>
      </c>
      <c r="K165" s="8" t="s">
        <v>20</v>
      </c>
      <c r="L165" s="9">
        <v>45497</v>
      </c>
      <c r="M165" s="10">
        <v>2725000</v>
      </c>
      <c r="N165" s="8"/>
      <c r="O165" s="11">
        <v>1450500.05</v>
      </c>
      <c r="P165" s="11">
        <v>1777300</v>
      </c>
      <c r="Q165" s="11">
        <v>1613900.0249999999</v>
      </c>
      <c r="R165" s="12">
        <f t="shared" si="13"/>
        <v>1.8786624654028794</v>
      </c>
      <c r="S165" s="12">
        <f t="shared" si="14"/>
        <v>1.533224554098914</v>
      </c>
      <c r="T165" s="12">
        <f t="shared" si="15"/>
        <v>1.6884565077071612</v>
      </c>
      <c r="U165" s="13">
        <f t="shared" si="16"/>
        <v>1</v>
      </c>
      <c r="V165" s="13">
        <f t="shared" si="16"/>
        <v>1</v>
      </c>
      <c r="W165" s="14">
        <f t="shared" si="16"/>
        <v>1</v>
      </c>
      <c r="X165" s="5" t="s">
        <v>189</v>
      </c>
      <c r="Y165" s="5" t="s">
        <v>144</v>
      </c>
    </row>
    <row r="166" spans="1:25" x14ac:dyDescent="0.35">
      <c r="A166" s="6">
        <f t="shared" si="17"/>
        <v>164</v>
      </c>
      <c r="B166" s="7">
        <v>45261</v>
      </c>
      <c r="C166" s="8" t="s">
        <v>105</v>
      </c>
      <c r="D166" s="8">
        <f>VLOOKUP(A166,[1]Master!$A$2:$W$292,4,0)</f>
        <v>71766</v>
      </c>
      <c r="E166" s="8" t="s">
        <v>182</v>
      </c>
      <c r="F166" s="25">
        <v>6.2465753424657535</v>
      </c>
      <c r="G166" s="24" t="str">
        <f t="shared" si="12"/>
        <v>6-8 Years</v>
      </c>
      <c r="H166" s="8" t="s">
        <v>104</v>
      </c>
      <c r="I166" s="8" t="s">
        <v>26</v>
      </c>
      <c r="J166" s="8">
        <v>9.82</v>
      </c>
      <c r="K166" s="8" t="s">
        <v>20</v>
      </c>
      <c r="L166" s="9">
        <v>45423</v>
      </c>
      <c r="M166" s="10">
        <v>1525000</v>
      </c>
      <c r="N166" s="8"/>
      <c r="O166" s="11">
        <v>1450500.05</v>
      </c>
      <c r="P166" s="11">
        <v>1777300</v>
      </c>
      <c r="Q166" s="11">
        <v>1613900.0249999999</v>
      </c>
      <c r="R166" s="12">
        <f t="shared" si="13"/>
        <v>1.051361563207116</v>
      </c>
      <c r="S166" s="12">
        <f t="shared" si="14"/>
        <v>0.85804309908287857</v>
      </c>
      <c r="T166" s="12">
        <f t="shared" si="15"/>
        <v>0.94491602724896173</v>
      </c>
      <c r="U166" s="13">
        <f t="shared" si="16"/>
        <v>1</v>
      </c>
      <c r="V166" s="13">
        <f t="shared" si="16"/>
        <v>0</v>
      </c>
      <c r="W166" s="14">
        <f t="shared" si="16"/>
        <v>0</v>
      </c>
      <c r="X166" s="5" t="s">
        <v>189</v>
      </c>
      <c r="Y166" s="5" t="s">
        <v>144</v>
      </c>
    </row>
    <row r="167" spans="1:25" x14ac:dyDescent="0.35">
      <c r="A167" s="6">
        <f t="shared" si="17"/>
        <v>165</v>
      </c>
      <c r="B167" s="7">
        <v>45261</v>
      </c>
      <c r="C167" s="8" t="s">
        <v>106</v>
      </c>
      <c r="D167" s="8">
        <f>VLOOKUP(A167,[1]Master!$A$2:$W$292,4,0)</f>
        <v>65523</v>
      </c>
      <c r="E167" s="8" t="s">
        <v>182</v>
      </c>
      <c r="F167" s="25">
        <v>1.4465753424657533</v>
      </c>
      <c r="G167" s="24" t="str">
        <f t="shared" si="12"/>
        <v>0-2 Year</v>
      </c>
      <c r="H167" s="8" t="s">
        <v>92</v>
      </c>
      <c r="I167" s="8" t="s">
        <v>26</v>
      </c>
      <c r="J167" s="8">
        <v>4.5</v>
      </c>
      <c r="K167" s="8" t="s">
        <v>35</v>
      </c>
      <c r="L167" s="9">
        <v>45408</v>
      </c>
      <c r="M167" s="10">
        <v>625000</v>
      </c>
      <c r="N167" s="8"/>
      <c r="O167" s="11">
        <v>684549.99</v>
      </c>
      <c r="P167" s="11">
        <v>907000</v>
      </c>
      <c r="Q167" s="11">
        <v>795774.995</v>
      </c>
      <c r="R167" s="12">
        <f t="shared" si="13"/>
        <v>0.91300855909734224</v>
      </c>
      <c r="S167" s="12">
        <f t="shared" si="14"/>
        <v>0.68908489525909589</v>
      </c>
      <c r="T167" s="12">
        <f t="shared" si="15"/>
        <v>0.78539788750210726</v>
      </c>
      <c r="U167" s="13">
        <f t="shared" si="16"/>
        <v>0</v>
      </c>
      <c r="V167" s="13">
        <f t="shared" si="16"/>
        <v>0</v>
      </c>
      <c r="W167" s="14">
        <f t="shared" si="16"/>
        <v>0</v>
      </c>
      <c r="X167" s="5" t="s">
        <v>189</v>
      </c>
      <c r="Y167" s="5" t="s">
        <v>144</v>
      </c>
    </row>
    <row r="168" spans="1:25" x14ac:dyDescent="0.35">
      <c r="A168" s="6">
        <f t="shared" si="17"/>
        <v>166</v>
      </c>
      <c r="B168" s="7">
        <v>45292</v>
      </c>
      <c r="C168" s="8" t="s">
        <v>107</v>
      </c>
      <c r="D168" s="8">
        <f>VLOOKUP(A168,[1]Master!$A$2:$W$292,4,0)</f>
        <v>71773</v>
      </c>
      <c r="E168" s="8" t="s">
        <v>182</v>
      </c>
      <c r="F168" s="25">
        <v>9.0465753424657542</v>
      </c>
      <c r="G168" s="24" t="str">
        <f t="shared" si="12"/>
        <v>8-10 Years</v>
      </c>
      <c r="H168" s="8" t="s">
        <v>29</v>
      </c>
      <c r="I168" s="8" t="s">
        <v>26</v>
      </c>
      <c r="J168" s="8">
        <v>16.5</v>
      </c>
      <c r="K168" s="8" t="s">
        <v>27</v>
      </c>
      <c r="L168" s="9">
        <v>45428</v>
      </c>
      <c r="M168" s="10">
        <v>2525000</v>
      </c>
      <c r="N168" s="8"/>
      <c r="O168" s="11">
        <v>1893150.0449999999</v>
      </c>
      <c r="P168" s="11">
        <v>2033800</v>
      </c>
      <c r="Q168" s="11">
        <v>1963475.0225</v>
      </c>
      <c r="R168" s="12">
        <f t="shared" si="13"/>
        <v>1.3337558777598106</v>
      </c>
      <c r="S168" s="12">
        <f t="shared" si="14"/>
        <v>1.2415183400531025</v>
      </c>
      <c r="T168" s="12">
        <f t="shared" si="15"/>
        <v>1.2859852919264727</v>
      </c>
      <c r="U168" s="13">
        <f t="shared" si="16"/>
        <v>1</v>
      </c>
      <c r="V168" s="13">
        <f t="shared" si="16"/>
        <v>1</v>
      </c>
      <c r="W168" s="14">
        <f t="shared" si="16"/>
        <v>1</v>
      </c>
      <c r="X168" s="5" t="s">
        <v>189</v>
      </c>
      <c r="Y168" s="5" t="s">
        <v>144</v>
      </c>
    </row>
    <row r="169" spans="1:25" x14ac:dyDescent="0.35">
      <c r="A169" s="6">
        <f t="shared" si="17"/>
        <v>167</v>
      </c>
      <c r="B169" s="7">
        <v>45292</v>
      </c>
      <c r="C169" s="8" t="s">
        <v>108</v>
      </c>
      <c r="D169" s="8">
        <f>VLOOKUP(A169,[1]Master!$A$2:$W$292,4,0)</f>
        <v>72230</v>
      </c>
      <c r="E169" s="8" t="s">
        <v>182</v>
      </c>
      <c r="F169" s="25">
        <v>13.546575342465754</v>
      </c>
      <c r="G169" s="24" t="str">
        <f t="shared" si="12"/>
        <v>12-15 Years</v>
      </c>
      <c r="H169" s="8" t="s">
        <v>109</v>
      </c>
      <c r="I169" s="8" t="s">
        <v>30</v>
      </c>
      <c r="J169" s="8">
        <v>24</v>
      </c>
      <c r="K169" s="8" t="s">
        <v>21</v>
      </c>
      <c r="L169" s="9">
        <v>45413</v>
      </c>
      <c r="M169" s="10">
        <v>3025000</v>
      </c>
      <c r="N169" s="8" t="s">
        <v>102</v>
      </c>
      <c r="O169" s="11">
        <v>2250300</v>
      </c>
      <c r="P169" s="11">
        <v>2290400</v>
      </c>
      <c r="Q169" s="11">
        <v>2270350</v>
      </c>
      <c r="R169" s="12">
        <f t="shared" si="13"/>
        <v>1.3442652090832334</v>
      </c>
      <c r="S169" s="12">
        <f t="shared" si="14"/>
        <v>1.3207300034928398</v>
      </c>
      <c r="T169" s="12">
        <f t="shared" si="15"/>
        <v>1.3323936837932477</v>
      </c>
      <c r="U169" s="13">
        <f t="shared" si="16"/>
        <v>1</v>
      </c>
      <c r="V169" s="13">
        <f t="shared" si="16"/>
        <v>1</v>
      </c>
      <c r="W169" s="14">
        <f t="shared" si="16"/>
        <v>1</v>
      </c>
      <c r="X169" s="5" t="s">
        <v>189</v>
      </c>
      <c r="Y169" s="5" t="s">
        <v>144</v>
      </c>
    </row>
    <row r="170" spans="1:25" x14ac:dyDescent="0.35">
      <c r="A170" s="6">
        <f t="shared" si="17"/>
        <v>168</v>
      </c>
      <c r="B170" s="7">
        <v>45292</v>
      </c>
      <c r="C170" s="8" t="s">
        <v>90</v>
      </c>
      <c r="D170" s="8">
        <f>VLOOKUP(A170,[1]Master!$A$2:$W$292,4,0)</f>
        <v>71731</v>
      </c>
      <c r="E170" s="8" t="s">
        <v>182</v>
      </c>
      <c r="F170" s="25">
        <v>5.7465753424657535</v>
      </c>
      <c r="G170" s="24" t="str">
        <f t="shared" si="12"/>
        <v>4-6 Years</v>
      </c>
      <c r="H170" s="8" t="s">
        <v>110</v>
      </c>
      <c r="I170" s="8" t="s">
        <v>30</v>
      </c>
      <c r="J170" s="8">
        <v>10</v>
      </c>
      <c r="K170" s="8" t="s">
        <v>20</v>
      </c>
      <c r="L170" s="9">
        <v>45459</v>
      </c>
      <c r="M170" s="10">
        <v>1775000</v>
      </c>
      <c r="N170" s="8">
        <v>1.5</v>
      </c>
      <c r="O170" s="11">
        <v>1450500.05</v>
      </c>
      <c r="P170" s="11">
        <v>1777300</v>
      </c>
      <c r="Q170" s="11">
        <v>1613900.0249999999</v>
      </c>
      <c r="R170" s="12">
        <f t="shared" si="13"/>
        <v>1.2237159178312333</v>
      </c>
      <c r="S170" s="12">
        <f t="shared" si="14"/>
        <v>0.99870590221121924</v>
      </c>
      <c r="T170" s="12">
        <f t="shared" si="15"/>
        <v>1.0998202940110866</v>
      </c>
      <c r="U170" s="13">
        <f t="shared" si="16"/>
        <v>1</v>
      </c>
      <c r="V170" s="13">
        <f t="shared" si="16"/>
        <v>0</v>
      </c>
      <c r="W170" s="14">
        <f t="shared" si="16"/>
        <v>1</v>
      </c>
      <c r="X170" s="5" t="s">
        <v>189</v>
      </c>
      <c r="Y170" s="5" t="s">
        <v>144</v>
      </c>
    </row>
    <row r="171" spans="1:25" x14ac:dyDescent="0.35">
      <c r="A171" s="6">
        <f t="shared" si="17"/>
        <v>169</v>
      </c>
      <c r="B171" s="7">
        <v>45292</v>
      </c>
      <c r="C171" s="8" t="s">
        <v>70</v>
      </c>
      <c r="D171" s="8">
        <f>VLOOKUP(A171,[1]Master!$A$2:$W$292,4,0)</f>
        <v>72691</v>
      </c>
      <c r="E171" s="8" t="s">
        <v>182</v>
      </c>
      <c r="F171" s="25">
        <v>2.2465753424657535</v>
      </c>
      <c r="G171" s="24" t="str">
        <f t="shared" si="12"/>
        <v>2-4 Years</v>
      </c>
      <c r="H171" s="8" t="s">
        <v>100</v>
      </c>
      <c r="I171" s="8" t="s">
        <v>30</v>
      </c>
      <c r="J171" s="8">
        <v>5.5</v>
      </c>
      <c r="K171" s="8" t="s">
        <v>35</v>
      </c>
      <c r="L171" s="9">
        <v>45401</v>
      </c>
      <c r="M171" s="10">
        <v>775000</v>
      </c>
      <c r="N171" s="8" t="s">
        <v>102</v>
      </c>
      <c r="O171" s="11">
        <v>684549.99</v>
      </c>
      <c r="P171" s="11">
        <v>907000</v>
      </c>
      <c r="Q171" s="11">
        <v>795774.995</v>
      </c>
      <c r="R171" s="12">
        <f t="shared" si="13"/>
        <v>1.1321306132807043</v>
      </c>
      <c r="S171" s="12">
        <f t="shared" si="14"/>
        <v>0.85446527012127893</v>
      </c>
      <c r="T171" s="12">
        <f t="shared" si="15"/>
        <v>0.97389338050261309</v>
      </c>
      <c r="U171" s="13">
        <f t="shared" si="16"/>
        <v>1</v>
      </c>
      <c r="V171" s="13">
        <f t="shared" si="16"/>
        <v>0</v>
      </c>
      <c r="W171" s="14">
        <f t="shared" si="16"/>
        <v>0</v>
      </c>
      <c r="X171" s="5" t="s">
        <v>189</v>
      </c>
      <c r="Y171" s="5" t="s">
        <v>144</v>
      </c>
    </row>
    <row r="172" spans="1:25" x14ac:dyDescent="0.35">
      <c r="A172" s="6">
        <f t="shared" si="17"/>
        <v>170</v>
      </c>
      <c r="B172" s="7">
        <v>45292</v>
      </c>
      <c r="C172" s="8" t="s">
        <v>111</v>
      </c>
      <c r="D172" s="8">
        <f>VLOOKUP(A172,[1]Master!$A$2:$W$292,4,0)</f>
        <v>71735</v>
      </c>
      <c r="E172" s="8" t="s">
        <v>182</v>
      </c>
      <c r="F172" s="25">
        <v>12.246575342465754</v>
      </c>
      <c r="G172" s="24" t="str">
        <f t="shared" si="12"/>
        <v>12-15 Years</v>
      </c>
      <c r="H172" s="8" t="s">
        <v>110</v>
      </c>
      <c r="I172" s="8" t="s">
        <v>30</v>
      </c>
      <c r="J172" s="8">
        <v>16</v>
      </c>
      <c r="K172" s="8" t="s">
        <v>27</v>
      </c>
      <c r="L172" s="9">
        <v>45435</v>
      </c>
      <c r="M172" s="10">
        <v>2525000</v>
      </c>
      <c r="N172" s="8" t="s">
        <v>102</v>
      </c>
      <c r="O172" s="11">
        <v>1893150.0449999999</v>
      </c>
      <c r="P172" s="11">
        <v>2033800</v>
      </c>
      <c r="Q172" s="11">
        <v>1963475.0225</v>
      </c>
      <c r="R172" s="12">
        <f t="shared" si="13"/>
        <v>1.3337558777598106</v>
      </c>
      <c r="S172" s="12">
        <f t="shared" si="14"/>
        <v>1.2415183400531025</v>
      </c>
      <c r="T172" s="12">
        <f t="shared" si="15"/>
        <v>1.2859852919264727</v>
      </c>
      <c r="U172" s="13">
        <f t="shared" si="16"/>
        <v>1</v>
      </c>
      <c r="V172" s="13">
        <f t="shared" si="16"/>
        <v>1</v>
      </c>
      <c r="W172" s="14">
        <f t="shared" si="16"/>
        <v>1</v>
      </c>
      <c r="X172" s="5" t="s">
        <v>189</v>
      </c>
      <c r="Y172" s="5" t="s">
        <v>144</v>
      </c>
    </row>
    <row r="173" spans="1:25" x14ac:dyDescent="0.35">
      <c r="A173" s="6">
        <f t="shared" si="17"/>
        <v>171</v>
      </c>
      <c r="B173" s="7">
        <v>45292</v>
      </c>
      <c r="C173" s="8" t="s">
        <v>112</v>
      </c>
      <c r="D173" s="8">
        <f>VLOOKUP(A173,[1]Master!$A$2:$W$292,4,0)</f>
        <v>71564</v>
      </c>
      <c r="E173" s="8" t="s">
        <v>182</v>
      </c>
      <c r="F173" s="25">
        <v>10.246575342465754</v>
      </c>
      <c r="G173" s="24" t="str">
        <f t="shared" si="12"/>
        <v>10-12 Years</v>
      </c>
      <c r="H173" s="8" t="s">
        <v>113</v>
      </c>
      <c r="I173" s="8" t="s">
        <v>30</v>
      </c>
      <c r="J173" s="8">
        <v>20</v>
      </c>
      <c r="K173" s="8" t="s">
        <v>27</v>
      </c>
      <c r="L173" s="9">
        <v>45434</v>
      </c>
      <c r="M173" s="10">
        <v>2425000</v>
      </c>
      <c r="N173" s="8" t="s">
        <v>102</v>
      </c>
      <c r="O173" s="11">
        <v>1893150.0449999999</v>
      </c>
      <c r="P173" s="11">
        <v>2033800</v>
      </c>
      <c r="Q173" s="11">
        <v>1963475.0225</v>
      </c>
      <c r="R173" s="12">
        <f t="shared" si="13"/>
        <v>1.2809338627990261</v>
      </c>
      <c r="S173" s="12">
        <f t="shared" si="14"/>
        <v>1.1923492968826828</v>
      </c>
      <c r="T173" s="12">
        <f t="shared" si="15"/>
        <v>1.2350551813551272</v>
      </c>
      <c r="U173" s="13">
        <f t="shared" si="16"/>
        <v>1</v>
      </c>
      <c r="V173" s="13">
        <f t="shared" si="16"/>
        <v>1</v>
      </c>
      <c r="W173" s="14">
        <f t="shared" si="16"/>
        <v>1</v>
      </c>
      <c r="X173" s="5" t="s">
        <v>189</v>
      </c>
      <c r="Y173" s="5" t="s">
        <v>144</v>
      </c>
    </row>
    <row r="174" spans="1:25" x14ac:dyDescent="0.35">
      <c r="A174" s="6">
        <f t="shared" si="17"/>
        <v>172</v>
      </c>
      <c r="B174" s="7">
        <v>45292</v>
      </c>
      <c r="C174" s="8" t="s">
        <v>114</v>
      </c>
      <c r="D174" s="8">
        <f>VLOOKUP(A174,[1]Master!$A$2:$W$292,4,0)</f>
        <v>72267</v>
      </c>
      <c r="E174" s="8" t="s">
        <v>182</v>
      </c>
      <c r="F174" s="25">
        <v>4.6465753424657539</v>
      </c>
      <c r="G174" s="24" t="str">
        <f t="shared" si="12"/>
        <v>4-6 Years</v>
      </c>
      <c r="H174" s="8" t="s">
        <v>115</v>
      </c>
      <c r="I174" s="8" t="s">
        <v>26</v>
      </c>
      <c r="J174" s="8">
        <v>13</v>
      </c>
      <c r="K174" s="8" t="s">
        <v>24</v>
      </c>
      <c r="L174" s="9">
        <v>45450</v>
      </c>
      <c r="M174" s="10">
        <v>1925000</v>
      </c>
      <c r="N174" s="8" t="s">
        <v>102</v>
      </c>
      <c r="O174" s="11">
        <v>1141500.04</v>
      </c>
      <c r="P174" s="11">
        <v>1400300</v>
      </c>
      <c r="Q174" s="11">
        <v>1270900.02</v>
      </c>
      <c r="R174" s="12">
        <f t="shared" si="13"/>
        <v>1.6863775142749884</v>
      </c>
      <c r="S174" s="12">
        <f t="shared" si="14"/>
        <v>1.3747054202670856</v>
      </c>
      <c r="T174" s="12">
        <f t="shared" si="15"/>
        <v>1.5146746161826325</v>
      </c>
      <c r="U174" s="13">
        <f t="shared" si="16"/>
        <v>1</v>
      </c>
      <c r="V174" s="13">
        <f t="shared" si="16"/>
        <v>1</v>
      </c>
      <c r="W174" s="14">
        <f t="shared" si="16"/>
        <v>1</v>
      </c>
      <c r="X174" s="5" t="s">
        <v>189</v>
      </c>
      <c r="Y174" s="5" t="s">
        <v>144</v>
      </c>
    </row>
    <row r="175" spans="1:25" x14ac:dyDescent="0.35">
      <c r="A175" s="6">
        <f t="shared" si="17"/>
        <v>173</v>
      </c>
      <c r="B175" s="7">
        <v>45292</v>
      </c>
      <c r="C175" s="8" t="s">
        <v>34</v>
      </c>
      <c r="D175" s="8">
        <f>VLOOKUP(A175,[1]Master!$A$2:$W$292,4,0)</f>
        <v>73100</v>
      </c>
      <c r="E175" s="8" t="s">
        <v>182</v>
      </c>
      <c r="F175" s="25">
        <v>16.946575342465753</v>
      </c>
      <c r="G175" s="24" t="str">
        <f t="shared" si="12"/>
        <v>15-20 Years</v>
      </c>
      <c r="H175" s="8" t="s">
        <v>116</v>
      </c>
      <c r="I175" s="8" t="s">
        <v>117</v>
      </c>
      <c r="J175" s="8">
        <v>25</v>
      </c>
      <c r="K175" s="8" t="s">
        <v>31</v>
      </c>
      <c r="L175" s="9">
        <v>45505</v>
      </c>
      <c r="M175" s="10">
        <v>3325000</v>
      </c>
      <c r="N175" s="8" t="s">
        <v>118</v>
      </c>
      <c r="O175" s="11">
        <v>3081899.9950000001</v>
      </c>
      <c r="P175" s="11">
        <v>3934200</v>
      </c>
      <c r="Q175" s="11">
        <v>3508049.9975000001</v>
      </c>
      <c r="R175" s="12">
        <f t="shared" si="13"/>
        <v>1.0788799134931046</v>
      </c>
      <c r="S175" s="12">
        <f t="shared" si="14"/>
        <v>0.84515276295053632</v>
      </c>
      <c r="T175" s="12">
        <f t="shared" si="15"/>
        <v>0.94782001464333465</v>
      </c>
      <c r="U175" s="13">
        <f t="shared" si="16"/>
        <v>1</v>
      </c>
      <c r="V175" s="13">
        <f t="shared" si="16"/>
        <v>0</v>
      </c>
      <c r="W175" s="14">
        <f t="shared" si="16"/>
        <v>0</v>
      </c>
      <c r="X175" s="5" t="s">
        <v>189</v>
      </c>
      <c r="Y175" s="5" t="s">
        <v>144</v>
      </c>
    </row>
    <row r="176" spans="1:25" x14ac:dyDescent="0.35">
      <c r="A176" s="6">
        <f t="shared" si="17"/>
        <v>174</v>
      </c>
      <c r="B176" s="7">
        <v>45292</v>
      </c>
      <c r="C176" s="8" t="s">
        <v>70</v>
      </c>
      <c r="D176" s="8">
        <f>VLOOKUP(A176,[1]Master!$A$2:$W$292,4,0)</f>
        <v>72819</v>
      </c>
      <c r="E176" s="8" t="s">
        <v>182</v>
      </c>
      <c r="F176" s="25">
        <v>3.3465753424657536</v>
      </c>
      <c r="G176" s="24" t="str">
        <f t="shared" si="12"/>
        <v>2-4 Years</v>
      </c>
      <c r="H176" s="8" t="s">
        <v>100</v>
      </c>
      <c r="I176" s="8" t="s">
        <v>30</v>
      </c>
      <c r="J176" s="8">
        <v>5.5</v>
      </c>
      <c r="K176" s="8" t="s">
        <v>24</v>
      </c>
      <c r="L176" s="9">
        <v>45442</v>
      </c>
      <c r="M176" s="10">
        <v>875000</v>
      </c>
      <c r="N176" s="8"/>
      <c r="O176" s="11">
        <v>1141500.04</v>
      </c>
      <c r="P176" s="11">
        <v>1400300</v>
      </c>
      <c r="Q176" s="11">
        <v>1270900.02</v>
      </c>
      <c r="R176" s="12">
        <f t="shared" si="13"/>
        <v>0.76653523376135846</v>
      </c>
      <c r="S176" s="12">
        <f t="shared" si="14"/>
        <v>0.62486610012140253</v>
      </c>
      <c r="T176" s="12">
        <f t="shared" si="15"/>
        <v>0.68848846190119661</v>
      </c>
      <c r="U176" s="13">
        <f t="shared" si="16"/>
        <v>0</v>
      </c>
      <c r="V176" s="13">
        <f t="shared" si="16"/>
        <v>0</v>
      </c>
      <c r="W176" s="14">
        <f t="shared" si="16"/>
        <v>0</v>
      </c>
      <c r="X176" s="5" t="s">
        <v>189</v>
      </c>
      <c r="Y176" s="5" t="s">
        <v>144</v>
      </c>
    </row>
    <row r="177" spans="1:25" x14ac:dyDescent="0.35">
      <c r="A177" s="6">
        <f t="shared" si="17"/>
        <v>175</v>
      </c>
      <c r="B177" s="7">
        <v>45292</v>
      </c>
      <c r="C177" s="8" t="s">
        <v>70</v>
      </c>
      <c r="D177" s="8">
        <f>VLOOKUP(A177,[1]Master!$A$2:$W$292,4,0)</f>
        <v>72818</v>
      </c>
      <c r="E177" s="8" t="s">
        <v>182</v>
      </c>
      <c r="F177" s="25">
        <v>2.6465753424657534</v>
      </c>
      <c r="G177" s="24" t="str">
        <f t="shared" si="12"/>
        <v>2-4 Years</v>
      </c>
      <c r="H177" s="8" t="s">
        <v>100</v>
      </c>
      <c r="I177" s="8" t="s">
        <v>30</v>
      </c>
      <c r="J177" s="8">
        <v>5.5</v>
      </c>
      <c r="K177" s="8" t="s">
        <v>35</v>
      </c>
      <c r="L177" s="9">
        <v>45441</v>
      </c>
      <c r="M177" s="10">
        <v>775000</v>
      </c>
      <c r="N177" s="8" t="s">
        <v>102</v>
      </c>
      <c r="O177" s="11">
        <v>684549.99</v>
      </c>
      <c r="P177" s="11">
        <v>907000</v>
      </c>
      <c r="Q177" s="11">
        <v>795774.995</v>
      </c>
      <c r="R177" s="12">
        <f t="shared" si="13"/>
        <v>1.1321306132807043</v>
      </c>
      <c r="S177" s="12">
        <f t="shared" si="14"/>
        <v>0.85446527012127893</v>
      </c>
      <c r="T177" s="12">
        <f t="shared" si="15"/>
        <v>0.97389338050261309</v>
      </c>
      <c r="U177" s="13">
        <f t="shared" si="16"/>
        <v>1</v>
      </c>
      <c r="V177" s="13">
        <f t="shared" si="16"/>
        <v>0</v>
      </c>
      <c r="W177" s="14">
        <f t="shared" si="16"/>
        <v>0</v>
      </c>
      <c r="X177" s="5" t="s">
        <v>189</v>
      </c>
      <c r="Y177" s="5" t="s">
        <v>144</v>
      </c>
    </row>
    <row r="178" spans="1:25" x14ac:dyDescent="0.35">
      <c r="A178" s="6">
        <f t="shared" si="17"/>
        <v>176</v>
      </c>
      <c r="B178" s="7">
        <v>45323</v>
      </c>
      <c r="C178" s="8" t="s">
        <v>119</v>
      </c>
      <c r="D178" s="8">
        <f>VLOOKUP(A178,[1]Master!$A$2:$W$292,4,0)</f>
        <v>74027</v>
      </c>
      <c r="E178" s="8" t="s">
        <v>182</v>
      </c>
      <c r="F178" s="25">
        <v>7.2465753424657535</v>
      </c>
      <c r="G178" s="24" t="str">
        <f t="shared" si="12"/>
        <v>6-8 Years</v>
      </c>
      <c r="H178" s="8" t="s">
        <v>115</v>
      </c>
      <c r="I178" s="8" t="s">
        <v>30</v>
      </c>
      <c r="J178" s="8">
        <v>18</v>
      </c>
      <c r="K178" s="8" t="s">
        <v>27</v>
      </c>
      <c r="L178" s="9">
        <v>45505</v>
      </c>
      <c r="M178" s="10">
        <v>2925000</v>
      </c>
      <c r="N178" s="8">
        <v>2</v>
      </c>
      <c r="O178" s="11">
        <v>1893150.0449999999</v>
      </c>
      <c r="P178" s="11">
        <v>2033800</v>
      </c>
      <c r="Q178" s="11">
        <v>1963475.0225</v>
      </c>
      <c r="R178" s="12">
        <f t="shared" si="13"/>
        <v>1.545043937602949</v>
      </c>
      <c r="S178" s="12">
        <f t="shared" si="14"/>
        <v>1.4381945127347822</v>
      </c>
      <c r="T178" s="12">
        <f t="shared" si="15"/>
        <v>1.4897057342118545</v>
      </c>
      <c r="U178" s="13">
        <f t="shared" si="16"/>
        <v>1</v>
      </c>
      <c r="V178" s="13">
        <f t="shared" si="16"/>
        <v>1</v>
      </c>
      <c r="W178" s="14">
        <f t="shared" si="16"/>
        <v>1</v>
      </c>
      <c r="X178" s="5" t="s">
        <v>189</v>
      </c>
      <c r="Y178" s="5" t="s">
        <v>144</v>
      </c>
    </row>
    <row r="179" spans="1:25" x14ac:dyDescent="0.35">
      <c r="A179" s="6">
        <f t="shared" si="17"/>
        <v>177</v>
      </c>
      <c r="B179" s="7">
        <v>45323</v>
      </c>
      <c r="C179" s="8" t="s">
        <v>70</v>
      </c>
      <c r="D179" s="8">
        <f>VLOOKUP(A179,[1]Master!$A$2:$W$292,4,0)</f>
        <v>72815</v>
      </c>
      <c r="E179" s="8" t="s">
        <v>182</v>
      </c>
      <c r="F179" s="25">
        <v>7.3465753424657532</v>
      </c>
      <c r="G179" s="24" t="str">
        <f t="shared" si="12"/>
        <v>6-8 Years</v>
      </c>
      <c r="H179" s="8" t="s">
        <v>100</v>
      </c>
      <c r="I179" s="8" t="s">
        <v>30</v>
      </c>
      <c r="J179" s="8">
        <v>17</v>
      </c>
      <c r="K179" s="8" t="s">
        <v>20</v>
      </c>
      <c r="L179" s="9">
        <v>45444</v>
      </c>
      <c r="M179" s="10">
        <v>2425000</v>
      </c>
      <c r="N179" s="8" t="s">
        <v>102</v>
      </c>
      <c r="O179" s="11">
        <v>1450500.05</v>
      </c>
      <c r="P179" s="11">
        <v>1777300</v>
      </c>
      <c r="Q179" s="11">
        <v>1613900.0249999999</v>
      </c>
      <c r="R179" s="12">
        <f t="shared" si="13"/>
        <v>1.6718372398539385</v>
      </c>
      <c r="S179" s="12">
        <f t="shared" si="14"/>
        <v>1.3644291903449053</v>
      </c>
      <c r="T179" s="12">
        <f t="shared" si="15"/>
        <v>1.5025713875926114</v>
      </c>
      <c r="U179" s="13">
        <f t="shared" si="16"/>
        <v>1</v>
      </c>
      <c r="V179" s="13">
        <f t="shared" si="16"/>
        <v>1</v>
      </c>
      <c r="W179" s="14">
        <f t="shared" si="16"/>
        <v>1</v>
      </c>
      <c r="X179" s="5" t="s">
        <v>189</v>
      </c>
      <c r="Y179" s="5" t="s">
        <v>144</v>
      </c>
    </row>
    <row r="180" spans="1:25" x14ac:dyDescent="0.35">
      <c r="A180" s="6">
        <f t="shared" si="17"/>
        <v>178</v>
      </c>
      <c r="B180" s="7">
        <v>45323</v>
      </c>
      <c r="C180" s="8" t="s">
        <v>120</v>
      </c>
      <c r="D180" s="8">
        <f>VLOOKUP(A180,[1]Master!$A$2:$W$292,4,0)</f>
        <v>72335</v>
      </c>
      <c r="E180" s="8" t="s">
        <v>182</v>
      </c>
      <c r="F180" s="25">
        <v>4.3465753424657532</v>
      </c>
      <c r="G180" s="24" t="str">
        <f t="shared" si="12"/>
        <v>4-6 Years</v>
      </c>
      <c r="H180" s="8" t="s">
        <v>121</v>
      </c>
      <c r="I180" s="8" t="s">
        <v>30</v>
      </c>
      <c r="J180" s="8">
        <v>6</v>
      </c>
      <c r="K180" s="8" t="s">
        <v>24</v>
      </c>
      <c r="L180" s="9">
        <v>45442</v>
      </c>
      <c r="M180" s="10">
        <v>1175000</v>
      </c>
      <c r="N180" s="8" t="s">
        <v>102</v>
      </c>
      <c r="O180" s="11">
        <v>1141500.04</v>
      </c>
      <c r="P180" s="11">
        <v>1400300</v>
      </c>
      <c r="Q180" s="11">
        <v>1270900.02</v>
      </c>
      <c r="R180" s="12">
        <f t="shared" si="13"/>
        <v>1.02934731390811</v>
      </c>
      <c r="S180" s="12">
        <f t="shared" si="14"/>
        <v>0.83910590587731204</v>
      </c>
      <c r="T180" s="12">
        <f t="shared" si="15"/>
        <v>0.92454164883874967</v>
      </c>
      <c r="U180" s="13">
        <f t="shared" si="16"/>
        <v>1</v>
      </c>
      <c r="V180" s="13">
        <f t="shared" si="16"/>
        <v>0</v>
      </c>
      <c r="W180" s="14">
        <f t="shared" si="16"/>
        <v>0</v>
      </c>
      <c r="X180" s="5" t="s">
        <v>189</v>
      </c>
      <c r="Y180" s="5" t="s">
        <v>144</v>
      </c>
    </row>
    <row r="181" spans="1:25" x14ac:dyDescent="0.35">
      <c r="A181" s="6">
        <f t="shared" si="17"/>
        <v>179</v>
      </c>
      <c r="B181" s="7">
        <v>45323</v>
      </c>
      <c r="C181" s="8" t="s">
        <v>73</v>
      </c>
      <c r="D181" s="8">
        <f>VLOOKUP(A181,[1]Master!$A$2:$W$292,4,0)</f>
        <v>74080</v>
      </c>
      <c r="E181" s="8" t="s">
        <v>182</v>
      </c>
      <c r="F181" s="25">
        <v>6.2465753424657535</v>
      </c>
      <c r="G181" s="24" t="str">
        <f t="shared" si="12"/>
        <v>6-8 Years</v>
      </c>
      <c r="H181" s="8" t="s">
        <v>74</v>
      </c>
      <c r="I181" s="8" t="s">
        <v>75</v>
      </c>
      <c r="J181" s="8">
        <v>7</v>
      </c>
      <c r="K181" s="8" t="s">
        <v>24</v>
      </c>
      <c r="L181" s="9">
        <v>45526</v>
      </c>
      <c r="M181" s="10">
        <v>1425000</v>
      </c>
      <c r="N181" s="8"/>
      <c r="O181" s="11">
        <v>1141500.04</v>
      </c>
      <c r="P181" s="11">
        <v>1400300</v>
      </c>
      <c r="Q181" s="11">
        <v>1270900.02</v>
      </c>
      <c r="R181" s="12">
        <f t="shared" si="13"/>
        <v>1.2483573806970694</v>
      </c>
      <c r="S181" s="12">
        <f t="shared" si="14"/>
        <v>1.0176390773405699</v>
      </c>
      <c r="T181" s="12">
        <f t="shared" si="15"/>
        <v>1.1212526379533774</v>
      </c>
      <c r="U181" s="13">
        <f t="shared" si="16"/>
        <v>1</v>
      </c>
      <c r="V181" s="13">
        <f t="shared" si="16"/>
        <v>1</v>
      </c>
      <c r="W181" s="14">
        <f t="shared" si="16"/>
        <v>1</v>
      </c>
      <c r="X181" s="5" t="s">
        <v>189</v>
      </c>
      <c r="Y181" s="5" t="s">
        <v>144</v>
      </c>
    </row>
    <row r="182" spans="1:25" x14ac:dyDescent="0.35">
      <c r="A182" s="6">
        <f t="shared" si="17"/>
        <v>180</v>
      </c>
      <c r="B182" s="7">
        <v>45323</v>
      </c>
      <c r="C182" s="8" t="s">
        <v>122</v>
      </c>
      <c r="D182" s="8">
        <f>VLOOKUP(A182,[1]Master!$A$2:$W$292,4,0)</f>
        <v>72255</v>
      </c>
      <c r="E182" s="8" t="s">
        <v>182</v>
      </c>
      <c r="F182" s="25">
        <v>4.7465753424657535</v>
      </c>
      <c r="G182" s="24" t="str">
        <f t="shared" si="12"/>
        <v>4-6 Years</v>
      </c>
      <c r="H182" s="8" t="s">
        <v>115</v>
      </c>
      <c r="I182" s="8" t="s">
        <v>30</v>
      </c>
      <c r="J182" s="8" t="s">
        <v>123</v>
      </c>
      <c r="K182" s="8" t="s">
        <v>24</v>
      </c>
      <c r="L182" s="9">
        <v>45500</v>
      </c>
      <c r="M182" s="10">
        <v>1625000</v>
      </c>
      <c r="N182" s="8">
        <v>1.5</v>
      </c>
      <c r="O182" s="11">
        <v>1141500.04</v>
      </c>
      <c r="P182" s="11">
        <v>1400300</v>
      </c>
      <c r="Q182" s="11">
        <v>1270900.02</v>
      </c>
      <c r="R182" s="12">
        <f t="shared" si="13"/>
        <v>1.4235654341282371</v>
      </c>
      <c r="S182" s="12">
        <f t="shared" si="14"/>
        <v>1.1604656145111762</v>
      </c>
      <c r="T182" s="12">
        <f t="shared" si="15"/>
        <v>1.2786214292450795</v>
      </c>
      <c r="U182" s="13">
        <f t="shared" si="16"/>
        <v>1</v>
      </c>
      <c r="V182" s="13">
        <f t="shared" si="16"/>
        <v>1</v>
      </c>
      <c r="W182" s="14">
        <f t="shared" si="16"/>
        <v>1</v>
      </c>
      <c r="X182" s="5" t="s">
        <v>189</v>
      </c>
      <c r="Y182" s="5" t="s">
        <v>144</v>
      </c>
    </row>
    <row r="183" spans="1:25" x14ac:dyDescent="0.35">
      <c r="A183" s="6">
        <f t="shared" si="17"/>
        <v>181</v>
      </c>
      <c r="B183" s="7">
        <v>45323</v>
      </c>
      <c r="C183" s="8" t="s">
        <v>124</v>
      </c>
      <c r="D183" s="8">
        <f>VLOOKUP(A183,[1]Master!$A$2:$W$292,4,0)</f>
        <v>74096</v>
      </c>
      <c r="E183" s="8" t="s">
        <v>182</v>
      </c>
      <c r="F183" s="25">
        <v>9.3465753424657532</v>
      </c>
      <c r="G183" s="24" t="str">
        <f t="shared" si="12"/>
        <v>8-10 Years</v>
      </c>
      <c r="H183" s="8" t="s">
        <v>104</v>
      </c>
      <c r="I183" s="8" t="s">
        <v>26</v>
      </c>
      <c r="J183" s="8">
        <v>23</v>
      </c>
      <c r="K183" s="8" t="s">
        <v>21</v>
      </c>
      <c r="L183" s="9">
        <v>45560</v>
      </c>
      <c r="M183" s="10">
        <v>3425000</v>
      </c>
      <c r="N183" s="8"/>
      <c r="O183" s="11">
        <v>2250300</v>
      </c>
      <c r="P183" s="11">
        <v>2290400</v>
      </c>
      <c r="Q183" s="11">
        <v>2270350</v>
      </c>
      <c r="R183" s="12">
        <f t="shared" si="13"/>
        <v>1.5220192863173798</v>
      </c>
      <c r="S183" s="12">
        <f t="shared" si="14"/>
        <v>1.4953719874257771</v>
      </c>
      <c r="T183" s="12">
        <f t="shared" si="15"/>
        <v>1.5085779725592969</v>
      </c>
      <c r="U183" s="13">
        <f t="shared" si="16"/>
        <v>1</v>
      </c>
      <c r="V183" s="13">
        <f t="shared" si="16"/>
        <v>1</v>
      </c>
      <c r="W183" s="14">
        <f t="shared" si="16"/>
        <v>1</v>
      </c>
      <c r="X183" s="5" t="s">
        <v>189</v>
      </c>
      <c r="Y183" s="5" t="s">
        <v>144</v>
      </c>
    </row>
    <row r="184" spans="1:25" x14ac:dyDescent="0.35">
      <c r="A184" s="6">
        <f t="shared" si="17"/>
        <v>182</v>
      </c>
      <c r="B184" s="7">
        <v>45323</v>
      </c>
      <c r="C184" s="8" t="s">
        <v>125</v>
      </c>
      <c r="D184" s="8">
        <f>VLOOKUP(A184,[1]Master!$A$2:$W$292,4,0)</f>
        <v>73326</v>
      </c>
      <c r="E184" s="8" t="s">
        <v>182</v>
      </c>
      <c r="F184" s="25">
        <v>4.2465753424657535</v>
      </c>
      <c r="G184" s="24" t="str">
        <f t="shared" si="12"/>
        <v>4-6 Years</v>
      </c>
      <c r="H184" s="8" t="s">
        <v>126</v>
      </c>
      <c r="I184" s="8" t="s">
        <v>26</v>
      </c>
      <c r="J184" s="8">
        <v>11</v>
      </c>
      <c r="K184" s="8" t="s">
        <v>24</v>
      </c>
      <c r="L184" s="9">
        <v>45462</v>
      </c>
      <c r="M184" s="10">
        <v>1425000</v>
      </c>
      <c r="N184" s="8"/>
      <c r="O184" s="11">
        <v>1141500.04</v>
      </c>
      <c r="P184" s="11">
        <v>1400300</v>
      </c>
      <c r="Q184" s="11">
        <v>1270900.02</v>
      </c>
      <c r="R184" s="12">
        <f t="shared" si="13"/>
        <v>1.2483573806970694</v>
      </c>
      <c r="S184" s="12">
        <f t="shared" si="14"/>
        <v>1.0176390773405699</v>
      </c>
      <c r="T184" s="12">
        <f t="shared" si="15"/>
        <v>1.1212526379533774</v>
      </c>
      <c r="U184" s="13">
        <f t="shared" si="16"/>
        <v>1</v>
      </c>
      <c r="V184" s="13">
        <f t="shared" si="16"/>
        <v>1</v>
      </c>
      <c r="W184" s="14">
        <f t="shared" si="16"/>
        <v>1</v>
      </c>
      <c r="X184" s="5" t="s">
        <v>189</v>
      </c>
      <c r="Y184" s="5" t="s">
        <v>144</v>
      </c>
    </row>
    <row r="185" spans="1:25" x14ac:dyDescent="0.35">
      <c r="A185" s="6">
        <f t="shared" si="17"/>
        <v>183</v>
      </c>
      <c r="B185" s="7">
        <v>45323</v>
      </c>
      <c r="C185" s="8" t="s">
        <v>107</v>
      </c>
      <c r="D185" s="8">
        <f>VLOOKUP(A185,[1]Master!$A$2:$W$292,4,0)</f>
        <v>74091</v>
      </c>
      <c r="E185" s="8" t="s">
        <v>182</v>
      </c>
      <c r="F185" s="25">
        <v>4.7465753424657535</v>
      </c>
      <c r="G185" s="24" t="str">
        <f t="shared" si="12"/>
        <v>4-6 Years</v>
      </c>
      <c r="H185" s="8" t="s">
        <v>104</v>
      </c>
      <c r="I185" s="8" t="s">
        <v>26</v>
      </c>
      <c r="J185" s="8">
        <v>11.1</v>
      </c>
      <c r="K185" s="8" t="s">
        <v>24</v>
      </c>
      <c r="L185" s="9">
        <v>45506</v>
      </c>
      <c r="M185" s="10">
        <v>2125000</v>
      </c>
      <c r="N185" s="8"/>
      <c r="O185" s="11">
        <v>1141500.04</v>
      </c>
      <c r="P185" s="11">
        <v>1400300</v>
      </c>
      <c r="Q185" s="11">
        <v>1270900.02</v>
      </c>
      <c r="R185" s="12">
        <f t="shared" si="13"/>
        <v>1.8615855677061561</v>
      </c>
      <c r="S185" s="12">
        <f t="shared" si="14"/>
        <v>1.517531957437692</v>
      </c>
      <c r="T185" s="12">
        <f t="shared" si="15"/>
        <v>1.6720434074743347</v>
      </c>
      <c r="U185" s="13">
        <f t="shared" si="16"/>
        <v>1</v>
      </c>
      <c r="V185" s="13">
        <f t="shared" si="16"/>
        <v>1</v>
      </c>
      <c r="W185" s="14">
        <f t="shared" si="16"/>
        <v>1</v>
      </c>
      <c r="X185" s="5" t="s">
        <v>189</v>
      </c>
      <c r="Y185" s="5" t="s">
        <v>144</v>
      </c>
    </row>
    <row r="186" spans="1:25" x14ac:dyDescent="0.35">
      <c r="A186" s="6">
        <f t="shared" si="17"/>
        <v>184</v>
      </c>
      <c r="B186" s="7">
        <v>45323</v>
      </c>
      <c r="C186" s="8" t="s">
        <v>107</v>
      </c>
      <c r="D186" s="8">
        <f>VLOOKUP(A186,[1]Master!$A$2:$W$292,4,0)</f>
        <v>74092</v>
      </c>
      <c r="E186" s="8" t="s">
        <v>182</v>
      </c>
      <c r="F186" s="25">
        <v>3.2465753424657535</v>
      </c>
      <c r="G186" s="24" t="str">
        <f t="shared" si="12"/>
        <v>2-4 Years</v>
      </c>
      <c r="H186" s="8" t="s">
        <v>104</v>
      </c>
      <c r="I186" s="8" t="s">
        <v>26</v>
      </c>
      <c r="J186" s="8">
        <v>7.5</v>
      </c>
      <c r="K186" s="8" t="s">
        <v>24</v>
      </c>
      <c r="L186" s="9">
        <v>45477</v>
      </c>
      <c r="M186" s="10">
        <v>1325000</v>
      </c>
      <c r="N186" s="8"/>
      <c r="O186" s="11">
        <v>1141500.04</v>
      </c>
      <c r="P186" s="11">
        <v>1400300</v>
      </c>
      <c r="Q186" s="11">
        <v>1270900.02</v>
      </c>
      <c r="R186" s="12">
        <f t="shared" si="13"/>
        <v>1.1607533539814856</v>
      </c>
      <c r="S186" s="12">
        <f t="shared" si="14"/>
        <v>0.94622580875526674</v>
      </c>
      <c r="T186" s="12">
        <f t="shared" si="15"/>
        <v>1.0425682423075262</v>
      </c>
      <c r="U186" s="13">
        <f t="shared" si="16"/>
        <v>1</v>
      </c>
      <c r="V186" s="13">
        <f t="shared" si="16"/>
        <v>0</v>
      </c>
      <c r="W186" s="14">
        <f t="shared" si="16"/>
        <v>1</v>
      </c>
      <c r="X186" s="5" t="s">
        <v>189</v>
      </c>
      <c r="Y186" s="5" t="s">
        <v>144</v>
      </c>
    </row>
    <row r="187" spans="1:25" x14ac:dyDescent="0.35">
      <c r="A187" s="6">
        <f t="shared" si="17"/>
        <v>185</v>
      </c>
      <c r="B187" s="7">
        <v>45323</v>
      </c>
      <c r="C187" s="8" t="s">
        <v>127</v>
      </c>
      <c r="D187" s="8">
        <f>VLOOKUP(A187,[1]Master!$A$2:$W$292,4,0)</f>
        <v>74954</v>
      </c>
      <c r="E187" s="8" t="s">
        <v>182</v>
      </c>
      <c r="F187" s="25">
        <v>14.246575342465754</v>
      </c>
      <c r="G187" s="24" t="str">
        <f t="shared" si="12"/>
        <v>12-15 Years</v>
      </c>
      <c r="H187" s="8" t="s">
        <v>128</v>
      </c>
      <c r="I187" s="8" t="s">
        <v>26</v>
      </c>
      <c r="J187" s="8">
        <v>81</v>
      </c>
      <c r="K187" s="8" t="s">
        <v>31</v>
      </c>
      <c r="L187" s="9">
        <v>45506</v>
      </c>
      <c r="M187" s="10">
        <v>4125000</v>
      </c>
      <c r="N187" s="8">
        <v>2.5</v>
      </c>
      <c r="O187" s="11">
        <v>3081899.9950000001</v>
      </c>
      <c r="P187" s="11">
        <v>3934200</v>
      </c>
      <c r="Q187" s="11">
        <v>3508049.9975000001</v>
      </c>
      <c r="R187" s="12">
        <f t="shared" si="13"/>
        <v>1.3384600430553555</v>
      </c>
      <c r="S187" s="12">
        <f t="shared" si="14"/>
        <v>1.0484977886228457</v>
      </c>
      <c r="T187" s="12">
        <f t="shared" si="15"/>
        <v>1.1758669354597759</v>
      </c>
      <c r="U187" s="13">
        <f t="shared" si="16"/>
        <v>1</v>
      </c>
      <c r="V187" s="13">
        <f t="shared" si="16"/>
        <v>1</v>
      </c>
      <c r="W187" s="14">
        <f t="shared" si="16"/>
        <v>1</v>
      </c>
      <c r="X187" s="5" t="s">
        <v>189</v>
      </c>
      <c r="Y187" s="5" t="s">
        <v>144</v>
      </c>
    </row>
    <row r="188" spans="1:25" x14ac:dyDescent="0.35">
      <c r="A188" s="6">
        <f t="shared" si="17"/>
        <v>186</v>
      </c>
      <c r="B188" s="7">
        <v>45323</v>
      </c>
      <c r="C188" s="8" t="s">
        <v>67</v>
      </c>
      <c r="D188" s="8">
        <f>VLOOKUP(A188,[1]Master!$A$2:$W$292,4,0)</f>
        <v>71771</v>
      </c>
      <c r="E188" s="8" t="s">
        <v>182</v>
      </c>
      <c r="F188" s="25">
        <v>5.7465753424657535</v>
      </c>
      <c r="G188" s="24" t="str">
        <f t="shared" si="12"/>
        <v>4-6 Years</v>
      </c>
      <c r="H188" s="8" t="s">
        <v>104</v>
      </c>
      <c r="I188" s="8" t="s">
        <v>26</v>
      </c>
      <c r="J188" s="8">
        <v>15.35</v>
      </c>
      <c r="K188" s="8" t="s">
        <v>24</v>
      </c>
      <c r="L188" s="9">
        <v>45563</v>
      </c>
      <c r="M188" s="10">
        <v>2125000</v>
      </c>
      <c r="N188" s="8"/>
      <c r="O188" s="11">
        <v>1141500.04</v>
      </c>
      <c r="P188" s="11">
        <v>1400300</v>
      </c>
      <c r="Q188" s="11">
        <v>1270900.02</v>
      </c>
      <c r="R188" s="12">
        <f t="shared" si="13"/>
        <v>1.8615855677061561</v>
      </c>
      <c r="S188" s="12">
        <f t="shared" si="14"/>
        <v>1.517531957437692</v>
      </c>
      <c r="T188" s="12">
        <f t="shared" si="15"/>
        <v>1.6720434074743347</v>
      </c>
      <c r="U188" s="13">
        <f t="shared" si="16"/>
        <v>1</v>
      </c>
      <c r="V188" s="13">
        <f t="shared" si="16"/>
        <v>1</v>
      </c>
      <c r="W188" s="14">
        <f t="shared" si="16"/>
        <v>1</v>
      </c>
      <c r="X188" s="5" t="s">
        <v>189</v>
      </c>
      <c r="Y188" s="5" t="s">
        <v>144</v>
      </c>
    </row>
    <row r="189" spans="1:25" x14ac:dyDescent="0.35">
      <c r="A189" s="6">
        <f t="shared" si="17"/>
        <v>187</v>
      </c>
      <c r="B189" s="7">
        <v>45352</v>
      </c>
      <c r="C189" s="8" t="s">
        <v>114</v>
      </c>
      <c r="D189" s="8">
        <f>VLOOKUP(A189,[1]Master!$A$2:$W$292,4,0)</f>
        <v>72266</v>
      </c>
      <c r="E189" s="8" t="s">
        <v>182</v>
      </c>
      <c r="F189" s="25">
        <v>3.5465753424657533</v>
      </c>
      <c r="G189" s="24" t="str">
        <f t="shared" si="12"/>
        <v>2-4 Years</v>
      </c>
      <c r="H189" s="8" t="s">
        <v>115</v>
      </c>
      <c r="I189" s="8" t="s">
        <v>26</v>
      </c>
      <c r="J189" s="8">
        <v>8.8000000000000007</v>
      </c>
      <c r="K189" s="8" t="s">
        <v>24</v>
      </c>
      <c r="L189" s="9">
        <v>45562</v>
      </c>
      <c r="M189" s="10">
        <v>1475000</v>
      </c>
      <c r="N189" s="8">
        <v>1.5</v>
      </c>
      <c r="O189" s="11">
        <v>1141500.04</v>
      </c>
      <c r="P189" s="11">
        <v>1400300</v>
      </c>
      <c r="Q189" s="11">
        <v>1270900.02</v>
      </c>
      <c r="R189" s="12">
        <f t="shared" si="13"/>
        <v>1.2921593940548612</v>
      </c>
      <c r="S189" s="12">
        <f t="shared" si="14"/>
        <v>1.0533457116332214</v>
      </c>
      <c r="T189" s="12">
        <f t="shared" si="15"/>
        <v>1.1605948357763027</v>
      </c>
      <c r="U189" s="13">
        <f t="shared" si="16"/>
        <v>1</v>
      </c>
      <c r="V189" s="13">
        <f t="shared" si="16"/>
        <v>1</v>
      </c>
      <c r="W189" s="14">
        <f t="shared" si="16"/>
        <v>1</v>
      </c>
      <c r="X189" s="5" t="s">
        <v>189</v>
      </c>
      <c r="Y189" s="5" t="s">
        <v>144</v>
      </c>
    </row>
    <row r="190" spans="1:25" x14ac:dyDescent="0.35">
      <c r="A190" s="6">
        <f t="shared" si="17"/>
        <v>188</v>
      </c>
      <c r="B190" s="7">
        <v>45352</v>
      </c>
      <c r="C190" s="8" t="s">
        <v>125</v>
      </c>
      <c r="D190" s="8">
        <f>VLOOKUP(A190,[1]Master!$A$2:$W$292,4,0)</f>
        <v>74170</v>
      </c>
      <c r="E190" s="8" t="s">
        <v>182</v>
      </c>
      <c r="F190" s="25">
        <v>4.3465753424657532</v>
      </c>
      <c r="G190" s="24" t="str">
        <f t="shared" si="12"/>
        <v>4-6 Years</v>
      </c>
      <c r="H190" s="8" t="s">
        <v>126</v>
      </c>
      <c r="I190" s="8" t="s">
        <v>26</v>
      </c>
      <c r="J190" s="8">
        <v>11.5</v>
      </c>
      <c r="K190" s="8" t="s">
        <v>24</v>
      </c>
      <c r="L190" s="9">
        <v>45469</v>
      </c>
      <c r="M190" s="10">
        <v>1525000</v>
      </c>
      <c r="N190" s="8">
        <v>1.5</v>
      </c>
      <c r="O190" s="11">
        <v>1141500.04</v>
      </c>
      <c r="P190" s="11">
        <v>1400300</v>
      </c>
      <c r="Q190" s="11">
        <v>1270900.02</v>
      </c>
      <c r="R190" s="12">
        <f t="shared" si="13"/>
        <v>1.3359614074126531</v>
      </c>
      <c r="S190" s="12">
        <f t="shared" si="14"/>
        <v>1.089052345925873</v>
      </c>
      <c r="T190" s="12">
        <f t="shared" si="15"/>
        <v>1.1999370335992283</v>
      </c>
      <c r="U190" s="13">
        <f t="shared" si="16"/>
        <v>1</v>
      </c>
      <c r="V190" s="13">
        <f t="shared" si="16"/>
        <v>1</v>
      </c>
      <c r="W190" s="14">
        <f t="shared" si="16"/>
        <v>1</v>
      </c>
      <c r="X190" s="5" t="s">
        <v>189</v>
      </c>
      <c r="Y190" s="5" t="s">
        <v>144</v>
      </c>
    </row>
    <row r="191" spans="1:25" x14ac:dyDescent="0.35">
      <c r="A191" s="6">
        <f t="shared" si="17"/>
        <v>189</v>
      </c>
      <c r="B191" s="7">
        <v>45352</v>
      </c>
      <c r="C191" s="8" t="s">
        <v>125</v>
      </c>
      <c r="D191" s="8">
        <f>VLOOKUP(A191,[1]Master!$A$2:$W$292,4,0)</f>
        <v>74171</v>
      </c>
      <c r="E191" s="8" t="s">
        <v>182</v>
      </c>
      <c r="F191" s="25">
        <v>4.2465753424657535</v>
      </c>
      <c r="G191" s="24" t="str">
        <f t="shared" si="12"/>
        <v>4-6 Years</v>
      </c>
      <c r="H191" s="8" t="s">
        <v>126</v>
      </c>
      <c r="I191" s="8" t="s">
        <v>26</v>
      </c>
      <c r="J191" s="8">
        <v>6</v>
      </c>
      <c r="K191" s="8" t="s">
        <v>24</v>
      </c>
      <c r="L191" s="9">
        <v>45470</v>
      </c>
      <c r="M191" s="10">
        <v>1225000</v>
      </c>
      <c r="N191" s="8"/>
      <c r="O191" s="11">
        <v>1141500.04</v>
      </c>
      <c r="P191" s="11">
        <v>1400300</v>
      </c>
      <c r="Q191" s="11">
        <v>1270900.02</v>
      </c>
      <c r="R191" s="12">
        <f t="shared" si="13"/>
        <v>1.0731493272659018</v>
      </c>
      <c r="S191" s="12">
        <f t="shared" si="14"/>
        <v>0.87481254016996357</v>
      </c>
      <c r="T191" s="12">
        <f t="shared" si="15"/>
        <v>0.96388384666167526</v>
      </c>
      <c r="U191" s="13">
        <f t="shared" si="16"/>
        <v>1</v>
      </c>
      <c r="V191" s="13">
        <f t="shared" si="16"/>
        <v>0</v>
      </c>
      <c r="W191" s="14">
        <f t="shared" si="16"/>
        <v>0</v>
      </c>
      <c r="X191" s="5" t="s">
        <v>189</v>
      </c>
      <c r="Y191" s="5" t="s">
        <v>144</v>
      </c>
    </row>
    <row r="192" spans="1:25" x14ac:dyDescent="0.35">
      <c r="A192" s="6">
        <f t="shared" si="17"/>
        <v>190</v>
      </c>
      <c r="B192" s="7">
        <v>45352</v>
      </c>
      <c r="C192" s="8" t="s">
        <v>114</v>
      </c>
      <c r="D192" s="8">
        <f>VLOOKUP(A192,[1]Master!$A$2:$W$292,4,0)</f>
        <v>76044</v>
      </c>
      <c r="E192" s="8" t="s">
        <v>182</v>
      </c>
      <c r="F192" s="25">
        <v>6.2465753424657535</v>
      </c>
      <c r="G192" s="24" t="str">
        <f t="shared" si="12"/>
        <v>6-8 Years</v>
      </c>
      <c r="H192" s="8" t="s">
        <v>115</v>
      </c>
      <c r="I192" s="8" t="s">
        <v>30</v>
      </c>
      <c r="J192" s="8">
        <v>18</v>
      </c>
      <c r="K192" s="8" t="s">
        <v>20</v>
      </c>
      <c r="L192" s="9">
        <v>45547</v>
      </c>
      <c r="M192" s="10">
        <v>2125000</v>
      </c>
      <c r="N192" s="8">
        <v>2.5</v>
      </c>
      <c r="O192" s="11">
        <v>1450500.05</v>
      </c>
      <c r="P192" s="11">
        <v>1777300</v>
      </c>
      <c r="Q192" s="11">
        <v>1613900.0249999999</v>
      </c>
      <c r="R192" s="12">
        <f t="shared" si="13"/>
        <v>1.4650120143049978</v>
      </c>
      <c r="S192" s="12">
        <f t="shared" si="14"/>
        <v>1.1956338265908963</v>
      </c>
      <c r="T192" s="12">
        <f t="shared" si="15"/>
        <v>1.3166862674780615</v>
      </c>
      <c r="U192" s="13">
        <f t="shared" si="16"/>
        <v>1</v>
      </c>
      <c r="V192" s="13">
        <f t="shared" si="16"/>
        <v>1</v>
      </c>
      <c r="W192" s="14">
        <f t="shared" si="16"/>
        <v>1</v>
      </c>
      <c r="X192" s="5" t="s">
        <v>189</v>
      </c>
      <c r="Y192" s="5" t="s">
        <v>144</v>
      </c>
    </row>
    <row r="193" spans="1:25" x14ac:dyDescent="0.35">
      <c r="A193" s="6">
        <f t="shared" si="17"/>
        <v>191</v>
      </c>
      <c r="B193" s="7">
        <v>45352</v>
      </c>
      <c r="C193" s="8" t="s">
        <v>61</v>
      </c>
      <c r="D193" s="8">
        <f>VLOOKUP(A193,[1]Master!$A$2:$W$292,4,0)</f>
        <v>74928</v>
      </c>
      <c r="E193" s="8" t="s">
        <v>182</v>
      </c>
      <c r="F193" s="25">
        <v>7.5465753424657533</v>
      </c>
      <c r="G193" s="24" t="str">
        <f t="shared" si="12"/>
        <v>6-8 Years</v>
      </c>
      <c r="H193" s="8" t="s">
        <v>18</v>
      </c>
      <c r="I193" s="8" t="s">
        <v>19</v>
      </c>
      <c r="J193" s="8">
        <v>12.5</v>
      </c>
      <c r="K193" s="8" t="s">
        <v>20</v>
      </c>
      <c r="L193" s="9">
        <v>45616</v>
      </c>
      <c r="M193" s="10">
        <v>1925000</v>
      </c>
      <c r="N193" s="8">
        <v>2.5</v>
      </c>
      <c r="O193" s="11">
        <v>1450500.05</v>
      </c>
      <c r="P193" s="11">
        <v>1777300</v>
      </c>
      <c r="Q193" s="11">
        <v>1613900.0249999999</v>
      </c>
      <c r="R193" s="12">
        <f t="shared" si="13"/>
        <v>1.3271285306057039</v>
      </c>
      <c r="S193" s="12">
        <f t="shared" si="14"/>
        <v>1.0831035840882237</v>
      </c>
      <c r="T193" s="12">
        <f t="shared" si="15"/>
        <v>1.1927628540683617</v>
      </c>
      <c r="U193" s="13">
        <f t="shared" si="16"/>
        <v>1</v>
      </c>
      <c r="V193" s="13">
        <f t="shared" si="16"/>
        <v>1</v>
      </c>
      <c r="W193" s="14">
        <f t="shared" si="16"/>
        <v>1</v>
      </c>
      <c r="X193" s="5" t="s">
        <v>189</v>
      </c>
      <c r="Y193" s="5" t="s">
        <v>144</v>
      </c>
    </row>
    <row r="194" spans="1:25" x14ac:dyDescent="0.35">
      <c r="A194" s="6">
        <f t="shared" si="17"/>
        <v>192</v>
      </c>
      <c r="B194" s="7">
        <v>45352</v>
      </c>
      <c r="C194" s="8" t="s">
        <v>52</v>
      </c>
      <c r="D194" s="8">
        <f>VLOOKUP(A194,[1]Master!$A$2:$W$292,4,0)</f>
        <v>74923</v>
      </c>
      <c r="E194" s="8" t="s">
        <v>182</v>
      </c>
      <c r="F194" s="25">
        <v>8.5465753424657542</v>
      </c>
      <c r="G194" s="24" t="str">
        <f t="shared" si="12"/>
        <v>8-10 Years</v>
      </c>
      <c r="H194" s="8" t="s">
        <v>18</v>
      </c>
      <c r="I194" s="8" t="s">
        <v>19</v>
      </c>
      <c r="J194" s="8">
        <v>20</v>
      </c>
      <c r="K194" s="8" t="s">
        <v>21</v>
      </c>
      <c r="L194" s="9">
        <v>45612</v>
      </c>
      <c r="M194" s="10">
        <v>2725000</v>
      </c>
      <c r="N194" s="8"/>
      <c r="O194" s="11">
        <v>2250300</v>
      </c>
      <c r="P194" s="11">
        <v>2290400</v>
      </c>
      <c r="Q194" s="11">
        <v>2270350</v>
      </c>
      <c r="R194" s="12">
        <f t="shared" si="13"/>
        <v>1.2109496511576234</v>
      </c>
      <c r="S194" s="12">
        <f t="shared" si="14"/>
        <v>1.1897485155431367</v>
      </c>
      <c r="T194" s="12">
        <f t="shared" si="15"/>
        <v>1.2002554672187107</v>
      </c>
      <c r="U194" s="13">
        <f t="shared" si="16"/>
        <v>1</v>
      </c>
      <c r="V194" s="13">
        <f t="shared" si="16"/>
        <v>1</v>
      </c>
      <c r="W194" s="14">
        <f t="shared" si="16"/>
        <v>1</v>
      </c>
      <c r="X194" s="5" t="s">
        <v>189</v>
      </c>
      <c r="Y194" s="5" t="s">
        <v>144</v>
      </c>
    </row>
    <row r="195" spans="1:25" x14ac:dyDescent="0.35">
      <c r="A195" s="6">
        <f t="shared" si="17"/>
        <v>193</v>
      </c>
      <c r="B195" s="7">
        <v>45352</v>
      </c>
      <c r="C195" s="8" t="s">
        <v>61</v>
      </c>
      <c r="D195" s="8">
        <f>VLOOKUP(A195,[1]Master!$A$2:$W$292,4,0)</f>
        <v>74925</v>
      </c>
      <c r="E195" s="8" t="s">
        <v>182</v>
      </c>
      <c r="F195" s="25">
        <v>8.0465753424657525</v>
      </c>
      <c r="G195" s="24" t="str">
        <f t="shared" ref="G195:G258" si="18">IF(F195&lt;2,"0-2 Year",
IF(F195&lt;4,"2-4 Years",
IF(F195&lt;6,"4-6 Years",
IF(F195&lt;8,"6-8 Years",
IF(F195&lt;10,"8-10 Years",
IF(F195&lt;12,"10-12 Years",
IF(F195&lt;15,"12-15 Years",
IF(F195&lt;20,"15-20 Years",
IF(F195&lt;=25,"20-25 Years","")))))))))</f>
        <v>8-10 Years</v>
      </c>
      <c r="H195" s="8" t="s">
        <v>18</v>
      </c>
      <c r="I195" s="8" t="s">
        <v>19</v>
      </c>
      <c r="J195" s="8">
        <v>23</v>
      </c>
      <c r="K195" s="8" t="s">
        <v>27</v>
      </c>
      <c r="L195" s="9">
        <v>45547</v>
      </c>
      <c r="M195" s="10">
        <v>2125000</v>
      </c>
      <c r="N195" s="8">
        <v>2.5</v>
      </c>
      <c r="O195" s="11">
        <v>1893150.0449999999</v>
      </c>
      <c r="P195" s="11">
        <v>2033800</v>
      </c>
      <c r="Q195" s="11">
        <v>1963475.0225</v>
      </c>
      <c r="R195" s="12">
        <f t="shared" ref="R195:R258" si="19">M195/O195</f>
        <v>1.1224678179166723</v>
      </c>
      <c r="S195" s="12">
        <f t="shared" ref="S195:S258" si="20">M195/P195</f>
        <v>1.044842167371423</v>
      </c>
      <c r="T195" s="12">
        <f t="shared" ref="T195:T258" si="21">M195/Q195</f>
        <v>1.0822648496410909</v>
      </c>
      <c r="U195" s="13">
        <f t="shared" ref="U195:W258" si="22">IF(R195&gt;1,1,0)</f>
        <v>1</v>
      </c>
      <c r="V195" s="13">
        <f t="shared" si="22"/>
        <v>1</v>
      </c>
      <c r="W195" s="14">
        <f t="shared" si="22"/>
        <v>1</v>
      </c>
      <c r="X195" s="5" t="s">
        <v>189</v>
      </c>
      <c r="Y195" s="5" t="s">
        <v>144</v>
      </c>
    </row>
    <row r="196" spans="1:25" x14ac:dyDescent="0.35">
      <c r="A196" s="6">
        <f t="shared" si="17"/>
        <v>194</v>
      </c>
      <c r="B196" s="7">
        <v>45352</v>
      </c>
      <c r="C196" s="8" t="s">
        <v>129</v>
      </c>
      <c r="D196" s="8">
        <f>VLOOKUP(A196,[1]Master!$A$2:$W$292,4,0)</f>
        <v>74924</v>
      </c>
      <c r="E196" s="8" t="s">
        <v>182</v>
      </c>
      <c r="F196" s="25">
        <v>8.5465753424657542</v>
      </c>
      <c r="G196" s="24" t="str">
        <f t="shared" si="18"/>
        <v>8-10 Years</v>
      </c>
      <c r="H196" s="8" t="s">
        <v>18</v>
      </c>
      <c r="I196" s="8" t="s">
        <v>19</v>
      </c>
      <c r="J196" s="8">
        <v>12.85</v>
      </c>
      <c r="K196" s="8" t="s">
        <v>27</v>
      </c>
      <c r="L196" s="9">
        <v>45612</v>
      </c>
      <c r="M196" s="10">
        <v>2225000</v>
      </c>
      <c r="N196" s="8"/>
      <c r="O196" s="11">
        <v>1893150.0449999999</v>
      </c>
      <c r="P196" s="11">
        <v>2033800</v>
      </c>
      <c r="Q196" s="11">
        <v>1963475.0225</v>
      </c>
      <c r="R196" s="12">
        <f t="shared" si="19"/>
        <v>1.175289832877457</v>
      </c>
      <c r="S196" s="12">
        <f t="shared" si="20"/>
        <v>1.0940112105418429</v>
      </c>
      <c r="T196" s="12">
        <f t="shared" si="21"/>
        <v>1.1331949602124363</v>
      </c>
      <c r="U196" s="13">
        <f t="shared" si="22"/>
        <v>1</v>
      </c>
      <c r="V196" s="13">
        <f t="shared" si="22"/>
        <v>1</v>
      </c>
      <c r="W196" s="14">
        <f t="shared" si="22"/>
        <v>1</v>
      </c>
      <c r="X196" s="5" t="s">
        <v>189</v>
      </c>
      <c r="Y196" s="5" t="s">
        <v>144</v>
      </c>
    </row>
    <row r="197" spans="1:25" x14ac:dyDescent="0.35">
      <c r="A197" s="6">
        <f t="shared" ref="A197:A260" si="23">A196+1</f>
        <v>195</v>
      </c>
      <c r="B197" s="7">
        <v>45352</v>
      </c>
      <c r="C197" s="8" t="s">
        <v>129</v>
      </c>
      <c r="D197" s="8" t="str">
        <f>VLOOKUP(A197,[1]Master!$A$2:$W$292,4,0)</f>
        <v>74929 </v>
      </c>
      <c r="E197" s="8" t="s">
        <v>182</v>
      </c>
      <c r="F197" s="25">
        <v>10.246575342465754</v>
      </c>
      <c r="G197" s="24" t="str">
        <f t="shared" si="18"/>
        <v>10-12 Years</v>
      </c>
      <c r="H197" s="8" t="s">
        <v>18</v>
      </c>
      <c r="I197" s="8" t="s">
        <v>19</v>
      </c>
      <c r="J197" s="8">
        <v>15</v>
      </c>
      <c r="K197" s="8" t="s">
        <v>21</v>
      </c>
      <c r="L197" s="9">
        <v>45553</v>
      </c>
      <c r="M197" s="10">
        <v>2925000</v>
      </c>
      <c r="N197" s="8"/>
      <c r="O197" s="11">
        <v>2250300</v>
      </c>
      <c r="P197" s="11">
        <v>2290400</v>
      </c>
      <c r="Q197" s="11">
        <v>2270350</v>
      </c>
      <c r="R197" s="12">
        <f t="shared" si="19"/>
        <v>1.2998266897746966</v>
      </c>
      <c r="S197" s="12">
        <f t="shared" si="20"/>
        <v>1.2770695075096052</v>
      </c>
      <c r="T197" s="12">
        <f t="shared" si="21"/>
        <v>1.2883476116017354</v>
      </c>
      <c r="U197" s="13">
        <f t="shared" si="22"/>
        <v>1</v>
      </c>
      <c r="V197" s="13">
        <f t="shared" si="22"/>
        <v>1</v>
      </c>
      <c r="W197" s="14">
        <f t="shared" si="22"/>
        <v>1</v>
      </c>
      <c r="X197" s="5" t="s">
        <v>189</v>
      </c>
      <c r="Y197" s="5" t="s">
        <v>144</v>
      </c>
    </row>
    <row r="198" spans="1:25" x14ac:dyDescent="0.35">
      <c r="A198" s="6">
        <f t="shared" si="23"/>
        <v>196</v>
      </c>
      <c r="B198" s="7">
        <v>45352</v>
      </c>
      <c r="C198" s="8" t="s">
        <v>25</v>
      </c>
      <c r="D198" s="8">
        <f>VLOOKUP(A198,[1]Master!$A$2:$W$292,4,0)</f>
        <v>73829</v>
      </c>
      <c r="E198" s="8" t="s">
        <v>182</v>
      </c>
      <c r="F198" s="25">
        <v>2.9465753424657537</v>
      </c>
      <c r="G198" s="24" t="str">
        <f t="shared" si="18"/>
        <v>2-4 Years</v>
      </c>
      <c r="H198" s="8" t="s">
        <v>130</v>
      </c>
      <c r="I198" s="8" t="s">
        <v>30</v>
      </c>
      <c r="J198" s="8">
        <v>5</v>
      </c>
      <c r="K198" s="8" t="s">
        <v>35</v>
      </c>
      <c r="L198" s="9">
        <v>45485</v>
      </c>
      <c r="M198" s="10">
        <v>1025000</v>
      </c>
      <c r="N198" s="8">
        <v>1.5</v>
      </c>
      <c r="O198" s="11">
        <v>684549.99</v>
      </c>
      <c r="P198" s="11">
        <v>907000</v>
      </c>
      <c r="Q198" s="11">
        <v>795774.995</v>
      </c>
      <c r="R198" s="12">
        <f t="shared" si="19"/>
        <v>1.4973340369196413</v>
      </c>
      <c r="S198" s="12">
        <f t="shared" si="20"/>
        <v>1.1300992282249174</v>
      </c>
      <c r="T198" s="12">
        <f t="shared" si="21"/>
        <v>1.288052535503456</v>
      </c>
      <c r="U198" s="13">
        <f t="shared" si="22"/>
        <v>1</v>
      </c>
      <c r="V198" s="13">
        <f t="shared" si="22"/>
        <v>1</v>
      </c>
      <c r="W198" s="14">
        <f t="shared" si="22"/>
        <v>1</v>
      </c>
      <c r="X198" s="5" t="s">
        <v>189</v>
      </c>
      <c r="Y198" s="5" t="s">
        <v>144</v>
      </c>
    </row>
    <row r="199" spans="1:25" x14ac:dyDescent="0.35">
      <c r="A199" s="6">
        <f t="shared" si="23"/>
        <v>197</v>
      </c>
      <c r="B199" s="7">
        <v>45352</v>
      </c>
      <c r="C199" s="8" t="s">
        <v>131</v>
      </c>
      <c r="D199" s="8">
        <f>VLOOKUP(A199,[1]Master!$A$2:$W$292,4,0)</f>
        <v>73257</v>
      </c>
      <c r="E199" s="8" t="s">
        <v>182</v>
      </c>
      <c r="F199" s="25">
        <v>12.046575342465754</v>
      </c>
      <c r="G199" s="24" t="str">
        <f t="shared" si="18"/>
        <v>12-15 Years</v>
      </c>
      <c r="H199" s="8" t="s">
        <v>128</v>
      </c>
      <c r="I199" s="8" t="s">
        <v>26</v>
      </c>
      <c r="J199" s="8" t="s">
        <v>132</v>
      </c>
      <c r="K199" s="8" t="s">
        <v>31</v>
      </c>
      <c r="L199" s="9">
        <v>45592</v>
      </c>
      <c r="M199" s="10">
        <v>3925000</v>
      </c>
      <c r="N199" s="8"/>
      <c r="O199" s="11">
        <v>3081899.9950000001</v>
      </c>
      <c r="P199" s="11">
        <v>3934200</v>
      </c>
      <c r="Q199" s="11">
        <v>3508049.9975000001</v>
      </c>
      <c r="R199" s="12">
        <f t="shared" si="19"/>
        <v>1.2735650106647929</v>
      </c>
      <c r="S199" s="12">
        <f t="shared" si="20"/>
        <v>0.99766153220476839</v>
      </c>
      <c r="T199" s="12">
        <f t="shared" si="21"/>
        <v>1.1188552052556657</v>
      </c>
      <c r="U199" s="13">
        <f t="shared" si="22"/>
        <v>1</v>
      </c>
      <c r="V199" s="13">
        <f t="shared" si="22"/>
        <v>0</v>
      </c>
      <c r="W199" s="14">
        <f t="shared" si="22"/>
        <v>1</v>
      </c>
      <c r="X199" s="5" t="s">
        <v>189</v>
      </c>
      <c r="Y199" s="5" t="s">
        <v>144</v>
      </c>
    </row>
    <row r="200" spans="1:25" x14ac:dyDescent="0.35">
      <c r="A200" s="6">
        <f t="shared" si="23"/>
        <v>198</v>
      </c>
      <c r="B200" s="7">
        <v>45352</v>
      </c>
      <c r="C200" s="8" t="s">
        <v>131</v>
      </c>
      <c r="D200" s="8">
        <f>VLOOKUP(A200,[1]Master!$A$2:$W$292,4,0)</f>
        <v>73827</v>
      </c>
      <c r="E200" s="8" t="s">
        <v>182</v>
      </c>
      <c r="F200" s="25">
        <v>17.246575342465754</v>
      </c>
      <c r="G200" s="24" t="str">
        <f t="shared" si="18"/>
        <v>15-20 Years</v>
      </c>
      <c r="H200" s="8" t="s">
        <v>128</v>
      </c>
      <c r="I200" s="8" t="s">
        <v>30</v>
      </c>
      <c r="J200" s="8">
        <v>41.6</v>
      </c>
      <c r="K200" s="8" t="s">
        <v>133</v>
      </c>
      <c r="L200" s="9">
        <v>45514</v>
      </c>
      <c r="M200" s="10">
        <v>4725000</v>
      </c>
      <c r="N200" s="8">
        <v>2.5</v>
      </c>
      <c r="O200" s="11">
        <v>3341100</v>
      </c>
      <c r="P200" s="11">
        <v>4422300</v>
      </c>
      <c r="Q200" s="11">
        <v>3881700</v>
      </c>
      <c r="R200" s="12">
        <f t="shared" si="19"/>
        <v>1.4142049025769956</v>
      </c>
      <c r="S200" s="12">
        <f t="shared" si="20"/>
        <v>1.0684485448748389</v>
      </c>
      <c r="T200" s="12">
        <f t="shared" si="21"/>
        <v>1.217250173892882</v>
      </c>
      <c r="U200" s="13">
        <f t="shared" si="22"/>
        <v>1</v>
      </c>
      <c r="V200" s="13">
        <f t="shared" si="22"/>
        <v>1</v>
      </c>
      <c r="W200" s="14">
        <f t="shared" si="22"/>
        <v>1</v>
      </c>
      <c r="X200" s="5" t="s">
        <v>189</v>
      </c>
      <c r="Y200" s="5" t="s">
        <v>144</v>
      </c>
    </row>
    <row r="201" spans="1:25" x14ac:dyDescent="0.35">
      <c r="A201" s="6">
        <f t="shared" si="23"/>
        <v>199</v>
      </c>
      <c r="B201" s="7">
        <v>45352</v>
      </c>
      <c r="C201" s="8" t="s">
        <v>134</v>
      </c>
      <c r="D201" s="8">
        <f>VLOOKUP(A201,[1]Master!$A$2:$W$292,4,0)</f>
        <v>74714</v>
      </c>
      <c r="E201" s="8" t="s">
        <v>182</v>
      </c>
      <c r="F201" s="25">
        <v>5.2465753424657535</v>
      </c>
      <c r="G201" s="24" t="str">
        <f t="shared" si="18"/>
        <v>4-6 Years</v>
      </c>
      <c r="H201" s="8" t="s">
        <v>96</v>
      </c>
      <c r="I201" s="8" t="s">
        <v>26</v>
      </c>
      <c r="J201" s="8">
        <v>13.65</v>
      </c>
      <c r="K201" s="8" t="s">
        <v>20</v>
      </c>
      <c r="L201" s="9">
        <v>45514</v>
      </c>
      <c r="M201" s="10">
        <v>2425000</v>
      </c>
      <c r="N201" s="8"/>
      <c r="O201" s="11">
        <v>1450500.05</v>
      </c>
      <c r="P201" s="11">
        <v>1777300</v>
      </c>
      <c r="Q201" s="11">
        <v>1613900.0249999999</v>
      </c>
      <c r="R201" s="12">
        <f t="shared" si="19"/>
        <v>1.6718372398539385</v>
      </c>
      <c r="S201" s="12">
        <f t="shared" si="20"/>
        <v>1.3644291903449053</v>
      </c>
      <c r="T201" s="12">
        <f t="shared" si="21"/>
        <v>1.5025713875926114</v>
      </c>
      <c r="U201" s="13">
        <f t="shared" si="22"/>
        <v>1</v>
      </c>
      <c r="V201" s="13">
        <f t="shared" si="22"/>
        <v>1</v>
      </c>
      <c r="W201" s="14">
        <f t="shared" si="22"/>
        <v>1</v>
      </c>
      <c r="X201" s="5" t="s">
        <v>189</v>
      </c>
      <c r="Y201" s="5" t="s">
        <v>144</v>
      </c>
    </row>
    <row r="202" spans="1:25" x14ac:dyDescent="0.35">
      <c r="A202" s="6">
        <f t="shared" si="23"/>
        <v>200</v>
      </c>
      <c r="B202" s="7">
        <v>45352</v>
      </c>
      <c r="C202" s="8" t="s">
        <v>135</v>
      </c>
      <c r="D202" s="8">
        <f>VLOOKUP(A202,[1]Master!$A$2:$W$292,4,0)</f>
        <v>78933</v>
      </c>
      <c r="E202" s="8" t="s">
        <v>182</v>
      </c>
      <c r="F202" s="25">
        <v>10.246575342465754</v>
      </c>
      <c r="G202" s="24" t="str">
        <f t="shared" si="18"/>
        <v>10-12 Years</v>
      </c>
      <c r="H202" s="8" t="s">
        <v>136</v>
      </c>
      <c r="I202" s="8" t="s">
        <v>30</v>
      </c>
      <c r="J202" s="8">
        <v>21</v>
      </c>
      <c r="K202" s="8" t="s">
        <v>27</v>
      </c>
      <c r="L202" s="9">
        <v>45592</v>
      </c>
      <c r="M202" s="10">
        <v>2525000</v>
      </c>
      <c r="N202" s="8" t="s">
        <v>102</v>
      </c>
      <c r="O202" s="11">
        <v>1893150.0449999999</v>
      </c>
      <c r="P202" s="11">
        <v>2033800</v>
      </c>
      <c r="Q202" s="11">
        <v>1963475.0225</v>
      </c>
      <c r="R202" s="12">
        <f t="shared" si="19"/>
        <v>1.3337558777598106</v>
      </c>
      <c r="S202" s="12">
        <f t="shared" si="20"/>
        <v>1.2415183400531025</v>
      </c>
      <c r="T202" s="12">
        <f t="shared" si="21"/>
        <v>1.2859852919264727</v>
      </c>
      <c r="U202" s="13">
        <f t="shared" si="22"/>
        <v>1</v>
      </c>
      <c r="V202" s="13">
        <f t="shared" si="22"/>
        <v>1</v>
      </c>
      <c r="W202" s="14">
        <f t="shared" si="22"/>
        <v>1</v>
      </c>
      <c r="X202" s="5" t="s">
        <v>189</v>
      </c>
      <c r="Y202" s="5" t="s">
        <v>144</v>
      </c>
    </row>
    <row r="203" spans="1:25" x14ac:dyDescent="0.35">
      <c r="A203" s="6">
        <f t="shared" si="23"/>
        <v>201</v>
      </c>
      <c r="B203" s="7">
        <v>45352</v>
      </c>
      <c r="C203" s="8" t="s">
        <v>137</v>
      </c>
      <c r="D203" s="8">
        <f>VLOOKUP(A203,[1]Master!$A$2:$W$292,4,0)</f>
        <v>75042</v>
      </c>
      <c r="E203" s="8" t="s">
        <v>182</v>
      </c>
      <c r="F203" s="25">
        <v>7.2465753424657535</v>
      </c>
      <c r="G203" s="24" t="str">
        <f t="shared" si="18"/>
        <v>6-8 Years</v>
      </c>
      <c r="H203" s="8" t="s">
        <v>136</v>
      </c>
      <c r="I203" s="8" t="s">
        <v>30</v>
      </c>
      <c r="J203" s="8">
        <v>26</v>
      </c>
      <c r="K203" s="8" t="s">
        <v>27</v>
      </c>
      <c r="L203" s="9">
        <v>45521</v>
      </c>
      <c r="M203" s="10">
        <v>2725000</v>
      </c>
      <c r="N203" s="8"/>
      <c r="O203" s="11">
        <v>1893150.0449999999</v>
      </c>
      <c r="P203" s="11">
        <v>2033800</v>
      </c>
      <c r="Q203" s="11">
        <v>1963475.0225</v>
      </c>
      <c r="R203" s="12">
        <f t="shared" si="19"/>
        <v>1.4393999076813799</v>
      </c>
      <c r="S203" s="12">
        <f t="shared" si="20"/>
        <v>1.3398564263939423</v>
      </c>
      <c r="T203" s="12">
        <f t="shared" si="21"/>
        <v>1.3878455130691636</v>
      </c>
      <c r="U203" s="13">
        <f t="shared" si="22"/>
        <v>1</v>
      </c>
      <c r="V203" s="13">
        <f t="shared" si="22"/>
        <v>1</v>
      </c>
      <c r="W203" s="14">
        <f t="shared" si="22"/>
        <v>1</v>
      </c>
      <c r="X203" s="5" t="s">
        <v>189</v>
      </c>
      <c r="Y203" s="5" t="s">
        <v>144</v>
      </c>
    </row>
    <row r="204" spans="1:25" x14ac:dyDescent="0.35">
      <c r="A204" s="6">
        <f t="shared" si="23"/>
        <v>202</v>
      </c>
      <c r="B204" s="7">
        <v>45383</v>
      </c>
      <c r="C204" s="8" t="s">
        <v>138</v>
      </c>
      <c r="D204" s="8">
        <f>VLOOKUP(A204,[1]Master!$A$2:$W$292,4,0)</f>
        <v>73487</v>
      </c>
      <c r="E204" s="8" t="s">
        <v>182</v>
      </c>
      <c r="F204" s="25">
        <v>7.7465753424657535</v>
      </c>
      <c r="G204" s="24" t="str">
        <f t="shared" si="18"/>
        <v>6-8 Years</v>
      </c>
      <c r="H204" s="8" t="s">
        <v>128</v>
      </c>
      <c r="I204" s="8" t="s">
        <v>26</v>
      </c>
      <c r="J204" s="8" t="s">
        <v>139</v>
      </c>
      <c r="K204" s="8" t="s">
        <v>27</v>
      </c>
      <c r="L204" s="9">
        <v>45563</v>
      </c>
      <c r="M204" s="10">
        <v>3025000</v>
      </c>
      <c r="N204" s="8"/>
      <c r="O204" s="11">
        <v>1893150.0449999999</v>
      </c>
      <c r="P204" s="11">
        <v>2033800</v>
      </c>
      <c r="Q204" s="11">
        <v>1963475.0225</v>
      </c>
      <c r="R204" s="12">
        <f t="shared" si="19"/>
        <v>1.5978659525637335</v>
      </c>
      <c r="S204" s="12">
        <f t="shared" si="20"/>
        <v>1.4873635559052021</v>
      </c>
      <c r="T204" s="12">
        <f t="shared" si="21"/>
        <v>1.5406358447832</v>
      </c>
      <c r="U204" s="13">
        <f t="shared" si="22"/>
        <v>1</v>
      </c>
      <c r="V204" s="13">
        <f t="shared" si="22"/>
        <v>1</v>
      </c>
      <c r="W204" s="14">
        <f t="shared" si="22"/>
        <v>1</v>
      </c>
      <c r="X204" s="5" t="s">
        <v>189</v>
      </c>
      <c r="Y204" s="5" t="s">
        <v>144</v>
      </c>
    </row>
    <row r="205" spans="1:25" x14ac:dyDescent="0.35">
      <c r="A205" s="6">
        <f t="shared" si="23"/>
        <v>203</v>
      </c>
      <c r="B205" s="7">
        <v>45383</v>
      </c>
      <c r="C205" s="8" t="s">
        <v>107</v>
      </c>
      <c r="D205" s="8">
        <f>VLOOKUP(A205,[1]Master!$A$2:$W$292,4,0)</f>
        <v>73480</v>
      </c>
      <c r="E205" s="8" t="s">
        <v>182</v>
      </c>
      <c r="F205" s="25">
        <v>7.5465753424657533</v>
      </c>
      <c r="G205" s="24" t="str">
        <f t="shared" si="18"/>
        <v>6-8 Years</v>
      </c>
      <c r="H205" s="8" t="s">
        <v>128</v>
      </c>
      <c r="I205" s="8" t="s">
        <v>26</v>
      </c>
      <c r="J205" s="8">
        <v>13.9</v>
      </c>
      <c r="K205" s="8" t="s">
        <v>20</v>
      </c>
      <c r="L205" s="9">
        <v>45583</v>
      </c>
      <c r="M205" s="10">
        <v>2525000</v>
      </c>
      <c r="N205" s="8"/>
      <c r="O205" s="11">
        <v>1450500.05</v>
      </c>
      <c r="P205" s="11">
        <v>1777300</v>
      </c>
      <c r="Q205" s="11">
        <v>1613900.0249999999</v>
      </c>
      <c r="R205" s="12">
        <f t="shared" si="19"/>
        <v>1.7407789817035855</v>
      </c>
      <c r="S205" s="12">
        <f t="shared" si="20"/>
        <v>1.4206943115962416</v>
      </c>
      <c r="T205" s="12">
        <f t="shared" si="21"/>
        <v>1.5645330942974613</v>
      </c>
      <c r="U205" s="13">
        <f t="shared" si="22"/>
        <v>1</v>
      </c>
      <c r="V205" s="13">
        <f t="shared" si="22"/>
        <v>1</v>
      </c>
      <c r="W205" s="14">
        <f t="shared" si="22"/>
        <v>1</v>
      </c>
      <c r="X205" s="5" t="s">
        <v>189</v>
      </c>
      <c r="Y205" s="5" t="s">
        <v>144</v>
      </c>
    </row>
    <row r="206" spans="1:25" x14ac:dyDescent="0.35">
      <c r="A206" s="6">
        <f t="shared" si="23"/>
        <v>204</v>
      </c>
      <c r="B206" s="7">
        <v>45383</v>
      </c>
      <c r="C206" s="8" t="s">
        <v>140</v>
      </c>
      <c r="D206" s="8">
        <f>VLOOKUP(A206,[1]Master!$A$2:$W$292,4,0)</f>
        <v>73486</v>
      </c>
      <c r="E206" s="8" t="s">
        <v>182</v>
      </c>
      <c r="F206" s="25">
        <v>5.7465753424657535</v>
      </c>
      <c r="G206" s="24" t="str">
        <f t="shared" si="18"/>
        <v>4-6 Years</v>
      </c>
      <c r="H206" s="8" t="s">
        <v>128</v>
      </c>
      <c r="I206" s="8" t="s">
        <v>26</v>
      </c>
      <c r="J206" s="8" t="s">
        <v>141</v>
      </c>
      <c r="K206" s="8" t="s">
        <v>24</v>
      </c>
      <c r="L206" s="9">
        <v>45540</v>
      </c>
      <c r="M206" s="10">
        <v>2225000</v>
      </c>
      <c r="N206" s="8"/>
      <c r="O206" s="11">
        <v>1141500.04</v>
      </c>
      <c r="P206" s="11">
        <v>1400300</v>
      </c>
      <c r="Q206" s="11">
        <v>1270900.02</v>
      </c>
      <c r="R206" s="12">
        <f t="shared" si="19"/>
        <v>1.9491895944217399</v>
      </c>
      <c r="S206" s="12">
        <f t="shared" si="20"/>
        <v>1.588945226022995</v>
      </c>
      <c r="T206" s="12">
        <f t="shared" si="21"/>
        <v>1.7507278031201856</v>
      </c>
      <c r="U206" s="13">
        <f t="shared" si="22"/>
        <v>1</v>
      </c>
      <c r="V206" s="13">
        <f t="shared" si="22"/>
        <v>1</v>
      </c>
      <c r="W206" s="14">
        <f t="shared" si="22"/>
        <v>1</v>
      </c>
      <c r="X206" s="5" t="s">
        <v>189</v>
      </c>
      <c r="Y206" s="5" t="s">
        <v>144</v>
      </c>
    </row>
    <row r="207" spans="1:25" x14ac:dyDescent="0.35">
      <c r="A207" s="6">
        <f t="shared" si="23"/>
        <v>205</v>
      </c>
      <c r="B207" s="7">
        <v>45383</v>
      </c>
      <c r="C207" s="8" t="s">
        <v>142</v>
      </c>
      <c r="D207" s="8">
        <f>VLOOKUP(A207,[1]Master!$A$2:$W$292,4,0)</f>
        <v>74716</v>
      </c>
      <c r="E207" s="8" t="s">
        <v>182</v>
      </c>
      <c r="F207" s="25">
        <v>3.3465753424657536</v>
      </c>
      <c r="G207" s="24" t="str">
        <f t="shared" si="18"/>
        <v>2-4 Years</v>
      </c>
      <c r="H207" s="8" t="s">
        <v>96</v>
      </c>
      <c r="I207" s="8" t="s">
        <v>26</v>
      </c>
      <c r="J207" s="8">
        <v>4.1900000000000004</v>
      </c>
      <c r="K207" s="8" t="s">
        <v>24</v>
      </c>
      <c r="L207" s="9">
        <v>45588</v>
      </c>
      <c r="M207" s="10">
        <v>1025000</v>
      </c>
      <c r="N207" s="8"/>
      <c r="O207" s="11">
        <v>1141500.04</v>
      </c>
      <c r="P207" s="11">
        <v>1400300</v>
      </c>
      <c r="Q207" s="11">
        <v>1270900.02</v>
      </c>
      <c r="R207" s="12">
        <f t="shared" si="19"/>
        <v>0.8979412738347341</v>
      </c>
      <c r="S207" s="12">
        <f t="shared" si="20"/>
        <v>0.73198600299935723</v>
      </c>
      <c r="T207" s="12">
        <f t="shared" si="21"/>
        <v>0.80651505536997314</v>
      </c>
      <c r="U207" s="13">
        <f t="shared" si="22"/>
        <v>0</v>
      </c>
      <c r="V207" s="13">
        <f t="shared" si="22"/>
        <v>0</v>
      </c>
      <c r="W207" s="14">
        <f t="shared" si="22"/>
        <v>0</v>
      </c>
      <c r="X207" s="5" t="s">
        <v>189</v>
      </c>
      <c r="Y207" s="5" t="s">
        <v>144</v>
      </c>
    </row>
    <row r="208" spans="1:25" x14ac:dyDescent="0.35">
      <c r="A208" s="6">
        <f t="shared" si="23"/>
        <v>206</v>
      </c>
      <c r="B208" s="7">
        <v>45383</v>
      </c>
      <c r="C208" s="8" t="s">
        <v>107</v>
      </c>
      <c r="D208" s="8">
        <f>VLOOKUP(A208,[1]Master!$A$2:$W$292,4,0)</f>
        <v>73485</v>
      </c>
      <c r="E208" s="8" t="s">
        <v>182</v>
      </c>
      <c r="F208" s="25">
        <v>4.3465753424657532</v>
      </c>
      <c r="G208" s="24" t="str">
        <f t="shared" si="18"/>
        <v>4-6 Years</v>
      </c>
      <c r="H208" s="8" t="s">
        <v>128</v>
      </c>
      <c r="I208" s="8" t="s">
        <v>26</v>
      </c>
      <c r="J208" s="8">
        <v>13.5</v>
      </c>
      <c r="K208" s="8" t="s">
        <v>20</v>
      </c>
      <c r="L208" s="9">
        <v>45533</v>
      </c>
      <c r="M208" s="10">
        <v>2425000</v>
      </c>
      <c r="N208" s="8">
        <v>2.5</v>
      </c>
      <c r="O208" s="11">
        <v>1450500.05</v>
      </c>
      <c r="P208" s="11">
        <v>1777300</v>
      </c>
      <c r="Q208" s="11">
        <v>1613900.0249999999</v>
      </c>
      <c r="R208" s="12">
        <f t="shared" si="19"/>
        <v>1.6718372398539385</v>
      </c>
      <c r="S208" s="12">
        <f t="shared" si="20"/>
        <v>1.3644291903449053</v>
      </c>
      <c r="T208" s="12">
        <f t="shared" si="21"/>
        <v>1.5025713875926114</v>
      </c>
      <c r="U208" s="13">
        <f t="shared" si="22"/>
        <v>1</v>
      </c>
      <c r="V208" s="13">
        <f t="shared" si="22"/>
        <v>1</v>
      </c>
      <c r="W208" s="14">
        <f t="shared" si="22"/>
        <v>1</v>
      </c>
      <c r="X208" s="5" t="s">
        <v>189</v>
      </c>
      <c r="Y208" s="5" t="s">
        <v>144</v>
      </c>
    </row>
    <row r="209" spans="1:25" x14ac:dyDescent="0.35">
      <c r="A209" s="6">
        <f t="shared" si="23"/>
        <v>207</v>
      </c>
      <c r="B209" s="7">
        <v>45383</v>
      </c>
      <c r="C209" s="8" t="s">
        <v>137</v>
      </c>
      <c r="D209" s="8">
        <f>VLOOKUP(A209,[1]Master!$A$2:$W$292,4,0)</f>
        <v>75240</v>
      </c>
      <c r="E209" s="8" t="s">
        <v>182</v>
      </c>
      <c r="F209" s="25">
        <v>5.2465753424657535</v>
      </c>
      <c r="G209" s="24" t="str">
        <f t="shared" si="18"/>
        <v>4-6 Years</v>
      </c>
      <c r="H209" s="8" t="s">
        <v>136</v>
      </c>
      <c r="I209" s="8" t="s">
        <v>30</v>
      </c>
      <c r="J209" s="8">
        <v>12</v>
      </c>
      <c r="K209" s="8" t="s">
        <v>20</v>
      </c>
      <c r="L209" s="9">
        <v>45637</v>
      </c>
      <c r="M209" s="10">
        <v>2425000</v>
      </c>
      <c r="N209" s="8">
        <v>1.5</v>
      </c>
      <c r="O209" s="11">
        <v>1450500.05</v>
      </c>
      <c r="P209" s="11">
        <v>1777300</v>
      </c>
      <c r="Q209" s="11">
        <v>1613900.0249999999</v>
      </c>
      <c r="R209" s="12">
        <f t="shared" si="19"/>
        <v>1.6718372398539385</v>
      </c>
      <c r="S209" s="12">
        <f t="shared" si="20"/>
        <v>1.3644291903449053</v>
      </c>
      <c r="T209" s="12">
        <f t="shared" si="21"/>
        <v>1.5025713875926114</v>
      </c>
      <c r="U209" s="13">
        <f t="shared" si="22"/>
        <v>1</v>
      </c>
      <c r="V209" s="13">
        <f t="shared" si="22"/>
        <v>1</v>
      </c>
      <c r="W209" s="14">
        <f t="shared" si="22"/>
        <v>1</v>
      </c>
      <c r="X209" s="5" t="s">
        <v>189</v>
      </c>
      <c r="Y209" s="5" t="s">
        <v>144</v>
      </c>
    </row>
    <row r="210" spans="1:25" x14ac:dyDescent="0.35">
      <c r="A210" s="6">
        <f t="shared" si="23"/>
        <v>208</v>
      </c>
      <c r="B210" s="7">
        <v>45383</v>
      </c>
      <c r="C210" s="8" t="s">
        <v>143</v>
      </c>
      <c r="D210" s="8">
        <f>VLOOKUP(A210,[1]Master!$A$2:$W$292,4,0)</f>
        <v>75215</v>
      </c>
      <c r="E210" s="8" t="s">
        <v>182</v>
      </c>
      <c r="F210" s="25">
        <v>6.5465753424657533</v>
      </c>
      <c r="G210" s="24" t="str">
        <f t="shared" si="18"/>
        <v>6-8 Years</v>
      </c>
      <c r="H210" s="8" t="s">
        <v>136</v>
      </c>
      <c r="I210" s="8" t="s">
        <v>26</v>
      </c>
      <c r="J210" s="8">
        <v>16</v>
      </c>
      <c r="K210" s="8" t="s">
        <v>20</v>
      </c>
      <c r="L210" s="9">
        <v>45550</v>
      </c>
      <c r="M210" s="10">
        <v>2225000</v>
      </c>
      <c r="N210" s="8" t="s">
        <v>102</v>
      </c>
      <c r="O210" s="11">
        <v>1450500.05</v>
      </c>
      <c r="P210" s="11">
        <v>1777300</v>
      </c>
      <c r="Q210" s="11">
        <v>1613900.0249999999</v>
      </c>
      <c r="R210" s="12">
        <f t="shared" si="19"/>
        <v>1.5339537561546448</v>
      </c>
      <c r="S210" s="12">
        <f t="shared" si="20"/>
        <v>1.2518989478422327</v>
      </c>
      <c r="T210" s="12">
        <f t="shared" si="21"/>
        <v>1.3786479741829114</v>
      </c>
      <c r="U210" s="13">
        <f t="shared" si="22"/>
        <v>1</v>
      </c>
      <c r="V210" s="13">
        <f t="shared" si="22"/>
        <v>1</v>
      </c>
      <c r="W210" s="14">
        <f t="shared" si="22"/>
        <v>1</v>
      </c>
      <c r="X210" s="5" t="s">
        <v>189</v>
      </c>
      <c r="Y210" s="5" t="s">
        <v>144</v>
      </c>
    </row>
    <row r="211" spans="1:25" x14ac:dyDescent="0.35">
      <c r="A211" s="6">
        <f t="shared" si="23"/>
        <v>209</v>
      </c>
      <c r="B211" s="7">
        <v>45383</v>
      </c>
      <c r="C211" s="8" t="s">
        <v>22</v>
      </c>
      <c r="D211" s="8">
        <f>VLOOKUP(A211,[1]Master!$A$2:$W$292,4,0)</f>
        <v>75448</v>
      </c>
      <c r="E211" s="8" t="s">
        <v>182</v>
      </c>
      <c r="F211" s="25">
        <v>6.2465753424657535</v>
      </c>
      <c r="G211" s="24" t="str">
        <f t="shared" si="18"/>
        <v>6-8 Years</v>
      </c>
      <c r="H211" s="8" t="s">
        <v>18</v>
      </c>
      <c r="I211" s="8" t="s">
        <v>30</v>
      </c>
      <c r="J211" s="8">
        <v>21</v>
      </c>
      <c r="K211" s="8" t="s">
        <v>20</v>
      </c>
      <c r="L211" s="9">
        <v>45598</v>
      </c>
      <c r="M211" s="10">
        <v>2525000</v>
      </c>
      <c r="N211" s="8">
        <v>2.5</v>
      </c>
      <c r="O211" s="11">
        <v>1450500.05</v>
      </c>
      <c r="P211" s="11">
        <v>1777300</v>
      </c>
      <c r="Q211" s="11">
        <v>1613900.0249999999</v>
      </c>
      <c r="R211" s="12">
        <f t="shared" si="19"/>
        <v>1.7407789817035855</v>
      </c>
      <c r="S211" s="12">
        <f t="shared" si="20"/>
        <v>1.4206943115962416</v>
      </c>
      <c r="T211" s="12">
        <f t="shared" si="21"/>
        <v>1.5645330942974613</v>
      </c>
      <c r="U211" s="13">
        <f t="shared" si="22"/>
        <v>1</v>
      </c>
      <c r="V211" s="13">
        <f t="shared" si="22"/>
        <v>1</v>
      </c>
      <c r="W211" s="14">
        <f t="shared" si="22"/>
        <v>1</v>
      </c>
      <c r="X211" s="5" t="s">
        <v>189</v>
      </c>
      <c r="Y211" s="5" t="s">
        <v>144</v>
      </c>
    </row>
    <row r="212" spans="1:25" x14ac:dyDescent="0.35">
      <c r="A212" s="6">
        <f t="shared" si="23"/>
        <v>210</v>
      </c>
      <c r="B212" s="7">
        <v>45383</v>
      </c>
      <c r="C212" s="8" t="s">
        <v>135</v>
      </c>
      <c r="D212" s="8">
        <f>VLOOKUP(A212,[1]Master!$A$2:$W$292,4,0)</f>
        <v>75343</v>
      </c>
      <c r="E212" s="8" t="s">
        <v>182</v>
      </c>
      <c r="F212" s="25">
        <v>3.7465753424657535</v>
      </c>
      <c r="G212" s="24" t="str">
        <f t="shared" si="18"/>
        <v>2-4 Years</v>
      </c>
      <c r="H212" s="8" t="s">
        <v>136</v>
      </c>
      <c r="I212" s="8" t="s">
        <v>144</v>
      </c>
      <c r="J212" s="8">
        <v>15</v>
      </c>
      <c r="K212" s="8" t="s">
        <v>24</v>
      </c>
      <c r="L212" s="9">
        <v>45547</v>
      </c>
      <c r="M212" s="10">
        <v>1925000</v>
      </c>
      <c r="N212" s="8">
        <v>1.5</v>
      </c>
      <c r="O212" s="11">
        <v>1141500.04</v>
      </c>
      <c r="P212" s="11">
        <v>1400300</v>
      </c>
      <c r="Q212" s="11">
        <v>1270900.02</v>
      </c>
      <c r="R212" s="12">
        <f t="shared" si="19"/>
        <v>1.6863775142749884</v>
      </c>
      <c r="S212" s="12">
        <f t="shared" si="20"/>
        <v>1.3747054202670856</v>
      </c>
      <c r="T212" s="12">
        <f t="shared" si="21"/>
        <v>1.5146746161826325</v>
      </c>
      <c r="U212" s="13">
        <f t="shared" si="22"/>
        <v>1</v>
      </c>
      <c r="V212" s="13">
        <f t="shared" si="22"/>
        <v>1</v>
      </c>
      <c r="W212" s="14">
        <f t="shared" si="22"/>
        <v>1</v>
      </c>
      <c r="X212" s="5" t="s">
        <v>189</v>
      </c>
      <c r="Y212" s="5" t="s">
        <v>144</v>
      </c>
    </row>
    <row r="213" spans="1:25" x14ac:dyDescent="0.35">
      <c r="A213" s="6">
        <f t="shared" si="23"/>
        <v>211</v>
      </c>
      <c r="B213" s="7">
        <v>45383</v>
      </c>
      <c r="C213" s="8" t="s">
        <v>135</v>
      </c>
      <c r="D213" s="8">
        <f>VLOOKUP(A213,[1]Master!$A$2:$W$292,4,0)</f>
        <v>75037</v>
      </c>
      <c r="E213" s="8" t="s">
        <v>182</v>
      </c>
      <c r="F213" s="25">
        <v>4.2465753424657535</v>
      </c>
      <c r="G213" s="24" t="str">
        <f t="shared" si="18"/>
        <v>4-6 Years</v>
      </c>
      <c r="H213" s="8" t="s">
        <v>136</v>
      </c>
      <c r="I213" s="8" t="s">
        <v>30</v>
      </c>
      <c r="J213" s="8" t="s">
        <v>145</v>
      </c>
      <c r="K213" s="8" t="s">
        <v>24</v>
      </c>
      <c r="L213" s="9">
        <v>45529</v>
      </c>
      <c r="M213" s="10">
        <v>1625000</v>
      </c>
      <c r="N213" s="8" t="s">
        <v>102</v>
      </c>
      <c r="O213" s="11">
        <v>1141500.04</v>
      </c>
      <c r="P213" s="11">
        <v>1400300</v>
      </c>
      <c r="Q213" s="11">
        <v>1270900.02</v>
      </c>
      <c r="R213" s="12">
        <f t="shared" si="19"/>
        <v>1.4235654341282371</v>
      </c>
      <c r="S213" s="12">
        <f t="shared" si="20"/>
        <v>1.1604656145111762</v>
      </c>
      <c r="T213" s="12">
        <f t="shared" si="21"/>
        <v>1.2786214292450795</v>
      </c>
      <c r="U213" s="13">
        <f t="shared" si="22"/>
        <v>1</v>
      </c>
      <c r="V213" s="13">
        <f t="shared" si="22"/>
        <v>1</v>
      </c>
      <c r="W213" s="14">
        <f t="shared" si="22"/>
        <v>1</v>
      </c>
      <c r="X213" s="5" t="s">
        <v>189</v>
      </c>
      <c r="Y213" s="5" t="s">
        <v>144</v>
      </c>
    </row>
    <row r="214" spans="1:25" x14ac:dyDescent="0.35">
      <c r="A214" s="6">
        <f t="shared" si="23"/>
        <v>212</v>
      </c>
      <c r="B214" s="7">
        <v>45383</v>
      </c>
      <c r="C214" s="8" t="s">
        <v>22</v>
      </c>
      <c r="D214" s="8">
        <f>VLOOKUP(A214,[1]Master!$A$2:$W$292,4,0)</f>
        <v>74097</v>
      </c>
      <c r="E214" s="8" t="s">
        <v>182</v>
      </c>
      <c r="F214" s="25">
        <v>4.2465753424657535</v>
      </c>
      <c r="G214" s="24" t="str">
        <f t="shared" si="18"/>
        <v>4-6 Years</v>
      </c>
      <c r="H214" s="8" t="s">
        <v>104</v>
      </c>
      <c r="I214" s="8" t="s">
        <v>26</v>
      </c>
      <c r="J214" s="8">
        <v>10.5</v>
      </c>
      <c r="K214" s="8" t="s">
        <v>24</v>
      </c>
      <c r="L214" s="9">
        <v>45526</v>
      </c>
      <c r="M214" s="10">
        <v>1625000</v>
      </c>
      <c r="N214" s="8">
        <v>1.5</v>
      </c>
      <c r="O214" s="11">
        <v>1141500.04</v>
      </c>
      <c r="P214" s="11">
        <v>1400300</v>
      </c>
      <c r="Q214" s="11">
        <v>1270900.02</v>
      </c>
      <c r="R214" s="12">
        <f t="shared" si="19"/>
        <v>1.4235654341282371</v>
      </c>
      <c r="S214" s="12">
        <f t="shared" si="20"/>
        <v>1.1604656145111762</v>
      </c>
      <c r="T214" s="12">
        <f t="shared" si="21"/>
        <v>1.2786214292450795</v>
      </c>
      <c r="U214" s="13">
        <f t="shared" si="22"/>
        <v>1</v>
      </c>
      <c r="V214" s="13">
        <f t="shared" si="22"/>
        <v>1</v>
      </c>
      <c r="W214" s="14">
        <f t="shared" si="22"/>
        <v>1</v>
      </c>
      <c r="X214" s="5" t="s">
        <v>189</v>
      </c>
      <c r="Y214" s="5" t="s">
        <v>144</v>
      </c>
    </row>
    <row r="215" spans="1:25" x14ac:dyDescent="0.35">
      <c r="A215" s="6">
        <f t="shared" si="23"/>
        <v>213</v>
      </c>
      <c r="B215" s="7">
        <v>45383</v>
      </c>
      <c r="C215" s="8" t="s">
        <v>134</v>
      </c>
      <c r="D215" s="8">
        <f>VLOOKUP(A215,[1]Master!$A$2:$W$292,4,0)</f>
        <v>75248</v>
      </c>
      <c r="E215" s="8" t="s">
        <v>182</v>
      </c>
      <c r="F215" s="25">
        <v>14.246575342465754</v>
      </c>
      <c r="G215" s="24" t="str">
        <f t="shared" si="18"/>
        <v>12-15 Years</v>
      </c>
      <c r="H215" s="8" t="s">
        <v>146</v>
      </c>
      <c r="I215" s="8" t="s">
        <v>19</v>
      </c>
      <c r="J215" s="8">
        <v>27</v>
      </c>
      <c r="K215" s="8" t="s">
        <v>33</v>
      </c>
      <c r="L215" s="9">
        <v>45547</v>
      </c>
      <c r="M215" s="10">
        <v>3625000</v>
      </c>
      <c r="N215" s="8"/>
      <c r="O215" s="11">
        <v>2464799.96</v>
      </c>
      <c r="P215" s="11">
        <v>3446200</v>
      </c>
      <c r="Q215" s="11">
        <v>2955499.98</v>
      </c>
      <c r="R215" s="12">
        <f t="shared" si="19"/>
        <v>1.4707075863470884</v>
      </c>
      <c r="S215" s="12">
        <f t="shared" si="20"/>
        <v>1.0518832337066915</v>
      </c>
      <c r="T215" s="12">
        <f t="shared" si="21"/>
        <v>1.2265268227137665</v>
      </c>
      <c r="U215" s="13">
        <f t="shared" si="22"/>
        <v>1</v>
      </c>
      <c r="V215" s="13">
        <f t="shared" si="22"/>
        <v>1</v>
      </c>
      <c r="W215" s="14">
        <f t="shared" si="22"/>
        <v>1</v>
      </c>
      <c r="X215" s="5" t="s">
        <v>189</v>
      </c>
      <c r="Y215" s="5" t="s">
        <v>144</v>
      </c>
    </row>
    <row r="216" spans="1:25" x14ac:dyDescent="0.35">
      <c r="A216" s="6">
        <f t="shared" si="23"/>
        <v>214</v>
      </c>
      <c r="B216" s="7">
        <v>45413</v>
      </c>
      <c r="C216" s="8" t="s">
        <v>137</v>
      </c>
      <c r="D216" s="8">
        <f>VLOOKUP(A216,[1]Master!$A$2:$W$292,4,0)</f>
        <v>75347</v>
      </c>
      <c r="E216" s="8" t="s">
        <v>182</v>
      </c>
      <c r="F216" s="25">
        <v>16.246575342465754</v>
      </c>
      <c r="G216" s="24" t="str">
        <f t="shared" si="18"/>
        <v>15-20 Years</v>
      </c>
      <c r="H216" s="8" t="s">
        <v>136</v>
      </c>
      <c r="I216" s="8" t="s">
        <v>30</v>
      </c>
      <c r="J216" s="8" t="s">
        <v>147</v>
      </c>
      <c r="K216" s="8" t="s">
        <v>133</v>
      </c>
      <c r="L216" s="9">
        <v>45547</v>
      </c>
      <c r="M216" s="10">
        <v>5125000</v>
      </c>
      <c r="N216" s="8">
        <v>3.5</v>
      </c>
      <c r="O216" s="11">
        <v>3341100</v>
      </c>
      <c r="P216" s="11">
        <v>4422300</v>
      </c>
      <c r="Q216" s="11">
        <v>3881700</v>
      </c>
      <c r="R216" s="12">
        <f t="shared" si="19"/>
        <v>1.5339259525306037</v>
      </c>
      <c r="S216" s="12">
        <f t="shared" si="20"/>
        <v>1.1588992153404336</v>
      </c>
      <c r="T216" s="12">
        <f t="shared" si="21"/>
        <v>1.3202978076615917</v>
      </c>
      <c r="U216" s="13">
        <f t="shared" si="22"/>
        <v>1</v>
      </c>
      <c r="V216" s="13">
        <f t="shared" si="22"/>
        <v>1</v>
      </c>
      <c r="W216" s="14">
        <f t="shared" si="22"/>
        <v>1</v>
      </c>
      <c r="X216" s="5" t="s">
        <v>189</v>
      </c>
      <c r="Y216" s="5" t="s">
        <v>144</v>
      </c>
    </row>
    <row r="217" spans="1:25" x14ac:dyDescent="0.35">
      <c r="A217" s="6">
        <f t="shared" si="23"/>
        <v>215</v>
      </c>
      <c r="B217" s="7">
        <v>45413</v>
      </c>
      <c r="C217" s="8" t="s">
        <v>135</v>
      </c>
      <c r="D217" s="8">
        <f>VLOOKUP(A217,[1]Master!$A$2:$W$292,4,0)</f>
        <v>75341</v>
      </c>
      <c r="E217" s="8" t="s">
        <v>182</v>
      </c>
      <c r="F217" s="25">
        <v>3.8465753424657536</v>
      </c>
      <c r="G217" s="24" t="str">
        <f t="shared" si="18"/>
        <v>2-4 Years</v>
      </c>
      <c r="H217" s="8" t="s">
        <v>136</v>
      </c>
      <c r="I217" s="8" t="s">
        <v>30</v>
      </c>
      <c r="J217" s="8">
        <v>5.67</v>
      </c>
      <c r="K217" s="8" t="s">
        <v>24</v>
      </c>
      <c r="L217" s="9">
        <v>45584</v>
      </c>
      <c r="M217" s="10">
        <v>1125000</v>
      </c>
      <c r="N217" s="8">
        <v>1.5</v>
      </c>
      <c r="O217" s="11">
        <v>1141500.04</v>
      </c>
      <c r="P217" s="11">
        <v>1400300</v>
      </c>
      <c r="Q217" s="11">
        <v>1270900.02</v>
      </c>
      <c r="R217" s="12">
        <f t="shared" si="19"/>
        <v>0.98554530055031797</v>
      </c>
      <c r="S217" s="12">
        <f t="shared" si="20"/>
        <v>0.8033992715846604</v>
      </c>
      <c r="T217" s="12">
        <f t="shared" si="21"/>
        <v>0.8851994510158242</v>
      </c>
      <c r="U217" s="13">
        <f t="shared" si="22"/>
        <v>0</v>
      </c>
      <c r="V217" s="13">
        <f t="shared" si="22"/>
        <v>0</v>
      </c>
      <c r="W217" s="14">
        <f t="shared" si="22"/>
        <v>0</v>
      </c>
      <c r="X217" s="5" t="s">
        <v>189</v>
      </c>
      <c r="Y217" s="5" t="s">
        <v>144</v>
      </c>
    </row>
    <row r="218" spans="1:25" x14ac:dyDescent="0.35">
      <c r="A218" s="6">
        <f t="shared" si="23"/>
        <v>216</v>
      </c>
      <c r="B218" s="7">
        <v>45413</v>
      </c>
      <c r="C218" s="8" t="s">
        <v>135</v>
      </c>
      <c r="D218" s="8">
        <f>VLOOKUP(A218,[1]Master!$A$2:$W$292,4,0)</f>
        <v>75063</v>
      </c>
      <c r="E218" s="8" t="s">
        <v>182</v>
      </c>
      <c r="F218" s="25">
        <v>10.246575342465754</v>
      </c>
      <c r="G218" s="24" t="str">
        <f t="shared" si="18"/>
        <v>10-12 Years</v>
      </c>
      <c r="H218" s="8" t="s">
        <v>136</v>
      </c>
      <c r="I218" s="8" t="s">
        <v>30</v>
      </c>
      <c r="J218" s="8" t="s">
        <v>148</v>
      </c>
      <c r="K218" s="8" t="s">
        <v>27</v>
      </c>
      <c r="L218" s="9">
        <v>45540</v>
      </c>
      <c r="M218" s="10">
        <v>3225000</v>
      </c>
      <c r="N218" s="8">
        <v>1.5</v>
      </c>
      <c r="O218" s="11">
        <v>1893150.0449999999</v>
      </c>
      <c r="P218" s="11">
        <v>2033800</v>
      </c>
      <c r="Q218" s="11">
        <v>1963475.0225</v>
      </c>
      <c r="R218" s="12">
        <f t="shared" si="19"/>
        <v>1.7035099824853028</v>
      </c>
      <c r="S218" s="12">
        <f t="shared" si="20"/>
        <v>1.5857016422460419</v>
      </c>
      <c r="T218" s="12">
        <f t="shared" si="21"/>
        <v>1.6424960659258909</v>
      </c>
      <c r="U218" s="13">
        <f t="shared" si="22"/>
        <v>1</v>
      </c>
      <c r="V218" s="13">
        <f t="shared" si="22"/>
        <v>1</v>
      </c>
      <c r="W218" s="14">
        <f t="shared" si="22"/>
        <v>1</v>
      </c>
      <c r="X218" s="5" t="s">
        <v>189</v>
      </c>
      <c r="Y218" s="5" t="s">
        <v>144</v>
      </c>
    </row>
    <row r="219" spans="1:25" x14ac:dyDescent="0.35">
      <c r="A219" s="6">
        <f t="shared" si="23"/>
        <v>217</v>
      </c>
      <c r="B219" s="7">
        <v>45413</v>
      </c>
      <c r="C219" s="8" t="s">
        <v>149</v>
      </c>
      <c r="D219" s="8">
        <f>VLOOKUP(A219,[1]Master!$A$2:$W$292,4,0)</f>
        <v>75611</v>
      </c>
      <c r="E219" s="8" t="s">
        <v>182</v>
      </c>
      <c r="F219" s="25">
        <v>8.8465753424657532</v>
      </c>
      <c r="G219" s="24" t="str">
        <f t="shared" si="18"/>
        <v>8-10 Years</v>
      </c>
      <c r="H219" s="8" t="s">
        <v>136</v>
      </c>
      <c r="I219" s="8" t="s">
        <v>30</v>
      </c>
      <c r="J219" s="8" t="s">
        <v>150</v>
      </c>
      <c r="K219" s="8" t="s">
        <v>21</v>
      </c>
      <c r="L219" s="9">
        <v>45541</v>
      </c>
      <c r="M219" s="10">
        <v>3125000</v>
      </c>
      <c r="N219" s="8">
        <v>2.5</v>
      </c>
      <c r="O219" s="11">
        <v>2250300</v>
      </c>
      <c r="P219" s="11">
        <v>2290400</v>
      </c>
      <c r="Q219" s="11">
        <v>2270350</v>
      </c>
      <c r="R219" s="12">
        <f t="shared" si="19"/>
        <v>1.38870372839177</v>
      </c>
      <c r="S219" s="12">
        <f t="shared" si="20"/>
        <v>1.364390499476074</v>
      </c>
      <c r="T219" s="12">
        <f t="shared" si="21"/>
        <v>1.3764397559847601</v>
      </c>
      <c r="U219" s="13">
        <f t="shared" si="22"/>
        <v>1</v>
      </c>
      <c r="V219" s="13">
        <f t="shared" si="22"/>
        <v>1</v>
      </c>
      <c r="W219" s="14">
        <f t="shared" si="22"/>
        <v>1</v>
      </c>
      <c r="X219" s="5" t="s">
        <v>189</v>
      </c>
      <c r="Y219" s="5" t="s">
        <v>144</v>
      </c>
    </row>
    <row r="220" spans="1:25" x14ac:dyDescent="0.35">
      <c r="A220" s="6">
        <f t="shared" si="23"/>
        <v>218</v>
      </c>
      <c r="B220" s="7">
        <v>45413</v>
      </c>
      <c r="C220" s="8" t="s">
        <v>134</v>
      </c>
      <c r="D220" s="8">
        <f>VLOOKUP(A220,[1]Master!$A$2:$W$292,4,0)</f>
        <v>74708</v>
      </c>
      <c r="E220" s="8" t="s">
        <v>182</v>
      </c>
      <c r="F220" s="25">
        <v>9.9465753424657528</v>
      </c>
      <c r="G220" s="24" t="str">
        <f t="shared" si="18"/>
        <v>8-10 Years</v>
      </c>
      <c r="H220" s="8" t="s">
        <v>146</v>
      </c>
      <c r="I220" s="8" t="s">
        <v>30</v>
      </c>
      <c r="J220" s="8" t="s">
        <v>151</v>
      </c>
      <c r="K220" s="8" t="s">
        <v>27</v>
      </c>
      <c r="L220" s="9">
        <v>45549</v>
      </c>
      <c r="M220" s="10">
        <v>2525000</v>
      </c>
      <c r="N220" s="8"/>
      <c r="O220" s="11">
        <v>1893150.0449999999</v>
      </c>
      <c r="P220" s="11">
        <v>2033800</v>
      </c>
      <c r="Q220" s="11">
        <v>1963475.0225</v>
      </c>
      <c r="R220" s="12">
        <f t="shared" si="19"/>
        <v>1.3337558777598106</v>
      </c>
      <c r="S220" s="12">
        <f t="shared" si="20"/>
        <v>1.2415183400531025</v>
      </c>
      <c r="T220" s="12">
        <f t="shared" si="21"/>
        <v>1.2859852919264727</v>
      </c>
      <c r="U220" s="13">
        <f t="shared" si="22"/>
        <v>1</v>
      </c>
      <c r="V220" s="13">
        <f t="shared" si="22"/>
        <v>1</v>
      </c>
      <c r="W220" s="14">
        <f t="shared" si="22"/>
        <v>1</v>
      </c>
      <c r="X220" s="5" t="s">
        <v>189</v>
      </c>
      <c r="Y220" s="5" t="s">
        <v>144</v>
      </c>
    </row>
    <row r="221" spans="1:25" x14ac:dyDescent="0.35">
      <c r="A221" s="6">
        <f t="shared" si="23"/>
        <v>219</v>
      </c>
      <c r="B221" s="7">
        <v>45413</v>
      </c>
      <c r="C221" s="8" t="s">
        <v>152</v>
      </c>
      <c r="D221" s="8">
        <f>VLOOKUP(A221,[1]Master!$A$2:$W$292,4,0)</f>
        <v>73484</v>
      </c>
      <c r="E221" s="8" t="s">
        <v>182</v>
      </c>
      <c r="F221" s="25">
        <v>7.2465753424657535</v>
      </c>
      <c r="G221" s="24" t="str">
        <f t="shared" si="18"/>
        <v>6-8 Years</v>
      </c>
      <c r="H221" s="8" t="s">
        <v>128</v>
      </c>
      <c r="I221" s="8" t="s">
        <v>26</v>
      </c>
      <c r="J221" s="8">
        <v>20</v>
      </c>
      <c r="K221" s="8" t="s">
        <v>20</v>
      </c>
      <c r="L221" s="9">
        <v>45532</v>
      </c>
      <c r="M221" s="10">
        <v>2125000</v>
      </c>
      <c r="N221" s="8"/>
      <c r="O221" s="11">
        <v>1450500.05</v>
      </c>
      <c r="P221" s="11">
        <v>1777300</v>
      </c>
      <c r="Q221" s="11">
        <v>1613900.0249999999</v>
      </c>
      <c r="R221" s="12">
        <f t="shared" si="19"/>
        <v>1.4650120143049978</v>
      </c>
      <c r="S221" s="12">
        <f t="shared" si="20"/>
        <v>1.1956338265908963</v>
      </c>
      <c r="T221" s="12">
        <f t="shared" si="21"/>
        <v>1.3166862674780615</v>
      </c>
      <c r="U221" s="13">
        <f t="shared" si="22"/>
        <v>1</v>
      </c>
      <c r="V221" s="13">
        <f t="shared" si="22"/>
        <v>1</v>
      </c>
      <c r="W221" s="14">
        <f t="shared" si="22"/>
        <v>1</v>
      </c>
      <c r="X221" s="5" t="s">
        <v>189</v>
      </c>
      <c r="Y221" s="5" t="s">
        <v>144</v>
      </c>
    </row>
    <row r="222" spans="1:25" x14ac:dyDescent="0.35">
      <c r="A222" s="6">
        <f t="shared" si="23"/>
        <v>220</v>
      </c>
      <c r="B222" s="7">
        <v>45413</v>
      </c>
      <c r="C222" s="8" t="s">
        <v>137</v>
      </c>
      <c r="D222" s="8">
        <f>VLOOKUP(A222,[1]Master!$A$2:$W$292,4,0)</f>
        <v>75345</v>
      </c>
      <c r="E222" s="8" t="s">
        <v>182</v>
      </c>
      <c r="F222" s="25">
        <v>3.4465753424657537</v>
      </c>
      <c r="G222" s="24" t="str">
        <f t="shared" si="18"/>
        <v>2-4 Years</v>
      </c>
      <c r="H222" s="8" t="s">
        <v>136</v>
      </c>
      <c r="I222" s="8" t="s">
        <v>26</v>
      </c>
      <c r="J222" s="8" t="s">
        <v>153</v>
      </c>
      <c r="K222" s="8" t="s">
        <v>24</v>
      </c>
      <c r="L222" s="9">
        <v>45547</v>
      </c>
      <c r="M222" s="10">
        <v>1525000</v>
      </c>
      <c r="N222" s="8" t="s">
        <v>102</v>
      </c>
      <c r="O222" s="11">
        <v>1141500.04</v>
      </c>
      <c r="P222" s="11">
        <v>1400300</v>
      </c>
      <c r="Q222" s="11">
        <v>1270900.02</v>
      </c>
      <c r="R222" s="12">
        <f t="shared" si="19"/>
        <v>1.3359614074126531</v>
      </c>
      <c r="S222" s="12">
        <f t="shared" si="20"/>
        <v>1.089052345925873</v>
      </c>
      <c r="T222" s="12">
        <f t="shared" si="21"/>
        <v>1.1999370335992283</v>
      </c>
      <c r="U222" s="13">
        <f t="shared" si="22"/>
        <v>1</v>
      </c>
      <c r="V222" s="13">
        <f t="shared" si="22"/>
        <v>1</v>
      </c>
      <c r="W222" s="14">
        <f t="shared" si="22"/>
        <v>1</v>
      </c>
      <c r="X222" s="5" t="s">
        <v>189</v>
      </c>
      <c r="Y222" s="5" t="s">
        <v>144</v>
      </c>
    </row>
    <row r="223" spans="1:25" x14ac:dyDescent="0.35">
      <c r="A223" s="6">
        <f t="shared" si="23"/>
        <v>221</v>
      </c>
      <c r="B223" s="7">
        <v>45413</v>
      </c>
      <c r="C223" s="8" t="s">
        <v>154</v>
      </c>
      <c r="D223" s="8">
        <f>VLOOKUP(A223,[1]Master!$A$2:$W$292,4,0)</f>
        <v>75664</v>
      </c>
      <c r="E223" s="8" t="s">
        <v>182</v>
      </c>
      <c r="F223" s="25">
        <v>3.7465753424657535</v>
      </c>
      <c r="G223" s="24" t="str">
        <f t="shared" si="18"/>
        <v>2-4 Years</v>
      </c>
      <c r="H223" s="8" t="s">
        <v>136</v>
      </c>
      <c r="I223" s="8" t="s">
        <v>26</v>
      </c>
      <c r="J223" s="8">
        <v>7</v>
      </c>
      <c r="K223" s="8" t="s">
        <v>24</v>
      </c>
      <c r="L223" s="9">
        <v>45550</v>
      </c>
      <c r="M223" s="10">
        <v>1225000</v>
      </c>
      <c r="N223" s="8"/>
      <c r="O223" s="11">
        <v>1141500.04</v>
      </c>
      <c r="P223" s="11">
        <v>1400300</v>
      </c>
      <c r="Q223" s="11">
        <v>1270900.02</v>
      </c>
      <c r="R223" s="12">
        <f t="shared" si="19"/>
        <v>1.0731493272659018</v>
      </c>
      <c r="S223" s="12">
        <f t="shared" si="20"/>
        <v>0.87481254016996357</v>
      </c>
      <c r="T223" s="12">
        <f t="shared" si="21"/>
        <v>0.96388384666167526</v>
      </c>
      <c r="U223" s="13">
        <f t="shared" si="22"/>
        <v>1</v>
      </c>
      <c r="V223" s="13">
        <f t="shared" si="22"/>
        <v>0</v>
      </c>
      <c r="W223" s="14">
        <f t="shared" si="22"/>
        <v>0</v>
      </c>
      <c r="X223" s="5" t="s">
        <v>189</v>
      </c>
      <c r="Y223" s="5" t="s">
        <v>144</v>
      </c>
    </row>
    <row r="224" spans="1:25" x14ac:dyDescent="0.35">
      <c r="A224" s="6">
        <f t="shared" si="23"/>
        <v>222</v>
      </c>
      <c r="B224" s="7">
        <v>45413</v>
      </c>
      <c r="C224" s="8" t="s">
        <v>58</v>
      </c>
      <c r="D224" s="8">
        <f>VLOOKUP(A224,[1]Master!$A$2:$W$292,4,0)</f>
        <v>75519</v>
      </c>
      <c r="E224" s="8" t="s">
        <v>182</v>
      </c>
      <c r="F224" s="25">
        <v>20.246575342465754</v>
      </c>
      <c r="G224" s="24" t="str">
        <f t="shared" si="18"/>
        <v>20-25 Years</v>
      </c>
      <c r="H224" s="8" t="s">
        <v>136</v>
      </c>
      <c r="I224" s="8" t="s">
        <v>30</v>
      </c>
      <c r="J224" s="8">
        <v>11.68</v>
      </c>
      <c r="K224" s="8" t="s">
        <v>27</v>
      </c>
      <c r="L224" s="9">
        <v>45542</v>
      </c>
      <c r="M224" s="10">
        <v>2125000</v>
      </c>
      <c r="N224" s="8"/>
      <c r="O224" s="11">
        <v>1893150.0449999999</v>
      </c>
      <c r="P224" s="11">
        <v>2033800</v>
      </c>
      <c r="Q224" s="11">
        <v>1963475.0225</v>
      </c>
      <c r="R224" s="12">
        <f t="shared" si="19"/>
        <v>1.1224678179166723</v>
      </c>
      <c r="S224" s="12">
        <f t="shared" si="20"/>
        <v>1.044842167371423</v>
      </c>
      <c r="T224" s="12">
        <f t="shared" si="21"/>
        <v>1.0822648496410909</v>
      </c>
      <c r="U224" s="13">
        <f t="shared" si="22"/>
        <v>1</v>
      </c>
      <c r="V224" s="13">
        <f t="shared" si="22"/>
        <v>1</v>
      </c>
      <c r="W224" s="14">
        <f t="shared" si="22"/>
        <v>1</v>
      </c>
      <c r="X224" s="5" t="s">
        <v>189</v>
      </c>
      <c r="Y224" s="5" t="s">
        <v>144</v>
      </c>
    </row>
    <row r="225" spans="1:25" x14ac:dyDescent="0.35">
      <c r="A225" s="6">
        <f t="shared" si="23"/>
        <v>223</v>
      </c>
      <c r="B225" s="7">
        <v>45413</v>
      </c>
      <c r="C225" s="8" t="s">
        <v>155</v>
      </c>
      <c r="D225" s="8">
        <f>VLOOKUP(A225,[1]Master!$A$2:$W$292,4,0)</f>
        <v>75865</v>
      </c>
      <c r="E225" s="8" t="s">
        <v>182</v>
      </c>
      <c r="F225" s="25">
        <v>17.246575342465754</v>
      </c>
      <c r="G225" s="24" t="str">
        <f t="shared" si="18"/>
        <v>15-20 Years</v>
      </c>
      <c r="H225" s="8" t="s">
        <v>136</v>
      </c>
      <c r="I225" s="8" t="s">
        <v>26</v>
      </c>
      <c r="J225" s="8">
        <v>41</v>
      </c>
      <c r="K225" s="8" t="s">
        <v>31</v>
      </c>
      <c r="L225" s="9">
        <v>45535</v>
      </c>
      <c r="M225" s="10">
        <v>5125000</v>
      </c>
      <c r="N225" s="8">
        <v>3.5</v>
      </c>
      <c r="O225" s="11">
        <v>3081899.9950000001</v>
      </c>
      <c r="P225" s="11">
        <v>3934200</v>
      </c>
      <c r="Q225" s="11">
        <v>3508049.9975000001</v>
      </c>
      <c r="R225" s="12">
        <f t="shared" si="19"/>
        <v>1.6629352050081689</v>
      </c>
      <c r="S225" s="12">
        <f t="shared" si="20"/>
        <v>1.3026790707132327</v>
      </c>
      <c r="T225" s="12">
        <f t="shared" si="21"/>
        <v>1.4609255864803279</v>
      </c>
      <c r="U225" s="13">
        <f t="shared" si="22"/>
        <v>1</v>
      </c>
      <c r="V225" s="13">
        <f t="shared" si="22"/>
        <v>1</v>
      </c>
      <c r="W225" s="14">
        <f t="shared" si="22"/>
        <v>1</v>
      </c>
      <c r="X225" s="5" t="s">
        <v>189</v>
      </c>
      <c r="Y225" s="5" t="s">
        <v>144</v>
      </c>
    </row>
    <row r="226" spans="1:25" x14ac:dyDescent="0.35">
      <c r="A226" s="6">
        <f t="shared" si="23"/>
        <v>224</v>
      </c>
      <c r="B226" s="7">
        <v>45413</v>
      </c>
      <c r="C226" s="8" t="s">
        <v>156</v>
      </c>
      <c r="D226" s="8">
        <f>VLOOKUP(A226,[1]Master!$A$2:$W$292,4,0)</f>
        <v>75949</v>
      </c>
      <c r="E226" s="8" t="s">
        <v>182</v>
      </c>
      <c r="F226" s="25">
        <v>17.246575342465754</v>
      </c>
      <c r="G226" s="24" t="str">
        <f t="shared" si="18"/>
        <v>15-20 Years</v>
      </c>
      <c r="H226" s="8" t="s">
        <v>136</v>
      </c>
      <c r="I226" s="8" t="s">
        <v>30</v>
      </c>
      <c r="J226" s="8">
        <v>34</v>
      </c>
      <c r="K226" s="8" t="s">
        <v>31</v>
      </c>
      <c r="L226" s="9">
        <v>45597</v>
      </c>
      <c r="M226" s="10">
        <v>4725000</v>
      </c>
      <c r="N226" s="8">
        <v>3.5</v>
      </c>
      <c r="O226" s="11">
        <v>3081899.9950000001</v>
      </c>
      <c r="P226" s="11">
        <v>3934200</v>
      </c>
      <c r="Q226" s="11">
        <v>3508049.9975000001</v>
      </c>
      <c r="R226" s="12">
        <f t="shared" si="19"/>
        <v>1.5331451402270435</v>
      </c>
      <c r="S226" s="12">
        <f t="shared" si="20"/>
        <v>1.2010065578770779</v>
      </c>
      <c r="T226" s="12">
        <f t="shared" si="21"/>
        <v>1.346902126072107</v>
      </c>
      <c r="U226" s="13">
        <f t="shared" si="22"/>
        <v>1</v>
      </c>
      <c r="V226" s="13">
        <f t="shared" si="22"/>
        <v>1</v>
      </c>
      <c r="W226" s="14">
        <f t="shared" si="22"/>
        <v>1</v>
      </c>
      <c r="X226" s="5" t="s">
        <v>189</v>
      </c>
      <c r="Y226" s="5" t="s">
        <v>144</v>
      </c>
    </row>
    <row r="227" spans="1:25" x14ac:dyDescent="0.35">
      <c r="A227" s="6">
        <f t="shared" si="23"/>
        <v>225</v>
      </c>
      <c r="B227" s="7">
        <v>45413</v>
      </c>
      <c r="C227" s="8" t="s">
        <v>149</v>
      </c>
      <c r="D227" s="8">
        <f>VLOOKUP(A227,[1]Master!$A$2:$W$292,4,0)</f>
        <v>75618</v>
      </c>
      <c r="E227" s="8" t="s">
        <v>182</v>
      </c>
      <c r="F227" s="25">
        <v>14.246575342465754</v>
      </c>
      <c r="G227" s="24" t="str">
        <f t="shared" si="18"/>
        <v>12-15 Years</v>
      </c>
      <c r="H227" s="8" t="s">
        <v>136</v>
      </c>
      <c r="I227" s="8" t="s">
        <v>26</v>
      </c>
      <c r="J227" s="8">
        <v>39.5</v>
      </c>
      <c r="K227" s="8" t="s">
        <v>31</v>
      </c>
      <c r="L227" s="9">
        <v>45575</v>
      </c>
      <c r="M227" s="10">
        <v>5325000</v>
      </c>
      <c r="N227" s="8">
        <v>3.5</v>
      </c>
      <c r="O227" s="11">
        <v>3081899.9950000001</v>
      </c>
      <c r="P227" s="11">
        <v>3934200</v>
      </c>
      <c r="Q227" s="11">
        <v>3508049.9975000001</v>
      </c>
      <c r="R227" s="12">
        <f t="shared" si="19"/>
        <v>1.7278302373987315</v>
      </c>
      <c r="S227" s="12">
        <f t="shared" si="20"/>
        <v>1.3535153271313101</v>
      </c>
      <c r="T227" s="12">
        <f t="shared" si="21"/>
        <v>1.5179373166844381</v>
      </c>
      <c r="U227" s="13">
        <f t="shared" si="22"/>
        <v>1</v>
      </c>
      <c r="V227" s="13">
        <f t="shared" si="22"/>
        <v>1</v>
      </c>
      <c r="W227" s="14">
        <f t="shared" si="22"/>
        <v>1</v>
      </c>
      <c r="X227" s="5" t="s">
        <v>189</v>
      </c>
      <c r="Y227" s="5" t="s">
        <v>144</v>
      </c>
    </row>
    <row r="228" spans="1:25" x14ac:dyDescent="0.35">
      <c r="A228" s="6">
        <f t="shared" si="23"/>
        <v>226</v>
      </c>
      <c r="B228" s="7">
        <v>45413</v>
      </c>
      <c r="C228" s="8" t="s">
        <v>107</v>
      </c>
      <c r="D228" s="8">
        <f>VLOOKUP(A228,[1]Master!$A$2:$W$292,4,0)</f>
        <v>73828</v>
      </c>
      <c r="E228" s="8" t="s">
        <v>182</v>
      </c>
      <c r="F228" s="25">
        <v>8.7465753424657535</v>
      </c>
      <c r="G228" s="24" t="str">
        <f t="shared" si="18"/>
        <v>8-10 Years</v>
      </c>
      <c r="H228" s="8" t="s">
        <v>130</v>
      </c>
      <c r="I228" s="8" t="s">
        <v>30</v>
      </c>
      <c r="J228" s="8">
        <v>17</v>
      </c>
      <c r="K228" s="8" t="s">
        <v>27</v>
      </c>
      <c r="L228" s="9">
        <v>45563</v>
      </c>
      <c r="M228" s="10">
        <v>2625000</v>
      </c>
      <c r="N228" s="8"/>
      <c r="O228" s="11">
        <v>1893150.0449999999</v>
      </c>
      <c r="P228" s="11">
        <v>2033800</v>
      </c>
      <c r="Q228" s="11">
        <v>1963475.0225</v>
      </c>
      <c r="R228" s="12">
        <f t="shared" si="19"/>
        <v>1.3865778927205952</v>
      </c>
      <c r="S228" s="12">
        <f t="shared" si="20"/>
        <v>1.2906873832235224</v>
      </c>
      <c r="T228" s="12">
        <f t="shared" si="21"/>
        <v>1.3369154024978183</v>
      </c>
      <c r="U228" s="13">
        <f t="shared" si="22"/>
        <v>1</v>
      </c>
      <c r="V228" s="13">
        <f t="shared" si="22"/>
        <v>1</v>
      </c>
      <c r="W228" s="14">
        <f t="shared" si="22"/>
        <v>1</v>
      </c>
      <c r="X228" s="5" t="s">
        <v>189</v>
      </c>
      <c r="Y228" s="5" t="s">
        <v>144</v>
      </c>
    </row>
    <row r="229" spans="1:25" x14ac:dyDescent="0.35">
      <c r="A229" s="6">
        <f t="shared" si="23"/>
        <v>227</v>
      </c>
      <c r="B229" s="7">
        <v>45413</v>
      </c>
      <c r="C229" s="8" t="s">
        <v>157</v>
      </c>
      <c r="D229" s="8">
        <f>VLOOKUP(A229,[1]Master!$A$2:$W$292,4,0)</f>
        <v>75763</v>
      </c>
      <c r="E229" s="8" t="s">
        <v>182</v>
      </c>
      <c r="F229" s="25">
        <v>3.3465753424657536</v>
      </c>
      <c r="G229" s="24" t="str">
        <f t="shared" si="18"/>
        <v>2-4 Years</v>
      </c>
      <c r="H229" s="8" t="s">
        <v>158</v>
      </c>
      <c r="I229" s="8" t="s">
        <v>30</v>
      </c>
      <c r="J229" s="8">
        <v>10.97</v>
      </c>
      <c r="K229" s="8" t="s">
        <v>24</v>
      </c>
      <c r="L229" s="9">
        <v>45549</v>
      </c>
      <c r="M229" s="10">
        <v>1545000</v>
      </c>
      <c r="N229" s="8">
        <v>1</v>
      </c>
      <c r="O229" s="11">
        <v>1141500.04</v>
      </c>
      <c r="P229" s="11">
        <v>1400300</v>
      </c>
      <c r="Q229" s="11">
        <v>1270900.02</v>
      </c>
      <c r="R229" s="12">
        <f t="shared" si="19"/>
        <v>1.35348221275577</v>
      </c>
      <c r="S229" s="12">
        <f t="shared" si="20"/>
        <v>1.1033349996429336</v>
      </c>
      <c r="T229" s="12">
        <f t="shared" si="21"/>
        <v>1.2156739127283986</v>
      </c>
      <c r="U229" s="13">
        <f t="shared" si="22"/>
        <v>1</v>
      </c>
      <c r="V229" s="13">
        <f t="shared" si="22"/>
        <v>1</v>
      </c>
      <c r="W229" s="14">
        <f t="shared" si="22"/>
        <v>1</v>
      </c>
      <c r="X229" s="5" t="s">
        <v>189</v>
      </c>
      <c r="Y229" s="5" t="s">
        <v>144</v>
      </c>
    </row>
    <row r="230" spans="1:25" x14ac:dyDescent="0.35">
      <c r="A230" s="6">
        <f t="shared" si="23"/>
        <v>228</v>
      </c>
      <c r="B230" s="7">
        <v>45413</v>
      </c>
      <c r="C230" s="8" t="s">
        <v>157</v>
      </c>
      <c r="D230" s="8">
        <f>VLOOKUP(A230,[1]Master!$A$2:$W$292,4,0)</f>
        <v>75768</v>
      </c>
      <c r="E230" s="8" t="s">
        <v>182</v>
      </c>
      <c r="F230" s="25">
        <v>8.7465753424657535</v>
      </c>
      <c r="G230" s="24" t="str">
        <f t="shared" si="18"/>
        <v>8-10 Years</v>
      </c>
      <c r="H230" s="8" t="s">
        <v>158</v>
      </c>
      <c r="I230" s="8" t="s">
        <v>30</v>
      </c>
      <c r="J230" s="8">
        <v>61000</v>
      </c>
      <c r="K230" s="8" t="s">
        <v>27</v>
      </c>
      <c r="L230" s="9">
        <v>45637</v>
      </c>
      <c r="M230" s="10">
        <v>2425000</v>
      </c>
      <c r="N230" s="8">
        <v>1.5</v>
      </c>
      <c r="O230" s="11">
        <v>1893150.0449999999</v>
      </c>
      <c r="P230" s="11">
        <v>2033800</v>
      </c>
      <c r="Q230" s="11">
        <v>1963475.0225</v>
      </c>
      <c r="R230" s="12">
        <f t="shared" si="19"/>
        <v>1.2809338627990261</v>
      </c>
      <c r="S230" s="12">
        <f t="shared" si="20"/>
        <v>1.1923492968826828</v>
      </c>
      <c r="T230" s="12">
        <f t="shared" si="21"/>
        <v>1.2350551813551272</v>
      </c>
      <c r="U230" s="13">
        <f t="shared" si="22"/>
        <v>1</v>
      </c>
      <c r="V230" s="13">
        <f t="shared" si="22"/>
        <v>1</v>
      </c>
      <c r="W230" s="14">
        <f t="shared" si="22"/>
        <v>1</v>
      </c>
      <c r="X230" s="5" t="s">
        <v>189</v>
      </c>
      <c r="Y230" s="5" t="s">
        <v>144</v>
      </c>
    </row>
    <row r="231" spans="1:25" x14ac:dyDescent="0.35">
      <c r="A231" s="6">
        <f t="shared" si="23"/>
        <v>229</v>
      </c>
      <c r="B231" s="7">
        <v>45413</v>
      </c>
      <c r="C231" s="8" t="s">
        <v>157</v>
      </c>
      <c r="D231" s="8">
        <f>VLOOKUP(A231,[1]Master!$A$2:$W$292,4,0)</f>
        <v>75765</v>
      </c>
      <c r="E231" s="8" t="s">
        <v>182</v>
      </c>
      <c r="F231" s="25">
        <v>4.4465753424657537</v>
      </c>
      <c r="G231" s="24" t="str">
        <f t="shared" si="18"/>
        <v>4-6 Years</v>
      </c>
      <c r="H231" s="8" t="s">
        <v>158</v>
      </c>
      <c r="I231" s="8" t="s">
        <v>30</v>
      </c>
      <c r="J231" s="8">
        <v>9.5</v>
      </c>
      <c r="K231" s="8" t="s">
        <v>24</v>
      </c>
      <c r="L231" s="9">
        <v>45543</v>
      </c>
      <c r="M231" s="10">
        <v>1125000</v>
      </c>
      <c r="N231" s="8"/>
      <c r="O231" s="11">
        <v>1141500.04</v>
      </c>
      <c r="P231" s="11">
        <v>1400300</v>
      </c>
      <c r="Q231" s="11">
        <v>1270900.02</v>
      </c>
      <c r="R231" s="12">
        <f t="shared" si="19"/>
        <v>0.98554530055031797</v>
      </c>
      <c r="S231" s="12">
        <f t="shared" si="20"/>
        <v>0.8033992715846604</v>
      </c>
      <c r="T231" s="12">
        <f t="shared" si="21"/>
        <v>0.8851994510158242</v>
      </c>
      <c r="U231" s="13">
        <f t="shared" si="22"/>
        <v>0</v>
      </c>
      <c r="V231" s="13">
        <f t="shared" si="22"/>
        <v>0</v>
      </c>
      <c r="W231" s="14">
        <f t="shared" si="22"/>
        <v>0</v>
      </c>
      <c r="X231" s="5" t="s">
        <v>189</v>
      </c>
      <c r="Y231" s="5" t="s">
        <v>144</v>
      </c>
    </row>
    <row r="232" spans="1:25" x14ac:dyDescent="0.35">
      <c r="A232" s="6">
        <f t="shared" si="23"/>
        <v>230</v>
      </c>
      <c r="B232" s="7">
        <v>45413</v>
      </c>
      <c r="C232" s="8" t="s">
        <v>157</v>
      </c>
      <c r="D232" s="8">
        <f>VLOOKUP(A232,[1]Master!$A$2:$W$292,4,0)</f>
        <v>75766</v>
      </c>
      <c r="E232" s="8" t="s">
        <v>182</v>
      </c>
      <c r="F232" s="25">
        <v>2.2465753424657535</v>
      </c>
      <c r="G232" s="24" t="str">
        <f t="shared" si="18"/>
        <v>2-4 Years</v>
      </c>
      <c r="H232" s="8" t="s">
        <v>158</v>
      </c>
      <c r="I232" s="8" t="s">
        <v>30</v>
      </c>
      <c r="J232" s="8">
        <v>9</v>
      </c>
      <c r="K232" s="8" t="s">
        <v>24</v>
      </c>
      <c r="L232" s="9">
        <v>45546</v>
      </c>
      <c r="M232" s="10">
        <v>1025000</v>
      </c>
      <c r="N232" s="8"/>
      <c r="O232" s="11">
        <v>1141500.04</v>
      </c>
      <c r="P232" s="11">
        <v>1400300</v>
      </c>
      <c r="Q232" s="11">
        <v>1270900.02</v>
      </c>
      <c r="R232" s="12">
        <f t="shared" si="19"/>
        <v>0.8979412738347341</v>
      </c>
      <c r="S232" s="12">
        <f t="shared" si="20"/>
        <v>0.73198600299935723</v>
      </c>
      <c r="T232" s="12">
        <f t="shared" si="21"/>
        <v>0.80651505536997314</v>
      </c>
      <c r="U232" s="13">
        <f t="shared" si="22"/>
        <v>0</v>
      </c>
      <c r="V232" s="13">
        <f t="shared" si="22"/>
        <v>0</v>
      </c>
      <c r="W232" s="14">
        <f t="shared" si="22"/>
        <v>0</v>
      </c>
      <c r="X232" s="5" t="s">
        <v>189</v>
      </c>
      <c r="Y232" s="5" t="s">
        <v>144</v>
      </c>
    </row>
    <row r="233" spans="1:25" x14ac:dyDescent="0.35">
      <c r="A233" s="6">
        <f t="shared" si="23"/>
        <v>231</v>
      </c>
      <c r="B233" s="7">
        <v>45413</v>
      </c>
      <c r="C233" s="8" t="s">
        <v>157</v>
      </c>
      <c r="D233" s="8">
        <f>VLOOKUP(A233,[1]Master!$A$2:$W$292,4,0)</f>
        <v>75791</v>
      </c>
      <c r="E233" s="8" t="s">
        <v>182</v>
      </c>
      <c r="F233" s="25">
        <v>2.9465753424657537</v>
      </c>
      <c r="G233" s="24" t="str">
        <f t="shared" si="18"/>
        <v>2-4 Years</v>
      </c>
      <c r="H233" s="8" t="s">
        <v>158</v>
      </c>
      <c r="I233" s="8" t="s">
        <v>30</v>
      </c>
      <c r="J233" s="8">
        <v>3.4</v>
      </c>
      <c r="K233" s="8" t="s">
        <v>35</v>
      </c>
      <c r="L233" s="9">
        <v>45637</v>
      </c>
      <c r="M233" s="10">
        <v>625000</v>
      </c>
      <c r="N233" s="8"/>
      <c r="O233" s="11">
        <v>684549.99</v>
      </c>
      <c r="P233" s="11">
        <v>907000</v>
      </c>
      <c r="Q233" s="11">
        <v>795774.995</v>
      </c>
      <c r="R233" s="12">
        <f t="shared" si="19"/>
        <v>0.91300855909734224</v>
      </c>
      <c r="S233" s="12">
        <f t="shared" si="20"/>
        <v>0.68908489525909589</v>
      </c>
      <c r="T233" s="12">
        <f t="shared" si="21"/>
        <v>0.78539788750210726</v>
      </c>
      <c r="U233" s="13">
        <f t="shared" si="22"/>
        <v>0</v>
      </c>
      <c r="V233" s="13">
        <f t="shared" si="22"/>
        <v>0</v>
      </c>
      <c r="W233" s="14">
        <f t="shared" si="22"/>
        <v>0</v>
      </c>
      <c r="X233" s="5" t="s">
        <v>189</v>
      </c>
      <c r="Y233" s="5" t="s">
        <v>144</v>
      </c>
    </row>
    <row r="234" spans="1:25" x14ac:dyDescent="0.35">
      <c r="A234" s="6">
        <f t="shared" si="23"/>
        <v>232</v>
      </c>
      <c r="B234" s="7">
        <v>45413</v>
      </c>
      <c r="C234" s="8" t="s">
        <v>157</v>
      </c>
      <c r="D234" s="8">
        <f>VLOOKUP(A234,[1]Master!$A$2:$W$292,4,0)</f>
        <v>75728</v>
      </c>
      <c r="E234" s="8" t="s">
        <v>182</v>
      </c>
      <c r="F234" s="25">
        <v>11.246575342465754</v>
      </c>
      <c r="G234" s="24" t="str">
        <f t="shared" si="18"/>
        <v>10-12 Years</v>
      </c>
      <c r="H234" s="8" t="s">
        <v>158</v>
      </c>
      <c r="I234" s="8" t="s">
        <v>30</v>
      </c>
      <c r="J234" s="8">
        <v>24.7</v>
      </c>
      <c r="K234" s="8" t="s">
        <v>21</v>
      </c>
      <c r="L234" s="9">
        <v>45609</v>
      </c>
      <c r="M234" s="10">
        <v>2825000</v>
      </c>
      <c r="N234" s="8"/>
      <c r="O234" s="11">
        <v>2250300</v>
      </c>
      <c r="P234" s="11">
        <v>2290400</v>
      </c>
      <c r="Q234" s="11">
        <v>2270350</v>
      </c>
      <c r="R234" s="12">
        <f t="shared" si="19"/>
        <v>1.25538817046616</v>
      </c>
      <c r="S234" s="12">
        <f t="shared" si="20"/>
        <v>1.2334090115263709</v>
      </c>
      <c r="T234" s="12">
        <f t="shared" si="21"/>
        <v>1.244301539410223</v>
      </c>
      <c r="U234" s="13">
        <f t="shared" si="22"/>
        <v>1</v>
      </c>
      <c r="V234" s="13">
        <f t="shared" si="22"/>
        <v>1</v>
      </c>
      <c r="W234" s="14">
        <f t="shared" si="22"/>
        <v>1</v>
      </c>
      <c r="X234" s="5" t="s">
        <v>189</v>
      </c>
      <c r="Y234" s="5" t="s">
        <v>144</v>
      </c>
    </row>
    <row r="235" spans="1:25" x14ac:dyDescent="0.35">
      <c r="A235" s="6">
        <f t="shared" si="23"/>
        <v>233</v>
      </c>
      <c r="B235" s="7">
        <v>45413</v>
      </c>
      <c r="C235" s="8" t="s">
        <v>157</v>
      </c>
      <c r="D235" s="8">
        <f>VLOOKUP(A235,[1]Master!$A$2:$W$292,4,0)</f>
        <v>75783</v>
      </c>
      <c r="E235" s="8" t="s">
        <v>182</v>
      </c>
      <c r="F235" s="25">
        <v>4.2465753424657535</v>
      </c>
      <c r="G235" s="24" t="str">
        <f t="shared" si="18"/>
        <v>4-6 Years</v>
      </c>
      <c r="H235" s="8" t="s">
        <v>158</v>
      </c>
      <c r="I235" s="8" t="s">
        <v>30</v>
      </c>
      <c r="J235" s="8">
        <v>6</v>
      </c>
      <c r="K235" s="8" t="s">
        <v>24</v>
      </c>
      <c r="L235" s="9">
        <v>45554</v>
      </c>
      <c r="M235" s="10">
        <v>1075000</v>
      </c>
      <c r="N235" s="8">
        <v>1.5</v>
      </c>
      <c r="O235" s="11">
        <v>1141500.04</v>
      </c>
      <c r="P235" s="11">
        <v>1400300</v>
      </c>
      <c r="Q235" s="11">
        <v>1270900.02</v>
      </c>
      <c r="R235" s="12">
        <f t="shared" si="19"/>
        <v>0.94174328719252609</v>
      </c>
      <c r="S235" s="12">
        <f t="shared" si="20"/>
        <v>0.76769263729200887</v>
      </c>
      <c r="T235" s="12">
        <f t="shared" si="21"/>
        <v>0.84585725319289862</v>
      </c>
      <c r="U235" s="13">
        <f t="shared" si="22"/>
        <v>0</v>
      </c>
      <c r="V235" s="13">
        <f t="shared" si="22"/>
        <v>0</v>
      </c>
      <c r="W235" s="14">
        <f t="shared" si="22"/>
        <v>0</v>
      </c>
      <c r="X235" s="5" t="s">
        <v>189</v>
      </c>
      <c r="Y235" s="5" t="s">
        <v>144</v>
      </c>
    </row>
    <row r="236" spans="1:25" x14ac:dyDescent="0.35">
      <c r="A236" s="6">
        <f t="shared" si="23"/>
        <v>234</v>
      </c>
      <c r="B236" s="7">
        <v>45413</v>
      </c>
      <c r="C236" s="8" t="s">
        <v>157</v>
      </c>
      <c r="D236" s="8">
        <f>VLOOKUP(A236,[1]Master!$A$2:$W$292,4,0)</f>
        <v>75785</v>
      </c>
      <c r="E236" s="8" t="s">
        <v>182</v>
      </c>
      <c r="F236" s="25">
        <v>2.7465753424657535</v>
      </c>
      <c r="G236" s="24" t="str">
        <f t="shared" si="18"/>
        <v>2-4 Years</v>
      </c>
      <c r="H236" s="8" t="s">
        <v>158</v>
      </c>
      <c r="I236" s="8" t="s">
        <v>30</v>
      </c>
      <c r="J236" s="8">
        <v>3.5</v>
      </c>
      <c r="K236" s="8" t="s">
        <v>35</v>
      </c>
      <c r="L236" s="9">
        <v>45639</v>
      </c>
      <c r="M236" s="10">
        <v>775000</v>
      </c>
      <c r="N236" s="8"/>
      <c r="O236" s="11">
        <v>684549.99</v>
      </c>
      <c r="P236" s="11">
        <v>907000</v>
      </c>
      <c r="Q236" s="11">
        <v>795774.995</v>
      </c>
      <c r="R236" s="12">
        <f t="shared" si="19"/>
        <v>1.1321306132807043</v>
      </c>
      <c r="S236" s="12">
        <f t="shared" si="20"/>
        <v>0.85446527012127893</v>
      </c>
      <c r="T236" s="12">
        <f t="shared" si="21"/>
        <v>0.97389338050261309</v>
      </c>
      <c r="U236" s="13">
        <f t="shared" si="22"/>
        <v>1</v>
      </c>
      <c r="V236" s="13">
        <f t="shared" si="22"/>
        <v>0</v>
      </c>
      <c r="W236" s="14">
        <f t="shared" si="22"/>
        <v>0</v>
      </c>
      <c r="X236" s="5" t="s">
        <v>189</v>
      </c>
      <c r="Y236" s="5" t="s">
        <v>144</v>
      </c>
    </row>
    <row r="237" spans="1:25" x14ac:dyDescent="0.35">
      <c r="A237" s="6">
        <f t="shared" si="23"/>
        <v>235</v>
      </c>
      <c r="B237" s="7">
        <v>45413</v>
      </c>
      <c r="C237" s="8" t="s">
        <v>157</v>
      </c>
      <c r="D237" s="8">
        <f>VLOOKUP(A237,[1]Master!$A$2:$W$292,4,0)</f>
        <v>75786</v>
      </c>
      <c r="E237" s="8" t="s">
        <v>182</v>
      </c>
      <c r="F237" s="25">
        <v>3.3465753424657536</v>
      </c>
      <c r="G237" s="24" t="str">
        <f t="shared" si="18"/>
        <v>2-4 Years</v>
      </c>
      <c r="H237" s="8" t="s">
        <v>158</v>
      </c>
      <c r="I237" s="8" t="s">
        <v>30</v>
      </c>
      <c r="J237" s="8">
        <v>6.2</v>
      </c>
      <c r="K237" s="8" t="s">
        <v>24</v>
      </c>
      <c r="L237" s="9">
        <v>45548</v>
      </c>
      <c r="M237" s="10">
        <v>1075000</v>
      </c>
      <c r="N237" s="8"/>
      <c r="O237" s="11">
        <v>1141500.04</v>
      </c>
      <c r="P237" s="11">
        <v>1400300</v>
      </c>
      <c r="Q237" s="11">
        <v>1270900.02</v>
      </c>
      <c r="R237" s="12">
        <f t="shared" si="19"/>
        <v>0.94174328719252609</v>
      </c>
      <c r="S237" s="12">
        <f t="shared" si="20"/>
        <v>0.76769263729200887</v>
      </c>
      <c r="T237" s="12">
        <f t="shared" si="21"/>
        <v>0.84585725319289862</v>
      </c>
      <c r="U237" s="13">
        <f t="shared" si="22"/>
        <v>0</v>
      </c>
      <c r="V237" s="13">
        <f t="shared" si="22"/>
        <v>0</v>
      </c>
      <c r="W237" s="14">
        <f t="shared" si="22"/>
        <v>0</v>
      </c>
      <c r="X237" s="5" t="s">
        <v>189</v>
      </c>
      <c r="Y237" s="5" t="s">
        <v>144</v>
      </c>
    </row>
    <row r="238" spans="1:25" x14ac:dyDescent="0.35">
      <c r="A238" s="6">
        <f t="shared" si="23"/>
        <v>236</v>
      </c>
      <c r="B238" s="7">
        <v>45413</v>
      </c>
      <c r="C238" s="8" t="s">
        <v>157</v>
      </c>
      <c r="D238" s="8">
        <f>VLOOKUP(A238,[1]Master!$A$2:$W$292,4,0)</f>
        <v>75805</v>
      </c>
      <c r="E238" s="8" t="s">
        <v>182</v>
      </c>
      <c r="F238" s="25">
        <v>2.2465753424657535</v>
      </c>
      <c r="G238" s="24" t="str">
        <f t="shared" si="18"/>
        <v>2-4 Years</v>
      </c>
      <c r="H238" s="8" t="s">
        <v>158</v>
      </c>
      <c r="I238" s="8" t="s">
        <v>30</v>
      </c>
      <c r="J238" s="8">
        <v>3.5</v>
      </c>
      <c r="K238" s="8" t="s">
        <v>35</v>
      </c>
      <c r="L238" s="9">
        <v>45637</v>
      </c>
      <c r="M238" s="10">
        <v>775000</v>
      </c>
      <c r="N238" s="8"/>
      <c r="O238" s="11">
        <v>684549.99</v>
      </c>
      <c r="P238" s="11">
        <v>907000</v>
      </c>
      <c r="Q238" s="11">
        <v>795774.995</v>
      </c>
      <c r="R238" s="12">
        <f t="shared" si="19"/>
        <v>1.1321306132807043</v>
      </c>
      <c r="S238" s="12">
        <f t="shared" si="20"/>
        <v>0.85446527012127893</v>
      </c>
      <c r="T238" s="12">
        <f t="shared" si="21"/>
        <v>0.97389338050261309</v>
      </c>
      <c r="U238" s="13">
        <f t="shared" si="22"/>
        <v>1</v>
      </c>
      <c r="V238" s="13">
        <f t="shared" si="22"/>
        <v>0</v>
      </c>
      <c r="W238" s="14">
        <f t="shared" si="22"/>
        <v>0</v>
      </c>
      <c r="X238" s="5" t="s">
        <v>189</v>
      </c>
      <c r="Y238" s="5" t="s">
        <v>144</v>
      </c>
    </row>
    <row r="239" spans="1:25" x14ac:dyDescent="0.35">
      <c r="A239" s="6">
        <f t="shared" si="23"/>
        <v>237</v>
      </c>
      <c r="B239" s="7">
        <v>45413</v>
      </c>
      <c r="C239" s="8" t="s">
        <v>157</v>
      </c>
      <c r="D239" s="8">
        <f>VLOOKUP(A239,[1]Master!$A$2:$W$292,4,0)</f>
        <v>75784</v>
      </c>
      <c r="E239" s="8" t="s">
        <v>182</v>
      </c>
      <c r="F239" s="25">
        <v>4.2465753424657535</v>
      </c>
      <c r="G239" s="24" t="str">
        <f t="shared" si="18"/>
        <v>4-6 Years</v>
      </c>
      <c r="H239" s="8" t="s">
        <v>158</v>
      </c>
      <c r="I239" s="8" t="s">
        <v>30</v>
      </c>
      <c r="J239" s="8">
        <v>6</v>
      </c>
      <c r="K239" s="8" t="s">
        <v>24</v>
      </c>
      <c r="L239" s="9">
        <v>45563</v>
      </c>
      <c r="M239" s="10">
        <v>975000</v>
      </c>
      <c r="N239" s="8">
        <v>1</v>
      </c>
      <c r="O239" s="11">
        <v>1141500.04</v>
      </c>
      <c r="P239" s="11">
        <v>1400300</v>
      </c>
      <c r="Q239" s="11">
        <v>1270900.02</v>
      </c>
      <c r="R239" s="12">
        <f t="shared" si="19"/>
        <v>0.85413926047694222</v>
      </c>
      <c r="S239" s="12">
        <f t="shared" si="20"/>
        <v>0.6962793687067057</v>
      </c>
      <c r="T239" s="12">
        <f t="shared" si="21"/>
        <v>0.76717285754704767</v>
      </c>
      <c r="U239" s="13">
        <f t="shared" si="22"/>
        <v>0</v>
      </c>
      <c r="V239" s="13">
        <f t="shared" si="22"/>
        <v>0</v>
      </c>
      <c r="W239" s="14">
        <f t="shared" si="22"/>
        <v>0</v>
      </c>
      <c r="X239" s="5" t="s">
        <v>189</v>
      </c>
      <c r="Y239" s="5" t="s">
        <v>144</v>
      </c>
    </row>
    <row r="240" spans="1:25" x14ac:dyDescent="0.35">
      <c r="A240" s="6">
        <f t="shared" si="23"/>
        <v>238</v>
      </c>
      <c r="B240" s="7">
        <v>45413</v>
      </c>
      <c r="C240" s="8" t="s">
        <v>157</v>
      </c>
      <c r="D240" s="8">
        <f>VLOOKUP(A240,[1]Master!$A$2:$W$292,4,0)</f>
        <v>75782</v>
      </c>
      <c r="E240" s="8" t="s">
        <v>182</v>
      </c>
      <c r="F240" s="25">
        <v>2.8465753424657536</v>
      </c>
      <c r="G240" s="24" t="str">
        <f t="shared" si="18"/>
        <v>2-4 Years</v>
      </c>
      <c r="H240" s="8" t="s">
        <v>158</v>
      </c>
      <c r="I240" s="8" t="s">
        <v>30</v>
      </c>
      <c r="J240" s="8">
        <v>6.75</v>
      </c>
      <c r="K240" s="8" t="s">
        <v>24</v>
      </c>
      <c r="L240" s="9">
        <v>45633</v>
      </c>
      <c r="M240" s="10">
        <v>1025000</v>
      </c>
      <c r="N240" s="8"/>
      <c r="O240" s="11">
        <v>1141500.04</v>
      </c>
      <c r="P240" s="11">
        <v>1400300</v>
      </c>
      <c r="Q240" s="11">
        <v>1270900.02</v>
      </c>
      <c r="R240" s="12">
        <f t="shared" si="19"/>
        <v>0.8979412738347341</v>
      </c>
      <c r="S240" s="12">
        <f t="shared" si="20"/>
        <v>0.73198600299935723</v>
      </c>
      <c r="T240" s="12">
        <f t="shared" si="21"/>
        <v>0.80651505536997314</v>
      </c>
      <c r="U240" s="13">
        <f t="shared" si="22"/>
        <v>0</v>
      </c>
      <c r="V240" s="13">
        <f t="shared" si="22"/>
        <v>0</v>
      </c>
      <c r="W240" s="14">
        <f t="shared" si="22"/>
        <v>0</v>
      </c>
      <c r="X240" s="5" t="s">
        <v>189</v>
      </c>
      <c r="Y240" s="5" t="s">
        <v>144</v>
      </c>
    </row>
    <row r="241" spans="1:25" x14ac:dyDescent="0.35">
      <c r="A241" s="6">
        <f t="shared" si="23"/>
        <v>239</v>
      </c>
      <c r="B241" s="7">
        <v>45413</v>
      </c>
      <c r="C241" s="8" t="s">
        <v>159</v>
      </c>
      <c r="D241" s="8">
        <f>VLOOKUP(A241,[1]Master!$A$2:$W$292,4,0)</f>
        <v>58220</v>
      </c>
      <c r="E241" s="8" t="s">
        <v>182</v>
      </c>
      <c r="F241" s="25">
        <v>8.2465753424657535</v>
      </c>
      <c r="G241" s="24" t="str">
        <f t="shared" si="18"/>
        <v>8-10 Years</v>
      </c>
      <c r="H241" s="8" t="s">
        <v>160</v>
      </c>
      <c r="I241" s="8" t="s">
        <v>26</v>
      </c>
      <c r="J241" s="8">
        <v>12.85</v>
      </c>
      <c r="K241" s="8" t="s">
        <v>27</v>
      </c>
      <c r="L241" s="9">
        <v>45582</v>
      </c>
      <c r="M241" s="10">
        <v>2775000</v>
      </c>
      <c r="N241" s="8"/>
      <c r="O241" s="11">
        <v>1893150.0449999999</v>
      </c>
      <c r="P241" s="11">
        <v>2033800</v>
      </c>
      <c r="Q241" s="11">
        <v>1963475.0225</v>
      </c>
      <c r="R241" s="12">
        <f t="shared" si="19"/>
        <v>1.4658109151617722</v>
      </c>
      <c r="S241" s="12">
        <f t="shared" si="20"/>
        <v>1.3644409479791524</v>
      </c>
      <c r="T241" s="12">
        <f t="shared" si="21"/>
        <v>1.4133105683548364</v>
      </c>
      <c r="U241" s="13">
        <f t="shared" si="22"/>
        <v>1</v>
      </c>
      <c r="V241" s="13">
        <f t="shared" si="22"/>
        <v>1</v>
      </c>
      <c r="W241" s="14">
        <f t="shared" si="22"/>
        <v>1</v>
      </c>
      <c r="X241" s="5" t="s">
        <v>189</v>
      </c>
      <c r="Y241" s="5" t="s">
        <v>144</v>
      </c>
    </row>
    <row r="242" spans="1:25" x14ac:dyDescent="0.35">
      <c r="A242" s="6">
        <f t="shared" si="23"/>
        <v>240</v>
      </c>
      <c r="B242" s="7">
        <v>45413</v>
      </c>
      <c r="C242" s="8" t="s">
        <v>137</v>
      </c>
      <c r="D242" s="8">
        <f>VLOOKUP(A242,[1]Master!$A$2:$W$292,4,0)</f>
        <v>75241</v>
      </c>
      <c r="E242" s="8" t="s">
        <v>182</v>
      </c>
      <c r="F242" s="25">
        <v>13.746575342465754</v>
      </c>
      <c r="G242" s="24" t="str">
        <f t="shared" si="18"/>
        <v>12-15 Years</v>
      </c>
      <c r="H242" s="8" t="s">
        <v>136</v>
      </c>
      <c r="I242" s="8" t="s">
        <v>30</v>
      </c>
      <c r="J242" s="8">
        <v>28</v>
      </c>
      <c r="K242" s="8" t="s">
        <v>33</v>
      </c>
      <c r="L242" s="9">
        <v>45717</v>
      </c>
      <c r="M242" s="10">
        <v>3825000</v>
      </c>
      <c r="N242" s="8">
        <v>2.5</v>
      </c>
      <c r="O242" s="11">
        <v>2464799.96</v>
      </c>
      <c r="P242" s="11">
        <v>3446200</v>
      </c>
      <c r="Q242" s="11">
        <v>2955499.98</v>
      </c>
      <c r="R242" s="12">
        <f t="shared" si="19"/>
        <v>1.5518500738696863</v>
      </c>
      <c r="S242" s="12">
        <f t="shared" si="20"/>
        <v>1.1099181707387848</v>
      </c>
      <c r="T242" s="12">
        <f t="shared" si="21"/>
        <v>1.2941972681048708</v>
      </c>
      <c r="U242" s="13">
        <f t="shared" si="22"/>
        <v>1</v>
      </c>
      <c r="V242" s="13">
        <f t="shared" si="22"/>
        <v>1</v>
      </c>
      <c r="W242" s="14">
        <f t="shared" si="22"/>
        <v>1</v>
      </c>
      <c r="X242" s="5" t="s">
        <v>189</v>
      </c>
      <c r="Y242" s="5" t="s">
        <v>144</v>
      </c>
    </row>
    <row r="243" spans="1:25" x14ac:dyDescent="0.35">
      <c r="A243" s="6">
        <f t="shared" si="23"/>
        <v>241</v>
      </c>
      <c r="B243" s="7">
        <v>45413</v>
      </c>
      <c r="C243" s="8" t="s">
        <v>161</v>
      </c>
      <c r="D243" s="8">
        <f>VLOOKUP(A243,[1]Master!$A$2:$W$292,4,0)</f>
        <v>75223</v>
      </c>
      <c r="E243" s="8" t="s">
        <v>182</v>
      </c>
      <c r="F243" s="25">
        <v>16.246575342465754</v>
      </c>
      <c r="G243" s="24" t="str">
        <f t="shared" si="18"/>
        <v>15-20 Years</v>
      </c>
      <c r="H243" s="8" t="s">
        <v>136</v>
      </c>
      <c r="I243" s="8" t="s">
        <v>30</v>
      </c>
      <c r="J243" s="8">
        <v>45</v>
      </c>
      <c r="K243" s="8" t="s">
        <v>65</v>
      </c>
      <c r="L243" s="9">
        <v>45549</v>
      </c>
      <c r="M243" s="10">
        <v>5625000</v>
      </c>
      <c r="N243" s="8" t="s">
        <v>102</v>
      </c>
      <c r="O243" s="11">
        <v>4118900.02</v>
      </c>
      <c r="P243" s="11">
        <v>5663500</v>
      </c>
      <c r="Q243" s="11">
        <v>4891200.01</v>
      </c>
      <c r="R243" s="12">
        <f t="shared" si="19"/>
        <v>1.3656558723656516</v>
      </c>
      <c r="S243" s="12">
        <f t="shared" si="20"/>
        <v>0.99320208351725969</v>
      </c>
      <c r="T243" s="12">
        <f t="shared" si="21"/>
        <v>1.1500245315055109</v>
      </c>
      <c r="U243" s="13">
        <f t="shared" si="22"/>
        <v>1</v>
      </c>
      <c r="V243" s="13">
        <f t="shared" si="22"/>
        <v>0</v>
      </c>
      <c r="W243" s="14">
        <f t="shared" si="22"/>
        <v>1</v>
      </c>
      <c r="X243" s="5" t="s">
        <v>189</v>
      </c>
      <c r="Y243" s="5" t="s">
        <v>144</v>
      </c>
    </row>
    <row r="244" spans="1:25" x14ac:dyDescent="0.35">
      <c r="A244" s="6">
        <f t="shared" si="23"/>
        <v>242</v>
      </c>
      <c r="B244" s="7">
        <v>45444</v>
      </c>
      <c r="C244" s="8" t="s">
        <v>37</v>
      </c>
      <c r="D244" s="8">
        <f>VLOOKUP(A244,[1]Master!$A$2:$W$292,4,0)</f>
        <v>0</v>
      </c>
      <c r="E244" s="8" t="s">
        <v>182</v>
      </c>
      <c r="F244" s="25">
        <v>20.246575342465754</v>
      </c>
      <c r="G244" s="24" t="str">
        <f t="shared" si="18"/>
        <v>20-25 Years</v>
      </c>
      <c r="H244" s="8" t="s">
        <v>162</v>
      </c>
      <c r="I244" s="8" t="s">
        <v>26</v>
      </c>
      <c r="J244" s="8">
        <v>70</v>
      </c>
      <c r="K244" s="8" t="s">
        <v>133</v>
      </c>
      <c r="L244" s="9">
        <v>45548</v>
      </c>
      <c r="M244" s="10">
        <v>6125000</v>
      </c>
      <c r="N244" s="8">
        <v>11</v>
      </c>
      <c r="O244" s="11">
        <v>3341100</v>
      </c>
      <c r="P244" s="11">
        <v>4422300</v>
      </c>
      <c r="Q244" s="11">
        <v>3881700</v>
      </c>
      <c r="R244" s="12">
        <f t="shared" si="19"/>
        <v>1.833228577414624</v>
      </c>
      <c r="S244" s="12">
        <f t="shared" si="20"/>
        <v>1.3850258915044207</v>
      </c>
      <c r="T244" s="12">
        <f t="shared" si="21"/>
        <v>1.5779168920833655</v>
      </c>
      <c r="U244" s="13">
        <f t="shared" si="22"/>
        <v>1</v>
      </c>
      <c r="V244" s="13">
        <f t="shared" si="22"/>
        <v>1</v>
      </c>
      <c r="W244" s="14">
        <f t="shared" si="22"/>
        <v>1</v>
      </c>
      <c r="X244" s="5" t="s">
        <v>189</v>
      </c>
      <c r="Y244" s="5" t="s">
        <v>144</v>
      </c>
    </row>
    <row r="245" spans="1:25" x14ac:dyDescent="0.35">
      <c r="A245" s="6">
        <f t="shared" si="23"/>
        <v>243</v>
      </c>
      <c r="B245" s="7">
        <v>45444</v>
      </c>
      <c r="C245" s="8" t="s">
        <v>163</v>
      </c>
      <c r="D245" s="8">
        <f>VLOOKUP(A245,[1]Master!$A$2:$W$292,4,0)</f>
        <v>0</v>
      </c>
      <c r="E245" s="8" t="s">
        <v>182</v>
      </c>
      <c r="F245" s="25">
        <v>5.2465753424657535</v>
      </c>
      <c r="G245" s="24" t="str">
        <f t="shared" si="18"/>
        <v>4-6 Years</v>
      </c>
      <c r="H245" s="8" t="s">
        <v>164</v>
      </c>
      <c r="I245" s="8" t="s">
        <v>30</v>
      </c>
      <c r="J245" s="8">
        <v>4.5</v>
      </c>
      <c r="K245" s="8" t="s">
        <v>35</v>
      </c>
      <c r="L245" s="9">
        <v>45602</v>
      </c>
      <c r="M245" s="10">
        <v>825000</v>
      </c>
      <c r="N245" s="8">
        <v>1</v>
      </c>
      <c r="O245" s="11">
        <v>684549.99</v>
      </c>
      <c r="P245" s="11">
        <v>907000</v>
      </c>
      <c r="Q245" s="11">
        <v>795774.995</v>
      </c>
      <c r="R245" s="12">
        <f t="shared" si="19"/>
        <v>1.2051712980084917</v>
      </c>
      <c r="S245" s="12">
        <f t="shared" si="20"/>
        <v>0.90959206174200657</v>
      </c>
      <c r="T245" s="12">
        <f t="shared" si="21"/>
        <v>1.0367252115027816</v>
      </c>
      <c r="U245" s="13">
        <f t="shared" si="22"/>
        <v>1</v>
      </c>
      <c r="V245" s="13">
        <f t="shared" si="22"/>
        <v>0</v>
      </c>
      <c r="W245" s="14">
        <f t="shared" si="22"/>
        <v>1</v>
      </c>
      <c r="X245" s="5" t="s">
        <v>189</v>
      </c>
      <c r="Y245" s="5" t="s">
        <v>144</v>
      </c>
    </row>
    <row r="246" spans="1:25" x14ac:dyDescent="0.35">
      <c r="A246" s="6">
        <f t="shared" si="23"/>
        <v>244</v>
      </c>
      <c r="B246" s="7">
        <v>45444</v>
      </c>
      <c r="C246" s="8" t="s">
        <v>157</v>
      </c>
      <c r="D246" s="8">
        <f>VLOOKUP(A246,[1]Master!$A$2:$W$292,4,0)</f>
        <v>75804</v>
      </c>
      <c r="E246" s="8" t="s">
        <v>182</v>
      </c>
      <c r="F246" s="25">
        <v>4.2465753424657535</v>
      </c>
      <c r="G246" s="24" t="str">
        <f t="shared" si="18"/>
        <v>4-6 Years</v>
      </c>
      <c r="H246" s="8" t="s">
        <v>158</v>
      </c>
      <c r="I246" s="8" t="s">
        <v>30</v>
      </c>
      <c r="J246" s="8">
        <v>8</v>
      </c>
      <c r="K246" s="8" t="s">
        <v>24</v>
      </c>
      <c r="L246" s="9">
        <v>45590</v>
      </c>
      <c r="M246" s="10">
        <v>1325000</v>
      </c>
      <c r="N246" s="8">
        <v>1.5</v>
      </c>
      <c r="O246" s="11">
        <v>1141500.04</v>
      </c>
      <c r="P246" s="11">
        <v>1400300</v>
      </c>
      <c r="Q246" s="11">
        <v>1270900.02</v>
      </c>
      <c r="R246" s="12">
        <f t="shared" si="19"/>
        <v>1.1607533539814856</v>
      </c>
      <c r="S246" s="12">
        <f t="shared" si="20"/>
        <v>0.94622580875526674</v>
      </c>
      <c r="T246" s="12">
        <f t="shared" si="21"/>
        <v>1.0425682423075262</v>
      </c>
      <c r="U246" s="13">
        <f t="shared" si="22"/>
        <v>1</v>
      </c>
      <c r="V246" s="13">
        <f t="shared" si="22"/>
        <v>0</v>
      </c>
      <c r="W246" s="14">
        <f t="shared" si="22"/>
        <v>1</v>
      </c>
      <c r="X246" s="5" t="s">
        <v>189</v>
      </c>
      <c r="Y246" s="5" t="s">
        <v>144</v>
      </c>
    </row>
    <row r="247" spans="1:25" x14ac:dyDescent="0.35">
      <c r="A247" s="6">
        <f t="shared" si="23"/>
        <v>245</v>
      </c>
      <c r="B247" s="7">
        <v>45444</v>
      </c>
      <c r="C247" s="8" t="s">
        <v>165</v>
      </c>
      <c r="D247" s="8">
        <f>VLOOKUP(A247,[1]Master!$A$2:$W$292,4,0)</f>
        <v>75159</v>
      </c>
      <c r="E247" s="8" t="s">
        <v>182</v>
      </c>
      <c r="F247" s="25">
        <v>5.7465753424657535</v>
      </c>
      <c r="G247" s="24" t="str">
        <f t="shared" si="18"/>
        <v>4-6 Years</v>
      </c>
      <c r="H247" s="8" t="s">
        <v>136</v>
      </c>
      <c r="I247" s="8" t="s">
        <v>30</v>
      </c>
      <c r="J247" s="8">
        <v>15.6</v>
      </c>
      <c r="K247" s="8" t="s">
        <v>24</v>
      </c>
      <c r="L247" s="9">
        <v>45588</v>
      </c>
      <c r="M247" s="10">
        <v>1825000</v>
      </c>
      <c r="N247" s="8">
        <v>1.5</v>
      </c>
      <c r="O247" s="11">
        <v>1141500.04</v>
      </c>
      <c r="P247" s="11">
        <v>1400300</v>
      </c>
      <c r="Q247" s="11">
        <v>1270900.02</v>
      </c>
      <c r="R247" s="12">
        <f t="shared" si="19"/>
        <v>1.5987734875594046</v>
      </c>
      <c r="S247" s="12">
        <f t="shared" si="20"/>
        <v>1.3032921516817826</v>
      </c>
      <c r="T247" s="12">
        <f t="shared" si="21"/>
        <v>1.4359902205367814</v>
      </c>
      <c r="U247" s="13">
        <f t="shared" si="22"/>
        <v>1</v>
      </c>
      <c r="V247" s="13">
        <f t="shared" si="22"/>
        <v>1</v>
      </c>
      <c r="W247" s="14">
        <f t="shared" si="22"/>
        <v>1</v>
      </c>
      <c r="X247" s="5" t="s">
        <v>189</v>
      </c>
      <c r="Y247" s="5" t="s">
        <v>144</v>
      </c>
    </row>
    <row r="248" spans="1:25" x14ac:dyDescent="0.35">
      <c r="A248" s="6">
        <f t="shared" si="23"/>
        <v>246</v>
      </c>
      <c r="B248" s="7">
        <v>45444</v>
      </c>
      <c r="C248" s="8" t="s">
        <v>137</v>
      </c>
      <c r="D248" s="8">
        <f>VLOOKUP(A248,[1]Master!$A$2:$W$292,4,0)</f>
        <v>75346</v>
      </c>
      <c r="E248" s="8" t="s">
        <v>182</v>
      </c>
      <c r="F248" s="25">
        <v>7.7465753424657535</v>
      </c>
      <c r="G248" s="24" t="str">
        <f t="shared" si="18"/>
        <v>6-8 Years</v>
      </c>
      <c r="H248" s="8" t="s">
        <v>136</v>
      </c>
      <c r="I248" s="8" t="s">
        <v>30</v>
      </c>
      <c r="J248" s="8">
        <v>23</v>
      </c>
      <c r="K248" s="8" t="s">
        <v>20</v>
      </c>
      <c r="L248" s="9">
        <v>45672</v>
      </c>
      <c r="M248" s="10">
        <v>3125000</v>
      </c>
      <c r="N248" s="8"/>
      <c r="O248" s="11">
        <v>1450500.05</v>
      </c>
      <c r="P248" s="11">
        <v>1777300</v>
      </c>
      <c r="Q248" s="11">
        <v>1613900.0249999999</v>
      </c>
      <c r="R248" s="12">
        <f t="shared" si="19"/>
        <v>2.1544294328014675</v>
      </c>
      <c r="S248" s="12">
        <f t="shared" si="20"/>
        <v>1.7582850391042593</v>
      </c>
      <c r="T248" s="12">
        <f t="shared" si="21"/>
        <v>1.936303334526561</v>
      </c>
      <c r="U248" s="13">
        <f t="shared" si="22"/>
        <v>1</v>
      </c>
      <c r="V248" s="13">
        <f t="shared" si="22"/>
        <v>1</v>
      </c>
      <c r="W248" s="14">
        <f t="shared" si="22"/>
        <v>1</v>
      </c>
      <c r="X248" s="5" t="s">
        <v>189</v>
      </c>
      <c r="Y248" s="5" t="s">
        <v>144</v>
      </c>
    </row>
    <row r="249" spans="1:25" x14ac:dyDescent="0.35">
      <c r="A249" s="6">
        <f t="shared" si="23"/>
        <v>247</v>
      </c>
      <c r="B249" s="7">
        <v>45474</v>
      </c>
      <c r="C249" s="8" t="s">
        <v>166</v>
      </c>
      <c r="D249" s="8">
        <f>VLOOKUP(A249,[1]Master!$A$2:$W$292,4,0)</f>
        <v>76702</v>
      </c>
      <c r="E249" s="8" t="s">
        <v>182</v>
      </c>
      <c r="F249" s="25">
        <v>4.7465753424657535</v>
      </c>
      <c r="G249" s="24" t="str">
        <f t="shared" si="18"/>
        <v>4-6 Years</v>
      </c>
      <c r="H249" s="8" t="s">
        <v>167</v>
      </c>
      <c r="I249" s="8" t="s">
        <v>26</v>
      </c>
      <c r="J249" s="8" t="s">
        <v>168</v>
      </c>
      <c r="K249" s="8" t="s">
        <v>20</v>
      </c>
      <c r="L249" s="9">
        <v>45584</v>
      </c>
      <c r="M249" s="10">
        <v>1825000</v>
      </c>
      <c r="N249" s="8">
        <v>0</v>
      </c>
      <c r="O249" s="11">
        <v>1450500.05</v>
      </c>
      <c r="P249" s="11">
        <v>1777300</v>
      </c>
      <c r="Q249" s="11">
        <v>1613900.0249999999</v>
      </c>
      <c r="R249" s="12">
        <f t="shared" si="19"/>
        <v>1.2581867887560569</v>
      </c>
      <c r="S249" s="12">
        <f t="shared" si="20"/>
        <v>1.0268384628368874</v>
      </c>
      <c r="T249" s="12">
        <f t="shared" si="21"/>
        <v>1.1308011473635116</v>
      </c>
      <c r="U249" s="13">
        <f t="shared" si="22"/>
        <v>1</v>
      </c>
      <c r="V249" s="13">
        <f t="shared" si="22"/>
        <v>1</v>
      </c>
      <c r="W249" s="14">
        <f t="shared" si="22"/>
        <v>1</v>
      </c>
      <c r="X249" s="5" t="s">
        <v>189</v>
      </c>
      <c r="Y249" s="5" t="s">
        <v>144</v>
      </c>
    </row>
    <row r="250" spans="1:25" x14ac:dyDescent="0.35">
      <c r="A250" s="6">
        <f t="shared" si="23"/>
        <v>248</v>
      </c>
      <c r="B250" s="7">
        <v>45474</v>
      </c>
      <c r="C250" s="8" t="s">
        <v>137</v>
      </c>
      <c r="D250" s="8">
        <f>VLOOKUP(A250,[1]Master!$A$2:$W$292,4,0)</f>
        <v>75244</v>
      </c>
      <c r="E250" s="8" t="s">
        <v>182</v>
      </c>
      <c r="F250" s="25">
        <v>15.246575342465754</v>
      </c>
      <c r="G250" s="24" t="str">
        <f t="shared" si="18"/>
        <v>15-20 Years</v>
      </c>
      <c r="H250" s="8" t="s">
        <v>136</v>
      </c>
      <c r="I250" s="8" t="s">
        <v>30</v>
      </c>
      <c r="J250" s="8">
        <v>28</v>
      </c>
      <c r="K250" s="8" t="s">
        <v>31</v>
      </c>
      <c r="L250" s="9">
        <v>45632</v>
      </c>
      <c r="M250" s="10">
        <v>3925000</v>
      </c>
      <c r="N250" s="8">
        <v>2.5</v>
      </c>
      <c r="O250" s="11">
        <v>3081899.9950000001</v>
      </c>
      <c r="P250" s="11">
        <v>3934200</v>
      </c>
      <c r="Q250" s="11">
        <v>3508049.9975000001</v>
      </c>
      <c r="R250" s="12">
        <f t="shared" si="19"/>
        <v>1.2735650106647929</v>
      </c>
      <c r="S250" s="12">
        <f t="shared" si="20"/>
        <v>0.99766153220476839</v>
      </c>
      <c r="T250" s="12">
        <f t="shared" si="21"/>
        <v>1.1188552052556657</v>
      </c>
      <c r="U250" s="13">
        <f t="shared" si="22"/>
        <v>1</v>
      </c>
      <c r="V250" s="13">
        <f t="shared" si="22"/>
        <v>0</v>
      </c>
      <c r="W250" s="14">
        <f t="shared" si="22"/>
        <v>1</v>
      </c>
      <c r="X250" s="5" t="s">
        <v>189</v>
      </c>
      <c r="Y250" s="5" t="s">
        <v>144</v>
      </c>
    </row>
    <row r="251" spans="1:25" x14ac:dyDescent="0.35">
      <c r="A251" s="6">
        <f t="shared" si="23"/>
        <v>249</v>
      </c>
      <c r="B251" s="7">
        <v>45474</v>
      </c>
      <c r="C251" s="8" t="s">
        <v>137</v>
      </c>
      <c r="D251" s="8">
        <f>VLOOKUP(A251,[1]Master!$A$2:$W$292,4,0)</f>
        <v>75348</v>
      </c>
      <c r="E251" s="8" t="s">
        <v>182</v>
      </c>
      <c r="F251" s="25">
        <v>9.3465753424657532</v>
      </c>
      <c r="G251" s="24" t="str">
        <f t="shared" si="18"/>
        <v>8-10 Years</v>
      </c>
      <c r="H251" s="8" t="s">
        <v>136</v>
      </c>
      <c r="I251" s="8" t="s">
        <v>30</v>
      </c>
      <c r="J251" s="8">
        <v>27</v>
      </c>
      <c r="K251" s="8" t="s">
        <v>21</v>
      </c>
      <c r="L251" s="9">
        <v>45637</v>
      </c>
      <c r="M251" s="10">
        <v>3925000</v>
      </c>
      <c r="N251" s="8">
        <v>1.5</v>
      </c>
      <c r="O251" s="11">
        <v>2250300</v>
      </c>
      <c r="P251" s="11">
        <v>2290400</v>
      </c>
      <c r="Q251" s="11">
        <v>2270350</v>
      </c>
      <c r="R251" s="12">
        <f t="shared" si="19"/>
        <v>1.744211882860063</v>
      </c>
      <c r="S251" s="12">
        <f t="shared" si="20"/>
        <v>1.7136744673419491</v>
      </c>
      <c r="T251" s="12">
        <f t="shared" si="21"/>
        <v>1.7288083335168587</v>
      </c>
      <c r="U251" s="13">
        <f t="shared" si="22"/>
        <v>1</v>
      </c>
      <c r="V251" s="13">
        <f t="shared" si="22"/>
        <v>1</v>
      </c>
      <c r="W251" s="14">
        <f t="shared" si="22"/>
        <v>1</v>
      </c>
      <c r="X251" s="5" t="s">
        <v>189</v>
      </c>
      <c r="Y251" s="5" t="s">
        <v>144</v>
      </c>
    </row>
    <row r="252" spans="1:25" x14ac:dyDescent="0.35">
      <c r="A252" s="6">
        <f t="shared" si="23"/>
        <v>250</v>
      </c>
      <c r="B252" s="7">
        <v>45474</v>
      </c>
      <c r="C252" s="8" t="s">
        <v>135</v>
      </c>
      <c r="D252" s="8">
        <f>VLOOKUP(A252,[1]Master!$A$2:$W$292,4,0)</f>
        <v>75062</v>
      </c>
      <c r="E252" s="8" t="s">
        <v>182</v>
      </c>
      <c r="F252" s="25">
        <v>9.2465753424657535</v>
      </c>
      <c r="G252" s="24" t="str">
        <f t="shared" si="18"/>
        <v>8-10 Years</v>
      </c>
      <c r="H252" s="8" t="s">
        <v>136</v>
      </c>
      <c r="I252" s="8" t="s">
        <v>30</v>
      </c>
      <c r="J252" s="8">
        <v>11</v>
      </c>
      <c r="K252" s="8" t="s">
        <v>21</v>
      </c>
      <c r="L252" s="9">
        <v>45651</v>
      </c>
      <c r="M252" s="10">
        <v>1925000</v>
      </c>
      <c r="N252" s="8"/>
      <c r="O252" s="11">
        <v>2250300</v>
      </c>
      <c r="P252" s="11">
        <v>2290400</v>
      </c>
      <c r="Q252" s="11">
        <v>2270350</v>
      </c>
      <c r="R252" s="12">
        <f t="shared" si="19"/>
        <v>0.85544149668933034</v>
      </c>
      <c r="S252" s="12">
        <f t="shared" si="20"/>
        <v>0.84046454767726164</v>
      </c>
      <c r="T252" s="12">
        <f t="shared" si="21"/>
        <v>0.84788688968661219</v>
      </c>
      <c r="U252" s="13">
        <f t="shared" si="22"/>
        <v>0</v>
      </c>
      <c r="V252" s="13">
        <f t="shared" si="22"/>
        <v>0</v>
      </c>
      <c r="W252" s="14">
        <f t="shared" si="22"/>
        <v>0</v>
      </c>
      <c r="X252" s="5" t="s">
        <v>189</v>
      </c>
      <c r="Y252" s="5" t="s">
        <v>144</v>
      </c>
    </row>
    <row r="253" spans="1:25" x14ac:dyDescent="0.35">
      <c r="A253" s="6">
        <f t="shared" si="23"/>
        <v>251</v>
      </c>
      <c r="B253" s="7">
        <v>45474</v>
      </c>
      <c r="C253" s="8" t="s">
        <v>169</v>
      </c>
      <c r="D253" s="8">
        <f>VLOOKUP(A253,[1]Master!$A$2:$W$292,4,0)</f>
        <v>75216</v>
      </c>
      <c r="E253" s="8" t="s">
        <v>182</v>
      </c>
      <c r="F253" s="25">
        <v>12.246575342465754</v>
      </c>
      <c r="G253" s="24" t="str">
        <f t="shared" si="18"/>
        <v>12-15 Years</v>
      </c>
      <c r="H253" s="8" t="s">
        <v>136</v>
      </c>
      <c r="I253" s="8" t="s">
        <v>26</v>
      </c>
      <c r="J253" s="8">
        <v>25</v>
      </c>
      <c r="K253" s="8" t="s">
        <v>33</v>
      </c>
      <c r="L253" s="9">
        <v>45651</v>
      </c>
      <c r="M253" s="10">
        <v>4375000</v>
      </c>
      <c r="N253" s="8">
        <v>2.5</v>
      </c>
      <c r="O253" s="11">
        <v>2464799.96</v>
      </c>
      <c r="P253" s="11">
        <v>3446200</v>
      </c>
      <c r="Q253" s="11">
        <v>2955499.98</v>
      </c>
      <c r="R253" s="12">
        <f t="shared" si="19"/>
        <v>1.7749919145568309</v>
      </c>
      <c r="S253" s="12">
        <f t="shared" si="20"/>
        <v>1.2695142475770413</v>
      </c>
      <c r="T253" s="12">
        <f t="shared" si="21"/>
        <v>1.4802909929304078</v>
      </c>
      <c r="U253" s="13">
        <f t="shared" si="22"/>
        <v>1</v>
      </c>
      <c r="V253" s="13">
        <f t="shared" si="22"/>
        <v>1</v>
      </c>
      <c r="W253" s="14">
        <f t="shared" si="22"/>
        <v>1</v>
      </c>
      <c r="X253" s="5" t="s">
        <v>189</v>
      </c>
      <c r="Y253" s="5" t="s">
        <v>144</v>
      </c>
    </row>
    <row r="254" spans="1:25" x14ac:dyDescent="0.35">
      <c r="A254" s="6">
        <f t="shared" si="23"/>
        <v>252</v>
      </c>
      <c r="B254" s="7">
        <v>45444</v>
      </c>
      <c r="C254" s="8" t="s">
        <v>170</v>
      </c>
      <c r="D254" s="8">
        <f>VLOOKUP(A254,[1]Master!$A$2:$W$292,4,0)</f>
        <v>76878</v>
      </c>
      <c r="E254" s="8" t="s">
        <v>182</v>
      </c>
      <c r="F254" s="25">
        <v>5.7465753424657535</v>
      </c>
      <c r="G254" s="24" t="str">
        <f t="shared" si="18"/>
        <v>4-6 Years</v>
      </c>
      <c r="H254" s="8" t="s">
        <v>136</v>
      </c>
      <c r="I254" s="8" t="s">
        <v>30</v>
      </c>
      <c r="J254" s="8">
        <v>18</v>
      </c>
      <c r="K254" s="8" t="s">
        <v>20</v>
      </c>
      <c r="L254" s="9">
        <v>45717</v>
      </c>
      <c r="M254" s="10">
        <v>2525000</v>
      </c>
      <c r="N254" s="8"/>
      <c r="O254" s="11">
        <v>1450500.05</v>
      </c>
      <c r="P254" s="11">
        <v>1777300</v>
      </c>
      <c r="Q254" s="11">
        <v>1613900.0249999999</v>
      </c>
      <c r="R254" s="12">
        <f t="shared" si="19"/>
        <v>1.7407789817035855</v>
      </c>
      <c r="S254" s="12">
        <f t="shared" si="20"/>
        <v>1.4206943115962416</v>
      </c>
      <c r="T254" s="12">
        <f t="shared" si="21"/>
        <v>1.5645330942974613</v>
      </c>
      <c r="U254" s="13">
        <f t="shared" si="22"/>
        <v>1</v>
      </c>
      <c r="V254" s="13">
        <f t="shared" si="22"/>
        <v>1</v>
      </c>
      <c r="W254" s="14">
        <f t="shared" si="22"/>
        <v>1</v>
      </c>
      <c r="X254" s="5" t="s">
        <v>189</v>
      </c>
      <c r="Y254" s="5" t="s">
        <v>144</v>
      </c>
    </row>
    <row r="255" spans="1:25" x14ac:dyDescent="0.35">
      <c r="A255" s="6">
        <f t="shared" si="23"/>
        <v>253</v>
      </c>
      <c r="B255" s="7">
        <v>45474</v>
      </c>
      <c r="C255" s="8" t="s">
        <v>169</v>
      </c>
      <c r="D255" s="8">
        <f>VLOOKUP(A255,[1]Master!$A$2:$W$292,4,0)</f>
        <v>75662</v>
      </c>
      <c r="E255" s="8" t="s">
        <v>182</v>
      </c>
      <c r="F255" s="25">
        <v>10.746575342465754</v>
      </c>
      <c r="G255" s="24" t="str">
        <f t="shared" si="18"/>
        <v>10-12 Years</v>
      </c>
      <c r="H255" s="8" t="s">
        <v>136</v>
      </c>
      <c r="I255" s="8" t="s">
        <v>26</v>
      </c>
      <c r="J255" s="8">
        <v>30.5</v>
      </c>
      <c r="K255" s="8" t="s">
        <v>21</v>
      </c>
      <c r="L255" s="9">
        <v>45644</v>
      </c>
      <c r="M255" s="10">
        <v>4925000</v>
      </c>
      <c r="N255" s="8"/>
      <c r="O255" s="11">
        <v>2250300</v>
      </c>
      <c r="P255" s="11">
        <v>2290400</v>
      </c>
      <c r="Q255" s="11">
        <v>2270350</v>
      </c>
      <c r="R255" s="12">
        <f t="shared" si="19"/>
        <v>2.1885970759454296</v>
      </c>
      <c r="S255" s="12">
        <f t="shared" si="20"/>
        <v>2.1502794271742927</v>
      </c>
      <c r="T255" s="12">
        <f t="shared" si="21"/>
        <v>2.169269055431982</v>
      </c>
      <c r="U255" s="13">
        <f t="shared" si="22"/>
        <v>1</v>
      </c>
      <c r="V255" s="13">
        <f t="shared" si="22"/>
        <v>1</v>
      </c>
      <c r="W255" s="14">
        <f t="shared" si="22"/>
        <v>1</v>
      </c>
      <c r="X255" s="5" t="s">
        <v>189</v>
      </c>
      <c r="Y255" s="5" t="s">
        <v>144</v>
      </c>
    </row>
    <row r="256" spans="1:25" x14ac:dyDescent="0.35">
      <c r="A256" s="6">
        <f t="shared" si="23"/>
        <v>254</v>
      </c>
      <c r="B256" s="7">
        <v>45474</v>
      </c>
      <c r="C256" s="8" t="s">
        <v>165</v>
      </c>
      <c r="D256" s="8">
        <f>VLOOKUP(A256,[1]Master!$A$2:$W$292,4,0)</f>
        <v>77688</v>
      </c>
      <c r="E256" s="8" t="s">
        <v>182</v>
      </c>
      <c r="F256" s="25">
        <v>3.7465753424657535</v>
      </c>
      <c r="G256" s="24" t="str">
        <f t="shared" si="18"/>
        <v>2-4 Years</v>
      </c>
      <c r="H256" s="8" t="s">
        <v>136</v>
      </c>
      <c r="I256" s="8" t="s">
        <v>30</v>
      </c>
      <c r="J256" s="8">
        <v>13</v>
      </c>
      <c r="K256" s="8" t="s">
        <v>24</v>
      </c>
      <c r="L256" s="9">
        <v>45717</v>
      </c>
      <c r="M256" s="10">
        <v>1425000</v>
      </c>
      <c r="N256" s="8">
        <v>1.5</v>
      </c>
      <c r="O256" s="11">
        <v>1141500.04</v>
      </c>
      <c r="P256" s="11">
        <v>1400300</v>
      </c>
      <c r="Q256" s="11">
        <v>1270900.02</v>
      </c>
      <c r="R256" s="12">
        <f t="shared" si="19"/>
        <v>1.2483573806970694</v>
      </c>
      <c r="S256" s="12">
        <f t="shared" si="20"/>
        <v>1.0176390773405699</v>
      </c>
      <c r="T256" s="12">
        <f t="shared" si="21"/>
        <v>1.1212526379533774</v>
      </c>
      <c r="U256" s="13">
        <f t="shared" si="22"/>
        <v>1</v>
      </c>
      <c r="V256" s="13">
        <f t="shared" si="22"/>
        <v>1</v>
      </c>
      <c r="W256" s="14">
        <f t="shared" si="22"/>
        <v>1</v>
      </c>
      <c r="X256" s="5" t="s">
        <v>189</v>
      </c>
      <c r="Y256" s="5" t="s">
        <v>144</v>
      </c>
    </row>
    <row r="257" spans="1:25" x14ac:dyDescent="0.35">
      <c r="A257" s="6">
        <f t="shared" si="23"/>
        <v>255</v>
      </c>
      <c r="B257" s="7">
        <v>45505</v>
      </c>
      <c r="C257" s="8" t="s">
        <v>171</v>
      </c>
      <c r="D257" s="8">
        <f>VLOOKUP(A257,[1]Master!$A$2:$W$292,4,0)</f>
        <v>76854</v>
      </c>
      <c r="E257" s="8" t="s">
        <v>182</v>
      </c>
      <c r="F257" s="25">
        <v>10.746575342465754</v>
      </c>
      <c r="G257" s="24" t="str">
        <f t="shared" si="18"/>
        <v>10-12 Years</v>
      </c>
      <c r="H257" s="8" t="s">
        <v>104</v>
      </c>
      <c r="I257" s="8" t="s">
        <v>26</v>
      </c>
      <c r="J257" s="8">
        <v>26</v>
      </c>
      <c r="K257" s="8" t="s">
        <v>21</v>
      </c>
      <c r="L257" s="9">
        <v>45686</v>
      </c>
      <c r="M257" s="10">
        <v>3325000</v>
      </c>
      <c r="N257" s="8">
        <v>2.5</v>
      </c>
      <c r="O257" s="11">
        <v>2250300</v>
      </c>
      <c r="P257" s="11">
        <v>2290400</v>
      </c>
      <c r="Q257" s="11">
        <v>2270350</v>
      </c>
      <c r="R257" s="12">
        <f t="shared" si="19"/>
        <v>1.4775807670088432</v>
      </c>
      <c r="S257" s="12">
        <f t="shared" si="20"/>
        <v>1.4517114914425429</v>
      </c>
      <c r="T257" s="12">
        <f t="shared" si="21"/>
        <v>1.4645319003677848</v>
      </c>
      <c r="U257" s="13">
        <f t="shared" si="22"/>
        <v>1</v>
      </c>
      <c r="V257" s="13">
        <f t="shared" si="22"/>
        <v>1</v>
      </c>
      <c r="W257" s="14">
        <f t="shared" si="22"/>
        <v>1</v>
      </c>
      <c r="X257" s="5" t="s">
        <v>189</v>
      </c>
      <c r="Y257" s="5" t="s">
        <v>144</v>
      </c>
    </row>
    <row r="258" spans="1:25" x14ac:dyDescent="0.35">
      <c r="A258" s="6">
        <f t="shared" si="23"/>
        <v>256</v>
      </c>
      <c r="B258" s="7">
        <v>45505</v>
      </c>
      <c r="C258" s="8" t="s">
        <v>172</v>
      </c>
      <c r="D258" s="8">
        <f>VLOOKUP(A258,[1]Master!$A$2:$W$292,4,0)</f>
        <v>75164</v>
      </c>
      <c r="E258" s="8" t="s">
        <v>182</v>
      </c>
      <c r="F258" s="25">
        <v>13.146575342465754</v>
      </c>
      <c r="G258" s="24" t="str">
        <f t="shared" si="18"/>
        <v>12-15 Years</v>
      </c>
      <c r="H258" s="8" t="s">
        <v>136</v>
      </c>
      <c r="I258" s="8" t="s">
        <v>30</v>
      </c>
      <c r="J258" s="8">
        <v>23.56</v>
      </c>
      <c r="K258" s="8" t="s">
        <v>33</v>
      </c>
      <c r="L258" s="9">
        <v>45718</v>
      </c>
      <c r="M258" s="10">
        <v>3525000</v>
      </c>
      <c r="N258" s="8"/>
      <c r="O258" s="11">
        <v>2464799.96</v>
      </c>
      <c r="P258" s="11">
        <v>3446200</v>
      </c>
      <c r="Q258" s="11">
        <v>2955499.98</v>
      </c>
      <c r="R258" s="12">
        <f t="shared" si="19"/>
        <v>1.4301363425857894</v>
      </c>
      <c r="S258" s="12">
        <f t="shared" si="20"/>
        <v>1.0228657651906448</v>
      </c>
      <c r="T258" s="12">
        <f t="shared" si="21"/>
        <v>1.1926916000182142</v>
      </c>
      <c r="U258" s="13">
        <f t="shared" si="22"/>
        <v>1</v>
      </c>
      <c r="V258" s="13">
        <f t="shared" si="22"/>
        <v>1</v>
      </c>
      <c r="W258" s="14">
        <f t="shared" si="22"/>
        <v>1</v>
      </c>
      <c r="X258" s="5" t="s">
        <v>189</v>
      </c>
      <c r="Y258" s="5" t="s">
        <v>144</v>
      </c>
    </row>
    <row r="259" spans="1:25" x14ac:dyDescent="0.35">
      <c r="A259" s="6">
        <f t="shared" si="23"/>
        <v>257</v>
      </c>
      <c r="B259" s="7">
        <v>45505</v>
      </c>
      <c r="C259" s="8" t="s">
        <v>173</v>
      </c>
      <c r="D259" s="8">
        <f>VLOOKUP(A259,[1]Master!$A$2:$W$292,4,0)</f>
        <v>78038</v>
      </c>
      <c r="E259" s="8" t="s">
        <v>182</v>
      </c>
      <c r="F259" s="25">
        <v>10.246575342465754</v>
      </c>
      <c r="G259" s="24" t="str">
        <f t="shared" ref="G259:G292" si="24">IF(F259&lt;2,"0-2 Year",
IF(F259&lt;4,"2-4 Years",
IF(F259&lt;6,"4-6 Years",
IF(F259&lt;8,"6-8 Years",
IF(F259&lt;10,"8-10 Years",
IF(F259&lt;12,"10-12 Years",
IF(F259&lt;15,"12-15 Years",
IF(F259&lt;20,"15-20 Years",
IF(F259&lt;=25,"20-25 Years","")))))))))</f>
        <v>10-12 Years</v>
      </c>
      <c r="H259" s="8" t="s">
        <v>126</v>
      </c>
      <c r="I259" s="8" t="s">
        <v>30</v>
      </c>
      <c r="J259" s="8">
        <v>14.3</v>
      </c>
      <c r="K259" s="8" t="s">
        <v>27</v>
      </c>
      <c r="L259" s="9">
        <v>45646</v>
      </c>
      <c r="M259" s="10">
        <v>2025000</v>
      </c>
      <c r="N259" s="8">
        <v>1.5</v>
      </c>
      <c r="O259" s="11">
        <v>1893150.0449999999</v>
      </c>
      <c r="P259" s="11">
        <v>2033800</v>
      </c>
      <c r="Q259" s="11">
        <v>1963475.0225</v>
      </c>
      <c r="R259" s="12">
        <f t="shared" ref="R259:R292" si="25">M259/O259</f>
        <v>1.0696458029558877</v>
      </c>
      <c r="S259" s="12">
        <f t="shared" ref="S259:S292" si="26">M259/P259</f>
        <v>0.99567312420100307</v>
      </c>
      <c r="T259" s="12">
        <f t="shared" ref="T259:T292" si="27">M259/Q259</f>
        <v>1.0313347390697454</v>
      </c>
      <c r="U259" s="13">
        <f t="shared" ref="U259:W292" si="28">IF(R259&gt;1,1,0)</f>
        <v>1</v>
      </c>
      <c r="V259" s="13">
        <f t="shared" si="28"/>
        <v>0</v>
      </c>
      <c r="W259" s="14">
        <f t="shared" si="28"/>
        <v>1</v>
      </c>
      <c r="X259" s="5" t="s">
        <v>189</v>
      </c>
      <c r="Y259" s="5" t="s">
        <v>144</v>
      </c>
    </row>
    <row r="260" spans="1:25" x14ac:dyDescent="0.35">
      <c r="A260" s="6">
        <f t="shared" si="23"/>
        <v>258</v>
      </c>
      <c r="B260" s="7">
        <v>45505</v>
      </c>
      <c r="C260" s="8" t="s">
        <v>137</v>
      </c>
      <c r="D260" s="8">
        <f>VLOOKUP(A260,[1]Master!$A$2:$W$292,4,0)</f>
        <v>77935</v>
      </c>
      <c r="E260" s="8" t="s">
        <v>182</v>
      </c>
      <c r="F260" s="25">
        <v>6.2465753424657535</v>
      </c>
      <c r="G260" s="24" t="str">
        <f t="shared" si="24"/>
        <v>6-8 Years</v>
      </c>
      <c r="H260" s="8" t="s">
        <v>136</v>
      </c>
      <c r="I260" s="8" t="s">
        <v>30</v>
      </c>
      <c r="J260" s="8">
        <v>24</v>
      </c>
      <c r="K260" s="8" t="s">
        <v>20</v>
      </c>
      <c r="L260" s="9">
        <v>45703</v>
      </c>
      <c r="M260" s="10">
        <v>2925000</v>
      </c>
      <c r="N260" s="8">
        <v>2.5</v>
      </c>
      <c r="O260" s="11">
        <v>1450500.05</v>
      </c>
      <c r="P260" s="11">
        <v>1777300</v>
      </c>
      <c r="Q260" s="11">
        <v>1613900.0249999999</v>
      </c>
      <c r="R260" s="12">
        <f t="shared" si="25"/>
        <v>2.0165459491021736</v>
      </c>
      <c r="S260" s="12">
        <f t="shared" si="26"/>
        <v>1.6457547966015866</v>
      </c>
      <c r="T260" s="12">
        <f t="shared" si="27"/>
        <v>1.8123799211168612</v>
      </c>
      <c r="U260" s="13">
        <f t="shared" si="28"/>
        <v>1</v>
      </c>
      <c r="V260" s="13">
        <f t="shared" si="28"/>
        <v>1</v>
      </c>
      <c r="W260" s="14">
        <f t="shared" si="28"/>
        <v>1</v>
      </c>
      <c r="X260" s="5" t="s">
        <v>189</v>
      </c>
      <c r="Y260" s="5" t="s">
        <v>144</v>
      </c>
    </row>
    <row r="261" spans="1:25" x14ac:dyDescent="0.35">
      <c r="A261" s="6">
        <f t="shared" ref="A261:A292" si="29">A260+1</f>
        <v>259</v>
      </c>
      <c r="B261" s="7">
        <v>45536</v>
      </c>
      <c r="C261" s="8" t="s">
        <v>127</v>
      </c>
      <c r="D261" s="8">
        <f>VLOOKUP(A261,[1]Master!$A$2:$W$292,4,0)</f>
        <v>78368</v>
      </c>
      <c r="E261" s="8" t="s">
        <v>182</v>
      </c>
      <c r="F261" s="25">
        <v>13.046575342465754</v>
      </c>
      <c r="G261" s="24" t="str">
        <f t="shared" si="24"/>
        <v>12-15 Years</v>
      </c>
      <c r="H261" s="8" t="s">
        <v>174</v>
      </c>
      <c r="I261" s="8" t="s">
        <v>26</v>
      </c>
      <c r="J261" s="8">
        <v>72</v>
      </c>
      <c r="K261" s="8" t="s">
        <v>33</v>
      </c>
      <c r="L261" s="9">
        <v>45700</v>
      </c>
      <c r="M261" s="10">
        <v>3925000</v>
      </c>
      <c r="N261" s="8">
        <v>2.5</v>
      </c>
      <c r="O261" s="11">
        <v>2464799.96</v>
      </c>
      <c r="P261" s="11">
        <v>3446200</v>
      </c>
      <c r="Q261" s="11">
        <v>2955499.98</v>
      </c>
      <c r="R261" s="12">
        <f t="shared" si="25"/>
        <v>1.5924213176309854</v>
      </c>
      <c r="S261" s="12">
        <f t="shared" si="26"/>
        <v>1.1389356392548313</v>
      </c>
      <c r="T261" s="12">
        <f t="shared" si="27"/>
        <v>1.3280324908004228</v>
      </c>
      <c r="U261" s="13">
        <f t="shared" si="28"/>
        <v>1</v>
      </c>
      <c r="V261" s="13">
        <f t="shared" si="28"/>
        <v>1</v>
      </c>
      <c r="W261" s="14">
        <f t="shared" si="28"/>
        <v>1</v>
      </c>
      <c r="X261" s="5" t="s">
        <v>189</v>
      </c>
      <c r="Y261" s="5" t="s">
        <v>144</v>
      </c>
    </row>
    <row r="262" spans="1:25" x14ac:dyDescent="0.35">
      <c r="A262" s="6">
        <f t="shared" si="29"/>
        <v>260</v>
      </c>
      <c r="B262" s="7">
        <v>45536</v>
      </c>
      <c r="C262" s="8" t="s">
        <v>22</v>
      </c>
      <c r="D262" s="8">
        <f>VLOOKUP(A262,[1]Master!$A$2:$W$292,4,0)</f>
        <v>78494</v>
      </c>
      <c r="E262" s="8" t="s">
        <v>182</v>
      </c>
      <c r="F262" s="25">
        <v>2.2465753424657535</v>
      </c>
      <c r="G262" s="24" t="str">
        <f t="shared" si="24"/>
        <v>2-4 Years</v>
      </c>
      <c r="H262" s="8" t="s">
        <v>57</v>
      </c>
      <c r="I262" s="8" t="s">
        <v>26</v>
      </c>
      <c r="J262" s="8">
        <v>6.89</v>
      </c>
      <c r="K262" s="8" t="s">
        <v>35</v>
      </c>
      <c r="L262" s="9">
        <v>45665</v>
      </c>
      <c r="M262" s="10">
        <v>814000</v>
      </c>
      <c r="N262" s="8" t="s">
        <v>102</v>
      </c>
      <c r="O262" s="11">
        <v>684549.99</v>
      </c>
      <c r="P262" s="11">
        <v>907000</v>
      </c>
      <c r="Q262" s="11">
        <v>795774.995</v>
      </c>
      <c r="R262" s="12">
        <f t="shared" si="25"/>
        <v>1.1891023473683784</v>
      </c>
      <c r="S262" s="12">
        <f t="shared" si="26"/>
        <v>0.89746416758544656</v>
      </c>
      <c r="T262" s="12">
        <f t="shared" si="27"/>
        <v>1.0229022086827446</v>
      </c>
      <c r="U262" s="13">
        <f t="shared" si="28"/>
        <v>1</v>
      </c>
      <c r="V262" s="13">
        <f t="shared" si="28"/>
        <v>0</v>
      </c>
      <c r="W262" s="14">
        <f t="shared" si="28"/>
        <v>1</v>
      </c>
      <c r="X262" s="5" t="s">
        <v>189</v>
      </c>
      <c r="Y262" s="5" t="s">
        <v>144</v>
      </c>
    </row>
    <row r="263" spans="1:25" x14ac:dyDescent="0.35">
      <c r="A263" s="6">
        <f t="shared" si="29"/>
        <v>261</v>
      </c>
      <c r="B263" s="7">
        <v>45536</v>
      </c>
      <c r="C263" s="8" t="s">
        <v>22</v>
      </c>
      <c r="D263" s="8">
        <f>VLOOKUP(A263,[1]Master!$A$2:$W$292,4,0)</f>
        <v>78436</v>
      </c>
      <c r="E263" s="8" t="s">
        <v>182</v>
      </c>
      <c r="F263" s="25">
        <v>7.2465753424657535</v>
      </c>
      <c r="G263" s="24" t="str">
        <f t="shared" si="24"/>
        <v>6-8 Years</v>
      </c>
      <c r="H263" s="8" t="s">
        <v>57</v>
      </c>
      <c r="I263" s="8" t="s">
        <v>26</v>
      </c>
      <c r="J263" s="8">
        <v>24.78</v>
      </c>
      <c r="K263" s="8" t="s">
        <v>27</v>
      </c>
      <c r="L263" s="9">
        <v>45665</v>
      </c>
      <c r="M263" s="10">
        <v>2603000</v>
      </c>
      <c r="N263" s="8" t="s">
        <v>102</v>
      </c>
      <c r="O263" s="11">
        <v>1893150.0449999999</v>
      </c>
      <c r="P263" s="11">
        <v>2033800</v>
      </c>
      <c r="Q263" s="11">
        <v>1963475.0225</v>
      </c>
      <c r="R263" s="12">
        <f t="shared" si="25"/>
        <v>1.3749570494292227</v>
      </c>
      <c r="S263" s="12">
        <f t="shared" si="26"/>
        <v>1.2798701937260302</v>
      </c>
      <c r="T263" s="12">
        <f t="shared" si="27"/>
        <v>1.3257107781721222</v>
      </c>
      <c r="U263" s="13">
        <f t="shared" si="28"/>
        <v>1</v>
      </c>
      <c r="V263" s="13">
        <f t="shared" si="28"/>
        <v>1</v>
      </c>
      <c r="W263" s="14">
        <f t="shared" si="28"/>
        <v>1</v>
      </c>
      <c r="X263" s="5" t="s">
        <v>189</v>
      </c>
      <c r="Y263" s="5" t="s">
        <v>144</v>
      </c>
    </row>
    <row r="264" spans="1:25" x14ac:dyDescent="0.35">
      <c r="A264" s="6">
        <f t="shared" si="29"/>
        <v>262</v>
      </c>
      <c r="B264" s="7">
        <v>45536</v>
      </c>
      <c r="C264" s="8" t="s">
        <v>22</v>
      </c>
      <c r="D264" s="8">
        <f>VLOOKUP(A264,[1]Master!$A$2:$W$292,4,0)</f>
        <v>78502</v>
      </c>
      <c r="E264" s="8" t="s">
        <v>182</v>
      </c>
      <c r="F264" s="25">
        <v>8.7465753424657535</v>
      </c>
      <c r="G264" s="24" t="str">
        <f t="shared" si="24"/>
        <v>8-10 Years</v>
      </c>
      <c r="H264" s="8" t="s">
        <v>175</v>
      </c>
      <c r="I264" s="8" t="s">
        <v>26</v>
      </c>
      <c r="J264" s="8">
        <v>23.8</v>
      </c>
      <c r="K264" s="8" t="s">
        <v>27</v>
      </c>
      <c r="L264" s="9">
        <v>45665</v>
      </c>
      <c r="M264" s="10">
        <v>2505000</v>
      </c>
      <c r="N264" s="8"/>
      <c r="O264" s="11">
        <v>1893150.0449999999</v>
      </c>
      <c r="P264" s="11">
        <v>2033800</v>
      </c>
      <c r="Q264" s="11">
        <v>1963475.0225</v>
      </c>
      <c r="R264" s="12">
        <f t="shared" si="25"/>
        <v>1.3231914747676539</v>
      </c>
      <c r="S264" s="12">
        <f t="shared" si="26"/>
        <v>1.2316845314190186</v>
      </c>
      <c r="T264" s="12">
        <f t="shared" si="27"/>
        <v>1.2757992698122036</v>
      </c>
      <c r="U264" s="13">
        <f t="shared" si="28"/>
        <v>1</v>
      </c>
      <c r="V264" s="13">
        <f t="shared" si="28"/>
        <v>1</v>
      </c>
      <c r="W264" s="14">
        <f t="shared" si="28"/>
        <v>1</v>
      </c>
      <c r="X264" s="5" t="s">
        <v>189</v>
      </c>
      <c r="Y264" s="5" t="s">
        <v>144</v>
      </c>
    </row>
    <row r="265" spans="1:25" x14ac:dyDescent="0.35">
      <c r="A265" s="6">
        <f t="shared" si="29"/>
        <v>263</v>
      </c>
      <c r="B265" s="7">
        <v>45536</v>
      </c>
      <c r="C265" s="8" t="s">
        <v>60</v>
      </c>
      <c r="D265" s="8">
        <f>VLOOKUP(A265,[1]Master!$A$2:$W$292,4,0)</f>
        <v>78500</v>
      </c>
      <c r="E265" s="8" t="s">
        <v>182</v>
      </c>
      <c r="F265" s="25">
        <v>8.7465753424657535</v>
      </c>
      <c r="G265" s="24" t="str">
        <f t="shared" si="24"/>
        <v>8-10 Years</v>
      </c>
      <c r="H265" s="8" t="s">
        <v>175</v>
      </c>
      <c r="I265" s="8" t="s">
        <v>26</v>
      </c>
      <c r="J265" s="8">
        <v>26.3</v>
      </c>
      <c r="K265" s="8" t="s">
        <v>27</v>
      </c>
      <c r="L265" s="9">
        <v>45665</v>
      </c>
      <c r="M265" s="10">
        <v>2755000</v>
      </c>
      <c r="N265" s="8"/>
      <c r="O265" s="11">
        <v>1893150.0449999999</v>
      </c>
      <c r="P265" s="11">
        <v>2033800</v>
      </c>
      <c r="Q265" s="11">
        <v>1963475.0225</v>
      </c>
      <c r="R265" s="12">
        <f t="shared" si="25"/>
        <v>1.4552465121696152</v>
      </c>
      <c r="S265" s="12">
        <f t="shared" si="26"/>
        <v>1.3546071393450683</v>
      </c>
      <c r="T265" s="12">
        <f t="shared" si="27"/>
        <v>1.4031245462405673</v>
      </c>
      <c r="U265" s="13">
        <f t="shared" si="28"/>
        <v>1</v>
      </c>
      <c r="V265" s="13">
        <f t="shared" si="28"/>
        <v>1</v>
      </c>
      <c r="W265" s="14">
        <f t="shared" si="28"/>
        <v>1</v>
      </c>
      <c r="X265" s="5" t="s">
        <v>189</v>
      </c>
      <c r="Y265" s="5" t="s">
        <v>144</v>
      </c>
    </row>
    <row r="266" spans="1:25" x14ac:dyDescent="0.35">
      <c r="A266" s="6">
        <f t="shared" si="29"/>
        <v>264</v>
      </c>
      <c r="B266" s="7">
        <v>45536</v>
      </c>
      <c r="C266" s="8" t="s">
        <v>38</v>
      </c>
      <c r="D266" s="8">
        <f>VLOOKUP(A266,[1]Master!$A$2:$W$292,4,0)</f>
        <v>78443</v>
      </c>
      <c r="E266" s="8" t="s">
        <v>182</v>
      </c>
      <c r="F266" s="25">
        <v>8.2465753424657535</v>
      </c>
      <c r="G266" s="24" t="str">
        <f t="shared" si="24"/>
        <v>8-10 Years</v>
      </c>
      <c r="H266" s="8" t="s">
        <v>175</v>
      </c>
      <c r="I266" s="8" t="s">
        <v>26</v>
      </c>
      <c r="J266" s="8">
        <v>27.7</v>
      </c>
      <c r="K266" s="8" t="s">
        <v>27</v>
      </c>
      <c r="L266" s="9">
        <v>45665</v>
      </c>
      <c r="M266" s="10">
        <v>2895000</v>
      </c>
      <c r="N266" s="8"/>
      <c r="O266" s="11">
        <v>1893150.0449999999</v>
      </c>
      <c r="P266" s="11">
        <v>2033800</v>
      </c>
      <c r="Q266" s="11">
        <v>1963475.0225</v>
      </c>
      <c r="R266" s="12">
        <f t="shared" si="25"/>
        <v>1.5291973331147137</v>
      </c>
      <c r="S266" s="12">
        <f t="shared" si="26"/>
        <v>1.4234437997836562</v>
      </c>
      <c r="T266" s="12">
        <f t="shared" si="27"/>
        <v>1.4744267010404508</v>
      </c>
      <c r="U266" s="13">
        <f t="shared" si="28"/>
        <v>1</v>
      </c>
      <c r="V266" s="13">
        <f t="shared" si="28"/>
        <v>1</v>
      </c>
      <c r="W266" s="14">
        <f t="shared" si="28"/>
        <v>1</v>
      </c>
      <c r="X266" s="5" t="s">
        <v>189</v>
      </c>
      <c r="Y266" s="5" t="s">
        <v>144</v>
      </c>
    </row>
    <row r="267" spans="1:25" x14ac:dyDescent="0.35">
      <c r="A267" s="6">
        <f t="shared" si="29"/>
        <v>265</v>
      </c>
      <c r="B267" s="7">
        <v>45536</v>
      </c>
      <c r="C267" s="8" t="s">
        <v>22</v>
      </c>
      <c r="D267" s="8">
        <f>VLOOKUP(A267,[1]Master!$A$2:$W$292,4,0)</f>
        <v>78506</v>
      </c>
      <c r="E267" s="8" t="s">
        <v>182</v>
      </c>
      <c r="F267" s="25">
        <v>8.2465753424657535</v>
      </c>
      <c r="G267" s="24" t="str">
        <f t="shared" si="24"/>
        <v>8-10 Years</v>
      </c>
      <c r="H267" s="8" t="s">
        <v>175</v>
      </c>
      <c r="I267" s="8" t="s">
        <v>26</v>
      </c>
      <c r="J267" s="8">
        <v>26.2</v>
      </c>
      <c r="K267" s="8" t="s">
        <v>27</v>
      </c>
      <c r="L267" s="9">
        <v>45665</v>
      </c>
      <c r="M267" s="10">
        <v>2745000</v>
      </c>
      <c r="N267" s="8"/>
      <c r="O267" s="11">
        <v>1893150.0449999999</v>
      </c>
      <c r="P267" s="11">
        <v>2033800</v>
      </c>
      <c r="Q267" s="11">
        <v>1963475.0225</v>
      </c>
      <c r="R267" s="12">
        <f t="shared" si="25"/>
        <v>1.4499643106735367</v>
      </c>
      <c r="S267" s="12">
        <f t="shared" si="26"/>
        <v>1.3496902350280264</v>
      </c>
      <c r="T267" s="12">
        <f t="shared" si="27"/>
        <v>1.3980315351834327</v>
      </c>
      <c r="U267" s="13">
        <f t="shared" si="28"/>
        <v>1</v>
      </c>
      <c r="V267" s="13">
        <f t="shared" si="28"/>
        <v>1</v>
      </c>
      <c r="W267" s="14">
        <f t="shared" si="28"/>
        <v>1</v>
      </c>
      <c r="X267" s="5" t="s">
        <v>189</v>
      </c>
      <c r="Y267" s="5" t="s">
        <v>144</v>
      </c>
    </row>
    <row r="268" spans="1:25" x14ac:dyDescent="0.35">
      <c r="A268" s="6">
        <f t="shared" si="29"/>
        <v>266</v>
      </c>
      <c r="B268" s="7">
        <v>45536</v>
      </c>
      <c r="C268" s="8" t="s">
        <v>22</v>
      </c>
      <c r="D268" s="8">
        <f>VLOOKUP(A268,[1]Master!$A$2:$W$292,4,0)</f>
        <v>78504</v>
      </c>
      <c r="E268" s="8" t="s">
        <v>182</v>
      </c>
      <c r="F268" s="25">
        <v>10.246575342465754</v>
      </c>
      <c r="G268" s="24" t="str">
        <f t="shared" si="24"/>
        <v>10-12 Years</v>
      </c>
      <c r="H268" s="8" t="s">
        <v>175</v>
      </c>
      <c r="I268" s="8" t="s">
        <v>26</v>
      </c>
      <c r="J268" s="8">
        <v>32.9</v>
      </c>
      <c r="K268" s="8" t="s">
        <v>21</v>
      </c>
      <c r="L268" s="9">
        <v>45665</v>
      </c>
      <c r="M268" s="10">
        <v>3415000</v>
      </c>
      <c r="N268" s="8"/>
      <c r="O268" s="11">
        <v>2250300</v>
      </c>
      <c r="P268" s="11">
        <v>2290400</v>
      </c>
      <c r="Q268" s="11">
        <v>2270350</v>
      </c>
      <c r="R268" s="12">
        <f t="shared" si="25"/>
        <v>1.5175754343865262</v>
      </c>
      <c r="S268" s="12">
        <f t="shared" si="26"/>
        <v>1.4910059378274536</v>
      </c>
      <c r="T268" s="12">
        <f t="shared" si="27"/>
        <v>1.5041733653401459</v>
      </c>
      <c r="U268" s="13">
        <f t="shared" si="28"/>
        <v>1</v>
      </c>
      <c r="V268" s="13">
        <f t="shared" si="28"/>
        <v>1</v>
      </c>
      <c r="W268" s="14">
        <f t="shared" si="28"/>
        <v>1</v>
      </c>
      <c r="X268" s="5" t="s">
        <v>189</v>
      </c>
      <c r="Y268" s="5" t="s">
        <v>144</v>
      </c>
    </row>
    <row r="269" spans="1:25" x14ac:dyDescent="0.35">
      <c r="A269" s="6">
        <f t="shared" si="29"/>
        <v>267</v>
      </c>
      <c r="B269" s="7">
        <v>45536</v>
      </c>
      <c r="C269" s="8" t="s">
        <v>176</v>
      </c>
      <c r="D269" s="8">
        <f>VLOOKUP(A269,[1]Master!$A$2:$W$292,4,0)</f>
        <v>78499</v>
      </c>
      <c r="E269" s="8" t="s">
        <v>182</v>
      </c>
      <c r="F269" s="25">
        <v>10.246575342465754</v>
      </c>
      <c r="G269" s="24" t="str">
        <f t="shared" si="24"/>
        <v>10-12 Years</v>
      </c>
      <c r="H269" s="8" t="s">
        <v>175</v>
      </c>
      <c r="I269" s="8" t="s">
        <v>26</v>
      </c>
      <c r="J269" s="8">
        <v>22.2</v>
      </c>
      <c r="K269" s="8" t="s">
        <v>21</v>
      </c>
      <c r="L269" s="9">
        <v>45665</v>
      </c>
      <c r="M269" s="10">
        <v>2345000</v>
      </c>
      <c r="N269" s="8"/>
      <c r="O269" s="11">
        <v>2250300</v>
      </c>
      <c r="P269" s="11">
        <v>2290400</v>
      </c>
      <c r="Q269" s="11">
        <v>2270350</v>
      </c>
      <c r="R269" s="12">
        <f t="shared" si="25"/>
        <v>1.0420832777851843</v>
      </c>
      <c r="S269" s="12">
        <f t="shared" si="26"/>
        <v>1.0238386308068459</v>
      </c>
      <c r="T269" s="12">
        <f t="shared" si="27"/>
        <v>1.032880392890964</v>
      </c>
      <c r="U269" s="13">
        <f t="shared" si="28"/>
        <v>1</v>
      </c>
      <c r="V269" s="13">
        <f t="shared" si="28"/>
        <v>1</v>
      </c>
      <c r="W269" s="14">
        <f t="shared" si="28"/>
        <v>1</v>
      </c>
      <c r="X269" s="5" t="s">
        <v>189</v>
      </c>
      <c r="Y269" s="5" t="s">
        <v>144</v>
      </c>
    </row>
    <row r="270" spans="1:25" x14ac:dyDescent="0.35">
      <c r="A270" s="6">
        <f t="shared" si="29"/>
        <v>268</v>
      </c>
      <c r="B270" s="7">
        <v>45536</v>
      </c>
      <c r="C270" s="8" t="s">
        <v>176</v>
      </c>
      <c r="D270" s="8">
        <f>VLOOKUP(A270,[1]Master!$A$2:$W$292,4,0)</f>
        <v>78493</v>
      </c>
      <c r="E270" s="8" t="s">
        <v>182</v>
      </c>
      <c r="F270" s="25">
        <v>6.2465753424657535</v>
      </c>
      <c r="G270" s="24" t="str">
        <f t="shared" si="24"/>
        <v>6-8 Years</v>
      </c>
      <c r="H270" s="8" t="s">
        <v>175</v>
      </c>
      <c r="I270" s="8" t="s">
        <v>26</v>
      </c>
      <c r="J270" s="8">
        <v>15.19</v>
      </c>
      <c r="K270" s="8" t="s">
        <v>20</v>
      </c>
      <c r="L270" s="9">
        <v>45665</v>
      </c>
      <c r="M270" s="10">
        <v>1644000</v>
      </c>
      <c r="N270" s="8"/>
      <c r="O270" s="11">
        <v>1450500.05</v>
      </c>
      <c r="P270" s="11">
        <v>1777300</v>
      </c>
      <c r="Q270" s="11">
        <v>1613900.0249999999</v>
      </c>
      <c r="R270" s="12">
        <f t="shared" si="25"/>
        <v>1.1334022360081959</v>
      </c>
      <c r="S270" s="12">
        <f t="shared" si="26"/>
        <v>0.92499859337196877</v>
      </c>
      <c r="T270" s="12">
        <f t="shared" si="27"/>
        <v>1.0186504582277331</v>
      </c>
      <c r="U270" s="13">
        <f t="shared" si="28"/>
        <v>1</v>
      </c>
      <c r="V270" s="13">
        <f t="shared" si="28"/>
        <v>0</v>
      </c>
      <c r="W270" s="14">
        <f t="shared" si="28"/>
        <v>1</v>
      </c>
      <c r="X270" s="5" t="s">
        <v>189</v>
      </c>
      <c r="Y270" s="5" t="s">
        <v>144</v>
      </c>
    </row>
    <row r="271" spans="1:25" x14ac:dyDescent="0.35">
      <c r="A271" s="6">
        <f t="shared" si="29"/>
        <v>269</v>
      </c>
      <c r="B271" s="7">
        <v>45536</v>
      </c>
      <c r="C271" s="8" t="s">
        <v>177</v>
      </c>
      <c r="D271" s="8">
        <f>VLOOKUP(A271,[1]Master!$A$2:$W$292,4,0)</f>
        <v>78444</v>
      </c>
      <c r="E271" s="8" t="s">
        <v>182</v>
      </c>
      <c r="F271" s="25">
        <v>5.2465753424657535</v>
      </c>
      <c r="G271" s="24" t="str">
        <f t="shared" si="24"/>
        <v>4-6 Years</v>
      </c>
      <c r="H271" s="8" t="s">
        <v>175</v>
      </c>
      <c r="I271" s="8" t="s">
        <v>26</v>
      </c>
      <c r="J271" s="8">
        <v>6.5</v>
      </c>
      <c r="K271" s="8" t="s">
        <v>24</v>
      </c>
      <c r="L271" s="9">
        <v>45665</v>
      </c>
      <c r="M271" s="10">
        <v>775000</v>
      </c>
      <c r="N271" s="8"/>
      <c r="O271" s="11">
        <v>1141500.04</v>
      </c>
      <c r="P271" s="11">
        <v>1400300</v>
      </c>
      <c r="Q271" s="11">
        <v>1270900.02</v>
      </c>
      <c r="R271" s="12">
        <f t="shared" si="25"/>
        <v>0.67893120704577459</v>
      </c>
      <c r="S271" s="12">
        <f t="shared" si="26"/>
        <v>0.55345283153609937</v>
      </c>
      <c r="T271" s="12">
        <f t="shared" si="27"/>
        <v>0.60980406625534556</v>
      </c>
      <c r="U271" s="13">
        <f t="shared" si="28"/>
        <v>0</v>
      </c>
      <c r="V271" s="13">
        <f t="shared" si="28"/>
        <v>0</v>
      </c>
      <c r="W271" s="14">
        <f t="shared" si="28"/>
        <v>0</v>
      </c>
      <c r="X271" s="5" t="s">
        <v>189</v>
      </c>
      <c r="Y271" s="5" t="s">
        <v>144</v>
      </c>
    </row>
    <row r="272" spans="1:25" x14ac:dyDescent="0.35">
      <c r="A272" s="6">
        <f t="shared" si="29"/>
        <v>270</v>
      </c>
      <c r="B272" s="7">
        <v>45536</v>
      </c>
      <c r="C272" s="8" t="s">
        <v>22</v>
      </c>
      <c r="D272" s="8">
        <f>VLOOKUP(A272,[1]Master!$A$2:$W$292,4,0)</f>
        <v>78503</v>
      </c>
      <c r="E272" s="8" t="s">
        <v>182</v>
      </c>
      <c r="F272" s="25">
        <v>6.2465753424657535</v>
      </c>
      <c r="G272" s="24" t="str">
        <f t="shared" si="24"/>
        <v>6-8 Years</v>
      </c>
      <c r="H272" s="8" t="s">
        <v>175</v>
      </c>
      <c r="I272" s="8" t="s">
        <v>26</v>
      </c>
      <c r="J272" s="8">
        <v>18.600000000000001</v>
      </c>
      <c r="K272" s="8" t="s">
        <v>20</v>
      </c>
      <c r="L272" s="9">
        <v>45665</v>
      </c>
      <c r="M272" s="10">
        <v>1985000.0000000002</v>
      </c>
      <c r="N272" s="8"/>
      <c r="O272" s="11">
        <v>1450500.05</v>
      </c>
      <c r="P272" s="11">
        <v>1777300</v>
      </c>
      <c r="Q272" s="11">
        <v>1613900.0249999999</v>
      </c>
      <c r="R272" s="12">
        <f t="shared" si="25"/>
        <v>1.3684935757154921</v>
      </c>
      <c r="S272" s="12">
        <f t="shared" si="26"/>
        <v>1.1168626568390256</v>
      </c>
      <c r="T272" s="12">
        <f t="shared" si="27"/>
        <v>1.2299398780912718</v>
      </c>
      <c r="U272" s="13">
        <f t="shared" si="28"/>
        <v>1</v>
      </c>
      <c r="V272" s="13">
        <f t="shared" si="28"/>
        <v>1</v>
      </c>
      <c r="W272" s="14">
        <f t="shared" si="28"/>
        <v>1</v>
      </c>
      <c r="X272" s="5" t="s">
        <v>189</v>
      </c>
      <c r="Y272" s="5" t="s">
        <v>144</v>
      </c>
    </row>
    <row r="273" spans="1:25" x14ac:dyDescent="0.35">
      <c r="A273" s="6">
        <f t="shared" si="29"/>
        <v>271</v>
      </c>
      <c r="B273" s="7">
        <v>45536</v>
      </c>
      <c r="C273" s="8" t="s">
        <v>22</v>
      </c>
      <c r="D273" s="8">
        <f>VLOOKUP(A273,[1]Master!$A$2:$W$292,4,0)</f>
        <v>78501</v>
      </c>
      <c r="E273" s="8" t="s">
        <v>182</v>
      </c>
      <c r="F273" s="25">
        <v>11.246575342465754</v>
      </c>
      <c r="G273" s="24" t="str">
        <f t="shared" si="24"/>
        <v>10-12 Years</v>
      </c>
      <c r="H273" s="8" t="s">
        <v>175</v>
      </c>
      <c r="I273" s="8" t="s">
        <v>26</v>
      </c>
      <c r="J273" s="8">
        <v>30.9</v>
      </c>
      <c r="K273" s="8" t="s">
        <v>21</v>
      </c>
      <c r="L273" s="9">
        <v>45665</v>
      </c>
      <c r="M273" s="10">
        <v>3215000</v>
      </c>
      <c r="N273" s="8"/>
      <c r="O273" s="11">
        <v>2250300</v>
      </c>
      <c r="P273" s="11">
        <v>2290400</v>
      </c>
      <c r="Q273" s="11">
        <v>2270350</v>
      </c>
      <c r="R273" s="12">
        <f t="shared" si="25"/>
        <v>1.428698395769453</v>
      </c>
      <c r="S273" s="12">
        <f t="shared" si="26"/>
        <v>1.403684945860985</v>
      </c>
      <c r="T273" s="12">
        <f t="shared" si="27"/>
        <v>1.4160812209571212</v>
      </c>
      <c r="U273" s="13">
        <f t="shared" si="28"/>
        <v>1</v>
      </c>
      <c r="V273" s="13">
        <f t="shared" si="28"/>
        <v>1</v>
      </c>
      <c r="W273" s="14">
        <f t="shared" si="28"/>
        <v>1</v>
      </c>
      <c r="X273" s="5" t="s">
        <v>189</v>
      </c>
      <c r="Y273" s="5" t="s">
        <v>144</v>
      </c>
    </row>
    <row r="274" spans="1:25" x14ac:dyDescent="0.35">
      <c r="A274" s="6">
        <f t="shared" si="29"/>
        <v>272</v>
      </c>
      <c r="B274" s="7">
        <v>45536</v>
      </c>
      <c r="C274" s="8" t="s">
        <v>32</v>
      </c>
      <c r="D274" s="8">
        <f>VLOOKUP(A274,[1]Master!$A$2:$W$292,4,0)</f>
        <v>78441</v>
      </c>
      <c r="E274" s="8" t="s">
        <v>182</v>
      </c>
      <c r="F274" s="25">
        <v>9.2465753424657535</v>
      </c>
      <c r="G274" s="24" t="str">
        <f t="shared" si="24"/>
        <v>8-10 Years</v>
      </c>
      <c r="H274" s="8" t="s">
        <v>175</v>
      </c>
      <c r="I274" s="8" t="s">
        <v>26</v>
      </c>
      <c r="J274" s="8">
        <v>26.72</v>
      </c>
      <c r="K274" s="8" t="s">
        <v>27</v>
      </c>
      <c r="L274" s="9">
        <v>45665</v>
      </c>
      <c r="M274" s="10">
        <v>2797000</v>
      </c>
      <c r="N274" s="8"/>
      <c r="O274" s="11">
        <v>1893150.0449999999</v>
      </c>
      <c r="P274" s="11">
        <v>2033800</v>
      </c>
      <c r="Q274" s="11">
        <v>1963475.0225</v>
      </c>
      <c r="R274" s="12">
        <f t="shared" si="25"/>
        <v>1.4774317584531447</v>
      </c>
      <c r="S274" s="12">
        <f t="shared" si="26"/>
        <v>1.3752581374766446</v>
      </c>
      <c r="T274" s="12">
        <f t="shared" si="27"/>
        <v>1.4245151926805324</v>
      </c>
      <c r="U274" s="13">
        <f t="shared" si="28"/>
        <v>1</v>
      </c>
      <c r="V274" s="13">
        <f t="shared" si="28"/>
        <v>1</v>
      </c>
      <c r="W274" s="14">
        <f t="shared" si="28"/>
        <v>1</v>
      </c>
      <c r="X274" s="5" t="s">
        <v>189</v>
      </c>
      <c r="Y274" s="5" t="s">
        <v>144</v>
      </c>
    </row>
    <row r="275" spans="1:25" x14ac:dyDescent="0.35">
      <c r="A275" s="6">
        <f t="shared" si="29"/>
        <v>273</v>
      </c>
      <c r="B275" s="7">
        <v>45566</v>
      </c>
      <c r="C275" s="8" t="s">
        <v>142</v>
      </c>
      <c r="D275" s="8">
        <f>VLOOKUP(A275,[1]Master!$A$2:$W$292,4,0)</f>
        <v>78600</v>
      </c>
      <c r="E275" s="8" t="s">
        <v>182</v>
      </c>
      <c r="F275" s="25">
        <v>11.246575342465754</v>
      </c>
      <c r="G275" s="24" t="str">
        <f t="shared" si="24"/>
        <v>10-12 Years</v>
      </c>
      <c r="H275" s="8" t="s">
        <v>178</v>
      </c>
      <c r="I275" s="8" t="s">
        <v>26</v>
      </c>
      <c r="J275" s="8">
        <v>39</v>
      </c>
      <c r="K275" s="8" t="s">
        <v>33</v>
      </c>
      <c r="L275" s="9">
        <v>45700</v>
      </c>
      <c r="M275" s="10">
        <v>4025000</v>
      </c>
      <c r="N275" s="8"/>
      <c r="O275" s="11">
        <v>2464799.96</v>
      </c>
      <c r="P275" s="11">
        <v>3446200</v>
      </c>
      <c r="Q275" s="11">
        <v>2955499.98</v>
      </c>
      <c r="R275" s="12">
        <f t="shared" si="25"/>
        <v>1.6329925613922844</v>
      </c>
      <c r="S275" s="12">
        <f t="shared" si="26"/>
        <v>1.167953107770878</v>
      </c>
      <c r="T275" s="12">
        <f t="shared" si="27"/>
        <v>1.3618677134959751</v>
      </c>
      <c r="U275" s="13">
        <f t="shared" si="28"/>
        <v>1</v>
      </c>
      <c r="V275" s="13">
        <f t="shared" si="28"/>
        <v>1</v>
      </c>
      <c r="W275" s="14">
        <f t="shared" si="28"/>
        <v>1</v>
      </c>
      <c r="X275" s="5" t="s">
        <v>189</v>
      </c>
      <c r="Y275" s="5" t="s">
        <v>144</v>
      </c>
    </row>
    <row r="276" spans="1:25" x14ac:dyDescent="0.35">
      <c r="A276" s="6">
        <f t="shared" si="29"/>
        <v>274</v>
      </c>
      <c r="B276" s="7">
        <v>45566</v>
      </c>
      <c r="C276" s="8" t="s">
        <v>179</v>
      </c>
      <c r="D276" s="8">
        <f>VLOOKUP(A276,[1]Master!$A$2:$W$292,4,0)</f>
        <v>78435</v>
      </c>
      <c r="E276" s="8" t="s">
        <v>182</v>
      </c>
      <c r="F276" s="25">
        <v>1.2465753424657535</v>
      </c>
      <c r="G276" s="24" t="str">
        <f t="shared" si="24"/>
        <v>0-2 Year</v>
      </c>
      <c r="H276" s="8" t="s">
        <v>178</v>
      </c>
      <c r="I276" s="8" t="s">
        <v>26</v>
      </c>
      <c r="J276" s="8">
        <v>6.5</v>
      </c>
      <c r="K276" s="8" t="s">
        <v>35</v>
      </c>
      <c r="L276" s="9">
        <v>45700</v>
      </c>
      <c r="M276" s="10">
        <v>775000</v>
      </c>
      <c r="N276" s="8"/>
      <c r="O276" s="11">
        <v>684549.99</v>
      </c>
      <c r="P276" s="11">
        <v>907000</v>
      </c>
      <c r="Q276" s="11">
        <v>795774.995</v>
      </c>
      <c r="R276" s="12">
        <f t="shared" si="25"/>
        <v>1.1321306132807043</v>
      </c>
      <c r="S276" s="12">
        <f t="shared" si="26"/>
        <v>0.85446527012127893</v>
      </c>
      <c r="T276" s="12">
        <f t="shared" si="27"/>
        <v>0.97389338050261309</v>
      </c>
      <c r="U276" s="13">
        <f t="shared" si="28"/>
        <v>1</v>
      </c>
      <c r="V276" s="13">
        <f t="shared" si="28"/>
        <v>0</v>
      </c>
      <c r="W276" s="14">
        <f t="shared" si="28"/>
        <v>0</v>
      </c>
      <c r="X276" s="5" t="s">
        <v>189</v>
      </c>
      <c r="Y276" s="5" t="s">
        <v>144</v>
      </c>
    </row>
    <row r="277" spans="1:25" x14ac:dyDescent="0.35">
      <c r="A277" s="6">
        <f t="shared" si="29"/>
        <v>275</v>
      </c>
      <c r="B277" s="7">
        <v>45566</v>
      </c>
      <c r="C277" s="8" t="s">
        <v>179</v>
      </c>
      <c r="D277" s="8">
        <f>VLOOKUP(A277,[1]Master!$A$2:$W$292,4,0)</f>
        <v>78434</v>
      </c>
      <c r="E277" s="8" t="s">
        <v>182</v>
      </c>
      <c r="F277" s="25">
        <v>1.2465753424657535</v>
      </c>
      <c r="G277" s="24" t="str">
        <f t="shared" si="24"/>
        <v>0-2 Year</v>
      </c>
      <c r="H277" s="8" t="s">
        <v>178</v>
      </c>
      <c r="I277" s="8" t="s">
        <v>26</v>
      </c>
      <c r="J277" s="8">
        <v>6.5</v>
      </c>
      <c r="K277" s="8" t="s">
        <v>35</v>
      </c>
      <c r="L277" s="9">
        <v>45700</v>
      </c>
      <c r="M277" s="10">
        <v>775000</v>
      </c>
      <c r="N277" s="8"/>
      <c r="O277" s="11">
        <v>684549.99</v>
      </c>
      <c r="P277" s="11">
        <v>907000</v>
      </c>
      <c r="Q277" s="11">
        <v>795774.995</v>
      </c>
      <c r="R277" s="12">
        <f t="shared" si="25"/>
        <v>1.1321306132807043</v>
      </c>
      <c r="S277" s="12">
        <f t="shared" si="26"/>
        <v>0.85446527012127893</v>
      </c>
      <c r="T277" s="12">
        <f t="shared" si="27"/>
        <v>0.97389338050261309</v>
      </c>
      <c r="U277" s="13">
        <f t="shared" si="28"/>
        <v>1</v>
      </c>
      <c r="V277" s="13">
        <f t="shared" si="28"/>
        <v>0</v>
      </c>
      <c r="W277" s="14">
        <f t="shared" si="28"/>
        <v>0</v>
      </c>
      <c r="X277" s="5" t="s">
        <v>189</v>
      </c>
      <c r="Y277" s="5" t="s">
        <v>144</v>
      </c>
    </row>
    <row r="278" spans="1:25" x14ac:dyDescent="0.35">
      <c r="A278" s="6">
        <f t="shared" si="29"/>
        <v>276</v>
      </c>
      <c r="B278" s="7">
        <v>45566</v>
      </c>
      <c r="C278" s="8" t="s">
        <v>54</v>
      </c>
      <c r="D278" s="8">
        <f>VLOOKUP(A278,[1]Master!$A$2:$W$292,4,0)</f>
        <v>78429</v>
      </c>
      <c r="E278" s="8" t="s">
        <v>182</v>
      </c>
      <c r="F278" s="25">
        <v>2.2465753424657535</v>
      </c>
      <c r="G278" s="24" t="str">
        <f t="shared" si="24"/>
        <v>2-4 Years</v>
      </c>
      <c r="H278" s="8" t="s">
        <v>178</v>
      </c>
      <c r="I278" s="8" t="s">
        <v>26</v>
      </c>
      <c r="J278" s="8">
        <v>6.5</v>
      </c>
      <c r="K278" s="8" t="s">
        <v>35</v>
      </c>
      <c r="L278" s="9">
        <v>45700</v>
      </c>
      <c r="M278" s="10">
        <v>775000</v>
      </c>
      <c r="N278" s="8"/>
      <c r="O278" s="11">
        <v>684549.99</v>
      </c>
      <c r="P278" s="11">
        <v>907000</v>
      </c>
      <c r="Q278" s="11">
        <v>795774.995</v>
      </c>
      <c r="R278" s="12">
        <f t="shared" si="25"/>
        <v>1.1321306132807043</v>
      </c>
      <c r="S278" s="12">
        <f t="shared" si="26"/>
        <v>0.85446527012127893</v>
      </c>
      <c r="T278" s="12">
        <f t="shared" si="27"/>
        <v>0.97389338050261309</v>
      </c>
      <c r="U278" s="13">
        <f t="shared" si="28"/>
        <v>1</v>
      </c>
      <c r="V278" s="13">
        <f t="shared" si="28"/>
        <v>0</v>
      </c>
      <c r="W278" s="14">
        <f t="shared" si="28"/>
        <v>0</v>
      </c>
      <c r="X278" s="5" t="s">
        <v>189</v>
      </c>
      <c r="Y278" s="5" t="s">
        <v>144</v>
      </c>
    </row>
    <row r="279" spans="1:25" x14ac:dyDescent="0.35">
      <c r="A279" s="6">
        <f t="shared" si="29"/>
        <v>277</v>
      </c>
      <c r="B279" s="7">
        <v>45566</v>
      </c>
      <c r="C279" s="8" t="s">
        <v>54</v>
      </c>
      <c r="D279" s="8">
        <f>VLOOKUP(A279,[1]Master!$A$2:$W$292,4,0)</f>
        <v>78428</v>
      </c>
      <c r="E279" s="8" t="s">
        <v>182</v>
      </c>
      <c r="F279" s="25">
        <v>3.4465753424657537</v>
      </c>
      <c r="G279" s="24" t="str">
        <f t="shared" si="24"/>
        <v>2-4 Years</v>
      </c>
      <c r="H279" s="8" t="s">
        <v>178</v>
      </c>
      <c r="I279" s="8" t="s">
        <v>26</v>
      </c>
      <c r="J279" s="8">
        <v>8.1999999999999993</v>
      </c>
      <c r="K279" s="8" t="s">
        <v>24</v>
      </c>
      <c r="L279" s="9">
        <v>45700</v>
      </c>
      <c r="M279" s="10">
        <v>944999.99999999988</v>
      </c>
      <c r="N279" s="8"/>
      <c r="O279" s="11">
        <v>1141500.04</v>
      </c>
      <c r="P279" s="11">
        <v>1400300</v>
      </c>
      <c r="Q279" s="11">
        <v>1270900.02</v>
      </c>
      <c r="R279" s="12">
        <f t="shared" si="25"/>
        <v>0.82785805246226696</v>
      </c>
      <c r="S279" s="12">
        <f t="shared" si="26"/>
        <v>0.67485538813111468</v>
      </c>
      <c r="T279" s="12">
        <f t="shared" si="27"/>
        <v>0.74356753885329219</v>
      </c>
      <c r="U279" s="13">
        <f t="shared" si="28"/>
        <v>0</v>
      </c>
      <c r="V279" s="13">
        <f t="shared" si="28"/>
        <v>0</v>
      </c>
      <c r="W279" s="14">
        <f t="shared" si="28"/>
        <v>0</v>
      </c>
      <c r="X279" s="5" t="s">
        <v>189</v>
      </c>
      <c r="Y279" s="5" t="s">
        <v>144</v>
      </c>
    </row>
    <row r="280" spans="1:25" x14ac:dyDescent="0.35">
      <c r="A280" s="6">
        <f t="shared" si="29"/>
        <v>278</v>
      </c>
      <c r="B280" s="7">
        <v>45566</v>
      </c>
      <c r="C280" s="8" t="s">
        <v>180</v>
      </c>
      <c r="D280" s="8">
        <f>VLOOKUP(A280,[1]Master!$A$2:$W$292,4,0)</f>
        <v>78426</v>
      </c>
      <c r="E280" s="8" t="s">
        <v>182</v>
      </c>
      <c r="F280" s="25">
        <v>2.2465753424657535</v>
      </c>
      <c r="G280" s="24" t="str">
        <f t="shared" si="24"/>
        <v>2-4 Years</v>
      </c>
      <c r="H280" s="8" t="s">
        <v>178</v>
      </c>
      <c r="I280" s="8" t="s">
        <v>26</v>
      </c>
      <c r="J280" s="8">
        <v>6.5</v>
      </c>
      <c r="K280" s="8" t="s">
        <v>35</v>
      </c>
      <c r="L280" s="9">
        <v>45700</v>
      </c>
      <c r="M280" s="10">
        <v>775000</v>
      </c>
      <c r="N280" s="8"/>
      <c r="O280" s="11">
        <v>684549.99</v>
      </c>
      <c r="P280" s="11">
        <v>907000</v>
      </c>
      <c r="Q280" s="11">
        <v>795774.995</v>
      </c>
      <c r="R280" s="12">
        <f t="shared" si="25"/>
        <v>1.1321306132807043</v>
      </c>
      <c r="S280" s="12">
        <f t="shared" si="26"/>
        <v>0.85446527012127893</v>
      </c>
      <c r="T280" s="12">
        <f t="shared" si="27"/>
        <v>0.97389338050261309</v>
      </c>
      <c r="U280" s="13">
        <f t="shared" si="28"/>
        <v>1</v>
      </c>
      <c r="V280" s="13">
        <f t="shared" si="28"/>
        <v>0</v>
      </c>
      <c r="W280" s="14">
        <f t="shared" si="28"/>
        <v>0</v>
      </c>
      <c r="X280" s="5" t="s">
        <v>189</v>
      </c>
      <c r="Y280" s="5" t="s">
        <v>144</v>
      </c>
    </row>
    <row r="281" spans="1:25" x14ac:dyDescent="0.35">
      <c r="A281" s="6">
        <f t="shared" si="29"/>
        <v>279</v>
      </c>
      <c r="B281" s="7">
        <v>45566</v>
      </c>
      <c r="C281" s="8" t="s">
        <v>180</v>
      </c>
      <c r="D281" s="8">
        <f>VLOOKUP(A281,[1]Master!$A$2:$W$292,4,0)</f>
        <v>78425</v>
      </c>
      <c r="E281" s="8" t="s">
        <v>182</v>
      </c>
      <c r="F281" s="25">
        <v>2.2465753424657535</v>
      </c>
      <c r="G281" s="24" t="str">
        <f t="shared" si="24"/>
        <v>2-4 Years</v>
      </c>
      <c r="H281" s="8" t="s">
        <v>178</v>
      </c>
      <c r="I281" s="8" t="s">
        <v>26</v>
      </c>
      <c r="J281" s="8">
        <v>6.5</v>
      </c>
      <c r="K281" s="8" t="s">
        <v>35</v>
      </c>
      <c r="L281" s="9">
        <v>45700</v>
      </c>
      <c r="M281" s="10">
        <v>775000</v>
      </c>
      <c r="N281" s="8"/>
      <c r="O281" s="11">
        <v>684549.99</v>
      </c>
      <c r="P281" s="11">
        <v>907000</v>
      </c>
      <c r="Q281" s="11">
        <v>795774.995</v>
      </c>
      <c r="R281" s="12">
        <f t="shared" si="25"/>
        <v>1.1321306132807043</v>
      </c>
      <c r="S281" s="12">
        <f t="shared" si="26"/>
        <v>0.85446527012127893</v>
      </c>
      <c r="T281" s="12">
        <f t="shared" si="27"/>
        <v>0.97389338050261309</v>
      </c>
      <c r="U281" s="13">
        <f t="shared" si="28"/>
        <v>1</v>
      </c>
      <c r="V281" s="13">
        <f t="shared" si="28"/>
        <v>0</v>
      </c>
      <c r="W281" s="14">
        <f t="shared" si="28"/>
        <v>0</v>
      </c>
      <c r="X281" s="5" t="s">
        <v>189</v>
      </c>
      <c r="Y281" s="5" t="s">
        <v>144</v>
      </c>
    </row>
    <row r="282" spans="1:25" x14ac:dyDescent="0.35">
      <c r="A282" s="6">
        <f t="shared" si="29"/>
        <v>280</v>
      </c>
      <c r="B282" s="7">
        <v>45536</v>
      </c>
      <c r="C282" s="8" t="s">
        <v>176</v>
      </c>
      <c r="D282" s="8">
        <f>VLOOKUP(A282,[1]Master!$A$2:$W$292,4,0)</f>
        <v>78439</v>
      </c>
      <c r="E282" s="8" t="s">
        <v>182</v>
      </c>
      <c r="F282" s="25">
        <v>8.7465753424657535</v>
      </c>
      <c r="G282" s="24" t="str">
        <f t="shared" si="24"/>
        <v>8-10 Years</v>
      </c>
      <c r="H282" s="8" t="s">
        <v>175</v>
      </c>
      <c r="I282" s="8" t="s">
        <v>26</v>
      </c>
      <c r="J282" s="8">
        <v>15.33</v>
      </c>
      <c r="K282" s="8" t="s">
        <v>27</v>
      </c>
      <c r="L282" s="9">
        <v>45665</v>
      </c>
      <c r="M282" s="10">
        <v>1658000</v>
      </c>
      <c r="N282" s="8"/>
      <c r="O282" s="11">
        <v>1893150.0449999999</v>
      </c>
      <c r="P282" s="11">
        <v>2033800</v>
      </c>
      <c r="Q282" s="11">
        <v>1963475.0225</v>
      </c>
      <c r="R282" s="12">
        <f t="shared" si="25"/>
        <v>0.87578900804980842</v>
      </c>
      <c r="S282" s="12">
        <f t="shared" si="26"/>
        <v>0.81522273576556203</v>
      </c>
      <c r="T282" s="12">
        <f t="shared" si="27"/>
        <v>0.84442123327290763</v>
      </c>
      <c r="U282" s="13">
        <f t="shared" si="28"/>
        <v>0</v>
      </c>
      <c r="V282" s="13">
        <f t="shared" si="28"/>
        <v>0</v>
      </c>
      <c r="W282" s="14">
        <f t="shared" si="28"/>
        <v>0</v>
      </c>
      <c r="X282" s="5" t="s">
        <v>189</v>
      </c>
      <c r="Y282" s="5" t="s">
        <v>144</v>
      </c>
    </row>
    <row r="283" spans="1:25" x14ac:dyDescent="0.35">
      <c r="A283" s="6">
        <f t="shared" si="29"/>
        <v>281</v>
      </c>
      <c r="B283" s="7">
        <v>45536</v>
      </c>
      <c r="C283" s="8" t="s">
        <v>52</v>
      </c>
      <c r="D283" s="8">
        <f>VLOOKUP(A283,[1]Master!$A$2:$W$292,4,0)</f>
        <v>78514</v>
      </c>
      <c r="E283" s="8" t="s">
        <v>182</v>
      </c>
      <c r="F283" s="25">
        <v>10.246575342465754</v>
      </c>
      <c r="G283" s="24" t="str">
        <f t="shared" si="24"/>
        <v>10-12 Years</v>
      </c>
      <c r="H283" s="8" t="s">
        <v>175</v>
      </c>
      <c r="I283" s="8" t="s">
        <v>26</v>
      </c>
      <c r="J283" s="8">
        <v>30.52</v>
      </c>
      <c r="K283" s="8" t="s">
        <v>21</v>
      </c>
      <c r="L283" s="9">
        <v>45665</v>
      </c>
      <c r="M283" s="10">
        <v>3177000</v>
      </c>
      <c r="N283" s="8"/>
      <c r="O283" s="11">
        <v>2250300</v>
      </c>
      <c r="P283" s="11">
        <v>2290400</v>
      </c>
      <c r="Q283" s="11">
        <v>2270350</v>
      </c>
      <c r="R283" s="12">
        <f t="shared" si="25"/>
        <v>1.411811758432209</v>
      </c>
      <c r="S283" s="12">
        <f t="shared" si="26"/>
        <v>1.387093957387356</v>
      </c>
      <c r="T283" s="12">
        <f t="shared" si="27"/>
        <v>1.3993437135243465</v>
      </c>
      <c r="U283" s="13">
        <f t="shared" si="28"/>
        <v>1</v>
      </c>
      <c r="V283" s="13">
        <f t="shared" si="28"/>
        <v>1</v>
      </c>
      <c r="W283" s="14">
        <f t="shared" si="28"/>
        <v>1</v>
      </c>
      <c r="X283" s="5" t="s">
        <v>189</v>
      </c>
      <c r="Y283" s="5" t="s">
        <v>144</v>
      </c>
    </row>
    <row r="284" spans="1:25" x14ac:dyDescent="0.35">
      <c r="A284" s="6">
        <f t="shared" si="29"/>
        <v>282</v>
      </c>
      <c r="B284" s="7">
        <v>45536</v>
      </c>
      <c r="C284" s="8" t="s">
        <v>177</v>
      </c>
      <c r="D284" s="8">
        <f>VLOOKUP(A284,[1]Master!$A$2:$W$292,4,0)</f>
        <v>78513</v>
      </c>
      <c r="E284" s="8" t="s">
        <v>182</v>
      </c>
      <c r="F284" s="25">
        <v>2.2465753424657535</v>
      </c>
      <c r="G284" s="24" t="str">
        <f t="shared" si="24"/>
        <v>2-4 Years</v>
      </c>
      <c r="H284" s="8" t="s">
        <v>175</v>
      </c>
      <c r="I284" s="8" t="s">
        <v>26</v>
      </c>
      <c r="J284" s="8">
        <v>7.69</v>
      </c>
      <c r="K284" s="8" t="s">
        <v>35</v>
      </c>
      <c r="L284" s="9">
        <v>45665</v>
      </c>
      <c r="M284" s="10">
        <v>894000</v>
      </c>
      <c r="N284" s="8"/>
      <c r="O284" s="11">
        <v>684549.99</v>
      </c>
      <c r="P284" s="11">
        <v>907000</v>
      </c>
      <c r="Q284" s="11">
        <v>795774.995</v>
      </c>
      <c r="R284" s="12">
        <f t="shared" si="25"/>
        <v>1.3059674429328383</v>
      </c>
      <c r="S284" s="12">
        <f t="shared" si="26"/>
        <v>0.98566703417861079</v>
      </c>
      <c r="T284" s="12">
        <f t="shared" si="27"/>
        <v>1.1234331382830143</v>
      </c>
      <c r="U284" s="13">
        <f t="shared" si="28"/>
        <v>1</v>
      </c>
      <c r="V284" s="13">
        <f t="shared" si="28"/>
        <v>0</v>
      </c>
      <c r="W284" s="14">
        <f t="shared" si="28"/>
        <v>1</v>
      </c>
      <c r="X284" s="5" t="s">
        <v>189</v>
      </c>
      <c r="Y284" s="5" t="s">
        <v>144</v>
      </c>
    </row>
    <row r="285" spans="1:25" x14ac:dyDescent="0.35">
      <c r="A285" s="6">
        <f t="shared" si="29"/>
        <v>283</v>
      </c>
      <c r="B285" s="7">
        <v>45536</v>
      </c>
      <c r="C285" s="8" t="s">
        <v>38</v>
      </c>
      <c r="D285" s="8">
        <f>VLOOKUP(A285,[1]Master!$A$2:$W$292,4,0)</f>
        <v>78512</v>
      </c>
      <c r="E285" s="8" t="s">
        <v>182</v>
      </c>
      <c r="F285" s="25">
        <v>3.2465753424657535</v>
      </c>
      <c r="G285" s="24" t="str">
        <f t="shared" si="24"/>
        <v>2-4 Years</v>
      </c>
      <c r="H285" s="8" t="s">
        <v>175</v>
      </c>
      <c r="I285" s="8" t="s">
        <v>26</v>
      </c>
      <c r="J285" s="8">
        <v>9.9700000000000006</v>
      </c>
      <c r="K285" s="8" t="s">
        <v>24</v>
      </c>
      <c r="L285" s="9">
        <v>45665</v>
      </c>
      <c r="M285" s="10">
        <v>1122000</v>
      </c>
      <c r="N285" s="8"/>
      <c r="O285" s="11">
        <v>1141500.04</v>
      </c>
      <c r="P285" s="11">
        <v>1400300</v>
      </c>
      <c r="Q285" s="11">
        <v>1270900.02</v>
      </c>
      <c r="R285" s="12">
        <f t="shared" si="25"/>
        <v>0.9829171797488504</v>
      </c>
      <c r="S285" s="12">
        <f t="shared" si="26"/>
        <v>0.80125687352710129</v>
      </c>
      <c r="T285" s="12">
        <f t="shared" si="27"/>
        <v>0.88283891914644863</v>
      </c>
      <c r="U285" s="13">
        <f t="shared" si="28"/>
        <v>0</v>
      </c>
      <c r="V285" s="13">
        <f t="shared" si="28"/>
        <v>0</v>
      </c>
      <c r="W285" s="14">
        <f t="shared" si="28"/>
        <v>0</v>
      </c>
      <c r="X285" s="5" t="s">
        <v>189</v>
      </c>
      <c r="Y285" s="5" t="s">
        <v>144</v>
      </c>
    </row>
    <row r="286" spans="1:25" x14ac:dyDescent="0.35">
      <c r="A286" s="6">
        <f t="shared" si="29"/>
        <v>284</v>
      </c>
      <c r="B286" s="7">
        <v>45536</v>
      </c>
      <c r="C286" s="8" t="s">
        <v>55</v>
      </c>
      <c r="D286" s="8">
        <f>VLOOKUP(A286,[1]Master!$A$2:$W$292,4,0)</f>
        <v>78509</v>
      </c>
      <c r="E286" s="8" t="s">
        <v>182</v>
      </c>
      <c r="F286" s="25">
        <v>3.2465753424657535</v>
      </c>
      <c r="G286" s="24" t="str">
        <f t="shared" si="24"/>
        <v>2-4 Years</v>
      </c>
      <c r="H286" s="8" t="s">
        <v>175</v>
      </c>
      <c r="I286" s="8" t="s">
        <v>26</v>
      </c>
      <c r="J286" s="8">
        <v>6.55</v>
      </c>
      <c r="K286" s="8" t="s">
        <v>24</v>
      </c>
      <c r="L286" s="9">
        <v>45665</v>
      </c>
      <c r="M286" s="10">
        <v>780000</v>
      </c>
      <c r="N286" s="8"/>
      <c r="O286" s="11">
        <v>1141500.04</v>
      </c>
      <c r="P286" s="11">
        <v>1400300</v>
      </c>
      <c r="Q286" s="11">
        <v>1270900.02</v>
      </c>
      <c r="R286" s="12">
        <f t="shared" si="25"/>
        <v>0.6833114083815538</v>
      </c>
      <c r="S286" s="12">
        <f t="shared" si="26"/>
        <v>0.55702349496536452</v>
      </c>
      <c r="T286" s="12">
        <f t="shared" si="27"/>
        <v>0.61373828603763814</v>
      </c>
      <c r="U286" s="13">
        <f t="shared" si="28"/>
        <v>0</v>
      </c>
      <c r="V286" s="13">
        <f t="shared" si="28"/>
        <v>0</v>
      </c>
      <c r="W286" s="14">
        <f t="shared" si="28"/>
        <v>0</v>
      </c>
      <c r="X286" s="5" t="s">
        <v>189</v>
      </c>
      <c r="Y286" s="5" t="s">
        <v>144</v>
      </c>
    </row>
    <row r="287" spans="1:25" x14ac:dyDescent="0.35">
      <c r="A287" s="6">
        <f t="shared" si="29"/>
        <v>285</v>
      </c>
      <c r="B287" s="7">
        <v>45536</v>
      </c>
      <c r="C287" s="8" t="s">
        <v>55</v>
      </c>
      <c r="D287" s="8">
        <f>VLOOKUP(A287,[1]Master!$A$2:$W$292,4,0)</f>
        <v>78505</v>
      </c>
      <c r="E287" s="8" t="s">
        <v>182</v>
      </c>
      <c r="F287" s="25">
        <v>10.246575342465754</v>
      </c>
      <c r="G287" s="24" t="str">
        <f t="shared" si="24"/>
        <v>10-12 Years</v>
      </c>
      <c r="H287" s="8" t="s">
        <v>175</v>
      </c>
      <c r="I287" s="8" t="s">
        <v>26</v>
      </c>
      <c r="J287" s="8">
        <v>31.11</v>
      </c>
      <c r="K287" s="8" t="s">
        <v>21</v>
      </c>
      <c r="L287" s="9">
        <v>45665</v>
      </c>
      <c r="M287" s="10">
        <v>3236000</v>
      </c>
      <c r="N287" s="8"/>
      <c r="O287" s="11">
        <v>2250300</v>
      </c>
      <c r="P287" s="11">
        <v>2290400</v>
      </c>
      <c r="Q287" s="11">
        <v>2270350</v>
      </c>
      <c r="R287" s="12">
        <f t="shared" si="25"/>
        <v>1.4380304848242456</v>
      </c>
      <c r="S287" s="12">
        <f t="shared" si="26"/>
        <v>1.4128536500174642</v>
      </c>
      <c r="T287" s="12">
        <f t="shared" si="27"/>
        <v>1.4253308961173388</v>
      </c>
      <c r="U287" s="13">
        <f t="shared" si="28"/>
        <v>1</v>
      </c>
      <c r="V287" s="13">
        <f t="shared" si="28"/>
        <v>1</v>
      </c>
      <c r="W287" s="14">
        <f t="shared" si="28"/>
        <v>1</v>
      </c>
      <c r="X287" s="5" t="s">
        <v>189</v>
      </c>
      <c r="Y287" s="5" t="s">
        <v>144</v>
      </c>
    </row>
    <row r="288" spans="1:25" x14ac:dyDescent="0.35">
      <c r="A288" s="6">
        <f t="shared" si="29"/>
        <v>286</v>
      </c>
      <c r="B288" s="7">
        <v>45536</v>
      </c>
      <c r="C288" s="8" t="s">
        <v>28</v>
      </c>
      <c r="D288" s="8">
        <f>VLOOKUP(A288,[1]Master!$A$2:$W$292,4,0)</f>
        <v>78417</v>
      </c>
      <c r="E288" s="8" t="s">
        <v>182</v>
      </c>
      <c r="F288" s="25">
        <v>14.246575342465754</v>
      </c>
      <c r="G288" s="24" t="str">
        <f t="shared" si="24"/>
        <v>12-15 Years</v>
      </c>
      <c r="H288" s="8" t="s">
        <v>175</v>
      </c>
      <c r="I288" s="8" t="s">
        <v>26</v>
      </c>
      <c r="J288" s="8">
        <v>39.57</v>
      </c>
      <c r="K288" s="8" t="s">
        <v>31</v>
      </c>
      <c r="L288" s="9">
        <v>45665</v>
      </c>
      <c r="M288" s="10">
        <v>4082000</v>
      </c>
      <c r="N288" s="8"/>
      <c r="O288" s="11">
        <v>3081899.9950000001</v>
      </c>
      <c r="P288" s="11">
        <v>3934200</v>
      </c>
      <c r="Q288" s="11">
        <v>3508049.9975000001</v>
      </c>
      <c r="R288" s="12">
        <f t="shared" si="25"/>
        <v>1.3245076110913845</v>
      </c>
      <c r="S288" s="12">
        <f t="shared" si="26"/>
        <v>1.0375679934929591</v>
      </c>
      <c r="T288" s="12">
        <f t="shared" si="27"/>
        <v>1.1636094134658923</v>
      </c>
      <c r="U288" s="13">
        <f t="shared" si="28"/>
        <v>1</v>
      </c>
      <c r="V288" s="13">
        <f t="shared" si="28"/>
        <v>1</v>
      </c>
      <c r="W288" s="14">
        <f t="shared" si="28"/>
        <v>1</v>
      </c>
      <c r="X288" s="5" t="s">
        <v>189</v>
      </c>
      <c r="Y288" s="5" t="s">
        <v>144</v>
      </c>
    </row>
    <row r="289" spans="1:25" x14ac:dyDescent="0.35">
      <c r="A289" s="6">
        <f t="shared" si="29"/>
        <v>287</v>
      </c>
      <c r="B289" s="7">
        <v>45536</v>
      </c>
      <c r="C289" s="8" t="s">
        <v>22</v>
      </c>
      <c r="D289" s="8">
        <f>VLOOKUP(A289,[1]Master!$A$2:$W$292,4,0)</f>
        <v>78510</v>
      </c>
      <c r="E289" s="8" t="s">
        <v>182</v>
      </c>
      <c r="F289" s="25">
        <v>6.6465753424657539</v>
      </c>
      <c r="G289" s="24" t="str">
        <f t="shared" si="24"/>
        <v>6-8 Years</v>
      </c>
      <c r="H289" s="8" t="s">
        <v>175</v>
      </c>
      <c r="I289" s="8" t="s">
        <v>26</v>
      </c>
      <c r="J289" s="8">
        <v>23.45</v>
      </c>
      <c r="K289" s="8" t="s">
        <v>20</v>
      </c>
      <c r="L289" s="9">
        <v>45665</v>
      </c>
      <c r="M289" s="10">
        <v>2470000</v>
      </c>
      <c r="N289" s="8"/>
      <c r="O289" s="11">
        <v>1450500.05</v>
      </c>
      <c r="P289" s="11">
        <v>1777300</v>
      </c>
      <c r="Q289" s="11">
        <v>1613900.0249999999</v>
      </c>
      <c r="R289" s="12">
        <f t="shared" si="25"/>
        <v>1.7028610236862798</v>
      </c>
      <c r="S289" s="12">
        <f t="shared" si="26"/>
        <v>1.3897484949080066</v>
      </c>
      <c r="T289" s="12">
        <f t="shared" si="27"/>
        <v>1.5304541556097939</v>
      </c>
      <c r="U289" s="13">
        <f t="shared" si="28"/>
        <v>1</v>
      </c>
      <c r="V289" s="13">
        <f t="shared" si="28"/>
        <v>1</v>
      </c>
      <c r="W289" s="14">
        <f t="shared" si="28"/>
        <v>1</v>
      </c>
      <c r="X289" s="5" t="s">
        <v>189</v>
      </c>
      <c r="Y289" s="5" t="s">
        <v>144</v>
      </c>
    </row>
    <row r="290" spans="1:25" x14ac:dyDescent="0.35">
      <c r="A290" s="6">
        <f t="shared" si="29"/>
        <v>288</v>
      </c>
      <c r="B290" s="7">
        <v>45536</v>
      </c>
      <c r="C290" s="8" t="s">
        <v>181</v>
      </c>
      <c r="D290" s="8">
        <f>VLOOKUP(A290,[1]Master!$A$2:$W$292,4,0)</f>
        <v>78437</v>
      </c>
      <c r="E290" s="8" t="s">
        <v>182</v>
      </c>
      <c r="F290" s="25">
        <v>6.7465753424657535</v>
      </c>
      <c r="G290" s="24" t="str">
        <f t="shared" si="24"/>
        <v>6-8 Years</v>
      </c>
      <c r="H290" s="8" t="s">
        <v>175</v>
      </c>
      <c r="I290" s="8" t="s">
        <v>26</v>
      </c>
      <c r="J290" s="8">
        <v>24.25</v>
      </c>
      <c r="K290" s="8" t="s">
        <v>20</v>
      </c>
      <c r="L290" s="9">
        <v>45665</v>
      </c>
      <c r="M290" s="10">
        <v>2550000</v>
      </c>
      <c r="N290" s="8"/>
      <c r="O290" s="11">
        <v>1450500.05</v>
      </c>
      <c r="P290" s="11">
        <v>1777300</v>
      </c>
      <c r="Q290" s="11">
        <v>1613900.0249999999</v>
      </c>
      <c r="R290" s="12">
        <f t="shared" si="25"/>
        <v>1.7580144171659973</v>
      </c>
      <c r="S290" s="12">
        <f t="shared" si="26"/>
        <v>1.4347605919090756</v>
      </c>
      <c r="T290" s="12">
        <f t="shared" si="27"/>
        <v>1.5800235209736737</v>
      </c>
      <c r="U290" s="13">
        <f t="shared" si="28"/>
        <v>1</v>
      </c>
      <c r="V290" s="13">
        <f t="shared" si="28"/>
        <v>1</v>
      </c>
      <c r="W290" s="14">
        <f t="shared" si="28"/>
        <v>1</v>
      </c>
      <c r="X290" s="5" t="s">
        <v>189</v>
      </c>
      <c r="Y290" s="5" t="s">
        <v>144</v>
      </c>
    </row>
    <row r="291" spans="1:25" x14ac:dyDescent="0.35">
      <c r="A291" s="6">
        <f t="shared" si="29"/>
        <v>289</v>
      </c>
      <c r="B291" s="7">
        <v>45536</v>
      </c>
      <c r="C291" s="8" t="s">
        <v>38</v>
      </c>
      <c r="D291" s="8">
        <f>VLOOKUP(A291,[1]Master!$A$2:$W$292,4,0)</f>
        <v>78438</v>
      </c>
      <c r="E291" s="8" t="s">
        <v>182</v>
      </c>
      <c r="F291" s="25">
        <v>8.2465753424657535</v>
      </c>
      <c r="G291" s="24" t="str">
        <f t="shared" si="24"/>
        <v>8-10 Years</v>
      </c>
      <c r="H291" s="8" t="s">
        <v>175</v>
      </c>
      <c r="I291" s="8" t="s">
        <v>26</v>
      </c>
      <c r="J291" s="8">
        <v>29.32</v>
      </c>
      <c r="K291" s="8" t="s">
        <v>27</v>
      </c>
      <c r="L291" s="9">
        <v>45665</v>
      </c>
      <c r="M291" s="10">
        <v>3057000</v>
      </c>
      <c r="N291" s="8"/>
      <c r="O291" s="11">
        <v>1893150.0449999999</v>
      </c>
      <c r="P291" s="11">
        <v>2033800</v>
      </c>
      <c r="Q291" s="11">
        <v>1963475.0225</v>
      </c>
      <c r="R291" s="12">
        <f t="shared" si="25"/>
        <v>1.6147689973511847</v>
      </c>
      <c r="S291" s="12">
        <f t="shared" si="26"/>
        <v>1.5030976497197364</v>
      </c>
      <c r="T291" s="12">
        <f t="shared" si="27"/>
        <v>1.5569334801660306</v>
      </c>
      <c r="U291" s="13">
        <f t="shared" si="28"/>
        <v>1</v>
      </c>
      <c r="V291" s="13">
        <f t="shared" si="28"/>
        <v>1</v>
      </c>
      <c r="W291" s="14">
        <f t="shared" si="28"/>
        <v>1</v>
      </c>
      <c r="X291" s="5" t="s">
        <v>189</v>
      </c>
      <c r="Y291" s="5" t="s">
        <v>144</v>
      </c>
    </row>
    <row r="292" spans="1:25" x14ac:dyDescent="0.35">
      <c r="A292" s="6">
        <f t="shared" si="29"/>
        <v>290</v>
      </c>
      <c r="B292" s="18">
        <v>45536</v>
      </c>
      <c r="C292" s="19" t="s">
        <v>28</v>
      </c>
      <c r="D292" s="8">
        <f>VLOOKUP(A292,[1]Master!$A$2:$W$292,4,0)</f>
        <v>78418</v>
      </c>
      <c r="E292" s="8" t="s">
        <v>182</v>
      </c>
      <c r="F292" s="25">
        <v>13.246575342465754</v>
      </c>
      <c r="G292" s="24" t="str">
        <f t="shared" si="24"/>
        <v>12-15 Years</v>
      </c>
      <c r="H292" s="19" t="s">
        <v>175</v>
      </c>
      <c r="I292" s="19" t="s">
        <v>26</v>
      </c>
      <c r="J292" s="19">
        <v>34.49</v>
      </c>
      <c r="K292" s="19" t="s">
        <v>33</v>
      </c>
      <c r="L292" s="20">
        <v>45665</v>
      </c>
      <c r="M292" s="10">
        <v>3574000</v>
      </c>
      <c r="N292" s="19"/>
      <c r="O292" s="11">
        <v>2464799.96</v>
      </c>
      <c r="P292" s="11">
        <v>3446200</v>
      </c>
      <c r="Q292" s="11">
        <v>2955499.98</v>
      </c>
      <c r="R292" s="21">
        <f t="shared" si="25"/>
        <v>1.450016252028826</v>
      </c>
      <c r="S292" s="21">
        <f t="shared" si="26"/>
        <v>1.0370843247635075</v>
      </c>
      <c r="T292" s="21">
        <f t="shared" si="27"/>
        <v>1.2092708591390346</v>
      </c>
      <c r="U292" s="22">
        <f t="shared" si="28"/>
        <v>1</v>
      </c>
      <c r="V292" s="22">
        <f t="shared" si="28"/>
        <v>1</v>
      </c>
      <c r="W292" s="23">
        <f t="shared" si="28"/>
        <v>1</v>
      </c>
      <c r="X292" s="5" t="s">
        <v>189</v>
      </c>
      <c r="Y292" s="5" t="s">
        <v>144</v>
      </c>
    </row>
  </sheetData>
  <autoFilter ref="A2:N292" xr:uid="{5711CA4B-4074-405F-812B-F8F7D0E35E2A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DC5F-BF46-4063-BE5D-1B0816931F4D}">
  <dimension ref="A1:V291"/>
  <sheetViews>
    <sheetView topLeftCell="P1" workbookViewId="0">
      <selection activeCell="W3" sqref="W3"/>
    </sheetView>
  </sheetViews>
  <sheetFormatPr defaultRowHeight="13.5" x14ac:dyDescent="0.35"/>
  <cols>
    <col min="1" max="5" width="9.140625" style="32"/>
    <col min="6" max="6" width="10.640625" style="32" customWidth="1"/>
    <col min="7" max="7" width="10" style="32" customWidth="1"/>
    <col min="8" max="8" width="9.140625" style="32"/>
    <col min="9" max="9" width="11.78515625" style="32" customWidth="1"/>
    <col min="10" max="16" width="9.140625" style="32"/>
    <col min="17" max="17" width="10.140625" style="32" customWidth="1"/>
    <col min="18" max="18" width="9.140625" style="32"/>
    <col min="19" max="19" width="28.5" style="32" bestFit="1" customWidth="1"/>
    <col min="20" max="20" width="9.140625" style="32"/>
    <col min="21" max="21" width="32.78515625" style="32" customWidth="1"/>
    <col min="22" max="16384" width="9.140625" style="32"/>
  </cols>
  <sheetData>
    <row r="1" spans="1:22" s="30" customFormat="1" ht="112.5" thickBot="1" x14ac:dyDescent="0.4">
      <c r="A1" s="27" t="s">
        <v>0</v>
      </c>
      <c r="B1" s="29" t="s">
        <v>208</v>
      </c>
      <c r="C1" s="27" t="s">
        <v>4</v>
      </c>
      <c r="D1" s="28" t="s">
        <v>192</v>
      </c>
      <c r="E1" s="28" t="s">
        <v>193</v>
      </c>
      <c r="F1" s="28" t="s">
        <v>194</v>
      </c>
      <c r="G1" s="26" t="s">
        <v>202</v>
      </c>
      <c r="H1" s="28" t="s">
        <v>195</v>
      </c>
      <c r="I1" s="28" t="s">
        <v>196</v>
      </c>
      <c r="J1" s="28" t="s">
        <v>197</v>
      </c>
      <c r="K1" s="28" t="s">
        <v>200</v>
      </c>
      <c r="L1" s="26" t="s">
        <v>204</v>
      </c>
      <c r="M1" s="26" t="s">
        <v>203</v>
      </c>
      <c r="N1" s="26" t="s">
        <v>205</v>
      </c>
      <c r="O1" s="26" t="s">
        <v>206</v>
      </c>
      <c r="P1" s="26" t="s">
        <v>207</v>
      </c>
      <c r="Q1" s="26" t="s">
        <v>211</v>
      </c>
      <c r="R1" s="26" t="s">
        <v>209</v>
      </c>
      <c r="S1" s="26" t="s">
        <v>210</v>
      </c>
      <c r="T1" s="28" t="s">
        <v>198</v>
      </c>
      <c r="U1" s="52" t="s">
        <v>431</v>
      </c>
      <c r="V1" s="28" t="s">
        <v>201</v>
      </c>
    </row>
    <row r="2" spans="1:22" x14ac:dyDescent="0.35">
      <c r="A2" s="33">
        <v>1</v>
      </c>
      <c r="B2" s="34">
        <f>VLOOKUP(A2,'Master-Dummy'!A2:Y292,4,0)</f>
        <v>55995</v>
      </c>
      <c r="C2" s="35" t="str">
        <f>VLOOKUP(A2,'Master-Dummy'!A2:Y292,5,0)</f>
        <v xml:space="preserve">Take dummy </v>
      </c>
      <c r="D2" s="35" t="s">
        <v>182</v>
      </c>
      <c r="E2" s="36" t="str">
        <f>VLOOKUP(A2,'Master-Dummy'!A2:Y292,24,0)</f>
        <v>B.Tech</v>
      </c>
      <c r="F2" s="37">
        <f>VLOOKUP(A2,'Master-Dummy'!A2:Y292,6,0)</f>
        <v>6.4465753424657537</v>
      </c>
      <c r="G2" s="37"/>
      <c r="H2" s="38">
        <f>VLOOKUP(A2,'Master-Dummy'!A2:Y292,12,0)</f>
        <v>45185</v>
      </c>
      <c r="I2" s="36" t="s">
        <v>199</v>
      </c>
      <c r="J2" s="38" t="str">
        <f>VLOOKUP(A2,'Master-Dummy'!A2:Y292,25,0)</f>
        <v xml:space="preserve">Pune </v>
      </c>
      <c r="K2" s="36" t="str">
        <f>VLOOKUP(A2,'Master-Dummy'!A2:Y292,11,0)</f>
        <v>L2</v>
      </c>
      <c r="L2" s="36" t="s">
        <v>212</v>
      </c>
      <c r="M2" s="36" t="s">
        <v>118</v>
      </c>
      <c r="N2" s="36"/>
      <c r="O2" s="36"/>
      <c r="P2" s="36"/>
      <c r="Q2" s="36"/>
      <c r="R2" s="36"/>
      <c r="S2" s="36" t="s">
        <v>288</v>
      </c>
      <c r="T2" s="39">
        <v>1525000</v>
      </c>
      <c r="U2" s="32" t="e">
        <f>VLOOKUP(B2,#REF!,22,0)</f>
        <v>#REF!</v>
      </c>
      <c r="V2" s="40" t="s">
        <v>18</v>
      </c>
    </row>
    <row r="3" spans="1:22" x14ac:dyDescent="0.35">
      <c r="A3" s="41">
        <f>A2+1</f>
        <v>2</v>
      </c>
      <c r="B3" s="31">
        <f>VLOOKUP(A3,'Master-Dummy'!A3:Y293,4,0)</f>
        <v>64413</v>
      </c>
      <c r="C3" s="8" t="str">
        <f>VLOOKUP(A3,'Master-Dummy'!A3:Y293,5,0)</f>
        <v xml:space="preserve">Take dummy </v>
      </c>
      <c r="D3" s="8" t="s">
        <v>182</v>
      </c>
      <c r="E3" s="32" t="str">
        <f>VLOOKUP(A3,'Master-Dummy'!A3:Y293,24,0)</f>
        <v>B.Tech</v>
      </c>
      <c r="F3" s="42">
        <f>VLOOKUP(A3,'Master-Dummy'!A3:Y293,6,0)</f>
        <v>7.2465753424657535</v>
      </c>
      <c r="G3" s="42"/>
      <c r="H3" s="9">
        <f>VLOOKUP(A3,'Master-Dummy'!A3:Y293,12,0)</f>
        <v>45232</v>
      </c>
      <c r="I3" s="32" t="s">
        <v>199</v>
      </c>
      <c r="J3" s="9" t="str">
        <f>VLOOKUP(A3,'Master-Dummy'!A3:Y293,25,0)</f>
        <v xml:space="preserve">Pune </v>
      </c>
      <c r="K3" s="32" t="str">
        <f>VLOOKUP(A3,'Master-Dummy'!A3:Y293,11,0)</f>
        <v>L2</v>
      </c>
      <c r="L3" s="32" t="s">
        <v>213</v>
      </c>
      <c r="M3" s="32" t="s">
        <v>118</v>
      </c>
      <c r="S3" s="32" t="s">
        <v>289</v>
      </c>
      <c r="T3" s="10">
        <v>1725000</v>
      </c>
      <c r="U3" s="32" t="e">
        <f>VLOOKUP(B3,#REF!,22,0)</f>
        <v>#REF!</v>
      </c>
      <c r="V3" s="43" t="s">
        <v>18</v>
      </c>
    </row>
    <row r="4" spans="1:22" x14ac:dyDescent="0.35">
      <c r="A4" s="41">
        <f t="shared" ref="A4:A67" si="0">A3+1</f>
        <v>3</v>
      </c>
      <c r="B4" s="31">
        <f>VLOOKUP(A4,'Master-Dummy'!A4:Y294,4,0)</f>
        <v>64465</v>
      </c>
      <c r="C4" s="8" t="str">
        <f>VLOOKUP(A4,'Master-Dummy'!A4:Y294,5,0)</f>
        <v xml:space="preserve">Take dummy </v>
      </c>
      <c r="D4" s="8" t="s">
        <v>182</v>
      </c>
      <c r="E4" s="32" t="str">
        <f>VLOOKUP(A4,'Master-Dummy'!A4:Y294,24,0)</f>
        <v>B.Tech</v>
      </c>
      <c r="F4" s="42">
        <f>VLOOKUP(A4,'Master-Dummy'!A4:Y294,6,0)</f>
        <v>12.146575342465754</v>
      </c>
      <c r="G4" s="42"/>
      <c r="H4" s="9">
        <f>VLOOKUP(A4,'Master-Dummy'!A4:Y294,12,0)</f>
        <v>45224</v>
      </c>
      <c r="I4" s="32" t="s">
        <v>199</v>
      </c>
      <c r="J4" s="9" t="str">
        <f>VLOOKUP(A4,'Master-Dummy'!A4:Y294,25,0)</f>
        <v xml:space="preserve">Pune </v>
      </c>
      <c r="K4" s="32" t="str">
        <f>VLOOKUP(A4,'Master-Dummy'!A4:Y294,11,0)</f>
        <v>L2.2</v>
      </c>
      <c r="L4" s="32" t="s">
        <v>214</v>
      </c>
      <c r="M4" s="32" t="s">
        <v>287</v>
      </c>
      <c r="S4" s="32" t="s">
        <v>290</v>
      </c>
      <c r="T4" s="10">
        <v>2125000</v>
      </c>
      <c r="U4" s="32" t="e">
        <f>VLOOKUP(B4,#REF!,22,0)</f>
        <v>#REF!</v>
      </c>
      <c r="V4" s="43" t="s">
        <v>18</v>
      </c>
    </row>
    <row r="5" spans="1:22" x14ac:dyDescent="0.35">
      <c r="A5" s="41">
        <f t="shared" si="0"/>
        <v>4</v>
      </c>
      <c r="B5" s="31">
        <f>VLOOKUP(A5,'Master-Dummy'!A5:Y295,4,0)</f>
        <v>54311</v>
      </c>
      <c r="C5" s="8" t="str">
        <f>VLOOKUP(A5,'Master-Dummy'!A5:Y295,5,0)</f>
        <v xml:space="preserve">Take dummy </v>
      </c>
      <c r="D5" s="8" t="s">
        <v>182</v>
      </c>
      <c r="E5" s="32" t="str">
        <f>VLOOKUP(A5,'Master-Dummy'!A5:Y295,24,0)</f>
        <v>B.Tech</v>
      </c>
      <c r="F5" s="42">
        <f>VLOOKUP(A5,'Master-Dummy'!A5:Y295,6,0)</f>
        <v>12.246575342465754</v>
      </c>
      <c r="G5" s="42"/>
      <c r="H5" s="9">
        <f>VLOOKUP(A5,'Master-Dummy'!A5:Y295,12,0)</f>
        <v>45210</v>
      </c>
      <c r="I5" s="32" t="s">
        <v>199</v>
      </c>
      <c r="J5" s="9" t="str">
        <f>VLOOKUP(A5,'Master-Dummy'!A5:Y295,25,0)</f>
        <v xml:space="preserve">Pune </v>
      </c>
      <c r="K5" s="32" t="str">
        <f>VLOOKUP(A5,'Master-Dummy'!A5:Y295,11,0)</f>
        <v>L1.2</v>
      </c>
      <c r="L5" s="32" t="s">
        <v>215</v>
      </c>
      <c r="M5" s="32" t="s">
        <v>118</v>
      </c>
      <c r="S5" s="32" t="s">
        <v>291</v>
      </c>
      <c r="T5" s="10">
        <v>1725000</v>
      </c>
      <c r="U5" s="32" t="e">
        <f>VLOOKUP(B5,#REF!,22,0)</f>
        <v>#REF!</v>
      </c>
      <c r="V5" s="43" t="s">
        <v>23</v>
      </c>
    </row>
    <row r="6" spans="1:22" x14ac:dyDescent="0.35">
      <c r="A6" s="41">
        <f t="shared" si="0"/>
        <v>5</v>
      </c>
      <c r="B6" s="31">
        <f>VLOOKUP(A6,'Master-Dummy'!A6:Y296,4,0)</f>
        <v>54312</v>
      </c>
      <c r="C6" s="8" t="str">
        <f>VLOOKUP(A6,'Master-Dummy'!A6:Y296,5,0)</f>
        <v xml:space="preserve">Take dummy </v>
      </c>
      <c r="D6" s="8" t="s">
        <v>182</v>
      </c>
      <c r="E6" s="32" t="str">
        <f>VLOOKUP(A6,'Master-Dummy'!A6:Y296,24,0)</f>
        <v>B.Tech</v>
      </c>
      <c r="F6" s="42">
        <f>VLOOKUP(A6,'Master-Dummy'!A6:Y296,6,0)</f>
        <v>18.246575342465754</v>
      </c>
      <c r="G6" s="42"/>
      <c r="H6" s="9">
        <f>VLOOKUP(A6,'Master-Dummy'!A6:Y296,12,0)</f>
        <v>45226</v>
      </c>
      <c r="I6" s="32" t="s">
        <v>199</v>
      </c>
      <c r="J6" s="9" t="str">
        <f>VLOOKUP(A6,'Master-Dummy'!A6:Y296,25,0)</f>
        <v xml:space="preserve">Pune </v>
      </c>
      <c r="K6" s="32" t="str">
        <f>VLOOKUP(A6,'Master-Dummy'!A6:Y296,11,0)</f>
        <v>L2.2</v>
      </c>
      <c r="L6" s="32" t="s">
        <v>215</v>
      </c>
      <c r="M6" s="32" t="s">
        <v>118</v>
      </c>
      <c r="S6" s="32" t="s">
        <v>291</v>
      </c>
      <c r="T6" s="10">
        <v>2125000</v>
      </c>
      <c r="U6" s="32" t="e">
        <f>VLOOKUP(B6,#REF!,22,0)</f>
        <v>#REF!</v>
      </c>
      <c r="V6" s="43" t="s">
        <v>23</v>
      </c>
    </row>
    <row r="7" spans="1:22" x14ac:dyDescent="0.35">
      <c r="A7" s="41">
        <f t="shared" si="0"/>
        <v>6</v>
      </c>
      <c r="B7" s="31">
        <f>VLOOKUP(A7,'Master-Dummy'!A7:Y297,4,0)</f>
        <v>52743</v>
      </c>
      <c r="C7" s="8" t="str">
        <f>VLOOKUP(A7,'Master-Dummy'!A7:Y297,5,0)</f>
        <v xml:space="preserve">Take dummy </v>
      </c>
      <c r="D7" s="8" t="s">
        <v>182</v>
      </c>
      <c r="E7" s="32" t="str">
        <f>VLOOKUP(A7,'Master-Dummy'!A7:Y297,24,0)</f>
        <v>B.Tech</v>
      </c>
      <c r="F7" s="42">
        <f>VLOOKUP(A7,'Master-Dummy'!A7:Y297,6,0)</f>
        <v>10.746575342465754</v>
      </c>
      <c r="G7" s="42"/>
      <c r="H7" s="9">
        <f>VLOOKUP(A7,'Master-Dummy'!A7:Y297,12,0)</f>
        <v>45179</v>
      </c>
      <c r="I7" s="32" t="s">
        <v>199</v>
      </c>
      <c r="J7" s="9" t="str">
        <f>VLOOKUP(A7,'Master-Dummy'!A7:Y297,25,0)</f>
        <v xml:space="preserve">Pune </v>
      </c>
      <c r="K7" s="32" t="str">
        <f>VLOOKUP(A7,'Master-Dummy'!A7:Y297,11,0)</f>
        <v>L2.1</v>
      </c>
      <c r="L7" s="32" t="s">
        <v>216</v>
      </c>
      <c r="M7" s="32" t="s">
        <v>118</v>
      </c>
      <c r="S7" s="32" t="s">
        <v>46</v>
      </c>
      <c r="T7" s="10">
        <v>3325000</v>
      </c>
      <c r="U7" s="32" t="e">
        <f>VLOOKUP(B7,#REF!,22,0)</f>
        <v>#REF!</v>
      </c>
      <c r="V7" s="43" t="s">
        <v>23</v>
      </c>
    </row>
    <row r="8" spans="1:22" x14ac:dyDescent="0.35">
      <c r="A8" s="41">
        <f t="shared" si="0"/>
        <v>7</v>
      </c>
      <c r="B8" s="31">
        <f>VLOOKUP(A8,'Master-Dummy'!A8:Y298,4,0)</f>
        <v>63262</v>
      </c>
      <c r="C8" s="8" t="str">
        <f>VLOOKUP(A8,'Master-Dummy'!A8:Y298,5,0)</f>
        <v xml:space="preserve">Take dummy </v>
      </c>
      <c r="D8" s="8" t="s">
        <v>182</v>
      </c>
      <c r="E8" s="32" t="str">
        <f>VLOOKUP(A8,'Master-Dummy'!A8:Y298,24,0)</f>
        <v>B.Tech</v>
      </c>
      <c r="F8" s="42">
        <f>VLOOKUP(A8,'Master-Dummy'!A8:Y298,6,0)</f>
        <v>6.2465753424657535</v>
      </c>
      <c r="G8" s="42"/>
      <c r="H8" s="9">
        <f>VLOOKUP(A8,'Master-Dummy'!A8:Y298,12,0)</f>
        <v>45291</v>
      </c>
      <c r="I8" s="32" t="s">
        <v>199</v>
      </c>
      <c r="J8" s="9" t="str">
        <f>VLOOKUP(A8,'Master-Dummy'!A8:Y298,25,0)</f>
        <v xml:space="preserve">Pune </v>
      </c>
      <c r="K8" s="32" t="str">
        <f>VLOOKUP(A8,'Master-Dummy'!A8:Y298,11,0)</f>
        <v>L2.1</v>
      </c>
      <c r="L8" s="32" t="s">
        <v>217</v>
      </c>
      <c r="M8" s="32" t="s">
        <v>118</v>
      </c>
      <c r="S8" s="32" t="s">
        <v>292</v>
      </c>
      <c r="T8" s="10">
        <v>2425000</v>
      </c>
      <c r="U8" s="32" t="e">
        <f>VLOOKUP(B8,#REF!,22,0)</f>
        <v>#REF!</v>
      </c>
      <c r="V8" s="43" t="s">
        <v>23</v>
      </c>
    </row>
    <row r="9" spans="1:22" x14ac:dyDescent="0.35">
      <c r="A9" s="41">
        <f t="shared" si="0"/>
        <v>8</v>
      </c>
      <c r="B9" s="31">
        <f>VLOOKUP(A9,'Master-Dummy'!A9:Y299,4,0)</f>
        <v>64452</v>
      </c>
      <c r="C9" s="8" t="str">
        <f>VLOOKUP(A9,'Master-Dummy'!A9:Y299,5,0)</f>
        <v xml:space="preserve">Take dummy </v>
      </c>
      <c r="D9" s="8" t="s">
        <v>182</v>
      </c>
      <c r="E9" s="32" t="str">
        <f>VLOOKUP(A9,'Master-Dummy'!A9:Y299,24,0)</f>
        <v>B.Tech</v>
      </c>
      <c r="F9" s="42">
        <f>VLOOKUP(A9,'Master-Dummy'!A9:Y299,6,0)</f>
        <v>4.3465753424657532</v>
      </c>
      <c r="G9" s="42"/>
      <c r="H9" s="9">
        <f>VLOOKUP(A9,'Master-Dummy'!A9:Y299,12,0)</f>
        <v>45220</v>
      </c>
      <c r="I9" s="32" t="s">
        <v>199</v>
      </c>
      <c r="J9" s="9" t="str">
        <f>VLOOKUP(A9,'Master-Dummy'!A9:Y299,25,0)</f>
        <v xml:space="preserve">Pune </v>
      </c>
      <c r="K9" s="32" t="str">
        <f>VLOOKUP(A9,'Master-Dummy'!A9:Y299,11,0)</f>
        <v>L3.1</v>
      </c>
      <c r="L9" s="32" t="s">
        <v>213</v>
      </c>
      <c r="M9" s="32" t="s">
        <v>287</v>
      </c>
      <c r="S9" s="32" t="s">
        <v>293</v>
      </c>
      <c r="T9" s="10">
        <v>3625000</v>
      </c>
      <c r="U9" s="32" t="e">
        <f>VLOOKUP(B9,#REF!,22,0)</f>
        <v>#REF!</v>
      </c>
      <c r="V9" s="43" t="s">
        <v>29</v>
      </c>
    </row>
    <row r="10" spans="1:22" x14ac:dyDescent="0.35">
      <c r="A10" s="41">
        <f t="shared" si="0"/>
        <v>9</v>
      </c>
      <c r="B10" s="31">
        <f>VLOOKUP(A10,'Master-Dummy'!A10:Y300,4,0)</f>
        <v>60403</v>
      </c>
      <c r="C10" s="8" t="str">
        <f>VLOOKUP(A10,'Master-Dummy'!A10:Y300,5,0)</f>
        <v xml:space="preserve">Take dummy </v>
      </c>
      <c r="D10" s="8" t="s">
        <v>182</v>
      </c>
      <c r="E10" s="32" t="str">
        <f>VLOOKUP(A10,'Master-Dummy'!A10:Y300,24,0)</f>
        <v>B.Tech</v>
      </c>
      <c r="F10" s="42">
        <f>VLOOKUP(A10,'Master-Dummy'!A10:Y300,6,0)</f>
        <v>10.046575342465754</v>
      </c>
      <c r="G10" s="42"/>
      <c r="H10" s="9">
        <f>VLOOKUP(A10,'Master-Dummy'!A10:Y300,12,0)</f>
        <v>45224</v>
      </c>
      <c r="I10" s="32" t="s">
        <v>199</v>
      </c>
      <c r="J10" s="9" t="str">
        <f>VLOOKUP(A10,'Master-Dummy'!A10:Y300,25,0)</f>
        <v xml:space="preserve">Pune </v>
      </c>
      <c r="K10" s="32" t="str">
        <f>VLOOKUP(A10,'Master-Dummy'!A10:Y300,11,0)</f>
        <v>L3</v>
      </c>
      <c r="L10" s="32" t="s">
        <v>218</v>
      </c>
      <c r="M10" s="32" t="s">
        <v>118</v>
      </c>
      <c r="S10" s="32" t="s">
        <v>293</v>
      </c>
      <c r="T10" s="10">
        <v>3625000</v>
      </c>
      <c r="U10" s="32" t="e">
        <f>VLOOKUP(B10,#REF!,22,0)</f>
        <v>#REF!</v>
      </c>
      <c r="V10" s="43" t="s">
        <v>18</v>
      </c>
    </row>
    <row r="11" spans="1:22" x14ac:dyDescent="0.35">
      <c r="A11" s="41">
        <f t="shared" si="0"/>
        <v>10</v>
      </c>
      <c r="B11" s="31">
        <f>VLOOKUP(A11,'Master-Dummy'!A11:Y301,4,0)</f>
        <v>63253</v>
      </c>
      <c r="C11" s="8" t="str">
        <f>VLOOKUP(A11,'Master-Dummy'!A11:Y301,5,0)</f>
        <v xml:space="preserve">Take dummy </v>
      </c>
      <c r="D11" s="8" t="s">
        <v>182</v>
      </c>
      <c r="E11" s="32" t="str">
        <f>VLOOKUP(A11,'Master-Dummy'!A11:Y301,24,0)</f>
        <v>B.Tech</v>
      </c>
      <c r="F11" s="42">
        <f>VLOOKUP(A11,'Master-Dummy'!A11:Y301,6,0)</f>
        <v>6.7465753424657535</v>
      </c>
      <c r="G11" s="42"/>
      <c r="H11" s="9">
        <f>VLOOKUP(A11,'Master-Dummy'!A11:Y301,12,0)</f>
        <v>45221</v>
      </c>
      <c r="I11" s="32" t="s">
        <v>199</v>
      </c>
      <c r="J11" s="9" t="str">
        <f>VLOOKUP(A11,'Master-Dummy'!A11:Y301,25,0)</f>
        <v xml:space="preserve">Pune </v>
      </c>
      <c r="K11" s="32" t="str">
        <f>VLOOKUP(A11,'Master-Dummy'!A11:Y301,11,0)</f>
        <v>L2.1</v>
      </c>
      <c r="L11" s="32" t="s">
        <v>217</v>
      </c>
      <c r="M11" s="32" t="s">
        <v>118</v>
      </c>
      <c r="S11" s="32" t="s">
        <v>294</v>
      </c>
      <c r="T11" s="10">
        <v>2925000</v>
      </c>
      <c r="U11" s="32" t="e">
        <f>VLOOKUP(B11,#REF!,22,0)</f>
        <v>#REF!</v>
      </c>
      <c r="V11" s="43" t="s">
        <v>18</v>
      </c>
    </row>
    <row r="12" spans="1:22" x14ac:dyDescent="0.35">
      <c r="A12" s="41">
        <f t="shared" si="0"/>
        <v>11</v>
      </c>
      <c r="B12" s="31">
        <f>VLOOKUP(A12,'Master-Dummy'!A12:Y302,4,0)</f>
        <v>63257</v>
      </c>
      <c r="C12" s="8" t="str">
        <f>VLOOKUP(A12,'Master-Dummy'!A12:Y302,5,0)</f>
        <v xml:space="preserve">Take dummy </v>
      </c>
      <c r="D12" s="8" t="s">
        <v>182</v>
      </c>
      <c r="E12" s="32" t="str">
        <f>VLOOKUP(A12,'Master-Dummy'!A12:Y302,24,0)</f>
        <v>B.Tech</v>
      </c>
      <c r="F12" s="42">
        <f>VLOOKUP(A12,'Master-Dummy'!A12:Y302,6,0)</f>
        <v>3.4465753424657537</v>
      </c>
      <c r="G12" s="42"/>
      <c r="H12" s="9">
        <f>VLOOKUP(A12,'Master-Dummy'!A12:Y302,12,0)</f>
        <v>45168</v>
      </c>
      <c r="I12" s="32" t="s">
        <v>199</v>
      </c>
      <c r="J12" s="9" t="str">
        <f>VLOOKUP(A12,'Master-Dummy'!A12:Y302,25,0)</f>
        <v xml:space="preserve">Pune </v>
      </c>
      <c r="K12" s="32" t="str">
        <f>VLOOKUP(A12,'Master-Dummy'!A12:Y302,11,0)</f>
        <v>L2.1</v>
      </c>
      <c r="L12" s="32" t="s">
        <v>217</v>
      </c>
      <c r="M12" s="32" t="s">
        <v>118</v>
      </c>
      <c r="S12" s="32" t="s">
        <v>293</v>
      </c>
      <c r="T12" s="10">
        <v>2225000</v>
      </c>
      <c r="U12" s="32" t="e">
        <f>VLOOKUP(B12,#REF!,22,0)</f>
        <v>#REF!</v>
      </c>
      <c r="V12" s="43" t="s">
        <v>18</v>
      </c>
    </row>
    <row r="13" spans="1:22" x14ac:dyDescent="0.35">
      <c r="A13" s="41">
        <f t="shared" si="0"/>
        <v>12</v>
      </c>
      <c r="B13" s="31">
        <f>VLOOKUP(A13,'Master-Dummy'!A13:Y303,4,0)</f>
        <v>52971</v>
      </c>
      <c r="C13" s="8" t="str">
        <f>VLOOKUP(A13,'Master-Dummy'!A13:Y303,5,0)</f>
        <v xml:space="preserve">Take dummy </v>
      </c>
      <c r="D13" s="8" t="s">
        <v>182</v>
      </c>
      <c r="E13" s="32" t="str">
        <f>VLOOKUP(A13,'Master-Dummy'!A13:Y303,24,0)</f>
        <v>B.Tech</v>
      </c>
      <c r="F13" s="42">
        <f>VLOOKUP(A13,'Master-Dummy'!A13:Y303,6,0)</f>
        <v>2.6465753424657534</v>
      </c>
      <c r="G13" s="42"/>
      <c r="H13" s="9">
        <f>VLOOKUP(A13,'Master-Dummy'!A13:Y303,12,0)</f>
        <v>45189</v>
      </c>
      <c r="I13" s="32" t="s">
        <v>199</v>
      </c>
      <c r="J13" s="9" t="str">
        <f>VLOOKUP(A13,'Master-Dummy'!A13:Y303,25,0)</f>
        <v xml:space="preserve">Pune </v>
      </c>
      <c r="K13" s="32" t="str">
        <f>VLOOKUP(A13,'Master-Dummy'!A13:Y303,11,0)</f>
        <v>L1.1</v>
      </c>
      <c r="L13" s="32" t="s">
        <v>219</v>
      </c>
      <c r="M13" s="32" t="s">
        <v>118</v>
      </c>
      <c r="S13" s="32" t="s">
        <v>295</v>
      </c>
      <c r="T13" s="10">
        <v>725000</v>
      </c>
      <c r="U13" s="32" t="e">
        <f>VLOOKUP(B13,#REF!,22,0)</f>
        <v>#REF!</v>
      </c>
      <c r="V13" s="43" t="s">
        <v>18</v>
      </c>
    </row>
    <row r="14" spans="1:22" x14ac:dyDescent="0.35">
      <c r="A14" s="41">
        <f t="shared" si="0"/>
        <v>13</v>
      </c>
      <c r="B14" s="31">
        <f>VLOOKUP(A14,'Master-Dummy'!A14:Y304,4,0)</f>
        <v>63256</v>
      </c>
      <c r="C14" s="8" t="str">
        <f>VLOOKUP(A14,'Master-Dummy'!A14:Y304,5,0)</f>
        <v xml:space="preserve">Take dummy </v>
      </c>
      <c r="D14" s="8" t="s">
        <v>182</v>
      </c>
      <c r="E14" s="32" t="str">
        <f>VLOOKUP(A14,'Master-Dummy'!A14:Y304,24,0)</f>
        <v>B.Tech</v>
      </c>
      <c r="F14" s="42">
        <f>VLOOKUP(A14,'Master-Dummy'!A14:Y304,6,0)</f>
        <v>4.0465753424657533</v>
      </c>
      <c r="G14" s="42"/>
      <c r="H14" s="9">
        <f>VLOOKUP(A14,'Master-Dummy'!A14:Y304,12,0)</f>
        <v>45151</v>
      </c>
      <c r="I14" s="32" t="s">
        <v>199</v>
      </c>
      <c r="J14" s="9" t="str">
        <f>VLOOKUP(A14,'Master-Dummy'!A14:Y304,25,0)</f>
        <v xml:space="preserve">Pune </v>
      </c>
      <c r="K14" s="32" t="str">
        <f>VLOOKUP(A14,'Master-Dummy'!A14:Y304,11,0)</f>
        <v>L1.2</v>
      </c>
      <c r="L14" s="32" t="s">
        <v>217</v>
      </c>
      <c r="M14" s="32" t="s">
        <v>118</v>
      </c>
      <c r="S14" s="32" t="s">
        <v>293</v>
      </c>
      <c r="T14" s="10">
        <v>1425000</v>
      </c>
      <c r="U14" s="32" t="e">
        <f>VLOOKUP(B14,#REF!,22,0)</f>
        <v>#REF!</v>
      </c>
      <c r="V14" s="43" t="s">
        <v>18</v>
      </c>
    </row>
    <row r="15" spans="1:22" x14ac:dyDescent="0.35">
      <c r="A15" s="41">
        <f t="shared" si="0"/>
        <v>14</v>
      </c>
      <c r="B15" s="31">
        <f>VLOOKUP(A15,'Master-Dummy'!A15:Y305,4,0)</f>
        <v>51470</v>
      </c>
      <c r="C15" s="8" t="str">
        <f>VLOOKUP(A15,'Master-Dummy'!A15:Y305,5,0)</f>
        <v xml:space="preserve">Take dummy </v>
      </c>
      <c r="D15" s="8" t="s">
        <v>182</v>
      </c>
      <c r="E15" s="32" t="str">
        <f>VLOOKUP(A15,'Master-Dummy'!A15:Y305,24,0)</f>
        <v>B.Tech</v>
      </c>
      <c r="F15" s="42">
        <f>VLOOKUP(A15,'Master-Dummy'!A15:Y305,6,0)</f>
        <v>6.2465753424657535</v>
      </c>
      <c r="G15" s="42"/>
      <c r="H15" s="9">
        <f>VLOOKUP(A15,'Master-Dummy'!A15:Y305,12,0)</f>
        <v>45140</v>
      </c>
      <c r="I15" s="32" t="s">
        <v>199</v>
      </c>
      <c r="J15" s="9" t="str">
        <f>VLOOKUP(A15,'Master-Dummy'!A15:Y305,25,0)</f>
        <v xml:space="preserve">Pune </v>
      </c>
      <c r="K15" s="32" t="str">
        <f>VLOOKUP(A15,'Master-Dummy'!A15:Y305,11,0)</f>
        <v>L2</v>
      </c>
      <c r="L15" s="32" t="s">
        <v>220</v>
      </c>
      <c r="M15" s="32" t="s">
        <v>118</v>
      </c>
      <c r="S15" s="32" t="s">
        <v>296</v>
      </c>
      <c r="T15" s="10">
        <v>1975000</v>
      </c>
      <c r="U15" s="32" t="e">
        <f>VLOOKUP(B15,#REF!,22,0)</f>
        <v>#REF!</v>
      </c>
      <c r="V15" s="43" t="s">
        <v>18</v>
      </c>
    </row>
    <row r="16" spans="1:22" x14ac:dyDescent="0.35">
      <c r="A16" s="41">
        <f t="shared" si="0"/>
        <v>15</v>
      </c>
      <c r="B16" s="31">
        <f>VLOOKUP(A16,'Master-Dummy'!A16:Y306,4,0)</f>
        <v>51466</v>
      </c>
      <c r="C16" s="8" t="str">
        <f>VLOOKUP(A16,'Master-Dummy'!A16:Y306,5,0)</f>
        <v xml:space="preserve">Take dummy </v>
      </c>
      <c r="D16" s="8" t="s">
        <v>182</v>
      </c>
      <c r="E16" s="32" t="str">
        <f>VLOOKUP(A16,'Master-Dummy'!A16:Y306,24,0)</f>
        <v>B.Tech</v>
      </c>
      <c r="F16" s="42">
        <f>VLOOKUP(A16,'Master-Dummy'!A16:Y306,6,0)</f>
        <v>2.2465753424657535</v>
      </c>
      <c r="G16" s="42"/>
      <c r="H16" s="9">
        <f>VLOOKUP(A16,'Master-Dummy'!A16:Y306,12,0)</f>
        <v>45149</v>
      </c>
      <c r="I16" s="32" t="s">
        <v>199</v>
      </c>
      <c r="J16" s="9" t="str">
        <f>VLOOKUP(A16,'Master-Dummy'!A16:Y306,25,0)</f>
        <v xml:space="preserve">Pune </v>
      </c>
      <c r="K16" s="32" t="str">
        <f>VLOOKUP(A16,'Master-Dummy'!A16:Y306,11,0)</f>
        <v>L1.1</v>
      </c>
      <c r="L16" s="32" t="s">
        <v>220</v>
      </c>
      <c r="M16" s="32" t="s">
        <v>118</v>
      </c>
      <c r="S16" s="32" t="s">
        <v>296</v>
      </c>
      <c r="T16" s="10">
        <v>1425000</v>
      </c>
      <c r="U16" s="32" t="e">
        <f>VLOOKUP(B16,#REF!,22,0)</f>
        <v>#REF!</v>
      </c>
      <c r="V16" s="43" t="s">
        <v>18</v>
      </c>
    </row>
    <row r="17" spans="1:22" x14ac:dyDescent="0.35">
      <c r="A17" s="41">
        <f t="shared" si="0"/>
        <v>16</v>
      </c>
      <c r="B17" s="31">
        <f>VLOOKUP(A17,'Master-Dummy'!A17:Y307,4,0)</f>
        <v>51464</v>
      </c>
      <c r="C17" s="8" t="str">
        <f>VLOOKUP(A17,'Master-Dummy'!A17:Y307,5,0)</f>
        <v xml:space="preserve">Take dummy </v>
      </c>
      <c r="D17" s="8" t="s">
        <v>182</v>
      </c>
      <c r="E17" s="32" t="str">
        <f>VLOOKUP(A17,'Master-Dummy'!A17:Y307,24,0)</f>
        <v>B.Tech</v>
      </c>
      <c r="F17" s="42">
        <f>VLOOKUP(A17,'Master-Dummy'!A17:Y307,6,0)</f>
        <v>10.246575342465754</v>
      </c>
      <c r="G17" s="42"/>
      <c r="H17" s="9">
        <f>VLOOKUP(A17,'Master-Dummy'!A17:Y307,12,0)</f>
        <v>45134</v>
      </c>
      <c r="I17" s="32" t="s">
        <v>199</v>
      </c>
      <c r="J17" s="9" t="str">
        <f>VLOOKUP(A17,'Master-Dummy'!A17:Y307,25,0)</f>
        <v xml:space="preserve">Pune </v>
      </c>
      <c r="K17" s="32" t="str">
        <f>VLOOKUP(A17,'Master-Dummy'!A17:Y307,11,0)</f>
        <v>L1.2</v>
      </c>
      <c r="L17" s="32" t="s">
        <v>221</v>
      </c>
      <c r="M17" s="32" t="s">
        <v>118</v>
      </c>
      <c r="S17" s="32" t="s">
        <v>296</v>
      </c>
      <c r="T17" s="10">
        <v>1525000</v>
      </c>
      <c r="U17" s="32" t="e">
        <f>VLOOKUP(B17,#REF!,22,0)</f>
        <v>#REF!</v>
      </c>
      <c r="V17" s="43" t="s">
        <v>18</v>
      </c>
    </row>
    <row r="18" spans="1:22" x14ac:dyDescent="0.35">
      <c r="A18" s="41">
        <f t="shared" si="0"/>
        <v>17</v>
      </c>
      <c r="B18" s="31">
        <f>VLOOKUP(A18,'Master-Dummy'!A18:Y308,4,0)</f>
        <v>52972</v>
      </c>
      <c r="C18" s="8" t="str">
        <f>VLOOKUP(A18,'Master-Dummy'!A18:Y308,5,0)</f>
        <v xml:space="preserve">Take dummy </v>
      </c>
      <c r="D18" s="8" t="s">
        <v>182</v>
      </c>
      <c r="E18" s="32" t="str">
        <f>VLOOKUP(A18,'Master-Dummy'!A18:Y308,24,0)</f>
        <v>B.Tech</v>
      </c>
      <c r="F18" s="42">
        <f>VLOOKUP(A18,'Master-Dummy'!A18:Y308,6,0)</f>
        <v>8.1465753424657539</v>
      </c>
      <c r="G18" s="42"/>
      <c r="H18" s="9">
        <f>VLOOKUP(A18,'Master-Dummy'!A18:Y308,12,0)</f>
        <v>45136</v>
      </c>
      <c r="I18" s="32" t="s">
        <v>199</v>
      </c>
      <c r="J18" s="9" t="str">
        <f>VLOOKUP(A18,'Master-Dummy'!A18:Y308,25,0)</f>
        <v xml:space="preserve">Pune </v>
      </c>
      <c r="K18" s="32" t="str">
        <f>VLOOKUP(A18,'Master-Dummy'!A18:Y308,11,0)</f>
        <v>L1.2</v>
      </c>
      <c r="L18" s="32" t="s">
        <v>219</v>
      </c>
      <c r="M18" s="32" t="s">
        <v>118</v>
      </c>
      <c r="S18" s="32" t="s">
        <v>295</v>
      </c>
      <c r="T18" s="10">
        <v>1825000</v>
      </c>
      <c r="U18" s="32" t="e">
        <f>VLOOKUP(B18,#REF!,22,0)</f>
        <v>#REF!</v>
      </c>
      <c r="V18" s="43" t="s">
        <v>18</v>
      </c>
    </row>
    <row r="19" spans="1:22" x14ac:dyDescent="0.35">
      <c r="A19" s="41">
        <f t="shared" si="0"/>
        <v>18</v>
      </c>
      <c r="B19" s="31">
        <f>VLOOKUP(A19,'Master-Dummy'!A19:Y309,4,0)</f>
        <v>64434</v>
      </c>
      <c r="C19" s="8" t="str">
        <f>VLOOKUP(A19,'Master-Dummy'!A19:Y309,5,0)</f>
        <v xml:space="preserve">Take dummy </v>
      </c>
      <c r="D19" s="8" t="s">
        <v>182</v>
      </c>
      <c r="E19" s="32" t="str">
        <f>VLOOKUP(A19,'Master-Dummy'!A19:Y309,24,0)</f>
        <v>B.Tech</v>
      </c>
      <c r="F19" s="42">
        <f>VLOOKUP(A19,'Master-Dummy'!A19:Y309,6,0)</f>
        <v>4.2465753424657535</v>
      </c>
      <c r="G19" s="42"/>
      <c r="H19" s="9">
        <f>VLOOKUP(A19,'Master-Dummy'!A19:Y309,12,0)</f>
        <v>45231</v>
      </c>
      <c r="I19" s="32" t="s">
        <v>199</v>
      </c>
      <c r="J19" s="9" t="str">
        <f>VLOOKUP(A19,'Master-Dummy'!A19:Y309,25,0)</f>
        <v xml:space="preserve">Pune </v>
      </c>
      <c r="K19" s="32" t="str">
        <f>VLOOKUP(A19,'Master-Dummy'!A19:Y309,11,0)</f>
        <v>L1.2</v>
      </c>
      <c r="L19" s="32" t="s">
        <v>213</v>
      </c>
      <c r="M19" s="32" t="s">
        <v>287</v>
      </c>
      <c r="S19" s="32" t="s">
        <v>297</v>
      </c>
      <c r="T19" s="10">
        <v>1625000</v>
      </c>
      <c r="U19" s="32" t="e">
        <f>VLOOKUP(B19,#REF!,22,0)</f>
        <v>#REF!</v>
      </c>
      <c r="V19" s="43" t="s">
        <v>18</v>
      </c>
    </row>
    <row r="20" spans="1:22" x14ac:dyDescent="0.35">
      <c r="A20" s="41">
        <f t="shared" si="0"/>
        <v>19</v>
      </c>
      <c r="B20" s="31">
        <f>VLOOKUP(A20,'Master-Dummy'!A20:Y310,4,0)</f>
        <v>52767</v>
      </c>
      <c r="C20" s="8" t="str">
        <f>VLOOKUP(A20,'Master-Dummy'!A20:Y310,5,0)</f>
        <v xml:space="preserve">Take dummy </v>
      </c>
      <c r="D20" s="8" t="s">
        <v>182</v>
      </c>
      <c r="E20" s="32" t="str">
        <f>VLOOKUP(A20,'Master-Dummy'!A20:Y310,24,0)</f>
        <v>B.Tech</v>
      </c>
      <c r="F20" s="42">
        <f>VLOOKUP(A20,'Master-Dummy'!A20:Y310,6,0)</f>
        <v>5.2465753424657535</v>
      </c>
      <c r="G20" s="42"/>
      <c r="H20" s="9">
        <f>VLOOKUP(A20,'Master-Dummy'!A20:Y310,12,0)</f>
        <v>45170</v>
      </c>
      <c r="I20" s="32" t="s">
        <v>199</v>
      </c>
      <c r="J20" s="9" t="str">
        <f>VLOOKUP(A20,'Master-Dummy'!A20:Y310,25,0)</f>
        <v xml:space="preserve">Pune </v>
      </c>
      <c r="K20" s="32" t="str">
        <f>VLOOKUP(A20,'Master-Dummy'!A20:Y310,11,0)</f>
        <v>L1.2</v>
      </c>
      <c r="L20" s="32" t="s">
        <v>222</v>
      </c>
      <c r="M20" s="32" t="s">
        <v>118</v>
      </c>
      <c r="S20" s="32" t="s">
        <v>288</v>
      </c>
      <c r="T20" s="10">
        <v>1925000</v>
      </c>
      <c r="U20" s="32" t="e">
        <f>VLOOKUP(B20,#REF!,22,0)</f>
        <v>#REF!</v>
      </c>
      <c r="V20" s="43" t="s">
        <v>18</v>
      </c>
    </row>
    <row r="21" spans="1:22" x14ac:dyDescent="0.35">
      <c r="A21" s="41">
        <f t="shared" si="0"/>
        <v>20</v>
      </c>
      <c r="B21" s="31">
        <f>VLOOKUP(A21,'Master-Dummy'!A21:Y311,4,0)</f>
        <v>60385</v>
      </c>
      <c r="C21" s="8" t="str">
        <f>VLOOKUP(A21,'Master-Dummy'!A21:Y311,5,0)</f>
        <v xml:space="preserve">Take dummy </v>
      </c>
      <c r="D21" s="8" t="s">
        <v>182</v>
      </c>
      <c r="E21" s="32" t="str">
        <f>VLOOKUP(A21,'Master-Dummy'!A21:Y311,24,0)</f>
        <v>B.Tech</v>
      </c>
      <c r="F21" s="42">
        <f>VLOOKUP(A21,'Master-Dummy'!A21:Y311,6,0)</f>
        <v>5.7465753424657535</v>
      </c>
      <c r="G21" s="42"/>
      <c r="H21" s="9">
        <f>VLOOKUP(A21,'Master-Dummy'!A21:Y311,12,0)</f>
        <v>45149</v>
      </c>
      <c r="I21" s="32" t="s">
        <v>199</v>
      </c>
      <c r="J21" s="9" t="str">
        <f>VLOOKUP(A21,'Master-Dummy'!A21:Y311,25,0)</f>
        <v xml:space="preserve">Pune </v>
      </c>
      <c r="K21" s="32" t="str">
        <f>VLOOKUP(A21,'Master-Dummy'!A21:Y311,11,0)</f>
        <v>L1.2</v>
      </c>
      <c r="L21" s="32" t="s">
        <v>218</v>
      </c>
      <c r="M21" s="32" t="s">
        <v>118</v>
      </c>
      <c r="S21" s="32" t="s">
        <v>293</v>
      </c>
      <c r="T21" s="10">
        <v>1575000</v>
      </c>
      <c r="U21" s="32" t="e">
        <f>VLOOKUP(B21,#REF!,22,0)</f>
        <v>#REF!</v>
      </c>
      <c r="V21" s="43" t="s">
        <v>18</v>
      </c>
    </row>
    <row r="22" spans="1:22" x14ac:dyDescent="0.35">
      <c r="A22" s="41">
        <f t="shared" si="0"/>
        <v>21</v>
      </c>
      <c r="B22" s="31">
        <f>VLOOKUP(A22,'Master-Dummy'!A22:Y312,4,0)</f>
        <v>65884</v>
      </c>
      <c r="C22" s="8" t="str">
        <f>VLOOKUP(A22,'Master-Dummy'!A22:Y312,5,0)</f>
        <v xml:space="preserve">Take dummy </v>
      </c>
      <c r="D22" s="8" t="s">
        <v>182</v>
      </c>
      <c r="E22" s="32" t="str">
        <f>VLOOKUP(A22,'Master-Dummy'!A22:Y312,24,0)</f>
        <v>B.Tech</v>
      </c>
      <c r="F22" s="42">
        <f>VLOOKUP(A22,'Master-Dummy'!A22:Y312,6,0)</f>
        <v>5.0465753424657533</v>
      </c>
      <c r="G22" s="42"/>
      <c r="H22" s="9">
        <f>VLOOKUP(A22,'Master-Dummy'!A22:Y312,12,0)</f>
        <v>45210</v>
      </c>
      <c r="I22" s="32" t="s">
        <v>199</v>
      </c>
      <c r="J22" s="9" t="str">
        <f>VLOOKUP(A22,'Master-Dummy'!A22:Y312,25,0)</f>
        <v xml:space="preserve">Pune </v>
      </c>
      <c r="K22" s="32" t="str">
        <f>VLOOKUP(A22,'Master-Dummy'!A22:Y312,11,0)</f>
        <v>L1.2</v>
      </c>
      <c r="L22" s="32" t="s">
        <v>223</v>
      </c>
      <c r="M22" s="32" t="s">
        <v>287</v>
      </c>
      <c r="S22" s="32" t="s">
        <v>293</v>
      </c>
      <c r="T22" s="10">
        <v>1325000</v>
      </c>
      <c r="U22" s="32" t="e">
        <f>VLOOKUP(B22,#REF!,22,0)</f>
        <v>#REF!</v>
      </c>
      <c r="V22" s="43" t="s">
        <v>18</v>
      </c>
    </row>
    <row r="23" spans="1:22" x14ac:dyDescent="0.35">
      <c r="A23" s="41">
        <f t="shared" si="0"/>
        <v>22</v>
      </c>
      <c r="B23" s="31">
        <f>VLOOKUP(A23,'Master-Dummy'!A23:Y313,4,0)</f>
        <v>50582</v>
      </c>
      <c r="C23" s="8" t="str">
        <f>VLOOKUP(A23,'Master-Dummy'!A23:Y313,5,0)</f>
        <v xml:space="preserve">Take dummy </v>
      </c>
      <c r="D23" s="8" t="s">
        <v>182</v>
      </c>
      <c r="E23" s="32" t="str">
        <f>VLOOKUP(A23,'Master-Dummy'!A23:Y313,24,0)</f>
        <v>B.Tech</v>
      </c>
      <c r="F23" s="42">
        <f>VLOOKUP(A23,'Master-Dummy'!A23:Y313,6,0)</f>
        <v>8.8465753424657532</v>
      </c>
      <c r="G23" s="42"/>
      <c r="H23" s="9">
        <f>VLOOKUP(A23,'Master-Dummy'!A23:Y313,12,0)</f>
        <v>45221</v>
      </c>
      <c r="I23" s="32" t="s">
        <v>199</v>
      </c>
      <c r="J23" s="9" t="str">
        <f>VLOOKUP(A23,'Master-Dummy'!A23:Y313,25,0)</f>
        <v xml:space="preserve">Pune </v>
      </c>
      <c r="K23" s="32" t="str">
        <f>VLOOKUP(A23,'Master-Dummy'!A23:Y313,11,0)</f>
        <v>L2.1</v>
      </c>
      <c r="L23" s="32" t="s">
        <v>224</v>
      </c>
      <c r="M23" s="32" t="s">
        <v>118</v>
      </c>
      <c r="S23" s="32" t="s">
        <v>298</v>
      </c>
      <c r="T23" s="10">
        <v>3225000</v>
      </c>
      <c r="U23" s="32" t="e">
        <f>VLOOKUP(B23,#REF!,22,0)</f>
        <v>#REF!</v>
      </c>
      <c r="V23" s="43" t="s">
        <v>18</v>
      </c>
    </row>
    <row r="24" spans="1:22" x14ac:dyDescent="0.35">
      <c r="A24" s="41">
        <f t="shared" si="0"/>
        <v>23</v>
      </c>
      <c r="B24" s="31">
        <f>VLOOKUP(A24,'Master-Dummy'!A24:Y314,4,0)</f>
        <v>64460</v>
      </c>
      <c r="C24" s="8" t="str">
        <f>VLOOKUP(A24,'Master-Dummy'!A24:Y314,5,0)</f>
        <v xml:space="preserve">Take dummy </v>
      </c>
      <c r="D24" s="8" t="s">
        <v>182</v>
      </c>
      <c r="E24" s="32" t="str">
        <f>VLOOKUP(A24,'Master-Dummy'!A24:Y314,24,0)</f>
        <v>B.Tech</v>
      </c>
      <c r="F24" s="42">
        <f>VLOOKUP(A24,'Master-Dummy'!A24:Y314,6,0)</f>
        <v>18.246575342465754</v>
      </c>
      <c r="G24" s="42"/>
      <c r="H24" s="9">
        <f>VLOOKUP(A24,'Master-Dummy'!A24:Y314,12,0)</f>
        <v>45241</v>
      </c>
      <c r="I24" s="32" t="s">
        <v>199</v>
      </c>
      <c r="J24" s="9" t="str">
        <f>VLOOKUP(A24,'Master-Dummy'!A24:Y314,25,0)</f>
        <v xml:space="preserve">Pune </v>
      </c>
      <c r="K24" s="32" t="str">
        <f>VLOOKUP(A24,'Master-Dummy'!A24:Y314,11,0)</f>
        <v>L3.1</v>
      </c>
      <c r="L24" s="32" t="s">
        <v>213</v>
      </c>
      <c r="M24" s="32" t="s">
        <v>287</v>
      </c>
      <c r="S24" s="32" t="s">
        <v>293</v>
      </c>
      <c r="T24" s="10">
        <v>3625000</v>
      </c>
      <c r="U24" s="32" t="e">
        <f>VLOOKUP(B24,#REF!,22,0)</f>
        <v>#REF!</v>
      </c>
      <c r="V24" s="43" t="s">
        <v>18</v>
      </c>
    </row>
    <row r="25" spans="1:22" x14ac:dyDescent="0.35">
      <c r="A25" s="41">
        <f t="shared" si="0"/>
        <v>24</v>
      </c>
      <c r="B25" s="31">
        <f>VLOOKUP(A25,'Master-Dummy'!A25:Y315,4,0)</f>
        <v>64454</v>
      </c>
      <c r="C25" s="8" t="str">
        <f>VLOOKUP(A25,'Master-Dummy'!A25:Y315,5,0)</f>
        <v xml:space="preserve">Take dummy </v>
      </c>
      <c r="D25" s="8" t="s">
        <v>182</v>
      </c>
      <c r="E25" s="32" t="str">
        <f>VLOOKUP(A25,'Master-Dummy'!A25:Y315,24,0)</f>
        <v>B.Tech</v>
      </c>
      <c r="F25" s="42">
        <f>VLOOKUP(A25,'Master-Dummy'!A25:Y315,6,0)</f>
        <v>22.246575342465754</v>
      </c>
      <c r="G25" s="42"/>
      <c r="H25" s="9">
        <f>VLOOKUP(A25,'Master-Dummy'!A25:Y315,12,0)</f>
        <v>45142</v>
      </c>
      <c r="I25" s="32" t="s">
        <v>199</v>
      </c>
      <c r="J25" s="9" t="str">
        <f>VLOOKUP(A25,'Master-Dummy'!A25:Y315,25,0)</f>
        <v xml:space="preserve">Pune </v>
      </c>
      <c r="K25" s="32" t="str">
        <f>VLOOKUP(A25,'Master-Dummy'!A25:Y315,11,0)</f>
        <v>L3</v>
      </c>
      <c r="L25" s="32" t="s">
        <v>213</v>
      </c>
      <c r="M25" s="32" t="s">
        <v>287</v>
      </c>
      <c r="S25" s="32" t="s">
        <v>293</v>
      </c>
      <c r="T25" s="10">
        <v>3125000</v>
      </c>
      <c r="U25" s="32" t="e">
        <f>VLOOKUP(B25,#REF!,22,0)</f>
        <v>#REF!</v>
      </c>
      <c r="V25" s="43" t="s">
        <v>29</v>
      </c>
    </row>
    <row r="26" spans="1:22" x14ac:dyDescent="0.35">
      <c r="A26" s="41">
        <f t="shared" si="0"/>
        <v>25</v>
      </c>
      <c r="B26" s="31">
        <f>VLOOKUP(A26,'Master-Dummy'!A26:Y316,4,0)</f>
        <v>64414</v>
      </c>
      <c r="C26" s="8" t="str">
        <f>VLOOKUP(A26,'Master-Dummy'!A26:Y316,5,0)</f>
        <v xml:space="preserve">Take dummy </v>
      </c>
      <c r="D26" s="8" t="s">
        <v>182</v>
      </c>
      <c r="E26" s="32" t="str">
        <f>VLOOKUP(A26,'Master-Dummy'!A26:Y316,24,0)</f>
        <v>B.Tech</v>
      </c>
      <c r="F26" s="42">
        <f>VLOOKUP(A26,'Master-Dummy'!A26:Y316,6,0)</f>
        <v>9.0465753424657542</v>
      </c>
      <c r="G26" s="42"/>
      <c r="H26" s="9">
        <f>VLOOKUP(A26,'Master-Dummy'!A26:Y316,12,0)</f>
        <v>45158</v>
      </c>
      <c r="I26" s="32" t="s">
        <v>199</v>
      </c>
      <c r="J26" s="9" t="str">
        <f>VLOOKUP(A26,'Master-Dummy'!A26:Y316,25,0)</f>
        <v xml:space="preserve">Pune </v>
      </c>
      <c r="K26" s="32" t="str">
        <f>VLOOKUP(A26,'Master-Dummy'!A26:Y316,11,0)</f>
        <v>L2.1</v>
      </c>
      <c r="L26" s="32" t="s">
        <v>213</v>
      </c>
      <c r="M26" s="32" t="s">
        <v>118</v>
      </c>
      <c r="S26" s="32" t="s">
        <v>289</v>
      </c>
      <c r="T26" s="10">
        <v>1825000</v>
      </c>
      <c r="U26" s="32" t="e">
        <f>VLOOKUP(B26,#REF!,22,0)</f>
        <v>#REF!</v>
      </c>
      <c r="V26" s="43" t="s">
        <v>43</v>
      </c>
    </row>
    <row r="27" spans="1:22" x14ac:dyDescent="0.35">
      <c r="A27" s="41">
        <f t="shared" si="0"/>
        <v>26</v>
      </c>
      <c r="B27" s="31">
        <f>VLOOKUP(A27,'Master-Dummy'!A27:Y317,4,0)</f>
        <v>64451</v>
      </c>
      <c r="C27" s="8" t="str">
        <f>VLOOKUP(A27,'Master-Dummy'!A27:Y317,5,0)</f>
        <v xml:space="preserve">Take dummy </v>
      </c>
      <c r="D27" s="8" t="s">
        <v>182</v>
      </c>
      <c r="E27" s="32" t="str">
        <f>VLOOKUP(A27,'Master-Dummy'!A27:Y317,24,0)</f>
        <v>B.Tech</v>
      </c>
      <c r="F27" s="42">
        <f>VLOOKUP(A27,'Master-Dummy'!A27:Y317,6,0)</f>
        <v>16.246575342465754</v>
      </c>
      <c r="G27" s="42"/>
      <c r="H27" s="9">
        <f>VLOOKUP(A27,'Master-Dummy'!A27:Y317,12,0)</f>
        <v>45149</v>
      </c>
      <c r="I27" s="32" t="s">
        <v>199</v>
      </c>
      <c r="J27" s="9" t="str">
        <f>VLOOKUP(A27,'Master-Dummy'!A27:Y317,25,0)</f>
        <v xml:space="preserve">Pune </v>
      </c>
      <c r="K27" s="32" t="str">
        <f>VLOOKUP(A27,'Master-Dummy'!A27:Y317,11,0)</f>
        <v>L3.1</v>
      </c>
      <c r="L27" s="32" t="s">
        <v>213</v>
      </c>
      <c r="M27" s="32" t="s">
        <v>287</v>
      </c>
      <c r="S27" s="32" t="s">
        <v>293</v>
      </c>
      <c r="T27" s="10">
        <v>4625000</v>
      </c>
      <c r="U27" s="32" t="e">
        <f>VLOOKUP(B27,#REF!,22,0)</f>
        <v>#REF!</v>
      </c>
      <c r="V27" s="43" t="s">
        <v>18</v>
      </c>
    </row>
    <row r="28" spans="1:22" x14ac:dyDescent="0.35">
      <c r="A28" s="41">
        <f t="shared" si="0"/>
        <v>27</v>
      </c>
      <c r="B28" s="31">
        <f>VLOOKUP(A28,'Master-Dummy'!A28:Y318,4,0)</f>
        <v>64411</v>
      </c>
      <c r="C28" s="8" t="str">
        <f>VLOOKUP(A28,'Master-Dummy'!A28:Y318,5,0)</f>
        <v xml:space="preserve">Take dummy </v>
      </c>
      <c r="D28" s="8" t="s">
        <v>182</v>
      </c>
      <c r="E28" s="32" t="str">
        <f>VLOOKUP(A28,'Master-Dummy'!A28:Y318,24,0)</f>
        <v>B.Tech</v>
      </c>
      <c r="F28" s="42">
        <f>VLOOKUP(A28,'Master-Dummy'!A28:Y318,6,0)</f>
        <v>7.3565753424657538</v>
      </c>
      <c r="G28" s="42"/>
      <c r="H28" s="9">
        <f>VLOOKUP(A28,'Master-Dummy'!A28:Y318,12,0)</f>
        <v>45226</v>
      </c>
      <c r="I28" s="32" t="s">
        <v>199</v>
      </c>
      <c r="J28" s="9" t="str">
        <f>VLOOKUP(A28,'Master-Dummy'!A28:Y318,25,0)</f>
        <v xml:space="preserve">Pune </v>
      </c>
      <c r="K28" s="32" t="str">
        <f>VLOOKUP(A28,'Master-Dummy'!A28:Y318,11,0)</f>
        <v>L2</v>
      </c>
      <c r="L28" s="32" t="s">
        <v>213</v>
      </c>
      <c r="M28" s="32" t="s">
        <v>118</v>
      </c>
      <c r="S28" s="32" t="s">
        <v>289</v>
      </c>
      <c r="T28" s="10">
        <v>2525000</v>
      </c>
      <c r="U28" s="32" t="e">
        <f>VLOOKUP(B28,#REF!,22,0)</f>
        <v>#REF!</v>
      </c>
      <c r="V28" s="43" t="s">
        <v>18</v>
      </c>
    </row>
    <row r="29" spans="1:22" x14ac:dyDescent="0.35">
      <c r="A29" s="41">
        <f t="shared" si="0"/>
        <v>28</v>
      </c>
      <c r="B29" s="31">
        <f>VLOOKUP(A29,'Master-Dummy'!A29:Y319,4,0)</f>
        <v>64456</v>
      </c>
      <c r="C29" s="8" t="str">
        <f>VLOOKUP(A29,'Master-Dummy'!A29:Y319,5,0)</f>
        <v xml:space="preserve">Take dummy </v>
      </c>
      <c r="D29" s="8" t="s">
        <v>182</v>
      </c>
      <c r="E29" s="32" t="str">
        <f>VLOOKUP(A29,'Master-Dummy'!A29:Y319,24,0)</f>
        <v>B.Tech</v>
      </c>
      <c r="F29" s="42">
        <f>VLOOKUP(A29,'Master-Dummy'!A29:Y319,6,0)</f>
        <v>8.7465753424657535</v>
      </c>
      <c r="G29" s="42"/>
      <c r="H29" s="9">
        <f>VLOOKUP(A29,'Master-Dummy'!A29:Y319,12,0)</f>
        <v>45163</v>
      </c>
      <c r="I29" s="32" t="s">
        <v>199</v>
      </c>
      <c r="J29" s="9" t="str">
        <f>VLOOKUP(A29,'Master-Dummy'!A29:Y319,25,0)</f>
        <v xml:space="preserve">Pune </v>
      </c>
      <c r="K29" s="32" t="str">
        <f>VLOOKUP(A29,'Master-Dummy'!A29:Y319,11,0)</f>
        <v>L2.2</v>
      </c>
      <c r="L29" s="32" t="s">
        <v>213</v>
      </c>
      <c r="M29" s="32" t="s">
        <v>287</v>
      </c>
      <c r="S29" s="32" t="s">
        <v>293</v>
      </c>
      <c r="T29" s="10">
        <v>3225000</v>
      </c>
      <c r="U29" s="32" t="e">
        <f>VLOOKUP(B29,#REF!,22,0)</f>
        <v>#REF!</v>
      </c>
      <c r="V29" s="43" t="s">
        <v>18</v>
      </c>
    </row>
    <row r="30" spans="1:22" x14ac:dyDescent="0.35">
      <c r="A30" s="41">
        <f t="shared" si="0"/>
        <v>29</v>
      </c>
      <c r="B30" s="31">
        <f>VLOOKUP(A30,'Master-Dummy'!A30:Y320,4,0)</f>
        <v>65080</v>
      </c>
      <c r="C30" s="8" t="str">
        <f>VLOOKUP(A30,'Master-Dummy'!A30:Y320,5,0)</f>
        <v xml:space="preserve">Take dummy </v>
      </c>
      <c r="D30" s="8" t="s">
        <v>182</v>
      </c>
      <c r="E30" s="32" t="str">
        <f>VLOOKUP(A30,'Master-Dummy'!A30:Y320,24,0)</f>
        <v>B.Tech</v>
      </c>
      <c r="F30" s="42">
        <f>VLOOKUP(A30,'Master-Dummy'!A30:Y320,6,0)</f>
        <v>12.246575342465754</v>
      </c>
      <c r="G30" s="42"/>
      <c r="H30" s="9">
        <f>VLOOKUP(A30,'Master-Dummy'!A30:Y320,12,0)</f>
        <v>45282</v>
      </c>
      <c r="I30" s="32" t="s">
        <v>199</v>
      </c>
      <c r="J30" s="9" t="str">
        <f>VLOOKUP(A30,'Master-Dummy'!A30:Y320,25,0)</f>
        <v xml:space="preserve">Pune </v>
      </c>
      <c r="K30" s="32" t="str">
        <f>VLOOKUP(A30,'Master-Dummy'!A30:Y320,11,0)</f>
        <v>L3</v>
      </c>
      <c r="L30" s="32" t="s">
        <v>225</v>
      </c>
      <c r="M30" s="32" t="s">
        <v>287</v>
      </c>
      <c r="S30" s="32" t="s">
        <v>299</v>
      </c>
      <c r="T30" s="10">
        <v>2625000</v>
      </c>
      <c r="U30" s="32" t="e">
        <f>VLOOKUP(B30,#REF!,22,0)</f>
        <v>#REF!</v>
      </c>
      <c r="V30" s="43" t="s">
        <v>18</v>
      </c>
    </row>
    <row r="31" spans="1:22" x14ac:dyDescent="0.35">
      <c r="A31" s="41">
        <f t="shared" si="0"/>
        <v>30</v>
      </c>
      <c r="B31" s="31">
        <f>VLOOKUP(A31,'Master-Dummy'!A31:Y321,4,0)</f>
        <v>58963</v>
      </c>
      <c r="C31" s="8" t="str">
        <f>VLOOKUP(A31,'Master-Dummy'!A31:Y321,5,0)</f>
        <v xml:space="preserve">Take dummy </v>
      </c>
      <c r="D31" s="8" t="s">
        <v>182</v>
      </c>
      <c r="E31" s="32" t="str">
        <f>VLOOKUP(A31,'Master-Dummy'!A31:Y321,24,0)</f>
        <v>B.Tech</v>
      </c>
      <c r="F31" s="42">
        <f>VLOOKUP(A31,'Master-Dummy'!A31:Y321,6,0)</f>
        <v>3.1465753424657534</v>
      </c>
      <c r="G31" s="42"/>
      <c r="H31" s="9">
        <f>VLOOKUP(A31,'Master-Dummy'!A31:Y321,12,0)</f>
        <v>45170</v>
      </c>
      <c r="I31" s="32" t="s">
        <v>199</v>
      </c>
      <c r="J31" s="9" t="str">
        <f>VLOOKUP(A31,'Master-Dummy'!A31:Y321,25,0)</f>
        <v xml:space="preserve">Pune </v>
      </c>
      <c r="K31" s="32" t="str">
        <f>VLOOKUP(A31,'Master-Dummy'!A31:Y321,11,0)</f>
        <v>l1.2</v>
      </c>
      <c r="L31" s="32" t="s">
        <v>226</v>
      </c>
      <c r="M31" s="32" t="s">
        <v>287</v>
      </c>
      <c r="S31" s="32" t="s">
        <v>300</v>
      </c>
      <c r="T31" s="10">
        <v>1525000</v>
      </c>
      <c r="U31" s="32" t="e">
        <f>VLOOKUP(B31,#REF!,22,0)</f>
        <v>#REF!</v>
      </c>
      <c r="V31" s="43" t="s">
        <v>18</v>
      </c>
    </row>
    <row r="32" spans="1:22" x14ac:dyDescent="0.35">
      <c r="A32" s="41">
        <f t="shared" si="0"/>
        <v>31</v>
      </c>
      <c r="B32" s="31">
        <f>VLOOKUP(A32,'Master-Dummy'!A32:Y322,4,0)</f>
        <v>64450</v>
      </c>
      <c r="C32" s="8" t="str">
        <f>VLOOKUP(A32,'Master-Dummy'!A32:Y322,5,0)</f>
        <v xml:space="preserve">Take dummy </v>
      </c>
      <c r="D32" s="8" t="s">
        <v>182</v>
      </c>
      <c r="E32" s="32" t="str">
        <f>VLOOKUP(A32,'Master-Dummy'!A32:Y322,24,0)</f>
        <v>B.Tech</v>
      </c>
      <c r="F32" s="42">
        <f>VLOOKUP(A32,'Master-Dummy'!A32:Y322,6,0)</f>
        <v>8.2465753424657535</v>
      </c>
      <c r="G32" s="42"/>
      <c r="H32" s="9">
        <f>VLOOKUP(A32,'Master-Dummy'!A32:Y322,12,0)</f>
        <v>45162</v>
      </c>
      <c r="I32" s="32" t="s">
        <v>199</v>
      </c>
      <c r="J32" s="9" t="str">
        <f>VLOOKUP(A32,'Master-Dummy'!A32:Y322,25,0)</f>
        <v xml:space="preserve">Pune </v>
      </c>
      <c r="K32" s="32" t="str">
        <f>VLOOKUP(A32,'Master-Dummy'!A32:Y322,11,0)</f>
        <v>L2.1</v>
      </c>
      <c r="L32" s="32" t="s">
        <v>213</v>
      </c>
      <c r="M32" s="32" t="s">
        <v>287</v>
      </c>
      <c r="S32" s="32" t="s">
        <v>297</v>
      </c>
      <c r="T32" s="10">
        <v>2175000</v>
      </c>
      <c r="U32" s="32" t="e">
        <f>VLOOKUP(B32,#REF!,22,0)</f>
        <v>#REF!</v>
      </c>
      <c r="V32" s="43" t="s">
        <v>18</v>
      </c>
    </row>
    <row r="33" spans="1:22" x14ac:dyDescent="0.35">
      <c r="A33" s="41">
        <f t="shared" si="0"/>
        <v>32</v>
      </c>
      <c r="B33" s="31">
        <f>VLOOKUP(A33,'Master-Dummy'!A33:Y323,4,0)</f>
        <v>64411</v>
      </c>
      <c r="C33" s="8" t="str">
        <f>VLOOKUP(A33,'Master-Dummy'!A33:Y323,5,0)</f>
        <v xml:space="preserve">Take dummy </v>
      </c>
      <c r="D33" s="8" t="s">
        <v>182</v>
      </c>
      <c r="E33" s="32" t="str">
        <f>VLOOKUP(A33,'Master-Dummy'!A33:Y323,24,0)</f>
        <v>B.Tech</v>
      </c>
      <c r="F33" s="42">
        <f>VLOOKUP(A33,'Master-Dummy'!A33:Y323,6,0)</f>
        <v>12.746575342465754</v>
      </c>
      <c r="G33" s="42"/>
      <c r="H33" s="9">
        <f>VLOOKUP(A33,'Master-Dummy'!A33:Y323,12,0)</f>
        <v>45612</v>
      </c>
      <c r="I33" s="32" t="s">
        <v>199</v>
      </c>
      <c r="J33" s="9" t="str">
        <f>VLOOKUP(A33,'Master-Dummy'!A33:Y323,25,0)</f>
        <v xml:space="preserve">Pune </v>
      </c>
      <c r="K33" s="32" t="str">
        <f>VLOOKUP(A33,'Master-Dummy'!A33:Y323,11,0)</f>
        <v>L2.2</v>
      </c>
      <c r="L33" s="32" t="s">
        <v>213</v>
      </c>
      <c r="M33" s="32" t="s">
        <v>118</v>
      </c>
      <c r="S33" s="32" t="s">
        <v>289</v>
      </c>
      <c r="T33" s="10">
        <v>3525000</v>
      </c>
      <c r="U33" s="32" t="e">
        <f>VLOOKUP(B33,#REF!,22,0)</f>
        <v>#REF!</v>
      </c>
      <c r="V33" s="43" t="s">
        <v>23</v>
      </c>
    </row>
    <row r="34" spans="1:22" x14ac:dyDescent="0.35">
      <c r="A34" s="41">
        <f t="shared" si="0"/>
        <v>33</v>
      </c>
      <c r="B34" s="31">
        <f>VLOOKUP(A34,'Master-Dummy'!A34:Y324,4,0)</f>
        <v>65518</v>
      </c>
      <c r="C34" s="8" t="str">
        <f>VLOOKUP(A34,'Master-Dummy'!A34:Y324,5,0)</f>
        <v xml:space="preserve">Take dummy </v>
      </c>
      <c r="D34" s="8" t="s">
        <v>182</v>
      </c>
      <c r="E34" s="32" t="str">
        <f>VLOOKUP(A34,'Master-Dummy'!A34:Y324,24,0)</f>
        <v>B.Tech</v>
      </c>
      <c r="F34" s="42">
        <f>VLOOKUP(A34,'Master-Dummy'!A34:Y324,6,0)</f>
        <v>4.0465753424657533</v>
      </c>
      <c r="G34" s="42"/>
      <c r="H34" s="9">
        <f>VLOOKUP(A34,'Master-Dummy'!A34:Y324,12,0)</f>
        <v>45163</v>
      </c>
      <c r="I34" s="32" t="s">
        <v>199</v>
      </c>
      <c r="J34" s="9" t="str">
        <f>VLOOKUP(A34,'Master-Dummy'!A34:Y324,25,0)</f>
        <v xml:space="preserve">Pune </v>
      </c>
      <c r="K34" s="32" t="str">
        <f>VLOOKUP(A34,'Master-Dummy'!A34:Y324,11,0)</f>
        <v>L1.2</v>
      </c>
      <c r="L34" s="32" t="s">
        <v>227</v>
      </c>
      <c r="M34" s="32" t="s">
        <v>287</v>
      </c>
      <c r="S34" s="32" t="s">
        <v>293</v>
      </c>
      <c r="T34" s="10">
        <v>1825000</v>
      </c>
      <c r="U34" s="32" t="e">
        <f>VLOOKUP(B34,#REF!,22,0)</f>
        <v>#REF!</v>
      </c>
      <c r="V34" s="43" t="s">
        <v>18</v>
      </c>
    </row>
    <row r="35" spans="1:22" x14ac:dyDescent="0.35">
      <c r="A35" s="41">
        <f t="shared" si="0"/>
        <v>34</v>
      </c>
      <c r="B35" s="31">
        <f>VLOOKUP(A35,'Master-Dummy'!A35:Y325,4,0)</f>
        <v>65085</v>
      </c>
      <c r="C35" s="8" t="str">
        <f>VLOOKUP(A35,'Master-Dummy'!A35:Y325,5,0)</f>
        <v xml:space="preserve">Take dummy </v>
      </c>
      <c r="D35" s="8" t="s">
        <v>182</v>
      </c>
      <c r="E35" s="32" t="str">
        <f>VLOOKUP(A35,'Master-Dummy'!A35:Y325,24,0)</f>
        <v>B.Tech</v>
      </c>
      <c r="F35" s="42">
        <f>VLOOKUP(A35,'Master-Dummy'!A35:Y325,6,0)</f>
        <v>13.046575342465754</v>
      </c>
      <c r="G35" s="42"/>
      <c r="H35" s="9">
        <f>VLOOKUP(A35,'Master-Dummy'!A35:Y325,12,0)</f>
        <v>45176</v>
      </c>
      <c r="I35" s="32" t="s">
        <v>199</v>
      </c>
      <c r="J35" s="9" t="str">
        <f>VLOOKUP(A35,'Master-Dummy'!A35:Y325,25,0)</f>
        <v xml:space="preserve">Pune </v>
      </c>
      <c r="K35" s="32" t="str">
        <f>VLOOKUP(A35,'Master-Dummy'!A35:Y325,11,0)</f>
        <v>L3</v>
      </c>
      <c r="L35" s="32" t="s">
        <v>225</v>
      </c>
      <c r="M35" s="32" t="s">
        <v>287</v>
      </c>
      <c r="S35" s="32" t="s">
        <v>299</v>
      </c>
      <c r="T35" s="10">
        <v>3625000</v>
      </c>
      <c r="U35" s="32" t="e">
        <f>VLOOKUP(B35,#REF!,22,0)</f>
        <v>#REF!</v>
      </c>
      <c r="V35" s="43" t="s">
        <v>48</v>
      </c>
    </row>
    <row r="36" spans="1:22" x14ac:dyDescent="0.35">
      <c r="A36" s="41">
        <f t="shared" si="0"/>
        <v>35</v>
      </c>
      <c r="B36" s="31">
        <f>VLOOKUP(A36,'Master-Dummy'!A36:Y326,4,0)</f>
        <v>60955</v>
      </c>
      <c r="C36" s="8" t="str">
        <f>VLOOKUP(A36,'Master-Dummy'!A36:Y326,5,0)</f>
        <v xml:space="preserve">Take dummy </v>
      </c>
      <c r="D36" s="8" t="s">
        <v>182</v>
      </c>
      <c r="E36" s="32" t="str">
        <f>VLOOKUP(A36,'Master-Dummy'!A36:Y326,24,0)</f>
        <v>B.Tech</v>
      </c>
      <c r="F36" s="42">
        <f>VLOOKUP(A36,'Master-Dummy'!A36:Y326,6,0)</f>
        <v>3.7465753424657535</v>
      </c>
      <c r="G36" s="42"/>
      <c r="H36" s="9">
        <f>VLOOKUP(A36,'Master-Dummy'!A36:Y326,12,0)</f>
        <v>45164</v>
      </c>
      <c r="I36" s="32" t="s">
        <v>199</v>
      </c>
      <c r="J36" s="9" t="str">
        <f>VLOOKUP(A36,'Master-Dummy'!A36:Y326,25,0)</f>
        <v xml:space="preserve">Pune </v>
      </c>
      <c r="K36" s="32" t="str">
        <f>VLOOKUP(A36,'Master-Dummy'!A36:Y326,11,0)</f>
        <v>L1.2</v>
      </c>
      <c r="L36" s="32" t="s">
        <v>228</v>
      </c>
      <c r="M36" s="32" t="s">
        <v>118</v>
      </c>
      <c r="S36" s="32" t="s">
        <v>301</v>
      </c>
      <c r="T36" s="10">
        <v>1225000</v>
      </c>
      <c r="U36" s="32" t="e">
        <f>VLOOKUP(B36,#REF!,22,0)</f>
        <v>#REF!</v>
      </c>
      <c r="V36" s="43" t="s">
        <v>39</v>
      </c>
    </row>
    <row r="37" spans="1:22" x14ac:dyDescent="0.35">
      <c r="A37" s="41">
        <f t="shared" si="0"/>
        <v>36</v>
      </c>
      <c r="B37" s="31">
        <f>VLOOKUP(A37,'Master-Dummy'!A37:Y327,4,0)</f>
        <v>65876</v>
      </c>
      <c r="C37" s="8" t="str">
        <f>VLOOKUP(A37,'Master-Dummy'!A37:Y327,5,0)</f>
        <v xml:space="preserve">Take dummy </v>
      </c>
      <c r="D37" s="8" t="s">
        <v>182</v>
      </c>
      <c r="E37" s="32" t="str">
        <f>VLOOKUP(A37,'Master-Dummy'!A37:Y327,24,0)</f>
        <v>B.Tech</v>
      </c>
      <c r="F37" s="42">
        <f>VLOOKUP(A37,'Master-Dummy'!A37:Y327,6,0)</f>
        <v>4.4465753424657537</v>
      </c>
      <c r="G37" s="42"/>
      <c r="H37" s="9">
        <f>VLOOKUP(A37,'Master-Dummy'!A37:Y327,12,0)</f>
        <v>45184</v>
      </c>
      <c r="I37" s="32" t="s">
        <v>199</v>
      </c>
      <c r="J37" s="9" t="str">
        <f>VLOOKUP(A37,'Master-Dummy'!A37:Y327,25,0)</f>
        <v xml:space="preserve">Pune </v>
      </c>
      <c r="K37" s="32" t="str">
        <f>VLOOKUP(A37,'Master-Dummy'!A37:Y327,11,0)</f>
        <v>L1.2</v>
      </c>
      <c r="L37" s="32" t="s">
        <v>223</v>
      </c>
      <c r="M37" s="32" t="s">
        <v>287</v>
      </c>
      <c r="S37" s="32" t="s">
        <v>293</v>
      </c>
      <c r="T37" s="10">
        <v>625000</v>
      </c>
      <c r="U37" s="32" t="e">
        <f>VLOOKUP(B37,#REF!,22,0)</f>
        <v>#REF!</v>
      </c>
      <c r="V37" s="43" t="s">
        <v>39</v>
      </c>
    </row>
    <row r="38" spans="1:22" x14ac:dyDescent="0.35">
      <c r="A38" s="41">
        <f t="shared" si="0"/>
        <v>37</v>
      </c>
      <c r="B38" s="31">
        <f>VLOOKUP(A38,'Master-Dummy'!A38:Y328,4,0)</f>
        <v>62433</v>
      </c>
      <c r="C38" s="8" t="str">
        <f>VLOOKUP(A38,'Master-Dummy'!A38:Y328,5,0)</f>
        <v xml:space="preserve">Take dummy </v>
      </c>
      <c r="D38" s="8" t="s">
        <v>182</v>
      </c>
      <c r="E38" s="32" t="str">
        <f>VLOOKUP(A38,'Master-Dummy'!A38:Y328,24,0)</f>
        <v>B.Tech</v>
      </c>
      <c r="F38" s="42">
        <f>VLOOKUP(A38,'Master-Dummy'!A38:Y328,6,0)</f>
        <v>3.9465753424657537</v>
      </c>
      <c r="G38" s="42"/>
      <c r="H38" s="9">
        <f>VLOOKUP(A38,'Master-Dummy'!A38:Y328,12,0)</f>
        <v>45210</v>
      </c>
      <c r="I38" s="32" t="s">
        <v>199</v>
      </c>
      <c r="J38" s="9" t="str">
        <f>VLOOKUP(A38,'Master-Dummy'!A38:Y328,25,0)</f>
        <v xml:space="preserve">Pune </v>
      </c>
      <c r="K38" s="32" t="str">
        <f>VLOOKUP(A38,'Master-Dummy'!A38:Y328,11,0)</f>
        <v>L1.2</v>
      </c>
      <c r="L38" s="32" t="s">
        <v>229</v>
      </c>
      <c r="M38" s="32" t="s">
        <v>118</v>
      </c>
      <c r="S38" s="32" t="s">
        <v>302</v>
      </c>
      <c r="T38" s="10">
        <v>825000</v>
      </c>
      <c r="U38" s="32" t="e">
        <f>VLOOKUP(B38,#REF!,22,0)</f>
        <v>#REF!</v>
      </c>
      <c r="V38" s="43" t="s">
        <v>39</v>
      </c>
    </row>
    <row r="39" spans="1:22" x14ac:dyDescent="0.35">
      <c r="A39" s="41">
        <f t="shared" si="0"/>
        <v>38</v>
      </c>
      <c r="B39" s="31">
        <f>VLOOKUP(A39,'Master-Dummy'!A39:Y329,4,0)</f>
        <v>60955</v>
      </c>
      <c r="C39" s="8" t="str">
        <f>VLOOKUP(A39,'Master-Dummy'!A39:Y329,5,0)</f>
        <v xml:space="preserve">Take dummy </v>
      </c>
      <c r="D39" s="8" t="s">
        <v>182</v>
      </c>
      <c r="E39" s="32" t="str">
        <f>VLOOKUP(A39,'Master-Dummy'!A39:Y329,24,0)</f>
        <v>B.Tech</v>
      </c>
      <c r="F39" s="42">
        <f>VLOOKUP(A39,'Master-Dummy'!A39:Y329,6,0)</f>
        <v>3.2465753424657535</v>
      </c>
      <c r="G39" s="42"/>
      <c r="H39" s="9">
        <f>VLOOKUP(A39,'Master-Dummy'!A39:Y329,12,0)</f>
        <v>45212</v>
      </c>
      <c r="I39" s="32" t="s">
        <v>199</v>
      </c>
      <c r="J39" s="9" t="str">
        <f>VLOOKUP(A39,'Master-Dummy'!A39:Y329,25,0)</f>
        <v xml:space="preserve">Pune </v>
      </c>
      <c r="K39" s="32" t="str">
        <f>VLOOKUP(A39,'Master-Dummy'!A39:Y329,11,0)</f>
        <v>L1.2</v>
      </c>
      <c r="L39" s="32" t="s">
        <v>228</v>
      </c>
      <c r="M39" s="32" t="s">
        <v>118</v>
      </c>
      <c r="S39" s="32" t="s">
        <v>301</v>
      </c>
      <c r="T39" s="10">
        <v>1125000</v>
      </c>
      <c r="U39" s="32" t="e">
        <f>VLOOKUP(B39,#REF!,22,0)</f>
        <v>#REF!</v>
      </c>
      <c r="V39" s="43" t="s">
        <v>39</v>
      </c>
    </row>
    <row r="40" spans="1:22" x14ac:dyDescent="0.35">
      <c r="A40" s="41">
        <f t="shared" si="0"/>
        <v>39</v>
      </c>
      <c r="B40" s="31">
        <f>VLOOKUP(A40,'Master-Dummy'!A40:Y330,4,0)</f>
        <v>64423</v>
      </c>
      <c r="C40" s="8" t="str">
        <f>VLOOKUP(A40,'Master-Dummy'!A40:Y330,5,0)</f>
        <v xml:space="preserve">Take dummy </v>
      </c>
      <c r="D40" s="8" t="s">
        <v>182</v>
      </c>
      <c r="E40" s="32" t="str">
        <f>VLOOKUP(A40,'Master-Dummy'!A40:Y330,24,0)</f>
        <v>B.Tech</v>
      </c>
      <c r="F40" s="42">
        <f>VLOOKUP(A40,'Master-Dummy'!A40:Y330,6,0)</f>
        <v>5.3465753424657532</v>
      </c>
      <c r="G40" s="42"/>
      <c r="H40" s="9">
        <f>VLOOKUP(A40,'Master-Dummy'!A40:Y330,12,0)</f>
        <v>45224</v>
      </c>
      <c r="I40" s="32" t="s">
        <v>199</v>
      </c>
      <c r="J40" s="9" t="str">
        <f>VLOOKUP(A40,'Master-Dummy'!A40:Y330,25,0)</f>
        <v xml:space="preserve">Pune </v>
      </c>
      <c r="K40" s="32" t="str">
        <f>VLOOKUP(A40,'Master-Dummy'!A40:Y330,11,0)</f>
        <v>L2</v>
      </c>
      <c r="L40" s="32" t="s">
        <v>213</v>
      </c>
      <c r="M40" s="32" t="s">
        <v>287</v>
      </c>
      <c r="S40" s="32" t="s">
        <v>297</v>
      </c>
      <c r="T40" s="10">
        <v>1425000</v>
      </c>
      <c r="U40" s="32" t="e">
        <f>VLOOKUP(B40,#REF!,22,0)</f>
        <v>#REF!</v>
      </c>
      <c r="V40" s="43" t="s">
        <v>39</v>
      </c>
    </row>
    <row r="41" spans="1:22" x14ac:dyDescent="0.35">
      <c r="A41" s="41">
        <f t="shared" si="0"/>
        <v>40</v>
      </c>
      <c r="B41" s="31">
        <f>VLOOKUP(A41,'Master-Dummy'!A41:Y331,4,0)</f>
        <v>65079</v>
      </c>
      <c r="C41" s="8" t="str">
        <f>VLOOKUP(A41,'Master-Dummy'!A41:Y331,5,0)</f>
        <v xml:space="preserve">Take dummy </v>
      </c>
      <c r="D41" s="8" t="s">
        <v>182</v>
      </c>
      <c r="E41" s="32" t="str">
        <f>VLOOKUP(A41,'Master-Dummy'!A41:Y331,24,0)</f>
        <v>B.Tech</v>
      </c>
      <c r="F41" s="42">
        <f>VLOOKUP(A41,'Master-Dummy'!A41:Y331,6,0)</f>
        <v>21.246575342465754</v>
      </c>
      <c r="G41" s="42"/>
      <c r="H41" s="9">
        <f>VLOOKUP(A41,'Master-Dummy'!A41:Y331,12,0)</f>
        <v>45259</v>
      </c>
      <c r="I41" s="32" t="s">
        <v>199</v>
      </c>
      <c r="J41" s="9" t="str">
        <f>VLOOKUP(A41,'Master-Dummy'!A41:Y331,25,0)</f>
        <v xml:space="preserve">Pune </v>
      </c>
      <c r="K41" s="32" t="str">
        <f>VLOOKUP(A41,'Master-Dummy'!A41:Y331,11,0)</f>
        <v>L3.1</v>
      </c>
      <c r="L41" s="32" t="s">
        <v>225</v>
      </c>
      <c r="M41" s="32" t="s">
        <v>287</v>
      </c>
      <c r="S41" s="32" t="s">
        <v>293</v>
      </c>
      <c r="T41" s="10">
        <v>3925000</v>
      </c>
      <c r="U41" s="32" t="e">
        <f>VLOOKUP(B41,#REF!,22,0)</f>
        <v>#REF!</v>
      </c>
      <c r="V41" s="43" t="s">
        <v>18</v>
      </c>
    </row>
    <row r="42" spans="1:22" x14ac:dyDescent="0.35">
      <c r="A42" s="41">
        <f t="shared" si="0"/>
        <v>41</v>
      </c>
      <c r="B42" s="31">
        <f>VLOOKUP(A42,'Master-Dummy'!A42:Y332,4,0)</f>
        <v>65081</v>
      </c>
      <c r="C42" s="8" t="str">
        <f>VLOOKUP(A42,'Master-Dummy'!A42:Y332,5,0)</f>
        <v xml:space="preserve">Take dummy </v>
      </c>
      <c r="D42" s="8" t="s">
        <v>182</v>
      </c>
      <c r="E42" s="32" t="str">
        <f>VLOOKUP(A42,'Master-Dummy'!A42:Y332,24,0)</f>
        <v>B.Tech</v>
      </c>
      <c r="F42" s="42">
        <f>VLOOKUP(A42,'Master-Dummy'!A42:Y332,6,0)</f>
        <v>11.246575342465754</v>
      </c>
      <c r="G42" s="42"/>
      <c r="H42" s="9">
        <f>VLOOKUP(A42,'Master-Dummy'!A42:Y332,12,0)</f>
        <v>45280</v>
      </c>
      <c r="I42" s="32" t="s">
        <v>199</v>
      </c>
      <c r="J42" s="9" t="str">
        <f>VLOOKUP(A42,'Master-Dummy'!A42:Y332,25,0)</f>
        <v xml:space="preserve">Pune </v>
      </c>
      <c r="K42" s="32" t="str">
        <f>VLOOKUP(A42,'Master-Dummy'!A42:Y332,11,0)</f>
        <v>L3.1</v>
      </c>
      <c r="L42" s="32" t="s">
        <v>225</v>
      </c>
      <c r="M42" s="32" t="s">
        <v>287</v>
      </c>
      <c r="S42" s="32" t="s">
        <v>299</v>
      </c>
      <c r="T42" s="10">
        <v>3025000</v>
      </c>
      <c r="U42" s="32" t="e">
        <f>VLOOKUP(B42,#REF!,22,0)</f>
        <v>#REF!</v>
      </c>
      <c r="V42" s="43" t="s">
        <v>18</v>
      </c>
    </row>
    <row r="43" spans="1:22" x14ac:dyDescent="0.35">
      <c r="A43" s="41">
        <f t="shared" si="0"/>
        <v>42</v>
      </c>
      <c r="B43" s="31">
        <f>VLOOKUP(A43,'Master-Dummy'!A43:Y333,4,0)</f>
        <v>65528</v>
      </c>
      <c r="C43" s="8" t="str">
        <f>VLOOKUP(A43,'Master-Dummy'!A43:Y333,5,0)</f>
        <v xml:space="preserve">Take dummy </v>
      </c>
      <c r="D43" s="8" t="s">
        <v>182</v>
      </c>
      <c r="E43" s="32" t="str">
        <f>VLOOKUP(A43,'Master-Dummy'!A43:Y333,24,0)</f>
        <v>B.Tech</v>
      </c>
      <c r="F43" s="42">
        <f>VLOOKUP(A43,'Master-Dummy'!A43:Y333,6,0)</f>
        <v>9.1465753424657539</v>
      </c>
      <c r="G43" s="42"/>
      <c r="H43" s="9">
        <f>VLOOKUP(A43,'Master-Dummy'!A43:Y333,12,0)</f>
        <v>45169</v>
      </c>
      <c r="I43" s="32" t="s">
        <v>199</v>
      </c>
      <c r="J43" s="9" t="str">
        <f>VLOOKUP(A43,'Master-Dummy'!A43:Y333,25,0)</f>
        <v xml:space="preserve">Pune </v>
      </c>
      <c r="K43" s="32" t="str">
        <f>VLOOKUP(A43,'Master-Dummy'!A43:Y333,11,0)</f>
        <v>L2.1</v>
      </c>
      <c r="L43" s="32" t="s">
        <v>227</v>
      </c>
      <c r="M43" s="32" t="s">
        <v>287</v>
      </c>
      <c r="S43" s="32" t="s">
        <v>293</v>
      </c>
      <c r="T43" s="10">
        <v>3125000</v>
      </c>
      <c r="U43" s="32" t="e">
        <f>VLOOKUP(B43,#REF!,22,0)</f>
        <v>#REF!</v>
      </c>
      <c r="V43" s="43" t="s">
        <v>18</v>
      </c>
    </row>
    <row r="44" spans="1:22" x14ac:dyDescent="0.35">
      <c r="A44" s="41">
        <f t="shared" si="0"/>
        <v>43</v>
      </c>
      <c r="B44" s="31">
        <f>VLOOKUP(A44,'Master-Dummy'!A44:Y334,4,0)</f>
        <v>65512</v>
      </c>
      <c r="C44" s="8" t="str">
        <f>VLOOKUP(A44,'Master-Dummy'!A44:Y334,5,0)</f>
        <v xml:space="preserve">Take dummy </v>
      </c>
      <c r="D44" s="8" t="s">
        <v>182</v>
      </c>
      <c r="E44" s="32" t="str">
        <f>VLOOKUP(A44,'Master-Dummy'!A44:Y334,24,0)</f>
        <v>B.Tech</v>
      </c>
      <c r="F44" s="42">
        <f>VLOOKUP(A44,'Master-Dummy'!A44:Y334,6,0)</f>
        <v>8.2465753424657535</v>
      </c>
      <c r="G44" s="42"/>
      <c r="H44" s="9">
        <f>VLOOKUP(A44,'Master-Dummy'!A44:Y334,12,0)</f>
        <v>45267</v>
      </c>
      <c r="I44" s="32" t="s">
        <v>199</v>
      </c>
      <c r="J44" s="9" t="str">
        <f>VLOOKUP(A44,'Master-Dummy'!A44:Y334,25,0)</f>
        <v xml:space="preserve">Pune </v>
      </c>
      <c r="K44" s="32" t="str">
        <f>VLOOKUP(A44,'Master-Dummy'!A44:Y334,11,0)</f>
        <v>L2</v>
      </c>
      <c r="L44" s="32" t="s">
        <v>227</v>
      </c>
      <c r="M44" s="32" t="s">
        <v>287</v>
      </c>
      <c r="S44" s="32" t="s">
        <v>293</v>
      </c>
      <c r="T44" s="10">
        <v>2025000</v>
      </c>
      <c r="U44" s="32" t="e">
        <f>VLOOKUP(B44,#REF!,22,0)</f>
        <v>#REF!</v>
      </c>
      <c r="V44" s="43" t="s">
        <v>18</v>
      </c>
    </row>
    <row r="45" spans="1:22" x14ac:dyDescent="0.35">
      <c r="A45" s="41">
        <f t="shared" si="0"/>
        <v>44</v>
      </c>
      <c r="B45" s="31">
        <f>VLOOKUP(A45,'Master-Dummy'!A45:Y335,4,0)</f>
        <v>64415</v>
      </c>
      <c r="C45" s="8" t="str">
        <f>VLOOKUP(A45,'Master-Dummy'!A45:Y335,5,0)</f>
        <v xml:space="preserve">Take dummy </v>
      </c>
      <c r="D45" s="8" t="s">
        <v>182</v>
      </c>
      <c r="E45" s="32" t="str">
        <f>VLOOKUP(A45,'Master-Dummy'!A45:Y335,24,0)</f>
        <v>B.Tech</v>
      </c>
      <c r="F45" s="42">
        <f>VLOOKUP(A45,'Master-Dummy'!A45:Y335,6,0)</f>
        <v>9.7465753424657535</v>
      </c>
      <c r="G45" s="42"/>
      <c r="H45" s="9">
        <f>VLOOKUP(A45,'Master-Dummy'!A45:Y335,12,0)</f>
        <v>45270</v>
      </c>
      <c r="I45" s="32" t="s">
        <v>199</v>
      </c>
      <c r="J45" s="9" t="str">
        <f>VLOOKUP(A45,'Master-Dummy'!A45:Y335,25,0)</f>
        <v xml:space="preserve">Pune </v>
      </c>
      <c r="K45" s="32" t="str">
        <f>VLOOKUP(A45,'Master-Dummy'!A45:Y335,11,0)</f>
        <v>L2.1</v>
      </c>
      <c r="L45" s="32" t="s">
        <v>213</v>
      </c>
      <c r="M45" s="32" t="s">
        <v>118</v>
      </c>
      <c r="S45" s="32" t="s">
        <v>289</v>
      </c>
      <c r="T45" s="10">
        <v>2825000</v>
      </c>
      <c r="U45" s="32" t="e">
        <f>VLOOKUP(B45,#REF!,22,0)</f>
        <v>#REF!</v>
      </c>
      <c r="V45" s="43" t="s">
        <v>18</v>
      </c>
    </row>
    <row r="46" spans="1:22" x14ac:dyDescent="0.35">
      <c r="A46" s="41">
        <f t="shared" si="0"/>
        <v>45</v>
      </c>
      <c r="B46" s="31">
        <f>VLOOKUP(A46,'Master-Dummy'!A46:Y336,4,0)</f>
        <v>65536</v>
      </c>
      <c r="C46" s="8" t="str">
        <f>VLOOKUP(A46,'Master-Dummy'!A46:Y336,5,0)</f>
        <v xml:space="preserve">Take dummy </v>
      </c>
      <c r="D46" s="8" t="s">
        <v>182</v>
      </c>
      <c r="E46" s="32" t="str">
        <f>VLOOKUP(A46,'Master-Dummy'!A46:Y336,24,0)</f>
        <v>B.Tech</v>
      </c>
      <c r="F46" s="42">
        <f>VLOOKUP(A46,'Master-Dummy'!A46:Y336,6,0)</f>
        <v>11.246575342465754</v>
      </c>
      <c r="G46" s="42"/>
      <c r="H46" s="9">
        <f>VLOOKUP(A46,'Master-Dummy'!A46:Y336,12,0)</f>
        <v>45190</v>
      </c>
      <c r="I46" s="32" t="s">
        <v>199</v>
      </c>
      <c r="J46" s="9" t="str">
        <f>VLOOKUP(A46,'Master-Dummy'!A46:Y336,25,0)</f>
        <v xml:space="preserve">Pune </v>
      </c>
      <c r="K46" s="32" t="str">
        <f>VLOOKUP(A46,'Master-Dummy'!A46:Y336,11,0)</f>
        <v>L2.2</v>
      </c>
      <c r="L46" s="32" t="s">
        <v>227</v>
      </c>
      <c r="M46" s="32" t="s">
        <v>287</v>
      </c>
      <c r="S46" s="32" t="s">
        <v>293</v>
      </c>
      <c r="T46" s="10">
        <v>3625000</v>
      </c>
      <c r="U46" s="32" t="e">
        <f>VLOOKUP(B46,#REF!,22,0)</f>
        <v>#REF!</v>
      </c>
      <c r="V46" s="43" t="s">
        <v>18</v>
      </c>
    </row>
    <row r="47" spans="1:22" x14ac:dyDescent="0.35">
      <c r="A47" s="41">
        <f t="shared" si="0"/>
        <v>46</v>
      </c>
      <c r="B47" s="31">
        <f>VLOOKUP(A47,'Master-Dummy'!A47:Y337,4,0)</f>
        <v>60351</v>
      </c>
      <c r="C47" s="8" t="str">
        <f>VLOOKUP(A47,'Master-Dummy'!A47:Y337,5,0)</f>
        <v xml:space="preserve">Take dummy </v>
      </c>
      <c r="D47" s="8" t="s">
        <v>182</v>
      </c>
      <c r="E47" s="32" t="str">
        <f>VLOOKUP(A47,'Master-Dummy'!A47:Y337,24,0)</f>
        <v>B.Tech</v>
      </c>
      <c r="F47" s="42">
        <f>VLOOKUP(A47,'Master-Dummy'!A47:Y337,6,0)</f>
        <v>7.4465753424657537</v>
      </c>
      <c r="G47" s="42"/>
      <c r="H47" s="9">
        <f>VLOOKUP(A47,'Master-Dummy'!A47:Y337,12,0)</f>
        <v>45273</v>
      </c>
      <c r="I47" s="32" t="s">
        <v>199</v>
      </c>
      <c r="J47" s="9" t="str">
        <f>VLOOKUP(A47,'Master-Dummy'!A47:Y337,25,0)</f>
        <v xml:space="preserve">Pune </v>
      </c>
      <c r="K47" s="32" t="str">
        <f>VLOOKUP(A47,'Master-Dummy'!A47:Y337,11,0)</f>
        <v>L2</v>
      </c>
      <c r="L47" s="32" t="s">
        <v>218</v>
      </c>
      <c r="M47" s="32" t="s">
        <v>118</v>
      </c>
      <c r="S47" s="32" t="s">
        <v>293</v>
      </c>
      <c r="T47" s="10">
        <v>1925000</v>
      </c>
      <c r="U47" s="32" t="e">
        <f>VLOOKUP(B47,#REF!,22,0)</f>
        <v>#REF!</v>
      </c>
      <c r="V47" s="43" t="s">
        <v>18</v>
      </c>
    </row>
    <row r="48" spans="1:22" x14ac:dyDescent="0.35">
      <c r="A48" s="41">
        <f t="shared" si="0"/>
        <v>47</v>
      </c>
      <c r="B48" s="31">
        <f>VLOOKUP(A48,'Master-Dummy'!A48:Y338,4,0)</f>
        <v>65533</v>
      </c>
      <c r="C48" s="8" t="str">
        <f>VLOOKUP(A48,'Master-Dummy'!A48:Y338,5,0)</f>
        <v xml:space="preserve">Take dummy </v>
      </c>
      <c r="D48" s="8" t="s">
        <v>182</v>
      </c>
      <c r="E48" s="32" t="str">
        <f>VLOOKUP(A48,'Master-Dummy'!A48:Y338,24,0)</f>
        <v>B.Tech</v>
      </c>
      <c r="F48" s="42">
        <f>VLOOKUP(A48,'Master-Dummy'!A48:Y338,6,0)</f>
        <v>15.246575342465754</v>
      </c>
      <c r="G48" s="42"/>
      <c r="H48" s="9">
        <f>VLOOKUP(A48,'Master-Dummy'!A48:Y338,12,0)</f>
        <v>45172</v>
      </c>
      <c r="I48" s="32" t="s">
        <v>199</v>
      </c>
      <c r="J48" s="9" t="str">
        <f>VLOOKUP(A48,'Master-Dummy'!A48:Y338,25,0)</f>
        <v xml:space="preserve">Pune </v>
      </c>
      <c r="K48" s="32" t="str">
        <f>VLOOKUP(A48,'Master-Dummy'!A48:Y338,11,0)</f>
        <v>L2.1</v>
      </c>
      <c r="L48" s="32" t="s">
        <v>227</v>
      </c>
      <c r="M48" s="32" t="s">
        <v>287</v>
      </c>
      <c r="S48" s="32" t="s">
        <v>293</v>
      </c>
      <c r="T48" s="10">
        <v>1625000</v>
      </c>
      <c r="U48" s="32" t="e">
        <f>VLOOKUP(B48,#REF!,22,0)</f>
        <v>#REF!</v>
      </c>
      <c r="V48" s="43" t="s">
        <v>18</v>
      </c>
    </row>
    <row r="49" spans="1:22" x14ac:dyDescent="0.35">
      <c r="A49" s="41">
        <f t="shared" si="0"/>
        <v>48</v>
      </c>
      <c r="B49" s="31">
        <f>VLOOKUP(A49,'Master-Dummy'!A49:Y339,4,0)</f>
        <v>65544</v>
      </c>
      <c r="C49" s="8" t="str">
        <f>VLOOKUP(A49,'Master-Dummy'!A49:Y339,5,0)</f>
        <v xml:space="preserve">Take dummy </v>
      </c>
      <c r="D49" s="8" t="s">
        <v>182</v>
      </c>
      <c r="E49" s="32" t="str">
        <f>VLOOKUP(A49,'Master-Dummy'!A49:Y339,24,0)</f>
        <v>B.Tech</v>
      </c>
      <c r="F49" s="42">
        <f>VLOOKUP(A49,'Master-Dummy'!A49:Y339,6,0)</f>
        <v>8.2465753424657535</v>
      </c>
      <c r="G49" s="42"/>
      <c r="H49" s="9">
        <f>VLOOKUP(A49,'Master-Dummy'!A49:Y339,12,0)</f>
        <v>45287</v>
      </c>
      <c r="I49" s="32" t="s">
        <v>199</v>
      </c>
      <c r="J49" s="9" t="str">
        <f>VLOOKUP(A49,'Master-Dummy'!A49:Y339,25,0)</f>
        <v xml:space="preserve">Pune </v>
      </c>
      <c r="K49" s="32" t="str">
        <f>VLOOKUP(A49,'Master-Dummy'!A49:Y339,11,0)</f>
        <v>L2.2</v>
      </c>
      <c r="L49" s="32" t="s">
        <v>227</v>
      </c>
      <c r="M49" s="32" t="s">
        <v>287</v>
      </c>
      <c r="S49" s="32" t="s">
        <v>293</v>
      </c>
      <c r="T49" s="10">
        <v>2925000</v>
      </c>
      <c r="U49" s="32" t="e">
        <f>VLOOKUP(B49,#REF!,22,0)</f>
        <v>#REF!</v>
      </c>
      <c r="V49" s="43" t="s">
        <v>18</v>
      </c>
    </row>
    <row r="50" spans="1:22" x14ac:dyDescent="0.35">
      <c r="A50" s="41">
        <f t="shared" si="0"/>
        <v>49</v>
      </c>
      <c r="B50" s="31">
        <f>VLOOKUP(A50,'Master-Dummy'!A50:Y340,4,0)</f>
        <v>65542</v>
      </c>
      <c r="C50" s="8" t="str">
        <f>VLOOKUP(A50,'Master-Dummy'!A50:Y340,5,0)</f>
        <v xml:space="preserve">Take dummy </v>
      </c>
      <c r="D50" s="8" t="s">
        <v>182</v>
      </c>
      <c r="E50" s="32" t="str">
        <f>VLOOKUP(A50,'Master-Dummy'!A50:Y340,24,0)</f>
        <v>B.Tech</v>
      </c>
      <c r="F50" s="42">
        <f>VLOOKUP(A50,'Master-Dummy'!A50:Y340,6,0)</f>
        <v>5.8465753424657532</v>
      </c>
      <c r="G50" s="42"/>
      <c r="H50" s="9">
        <f>VLOOKUP(A50,'Master-Dummy'!A50:Y340,12,0)</f>
        <v>45228</v>
      </c>
      <c r="I50" s="32" t="s">
        <v>199</v>
      </c>
      <c r="J50" s="9" t="str">
        <f>VLOOKUP(A50,'Master-Dummy'!A50:Y340,25,0)</f>
        <v xml:space="preserve">Pune </v>
      </c>
      <c r="K50" s="32" t="str">
        <f>VLOOKUP(A50,'Master-Dummy'!A50:Y340,11,0)</f>
        <v>L2.1</v>
      </c>
      <c r="L50" s="32" t="s">
        <v>227</v>
      </c>
      <c r="M50" s="32" t="s">
        <v>287</v>
      </c>
      <c r="S50" s="32" t="s">
        <v>293</v>
      </c>
      <c r="T50" s="10">
        <v>1925000</v>
      </c>
      <c r="U50" s="32" t="e">
        <f>VLOOKUP(B50,#REF!,22,0)</f>
        <v>#REF!</v>
      </c>
      <c r="V50" s="43" t="s">
        <v>18</v>
      </c>
    </row>
    <row r="51" spans="1:22" x14ac:dyDescent="0.35">
      <c r="A51" s="41">
        <f t="shared" si="0"/>
        <v>50</v>
      </c>
      <c r="B51" s="31">
        <f>VLOOKUP(A51,'Master-Dummy'!A51:Y341,4,0)</f>
        <v>65541</v>
      </c>
      <c r="C51" s="8" t="str">
        <f>VLOOKUP(A51,'Master-Dummy'!A51:Y341,5,0)</f>
        <v xml:space="preserve">Take dummy </v>
      </c>
      <c r="D51" s="8" t="s">
        <v>182</v>
      </c>
      <c r="E51" s="32" t="str">
        <f>VLOOKUP(A51,'Master-Dummy'!A51:Y341,24,0)</f>
        <v>B.Tech</v>
      </c>
      <c r="F51" s="42">
        <f>VLOOKUP(A51,'Master-Dummy'!A51:Y341,6,0)</f>
        <v>5.1465753424657539</v>
      </c>
      <c r="G51" s="42"/>
      <c r="H51" s="9">
        <f>VLOOKUP(A51,'Master-Dummy'!A51:Y341,12,0)</f>
        <v>45172</v>
      </c>
      <c r="I51" s="32" t="s">
        <v>199</v>
      </c>
      <c r="J51" s="9" t="str">
        <f>VLOOKUP(A51,'Master-Dummy'!A51:Y341,25,0)</f>
        <v xml:space="preserve">Pune </v>
      </c>
      <c r="K51" s="32" t="str">
        <f>VLOOKUP(A51,'Master-Dummy'!A51:Y341,11,0)</f>
        <v>L1.2</v>
      </c>
      <c r="L51" s="32" t="s">
        <v>227</v>
      </c>
      <c r="M51" s="32" t="s">
        <v>287</v>
      </c>
      <c r="S51" s="32" t="s">
        <v>293</v>
      </c>
      <c r="T51" s="10">
        <v>1125000</v>
      </c>
      <c r="U51" s="32" t="e">
        <f>VLOOKUP(B51,#REF!,22,0)</f>
        <v>#REF!</v>
      </c>
      <c r="V51" s="43" t="s">
        <v>18</v>
      </c>
    </row>
    <row r="52" spans="1:22" x14ac:dyDescent="0.35">
      <c r="A52" s="41">
        <f t="shared" si="0"/>
        <v>51</v>
      </c>
      <c r="B52" s="31">
        <f>VLOOKUP(A52,'Master-Dummy'!A52:Y342,4,0)</f>
        <v>65545</v>
      </c>
      <c r="C52" s="8" t="str">
        <f>VLOOKUP(A52,'Master-Dummy'!A52:Y342,5,0)</f>
        <v xml:space="preserve">Take dummy </v>
      </c>
      <c r="D52" s="8" t="s">
        <v>182</v>
      </c>
      <c r="E52" s="32" t="str">
        <f>VLOOKUP(A52,'Master-Dummy'!A52:Y342,24,0)</f>
        <v>B.Tech</v>
      </c>
      <c r="F52" s="42">
        <f>VLOOKUP(A52,'Master-Dummy'!A52:Y342,6,0)</f>
        <v>6.9465753424657537</v>
      </c>
      <c r="G52" s="42"/>
      <c r="H52" s="9">
        <f>VLOOKUP(A52,'Master-Dummy'!A52:Y342,12,0)</f>
        <v>45231</v>
      </c>
      <c r="I52" s="32" t="s">
        <v>199</v>
      </c>
      <c r="J52" s="9" t="str">
        <f>VLOOKUP(A52,'Master-Dummy'!A52:Y342,25,0)</f>
        <v xml:space="preserve">Pune </v>
      </c>
      <c r="K52" s="32" t="str">
        <f>VLOOKUP(A52,'Master-Dummy'!A52:Y342,11,0)</f>
        <v>L2.1</v>
      </c>
      <c r="L52" s="32" t="s">
        <v>227</v>
      </c>
      <c r="M52" s="32" t="s">
        <v>287</v>
      </c>
      <c r="S52" s="32" t="s">
        <v>293</v>
      </c>
      <c r="T52" s="10">
        <v>2325000</v>
      </c>
      <c r="U52" s="32" t="e">
        <f>VLOOKUP(B52,#REF!,22,0)</f>
        <v>#REF!</v>
      </c>
      <c r="V52" s="43" t="s">
        <v>18</v>
      </c>
    </row>
    <row r="53" spans="1:22" x14ac:dyDescent="0.35">
      <c r="A53" s="41">
        <f t="shared" si="0"/>
        <v>52</v>
      </c>
      <c r="B53" s="31">
        <f>VLOOKUP(A53,'Master-Dummy'!A53:Y343,4,0)</f>
        <v>65531</v>
      </c>
      <c r="C53" s="8" t="str">
        <f>VLOOKUP(A53,'Master-Dummy'!A53:Y343,5,0)</f>
        <v xml:space="preserve">Take dummy </v>
      </c>
      <c r="D53" s="8" t="s">
        <v>182</v>
      </c>
      <c r="E53" s="32" t="str">
        <f>VLOOKUP(A53,'Master-Dummy'!A53:Y343,24,0)</f>
        <v>B.Tech</v>
      </c>
      <c r="F53" s="42">
        <f>VLOOKUP(A53,'Master-Dummy'!A53:Y343,6,0)</f>
        <v>3.2465753424657535</v>
      </c>
      <c r="G53" s="42"/>
      <c r="H53" s="9">
        <f>VLOOKUP(A53,'Master-Dummy'!A53:Y343,12,0)</f>
        <v>45267</v>
      </c>
      <c r="I53" s="32" t="s">
        <v>199</v>
      </c>
      <c r="J53" s="9" t="str">
        <f>VLOOKUP(A53,'Master-Dummy'!A53:Y343,25,0)</f>
        <v xml:space="preserve">Pune </v>
      </c>
      <c r="K53" s="32" t="str">
        <f>VLOOKUP(A53,'Master-Dummy'!A53:Y343,11,0)</f>
        <v>L1.2</v>
      </c>
      <c r="L53" s="32" t="s">
        <v>227</v>
      </c>
      <c r="M53" s="32" t="s">
        <v>287</v>
      </c>
      <c r="S53" s="32" t="s">
        <v>293</v>
      </c>
      <c r="T53" s="10">
        <v>925000</v>
      </c>
      <c r="U53" s="32" t="e">
        <f>VLOOKUP(B53,#REF!,22,0)</f>
        <v>#REF!</v>
      </c>
      <c r="V53" s="43" t="s">
        <v>18</v>
      </c>
    </row>
    <row r="54" spans="1:22" x14ac:dyDescent="0.35">
      <c r="A54" s="41">
        <f t="shared" si="0"/>
        <v>53</v>
      </c>
      <c r="B54" s="31">
        <f>VLOOKUP(A54,'Master-Dummy'!A54:Y344,4,0)</f>
        <v>65534</v>
      </c>
      <c r="C54" s="8" t="str">
        <f>VLOOKUP(A54,'Master-Dummy'!A54:Y344,5,0)</f>
        <v xml:space="preserve">Take dummy </v>
      </c>
      <c r="D54" s="8" t="s">
        <v>182</v>
      </c>
      <c r="E54" s="32" t="str">
        <f>VLOOKUP(A54,'Master-Dummy'!A54:Y344,24,0)</f>
        <v>B.Tech</v>
      </c>
      <c r="F54" s="42">
        <f>VLOOKUP(A54,'Master-Dummy'!A54:Y344,6,0)</f>
        <v>12.346575342465753</v>
      </c>
      <c r="G54" s="42"/>
      <c r="H54" s="9">
        <f>VLOOKUP(A54,'Master-Dummy'!A54:Y344,12,0)</f>
        <v>45224</v>
      </c>
      <c r="I54" s="32" t="s">
        <v>199</v>
      </c>
      <c r="J54" s="9" t="str">
        <f>VLOOKUP(A54,'Master-Dummy'!A54:Y344,25,0)</f>
        <v xml:space="preserve">Pune </v>
      </c>
      <c r="K54" s="32" t="str">
        <f>VLOOKUP(A54,'Master-Dummy'!A54:Y344,11,0)</f>
        <v>L2.2</v>
      </c>
      <c r="L54" s="32" t="s">
        <v>227</v>
      </c>
      <c r="M54" s="32" t="s">
        <v>287</v>
      </c>
      <c r="S54" s="32" t="s">
        <v>293</v>
      </c>
      <c r="T54" s="10">
        <v>3225000</v>
      </c>
      <c r="U54" s="32" t="e">
        <f>VLOOKUP(B54,#REF!,22,0)</f>
        <v>#REF!</v>
      </c>
      <c r="V54" s="43" t="s">
        <v>18</v>
      </c>
    </row>
    <row r="55" spans="1:22" x14ac:dyDescent="0.35">
      <c r="A55" s="41">
        <f t="shared" si="0"/>
        <v>54</v>
      </c>
      <c r="B55" s="31">
        <f>VLOOKUP(A55,'Master-Dummy'!A55:Y345,4,0)</f>
        <v>65535</v>
      </c>
      <c r="C55" s="8" t="str">
        <f>VLOOKUP(A55,'Master-Dummy'!A55:Y345,5,0)</f>
        <v xml:space="preserve">Take dummy </v>
      </c>
      <c r="D55" s="8" t="s">
        <v>182</v>
      </c>
      <c r="E55" s="32" t="str">
        <f>VLOOKUP(A55,'Master-Dummy'!A55:Y345,24,0)</f>
        <v>B.Tech</v>
      </c>
      <c r="F55" s="42">
        <f>VLOOKUP(A55,'Master-Dummy'!A55:Y345,6,0)</f>
        <v>9.9465753424657528</v>
      </c>
      <c r="G55" s="42"/>
      <c r="H55" s="9">
        <f>VLOOKUP(A55,'Master-Dummy'!A55:Y345,12,0)</f>
        <v>45266</v>
      </c>
      <c r="I55" s="32" t="s">
        <v>199</v>
      </c>
      <c r="J55" s="9" t="str">
        <f>VLOOKUP(A55,'Master-Dummy'!A55:Y345,25,0)</f>
        <v xml:space="preserve">Pune </v>
      </c>
      <c r="K55" s="32" t="str">
        <f>VLOOKUP(A55,'Master-Dummy'!A55:Y345,11,0)</f>
        <v>L2.1</v>
      </c>
      <c r="L55" s="32" t="s">
        <v>227</v>
      </c>
      <c r="M55" s="32" t="s">
        <v>287</v>
      </c>
      <c r="S55" s="32" t="s">
        <v>293</v>
      </c>
      <c r="T55" s="10">
        <v>3025000</v>
      </c>
      <c r="U55" s="32" t="e">
        <f>VLOOKUP(B55,#REF!,22,0)</f>
        <v>#REF!</v>
      </c>
      <c r="V55" s="43" t="s">
        <v>18</v>
      </c>
    </row>
    <row r="56" spans="1:22" x14ac:dyDescent="0.35">
      <c r="A56" s="41">
        <f t="shared" si="0"/>
        <v>55</v>
      </c>
      <c r="B56" s="31">
        <f>VLOOKUP(A56,'Master-Dummy'!A56:Y346,4,0)</f>
        <v>66268</v>
      </c>
      <c r="C56" s="8" t="str">
        <f>VLOOKUP(A56,'Master-Dummy'!A56:Y346,5,0)</f>
        <v xml:space="preserve">Take dummy </v>
      </c>
      <c r="D56" s="8" t="s">
        <v>182</v>
      </c>
      <c r="E56" s="32" t="str">
        <f>VLOOKUP(A56,'Master-Dummy'!A56:Y346,24,0)</f>
        <v>B.Tech</v>
      </c>
      <c r="F56" s="42">
        <f>VLOOKUP(A56,'Master-Dummy'!A56:Y346,6,0)</f>
        <v>6.6465753424657539</v>
      </c>
      <c r="G56" s="42"/>
      <c r="H56" s="9">
        <f>VLOOKUP(A56,'Master-Dummy'!A56:Y346,12,0)</f>
        <v>45239</v>
      </c>
      <c r="I56" s="32" t="s">
        <v>199</v>
      </c>
      <c r="J56" s="9" t="str">
        <f>VLOOKUP(A56,'Master-Dummy'!A56:Y346,25,0)</f>
        <v xml:space="preserve">Pune </v>
      </c>
      <c r="K56" s="32" t="str">
        <f>VLOOKUP(A56,'Master-Dummy'!A56:Y346,11,0)</f>
        <v>L2</v>
      </c>
      <c r="L56" s="32" t="s">
        <v>230</v>
      </c>
      <c r="M56" s="32" t="s">
        <v>287</v>
      </c>
      <c r="S56" s="32" t="s">
        <v>293</v>
      </c>
      <c r="T56" s="10">
        <v>2425000</v>
      </c>
      <c r="U56" s="32" t="e">
        <f>VLOOKUP(B56,#REF!,22,0)</f>
        <v>#REF!</v>
      </c>
      <c r="V56" s="43" t="s">
        <v>18</v>
      </c>
    </row>
    <row r="57" spans="1:22" x14ac:dyDescent="0.35">
      <c r="A57" s="41">
        <f t="shared" si="0"/>
        <v>56</v>
      </c>
      <c r="B57" s="31">
        <f>VLOOKUP(A57,'Master-Dummy'!A57:Y347,4,0)</f>
        <v>60355</v>
      </c>
      <c r="C57" s="8" t="str">
        <f>VLOOKUP(A57,'Master-Dummy'!A57:Y347,5,0)</f>
        <v xml:space="preserve">Take dummy </v>
      </c>
      <c r="D57" s="8" t="s">
        <v>182</v>
      </c>
      <c r="E57" s="32" t="str">
        <f>VLOOKUP(A57,'Master-Dummy'!A57:Y347,24,0)</f>
        <v>B.Tech</v>
      </c>
      <c r="F57" s="42">
        <f>VLOOKUP(A57,'Master-Dummy'!A57:Y347,6,0)</f>
        <v>2.2465753424657535</v>
      </c>
      <c r="G57" s="42"/>
      <c r="H57" s="9">
        <f>VLOOKUP(A57,'Master-Dummy'!A57:Y347,12,0)</f>
        <v>45178</v>
      </c>
      <c r="I57" s="32" t="s">
        <v>199</v>
      </c>
      <c r="J57" s="9" t="str">
        <f>VLOOKUP(A57,'Master-Dummy'!A57:Y347,25,0)</f>
        <v xml:space="preserve">Pune </v>
      </c>
      <c r="K57" s="32" t="str">
        <f>VLOOKUP(A57,'Master-Dummy'!A57:Y347,11,0)</f>
        <v>L1.1</v>
      </c>
      <c r="L57" s="32" t="s">
        <v>218</v>
      </c>
      <c r="M57" s="32" t="s">
        <v>118</v>
      </c>
      <c r="S57" s="32" t="s">
        <v>293</v>
      </c>
      <c r="T57" s="10">
        <v>825000</v>
      </c>
      <c r="U57" s="32" t="e">
        <f>VLOOKUP(B57,#REF!,22,0)</f>
        <v>#REF!</v>
      </c>
      <c r="V57" s="43" t="s">
        <v>18</v>
      </c>
    </row>
    <row r="58" spans="1:22" x14ac:dyDescent="0.35">
      <c r="A58" s="41">
        <f t="shared" si="0"/>
        <v>57</v>
      </c>
      <c r="B58" s="31">
        <f>VLOOKUP(A58,'Master-Dummy'!A58:Y348,4,0)</f>
        <v>65530</v>
      </c>
      <c r="C58" s="8" t="str">
        <f>VLOOKUP(A58,'Master-Dummy'!A58:Y348,5,0)</f>
        <v xml:space="preserve">Take dummy </v>
      </c>
      <c r="D58" s="8" t="s">
        <v>182</v>
      </c>
      <c r="E58" s="32" t="str">
        <f>VLOOKUP(A58,'Master-Dummy'!A58:Y348,24,0)</f>
        <v>B.Tech</v>
      </c>
      <c r="F58" s="42">
        <f>VLOOKUP(A58,'Master-Dummy'!A58:Y348,6,0)</f>
        <v>3.2465753424657535</v>
      </c>
      <c r="G58" s="42"/>
      <c r="H58" s="9">
        <f>VLOOKUP(A58,'Master-Dummy'!A58:Y348,12,0)</f>
        <v>45207</v>
      </c>
      <c r="I58" s="32" t="s">
        <v>199</v>
      </c>
      <c r="J58" s="9" t="str">
        <f>VLOOKUP(A58,'Master-Dummy'!A58:Y348,25,0)</f>
        <v xml:space="preserve">Pune </v>
      </c>
      <c r="K58" s="32" t="str">
        <f>VLOOKUP(A58,'Master-Dummy'!A58:Y348,11,0)</f>
        <v>L1.2</v>
      </c>
      <c r="L58" s="32" t="s">
        <v>227</v>
      </c>
      <c r="M58" s="32" t="s">
        <v>287</v>
      </c>
      <c r="S58" s="32" t="s">
        <v>293</v>
      </c>
      <c r="T58" s="10">
        <v>725000</v>
      </c>
      <c r="U58" s="32" t="e">
        <f>VLOOKUP(B58,#REF!,22,0)</f>
        <v>#REF!</v>
      </c>
      <c r="V58" s="43" t="s">
        <v>18</v>
      </c>
    </row>
    <row r="59" spans="1:22" x14ac:dyDescent="0.35">
      <c r="A59" s="41">
        <f t="shared" si="0"/>
        <v>58</v>
      </c>
      <c r="B59" s="31">
        <f>VLOOKUP(A59,'Master-Dummy'!A59:Y349,4,0)</f>
        <v>65539</v>
      </c>
      <c r="C59" s="8" t="str">
        <f>VLOOKUP(A59,'Master-Dummy'!A59:Y349,5,0)</f>
        <v xml:space="preserve">Take dummy </v>
      </c>
      <c r="D59" s="8" t="s">
        <v>182</v>
      </c>
      <c r="E59" s="32" t="str">
        <f>VLOOKUP(A59,'Master-Dummy'!A59:Y349,24,0)</f>
        <v>B.Tech</v>
      </c>
      <c r="F59" s="42">
        <f>VLOOKUP(A59,'Master-Dummy'!A59:Y349,6,0)</f>
        <v>2.2465753424657535</v>
      </c>
      <c r="G59" s="42"/>
      <c r="H59" s="9">
        <f>VLOOKUP(A59,'Master-Dummy'!A59:Y349,12,0)</f>
        <v>45175</v>
      </c>
      <c r="I59" s="32" t="s">
        <v>199</v>
      </c>
      <c r="J59" s="9" t="str">
        <f>VLOOKUP(A59,'Master-Dummy'!A59:Y349,25,0)</f>
        <v xml:space="preserve">Pune </v>
      </c>
      <c r="K59" s="32" t="str">
        <f>VLOOKUP(A59,'Master-Dummy'!A59:Y349,11,0)</f>
        <v>L1.1</v>
      </c>
      <c r="L59" s="32" t="s">
        <v>227</v>
      </c>
      <c r="M59" s="32" t="s">
        <v>287</v>
      </c>
      <c r="S59" s="32" t="s">
        <v>293</v>
      </c>
      <c r="T59" s="10">
        <v>825000</v>
      </c>
      <c r="U59" s="32" t="e">
        <f>VLOOKUP(B59,#REF!,22,0)</f>
        <v>#REF!</v>
      </c>
      <c r="V59" s="43" t="s">
        <v>18</v>
      </c>
    </row>
    <row r="60" spans="1:22" x14ac:dyDescent="0.35">
      <c r="A60" s="41">
        <f t="shared" si="0"/>
        <v>59</v>
      </c>
      <c r="B60" s="31">
        <f>VLOOKUP(A60,'Master-Dummy'!A60:Y350,4,0)</f>
        <v>65538</v>
      </c>
      <c r="C60" s="8" t="str">
        <f>VLOOKUP(A60,'Master-Dummy'!A60:Y350,5,0)</f>
        <v xml:space="preserve">Take dummy </v>
      </c>
      <c r="D60" s="8" t="s">
        <v>182</v>
      </c>
      <c r="E60" s="32" t="str">
        <f>VLOOKUP(A60,'Master-Dummy'!A60:Y350,24,0)</f>
        <v>B.Tech</v>
      </c>
      <c r="F60" s="42">
        <f>VLOOKUP(A60,'Master-Dummy'!A60:Y350,6,0)</f>
        <v>5.7465753424657535</v>
      </c>
      <c r="G60" s="42"/>
      <c r="H60" s="9">
        <f>VLOOKUP(A60,'Master-Dummy'!A60:Y350,12,0)</f>
        <v>45213</v>
      </c>
      <c r="I60" s="32" t="s">
        <v>199</v>
      </c>
      <c r="J60" s="9" t="str">
        <f>VLOOKUP(A60,'Master-Dummy'!A60:Y350,25,0)</f>
        <v xml:space="preserve">Pune </v>
      </c>
      <c r="K60" s="32" t="str">
        <f>VLOOKUP(A60,'Master-Dummy'!A60:Y350,11,0)</f>
        <v>L1.2</v>
      </c>
      <c r="L60" s="32" t="s">
        <v>227</v>
      </c>
      <c r="M60" s="32" t="s">
        <v>287</v>
      </c>
      <c r="S60" s="32" t="s">
        <v>293</v>
      </c>
      <c r="T60" s="10">
        <v>1325000</v>
      </c>
      <c r="U60" s="32" t="e">
        <f>VLOOKUP(B60,#REF!,22,0)</f>
        <v>#REF!</v>
      </c>
      <c r="V60" s="43" t="s">
        <v>18</v>
      </c>
    </row>
    <row r="61" spans="1:22" x14ac:dyDescent="0.35">
      <c r="A61" s="41">
        <f t="shared" si="0"/>
        <v>60</v>
      </c>
      <c r="B61" s="31">
        <f>VLOOKUP(A61,'Master-Dummy'!A61:Y351,4,0)</f>
        <v>60398</v>
      </c>
      <c r="C61" s="8" t="str">
        <f>VLOOKUP(A61,'Master-Dummy'!A61:Y351,5,0)</f>
        <v xml:space="preserve">Take dummy </v>
      </c>
      <c r="D61" s="8" t="s">
        <v>182</v>
      </c>
      <c r="E61" s="32" t="str">
        <f>VLOOKUP(A61,'Master-Dummy'!A61:Y351,24,0)</f>
        <v>B.Tech</v>
      </c>
      <c r="F61" s="42">
        <f>VLOOKUP(A61,'Master-Dummy'!A61:Y351,6,0)</f>
        <v>4.2465753424657535</v>
      </c>
      <c r="G61" s="42"/>
      <c r="H61" s="9">
        <f>VLOOKUP(A61,'Master-Dummy'!A61:Y351,12,0)</f>
        <v>45241</v>
      </c>
      <c r="I61" s="32" t="s">
        <v>199</v>
      </c>
      <c r="J61" s="9" t="str">
        <f>VLOOKUP(A61,'Master-Dummy'!A61:Y351,25,0)</f>
        <v xml:space="preserve">Pune </v>
      </c>
      <c r="K61" s="32" t="str">
        <f>VLOOKUP(A61,'Master-Dummy'!A61:Y351,11,0)</f>
        <v>L1.2</v>
      </c>
      <c r="L61" s="32" t="s">
        <v>218</v>
      </c>
      <c r="M61" s="32" t="s">
        <v>118</v>
      </c>
      <c r="S61" s="32" t="s">
        <v>293</v>
      </c>
      <c r="T61" s="10">
        <v>1125000</v>
      </c>
      <c r="U61" s="32" t="e">
        <f>VLOOKUP(B61,#REF!,22,0)</f>
        <v>#REF!</v>
      </c>
      <c r="V61" s="43" t="s">
        <v>18</v>
      </c>
    </row>
    <row r="62" spans="1:22" x14ac:dyDescent="0.35">
      <c r="A62" s="41">
        <f t="shared" si="0"/>
        <v>61</v>
      </c>
      <c r="B62" s="31">
        <f>VLOOKUP(A62,'Master-Dummy'!A62:Y352,4,0)</f>
        <v>64469</v>
      </c>
      <c r="C62" s="8" t="str">
        <f>VLOOKUP(A62,'Master-Dummy'!A62:Y352,5,0)</f>
        <v xml:space="preserve">Take dummy </v>
      </c>
      <c r="D62" s="8" t="s">
        <v>182</v>
      </c>
      <c r="E62" s="32" t="str">
        <f>VLOOKUP(A62,'Master-Dummy'!A62:Y352,24,0)</f>
        <v>B.Tech</v>
      </c>
      <c r="F62" s="42">
        <f>VLOOKUP(A62,'Master-Dummy'!A62:Y352,6,0)</f>
        <v>9.1465753424657539</v>
      </c>
      <c r="G62" s="42"/>
      <c r="H62" s="9">
        <f>VLOOKUP(A62,'Master-Dummy'!A62:Y352,12,0)</f>
        <v>45302</v>
      </c>
      <c r="I62" s="32" t="s">
        <v>199</v>
      </c>
      <c r="J62" s="9" t="str">
        <f>VLOOKUP(A62,'Master-Dummy'!A62:Y352,25,0)</f>
        <v xml:space="preserve">Pune </v>
      </c>
      <c r="K62" s="32" t="str">
        <f>VLOOKUP(A62,'Master-Dummy'!A62:Y352,11,0)</f>
        <v>L2.1</v>
      </c>
      <c r="L62" s="32" t="s">
        <v>214</v>
      </c>
      <c r="M62" s="32" t="s">
        <v>287</v>
      </c>
      <c r="S62" s="32" t="s">
        <v>303</v>
      </c>
      <c r="T62" s="10">
        <v>2625000</v>
      </c>
      <c r="U62" s="32" t="e">
        <f>VLOOKUP(B62,#REF!,22,0)</f>
        <v>#REF!</v>
      </c>
      <c r="V62" s="43" t="s">
        <v>18</v>
      </c>
    </row>
    <row r="63" spans="1:22" x14ac:dyDescent="0.35">
      <c r="A63" s="41">
        <f t="shared" si="0"/>
        <v>62</v>
      </c>
      <c r="B63" s="31">
        <f>VLOOKUP(A63,'Master-Dummy'!A63:Y353,4,0)</f>
        <v>66248</v>
      </c>
      <c r="C63" s="8" t="str">
        <f>VLOOKUP(A63,'Master-Dummy'!A63:Y353,5,0)</f>
        <v xml:space="preserve">Take dummy </v>
      </c>
      <c r="D63" s="8" t="s">
        <v>182</v>
      </c>
      <c r="E63" s="32" t="str">
        <f>VLOOKUP(A63,'Master-Dummy'!A63:Y353,24,0)</f>
        <v>B.Tech</v>
      </c>
      <c r="F63" s="42">
        <f>VLOOKUP(A63,'Master-Dummy'!A63:Y353,6,0)</f>
        <v>4.2465753424657535</v>
      </c>
      <c r="G63" s="42"/>
      <c r="H63" s="9">
        <f>VLOOKUP(A63,'Master-Dummy'!A63:Y353,12,0)</f>
        <v>45290</v>
      </c>
      <c r="I63" s="32" t="s">
        <v>199</v>
      </c>
      <c r="J63" s="9" t="str">
        <f>VLOOKUP(A63,'Master-Dummy'!A63:Y353,25,0)</f>
        <v xml:space="preserve">Pune </v>
      </c>
      <c r="K63" s="32" t="str">
        <f>VLOOKUP(A63,'Master-Dummy'!A63:Y353,11,0)</f>
        <v>L1.2</v>
      </c>
      <c r="L63" s="32" t="s">
        <v>230</v>
      </c>
      <c r="M63" s="32" t="s">
        <v>287</v>
      </c>
      <c r="S63" s="32" t="s">
        <v>293</v>
      </c>
      <c r="T63" s="10">
        <v>1625000</v>
      </c>
      <c r="U63" s="32" t="e">
        <f>VLOOKUP(B63,#REF!,22,0)</f>
        <v>#REF!</v>
      </c>
      <c r="V63" s="43" t="s">
        <v>57</v>
      </c>
    </row>
    <row r="64" spans="1:22" x14ac:dyDescent="0.35">
      <c r="A64" s="41">
        <f t="shared" si="0"/>
        <v>63</v>
      </c>
      <c r="B64" s="31">
        <f>VLOOKUP(A64,'Master-Dummy'!A64:Y354,4,0)</f>
        <v>65874</v>
      </c>
      <c r="C64" s="8" t="str">
        <f>VLOOKUP(A64,'Master-Dummy'!A64:Y354,5,0)</f>
        <v xml:space="preserve">Take dummy </v>
      </c>
      <c r="D64" s="8" t="s">
        <v>182</v>
      </c>
      <c r="E64" s="32" t="str">
        <f>VLOOKUP(A64,'Master-Dummy'!A64:Y354,24,0)</f>
        <v>B.Tech</v>
      </c>
      <c r="F64" s="42">
        <f>VLOOKUP(A64,'Master-Dummy'!A64:Y354,6,0)</f>
        <v>3.8465753424657536</v>
      </c>
      <c r="G64" s="42"/>
      <c r="H64" s="9">
        <f>VLOOKUP(A64,'Master-Dummy'!A64:Y354,12,0)</f>
        <v>45210</v>
      </c>
      <c r="I64" s="32" t="s">
        <v>199</v>
      </c>
      <c r="J64" s="9" t="str">
        <f>VLOOKUP(A64,'Master-Dummy'!A64:Y354,25,0)</f>
        <v xml:space="preserve">Pune </v>
      </c>
      <c r="K64" s="32" t="str">
        <f>VLOOKUP(A64,'Master-Dummy'!A64:Y354,11,0)</f>
        <v>L1.2</v>
      </c>
      <c r="L64" s="32" t="s">
        <v>223</v>
      </c>
      <c r="M64" s="32" t="s">
        <v>287</v>
      </c>
      <c r="S64" s="32" t="s">
        <v>293</v>
      </c>
      <c r="T64" s="10">
        <v>1125000</v>
      </c>
      <c r="U64" s="32" t="e">
        <f>VLOOKUP(B64,#REF!,22,0)</f>
        <v>#REF!</v>
      </c>
      <c r="V64" s="43" t="s">
        <v>39</v>
      </c>
    </row>
    <row r="65" spans="1:22" x14ac:dyDescent="0.35">
      <c r="A65" s="41">
        <f t="shared" si="0"/>
        <v>64</v>
      </c>
      <c r="B65" s="31">
        <f>VLOOKUP(A65,'Master-Dummy'!A65:Y355,4,0)</f>
        <v>64426</v>
      </c>
      <c r="C65" s="8" t="str">
        <f>VLOOKUP(A65,'Master-Dummy'!A65:Y355,5,0)</f>
        <v xml:space="preserve">Take dummy </v>
      </c>
      <c r="D65" s="8" t="s">
        <v>182</v>
      </c>
      <c r="E65" s="32" t="str">
        <f>VLOOKUP(A65,'Master-Dummy'!A65:Y355,24,0)</f>
        <v>B.Tech</v>
      </c>
      <c r="F65" s="42">
        <f>VLOOKUP(A65,'Master-Dummy'!A65:Y355,6,0)</f>
        <v>5.2465753424657535</v>
      </c>
      <c r="G65" s="42"/>
      <c r="H65" s="9">
        <f>VLOOKUP(A65,'Master-Dummy'!A65:Y355,12,0)</f>
        <v>45198</v>
      </c>
      <c r="I65" s="32" t="s">
        <v>199</v>
      </c>
      <c r="J65" s="9" t="str">
        <f>VLOOKUP(A65,'Master-Dummy'!A65:Y355,25,0)</f>
        <v xml:space="preserve">Pune </v>
      </c>
      <c r="K65" s="32" t="str">
        <f>VLOOKUP(A65,'Master-Dummy'!A65:Y355,11,0)</f>
        <v>L1.2</v>
      </c>
      <c r="L65" s="32" t="s">
        <v>213</v>
      </c>
      <c r="M65" s="32" t="s">
        <v>287</v>
      </c>
      <c r="S65" s="32" t="s">
        <v>297</v>
      </c>
      <c r="T65" s="10">
        <v>1325000</v>
      </c>
      <c r="U65" s="32" t="e">
        <f>VLOOKUP(B65,#REF!,22,0)</f>
        <v>#REF!</v>
      </c>
      <c r="V65" s="43" t="s">
        <v>39</v>
      </c>
    </row>
    <row r="66" spans="1:22" x14ac:dyDescent="0.35">
      <c r="A66" s="41">
        <f t="shared" si="0"/>
        <v>65</v>
      </c>
      <c r="B66" s="31">
        <f>VLOOKUP(A66,'Master-Dummy'!A66:Y356,4,0)</f>
        <v>60672</v>
      </c>
      <c r="C66" s="8" t="str">
        <f>VLOOKUP(A66,'Master-Dummy'!A66:Y356,5,0)</f>
        <v xml:space="preserve">Take dummy </v>
      </c>
      <c r="D66" s="8" t="s">
        <v>182</v>
      </c>
      <c r="E66" s="32" t="str">
        <f>VLOOKUP(A66,'Master-Dummy'!A66:Y356,24,0)</f>
        <v>B.Tech</v>
      </c>
      <c r="F66" s="42">
        <f>VLOOKUP(A66,'Master-Dummy'!A66:Y356,6,0)</f>
        <v>15.246575342465754</v>
      </c>
      <c r="G66" s="42"/>
      <c r="H66" s="9">
        <f>VLOOKUP(A66,'Master-Dummy'!A66:Y356,12,0)</f>
        <v>45280</v>
      </c>
      <c r="I66" s="32" t="s">
        <v>199</v>
      </c>
      <c r="J66" s="9" t="str">
        <f>VLOOKUP(A66,'Master-Dummy'!A66:Y356,25,0)</f>
        <v xml:space="preserve">Pune </v>
      </c>
      <c r="K66" s="32" t="str">
        <f>VLOOKUP(A66,'Master-Dummy'!A66:Y356,11,0)</f>
        <v>L3</v>
      </c>
      <c r="L66" s="32" t="s">
        <v>231</v>
      </c>
      <c r="M66" s="32" t="s">
        <v>118</v>
      </c>
      <c r="S66" s="32" t="s">
        <v>304</v>
      </c>
      <c r="T66" s="10">
        <v>3425000</v>
      </c>
      <c r="U66" s="32" t="e">
        <f>VLOOKUP(B66,#REF!,22,0)</f>
        <v>#REF!</v>
      </c>
      <c r="V66" s="43" t="s">
        <v>18</v>
      </c>
    </row>
    <row r="67" spans="1:22" x14ac:dyDescent="0.35">
      <c r="A67" s="41">
        <f t="shared" si="0"/>
        <v>66</v>
      </c>
      <c r="B67" s="31">
        <f>VLOOKUP(A67,'Master-Dummy'!A67:Y357,4,0)</f>
        <v>64436</v>
      </c>
      <c r="C67" s="8" t="str">
        <f>VLOOKUP(A67,'Master-Dummy'!A67:Y357,5,0)</f>
        <v xml:space="preserve">Take dummy </v>
      </c>
      <c r="D67" s="8" t="s">
        <v>182</v>
      </c>
      <c r="E67" s="32" t="str">
        <f>VLOOKUP(A67,'Master-Dummy'!A67:Y357,24,0)</f>
        <v>B.Tech</v>
      </c>
      <c r="F67" s="42">
        <f>VLOOKUP(A67,'Master-Dummy'!A67:Y357,6,0)</f>
        <v>8.2465753424657535</v>
      </c>
      <c r="G67" s="42"/>
      <c r="H67" s="9">
        <f>VLOOKUP(A67,'Master-Dummy'!A67:Y357,12,0)</f>
        <v>45224</v>
      </c>
      <c r="I67" s="32" t="s">
        <v>199</v>
      </c>
      <c r="J67" s="9" t="str">
        <f>VLOOKUP(A67,'Master-Dummy'!A67:Y357,25,0)</f>
        <v xml:space="preserve">Pune </v>
      </c>
      <c r="K67" s="32" t="str">
        <f>VLOOKUP(A67,'Master-Dummy'!A67:Y357,11,0)</f>
        <v>L2.2</v>
      </c>
      <c r="L67" s="32" t="s">
        <v>213</v>
      </c>
      <c r="M67" s="32" t="s">
        <v>287</v>
      </c>
      <c r="S67" s="32" t="s">
        <v>297</v>
      </c>
      <c r="T67" s="10">
        <v>1825000</v>
      </c>
      <c r="U67" s="32" t="e">
        <f>VLOOKUP(B67,#REF!,22,0)</f>
        <v>#REF!</v>
      </c>
      <c r="V67" s="43" t="s">
        <v>18</v>
      </c>
    </row>
    <row r="68" spans="1:22" x14ac:dyDescent="0.35">
      <c r="A68" s="41">
        <f t="shared" ref="A68:A131" si="1">A67+1</f>
        <v>67</v>
      </c>
      <c r="B68" s="31">
        <f>VLOOKUP(A68,'Master-Dummy'!A68:Y358,4,0)</f>
        <v>66253</v>
      </c>
      <c r="C68" s="8" t="str">
        <f>VLOOKUP(A68,'Master-Dummy'!A68:Y358,5,0)</f>
        <v xml:space="preserve">Take dummy </v>
      </c>
      <c r="D68" s="8" t="s">
        <v>182</v>
      </c>
      <c r="E68" s="32" t="str">
        <f>VLOOKUP(A68,'Master-Dummy'!A68:Y358,24,0)</f>
        <v>B.Tech</v>
      </c>
      <c r="F68" s="42">
        <f>VLOOKUP(A68,'Master-Dummy'!A68:Y358,6,0)</f>
        <v>4.7465753424657535</v>
      </c>
      <c r="G68" s="42"/>
      <c r="H68" s="9">
        <f>VLOOKUP(A68,'Master-Dummy'!A68:Y358,12,0)</f>
        <v>45238</v>
      </c>
      <c r="I68" s="32" t="s">
        <v>199</v>
      </c>
      <c r="J68" s="9" t="str">
        <f>VLOOKUP(A68,'Master-Dummy'!A68:Y358,25,0)</f>
        <v xml:space="preserve">Pune </v>
      </c>
      <c r="K68" s="32" t="str">
        <f>VLOOKUP(A68,'Master-Dummy'!A68:Y358,11,0)</f>
        <v>L1.2</v>
      </c>
      <c r="L68" s="32" t="s">
        <v>230</v>
      </c>
      <c r="M68" s="32" t="s">
        <v>287</v>
      </c>
      <c r="S68" s="32" t="s">
        <v>293</v>
      </c>
      <c r="T68" s="10">
        <v>1325000</v>
      </c>
      <c r="U68" s="32" t="e">
        <f>VLOOKUP(B68,#REF!,22,0)</f>
        <v>#REF!</v>
      </c>
      <c r="V68" s="43" t="s">
        <v>18</v>
      </c>
    </row>
    <row r="69" spans="1:22" x14ac:dyDescent="0.35">
      <c r="A69" s="41">
        <f t="shared" si="1"/>
        <v>68</v>
      </c>
      <c r="B69" s="31">
        <f>VLOOKUP(A69,'Master-Dummy'!A69:Y359,4,0)</f>
        <v>64427</v>
      </c>
      <c r="C69" s="8" t="str">
        <f>VLOOKUP(A69,'Master-Dummy'!A69:Y359,5,0)</f>
        <v xml:space="preserve">Take dummy </v>
      </c>
      <c r="D69" s="8" t="s">
        <v>182</v>
      </c>
      <c r="E69" s="32" t="str">
        <f>VLOOKUP(A69,'Master-Dummy'!A69:Y359,24,0)</f>
        <v>B.Tech</v>
      </c>
      <c r="F69" s="42">
        <f>VLOOKUP(A69,'Master-Dummy'!A69:Y359,6,0)</f>
        <v>5.3465753424657532</v>
      </c>
      <c r="G69" s="42"/>
      <c r="H69" s="9">
        <f>VLOOKUP(A69,'Master-Dummy'!A69:Y359,12,0)</f>
        <v>45196</v>
      </c>
      <c r="I69" s="32" t="s">
        <v>199</v>
      </c>
      <c r="J69" s="9" t="str">
        <f>VLOOKUP(A69,'Master-Dummy'!A69:Y359,25,0)</f>
        <v xml:space="preserve">Pune </v>
      </c>
      <c r="K69" s="32" t="str">
        <f>VLOOKUP(A69,'Master-Dummy'!A69:Y359,11,0)</f>
        <v>L1.2</v>
      </c>
      <c r="L69" s="32" t="s">
        <v>213</v>
      </c>
      <c r="M69" s="32" t="s">
        <v>287</v>
      </c>
      <c r="S69" s="32" t="s">
        <v>297</v>
      </c>
      <c r="T69" s="10">
        <v>1125000</v>
      </c>
      <c r="U69" s="32" t="e">
        <f>VLOOKUP(B69,#REF!,22,0)</f>
        <v>#REF!</v>
      </c>
      <c r="V69" s="43" t="s">
        <v>39</v>
      </c>
    </row>
    <row r="70" spans="1:22" x14ac:dyDescent="0.35">
      <c r="A70" s="41">
        <f t="shared" si="1"/>
        <v>69</v>
      </c>
      <c r="B70" s="31">
        <f>VLOOKUP(A70,'Master-Dummy'!A70:Y360,4,0)</f>
        <v>65550</v>
      </c>
      <c r="C70" s="8" t="str">
        <f>VLOOKUP(A70,'Master-Dummy'!A70:Y360,5,0)</f>
        <v xml:space="preserve">Take dummy </v>
      </c>
      <c r="D70" s="8" t="s">
        <v>182</v>
      </c>
      <c r="E70" s="32" t="str">
        <f>VLOOKUP(A70,'Master-Dummy'!A70:Y360,24,0)</f>
        <v>B.Tech</v>
      </c>
      <c r="F70" s="42">
        <f>VLOOKUP(A70,'Master-Dummy'!A70:Y360,6,0)</f>
        <v>6.2465753424657535</v>
      </c>
      <c r="G70" s="42"/>
      <c r="H70" s="9">
        <f>VLOOKUP(A70,'Master-Dummy'!A70:Y360,12,0)</f>
        <v>45317</v>
      </c>
      <c r="I70" s="32" t="s">
        <v>199</v>
      </c>
      <c r="J70" s="9" t="str">
        <f>VLOOKUP(A70,'Master-Dummy'!A70:Y360,25,0)</f>
        <v xml:space="preserve">Pune </v>
      </c>
      <c r="K70" s="32" t="str">
        <f>VLOOKUP(A70,'Master-Dummy'!A70:Y360,11,0)</f>
        <v>L2</v>
      </c>
      <c r="L70" s="32" t="s">
        <v>227</v>
      </c>
      <c r="M70" s="32" t="s">
        <v>287</v>
      </c>
      <c r="S70" s="32" t="s">
        <v>293</v>
      </c>
      <c r="T70" s="10">
        <v>2125000</v>
      </c>
      <c r="U70" s="32" t="e">
        <f>VLOOKUP(B70,#REF!,22,0)</f>
        <v>#REF!</v>
      </c>
      <c r="V70" s="43" t="s">
        <v>18</v>
      </c>
    </row>
    <row r="71" spans="1:22" x14ac:dyDescent="0.35">
      <c r="A71" s="41">
        <f t="shared" si="1"/>
        <v>70</v>
      </c>
      <c r="B71" s="31">
        <f>VLOOKUP(A71,'Master-Dummy'!A71:Y361,4,0)</f>
        <v>66662</v>
      </c>
      <c r="C71" s="8" t="str">
        <f>VLOOKUP(A71,'Master-Dummy'!A71:Y361,5,0)</f>
        <v xml:space="preserve">Take dummy </v>
      </c>
      <c r="D71" s="8" t="s">
        <v>182</v>
      </c>
      <c r="E71" s="32" t="str">
        <f>VLOOKUP(A71,'Master-Dummy'!A71:Y361,24,0)</f>
        <v>B.Tech</v>
      </c>
      <c r="F71" s="42">
        <f>VLOOKUP(A71,'Master-Dummy'!A71:Y361,6,0)</f>
        <v>9.3465753424657532</v>
      </c>
      <c r="G71" s="42"/>
      <c r="H71" s="9">
        <f>VLOOKUP(A71,'Master-Dummy'!A71:Y361,12,0)</f>
        <v>45197</v>
      </c>
      <c r="I71" s="32" t="s">
        <v>199</v>
      </c>
      <c r="J71" s="9" t="str">
        <f>VLOOKUP(A71,'Master-Dummy'!A71:Y361,25,0)</f>
        <v xml:space="preserve">Pune </v>
      </c>
      <c r="K71" s="32" t="str">
        <f>VLOOKUP(A71,'Master-Dummy'!A71:Y361,11,0)</f>
        <v>L2.1</v>
      </c>
      <c r="L71" s="32" t="s">
        <v>232</v>
      </c>
      <c r="M71" s="32" t="s">
        <v>287</v>
      </c>
      <c r="S71" s="32" t="s">
        <v>305</v>
      </c>
      <c r="T71" s="10">
        <v>1425000</v>
      </c>
      <c r="U71" s="32" t="e">
        <f>VLOOKUP(B71,#REF!,22,0)</f>
        <v>#REF!</v>
      </c>
      <c r="V71" s="43" t="s">
        <v>18</v>
      </c>
    </row>
    <row r="72" spans="1:22" x14ac:dyDescent="0.35">
      <c r="A72" s="41">
        <f t="shared" si="1"/>
        <v>71</v>
      </c>
      <c r="B72" s="31">
        <f>VLOOKUP(A72,'Master-Dummy'!A72:Y362,4,0)</f>
        <v>66264</v>
      </c>
      <c r="C72" s="8" t="str">
        <f>VLOOKUP(A72,'Master-Dummy'!A72:Y362,5,0)</f>
        <v xml:space="preserve">Take dummy </v>
      </c>
      <c r="D72" s="8" t="s">
        <v>182</v>
      </c>
      <c r="E72" s="32" t="str">
        <f>VLOOKUP(A72,'Master-Dummy'!A72:Y362,24,0)</f>
        <v>B.Tech</v>
      </c>
      <c r="F72" s="42">
        <f>VLOOKUP(A72,'Master-Dummy'!A72:Y362,6,0)</f>
        <v>5.2465753424657535</v>
      </c>
      <c r="G72" s="42"/>
      <c r="H72" s="9">
        <f>VLOOKUP(A72,'Master-Dummy'!A72:Y362,12,0)</f>
        <v>45310</v>
      </c>
      <c r="I72" s="32" t="s">
        <v>199</v>
      </c>
      <c r="J72" s="9" t="str">
        <f>VLOOKUP(A72,'Master-Dummy'!A72:Y362,25,0)</f>
        <v xml:space="preserve">Pune </v>
      </c>
      <c r="K72" s="32" t="str">
        <f>VLOOKUP(A72,'Master-Dummy'!A72:Y362,11,0)</f>
        <v>L2.1</v>
      </c>
      <c r="L72" s="32" t="s">
        <v>230</v>
      </c>
      <c r="M72" s="32" t="s">
        <v>287</v>
      </c>
      <c r="S72" s="32" t="s">
        <v>293</v>
      </c>
      <c r="T72" s="10">
        <v>2725000</v>
      </c>
      <c r="U72" s="32" t="e">
        <f>VLOOKUP(B72,#REF!,22,0)</f>
        <v>#REF!</v>
      </c>
      <c r="V72" s="43" t="s">
        <v>18</v>
      </c>
    </row>
    <row r="73" spans="1:22" x14ac:dyDescent="0.35">
      <c r="A73" s="41">
        <f t="shared" si="1"/>
        <v>72</v>
      </c>
      <c r="B73" s="31">
        <f>VLOOKUP(A73,'Master-Dummy'!A73:Y363,4,0)</f>
        <v>66270</v>
      </c>
      <c r="C73" s="8" t="str">
        <f>VLOOKUP(A73,'Master-Dummy'!A73:Y363,5,0)</f>
        <v xml:space="preserve">Take dummy </v>
      </c>
      <c r="D73" s="8" t="s">
        <v>182</v>
      </c>
      <c r="E73" s="32" t="str">
        <f>VLOOKUP(A73,'Master-Dummy'!A73:Y363,24,0)</f>
        <v>B.Tech</v>
      </c>
      <c r="F73" s="42">
        <f>VLOOKUP(A73,'Master-Dummy'!A73:Y363,6,0)</f>
        <v>5.7465753424657535</v>
      </c>
      <c r="G73" s="42"/>
      <c r="H73" s="9">
        <f>VLOOKUP(A73,'Master-Dummy'!A73:Y363,12,0)</f>
        <v>45270</v>
      </c>
      <c r="I73" s="32" t="s">
        <v>199</v>
      </c>
      <c r="J73" s="9" t="str">
        <f>VLOOKUP(A73,'Master-Dummy'!A73:Y363,25,0)</f>
        <v xml:space="preserve">Pune </v>
      </c>
      <c r="K73" s="32" t="str">
        <f>VLOOKUP(A73,'Master-Dummy'!A73:Y363,11,0)</f>
        <v>L2</v>
      </c>
      <c r="L73" s="32" t="s">
        <v>230</v>
      </c>
      <c r="M73" s="32" t="s">
        <v>287</v>
      </c>
      <c r="S73" s="32" t="s">
        <v>293</v>
      </c>
      <c r="T73" s="10">
        <v>2125000</v>
      </c>
      <c r="U73" s="32" t="e">
        <f>VLOOKUP(B73,#REF!,22,0)</f>
        <v>#REF!</v>
      </c>
      <c r="V73" s="43" t="s">
        <v>23</v>
      </c>
    </row>
    <row r="74" spans="1:22" x14ac:dyDescent="0.35">
      <c r="A74" s="41">
        <f t="shared" si="1"/>
        <v>73</v>
      </c>
      <c r="B74" s="31">
        <f>VLOOKUP(A74,'Master-Dummy'!A74:Y364,4,0)</f>
        <v>65880</v>
      </c>
      <c r="C74" s="8" t="str">
        <f>VLOOKUP(A74,'Master-Dummy'!A74:Y364,5,0)</f>
        <v xml:space="preserve">Take dummy </v>
      </c>
      <c r="D74" s="8" t="s">
        <v>182</v>
      </c>
      <c r="E74" s="32" t="str">
        <f>VLOOKUP(A74,'Master-Dummy'!A74:Y364,24,0)</f>
        <v>B.Tech</v>
      </c>
      <c r="F74" s="42">
        <f>VLOOKUP(A74,'Master-Dummy'!A74:Y364,6,0)</f>
        <v>6.0465753424657533</v>
      </c>
      <c r="G74" s="42"/>
      <c r="H74" s="9">
        <f>VLOOKUP(A74,'Master-Dummy'!A74:Y364,12,0)</f>
        <v>45273</v>
      </c>
      <c r="I74" s="32" t="s">
        <v>199</v>
      </c>
      <c r="J74" s="9" t="str">
        <f>VLOOKUP(A74,'Master-Dummy'!A74:Y364,25,0)</f>
        <v xml:space="preserve">Pune </v>
      </c>
      <c r="K74" s="32" t="str">
        <f>VLOOKUP(A74,'Master-Dummy'!A74:Y364,11,0)</f>
        <v>L1.2</v>
      </c>
      <c r="L74" s="32" t="s">
        <v>223</v>
      </c>
      <c r="M74" s="32" t="s">
        <v>287</v>
      </c>
      <c r="S74" s="32" t="s">
        <v>293</v>
      </c>
      <c r="T74" s="10">
        <v>1325000</v>
      </c>
      <c r="U74" s="32" t="e">
        <f>VLOOKUP(B74,#REF!,22,0)</f>
        <v>#REF!</v>
      </c>
      <c r="V74" s="43" t="s">
        <v>39</v>
      </c>
    </row>
    <row r="75" spans="1:22" x14ac:dyDescent="0.35">
      <c r="A75" s="41">
        <f t="shared" si="1"/>
        <v>74</v>
      </c>
      <c r="B75" s="31">
        <f>VLOOKUP(A75,'Master-Dummy'!A75:Y365,4,0)</f>
        <v>64438</v>
      </c>
      <c r="C75" s="8" t="str">
        <f>VLOOKUP(A75,'Master-Dummy'!A75:Y365,5,0)</f>
        <v xml:space="preserve">Take dummy </v>
      </c>
      <c r="D75" s="8" t="s">
        <v>182</v>
      </c>
      <c r="E75" s="32" t="str">
        <f>VLOOKUP(A75,'Master-Dummy'!A75:Y365,24,0)</f>
        <v>B.Tech</v>
      </c>
      <c r="F75" s="42">
        <f>VLOOKUP(A75,'Master-Dummy'!A75:Y365,6,0)</f>
        <v>2.3465753424657536</v>
      </c>
      <c r="G75" s="42"/>
      <c r="H75" s="9">
        <f>VLOOKUP(A75,'Master-Dummy'!A75:Y365,12,0)</f>
        <v>45210</v>
      </c>
      <c r="I75" s="32" t="s">
        <v>199</v>
      </c>
      <c r="J75" s="9" t="str">
        <f>VLOOKUP(A75,'Master-Dummy'!A75:Y365,25,0)</f>
        <v xml:space="preserve">Pune </v>
      </c>
      <c r="K75" s="32" t="str">
        <f>VLOOKUP(A75,'Master-Dummy'!A75:Y365,11,0)</f>
        <v>L1.1</v>
      </c>
      <c r="L75" s="32" t="s">
        <v>213</v>
      </c>
      <c r="M75" s="32" t="s">
        <v>287</v>
      </c>
      <c r="S75" s="32" t="s">
        <v>297</v>
      </c>
      <c r="T75" s="10">
        <v>1125000</v>
      </c>
      <c r="U75" s="32" t="e">
        <f>VLOOKUP(B75,#REF!,22,0)</f>
        <v>#REF!</v>
      </c>
      <c r="V75" s="43" t="s">
        <v>39</v>
      </c>
    </row>
    <row r="76" spans="1:22" x14ac:dyDescent="0.35">
      <c r="A76" s="41">
        <f t="shared" si="1"/>
        <v>75</v>
      </c>
      <c r="B76" s="31">
        <f>VLOOKUP(A76,'Master-Dummy'!A76:Y366,4,0)</f>
        <v>65883</v>
      </c>
      <c r="C76" s="8" t="str">
        <f>VLOOKUP(A76,'Master-Dummy'!A76:Y366,5,0)</f>
        <v xml:space="preserve">Take dummy </v>
      </c>
      <c r="D76" s="8" t="s">
        <v>182</v>
      </c>
      <c r="E76" s="32" t="str">
        <f>VLOOKUP(A76,'Master-Dummy'!A76:Y366,24,0)</f>
        <v>B.Tech</v>
      </c>
      <c r="F76" s="42">
        <f>VLOOKUP(A76,'Master-Dummy'!A76:Y366,6,0)</f>
        <v>7.2465753424657535</v>
      </c>
      <c r="G76" s="42"/>
      <c r="H76" s="9">
        <f>VLOOKUP(A76,'Master-Dummy'!A76:Y366,12,0)</f>
        <v>45231</v>
      </c>
      <c r="I76" s="32" t="s">
        <v>199</v>
      </c>
      <c r="J76" s="9" t="str">
        <f>VLOOKUP(A76,'Master-Dummy'!A76:Y366,25,0)</f>
        <v xml:space="preserve">Pune </v>
      </c>
      <c r="K76" s="32" t="str">
        <f>VLOOKUP(A76,'Master-Dummy'!A76:Y366,11,0)</f>
        <v>L1.2</v>
      </c>
      <c r="L76" s="32" t="s">
        <v>223</v>
      </c>
      <c r="M76" s="32" t="s">
        <v>287</v>
      </c>
      <c r="S76" s="32" t="s">
        <v>293</v>
      </c>
      <c r="T76" s="10">
        <v>1225000</v>
      </c>
      <c r="U76" s="32" t="e">
        <f>VLOOKUP(B76,#REF!,22,0)</f>
        <v>#REF!</v>
      </c>
      <c r="V76" s="43" t="s">
        <v>39</v>
      </c>
    </row>
    <row r="77" spans="1:22" x14ac:dyDescent="0.35">
      <c r="A77" s="41">
        <f t="shared" si="1"/>
        <v>76</v>
      </c>
      <c r="B77" s="31">
        <f>VLOOKUP(A77,'Master-Dummy'!A77:Y367,4,0)</f>
        <v>64449</v>
      </c>
      <c r="C77" s="8" t="str">
        <f>VLOOKUP(A77,'Master-Dummy'!A77:Y367,5,0)</f>
        <v xml:space="preserve">Take dummy </v>
      </c>
      <c r="D77" s="8" t="s">
        <v>182</v>
      </c>
      <c r="E77" s="32" t="str">
        <f>VLOOKUP(A77,'Master-Dummy'!A77:Y367,24,0)</f>
        <v>B.Tech</v>
      </c>
      <c r="F77" s="42">
        <f>VLOOKUP(A77,'Master-Dummy'!A77:Y367,6,0)</f>
        <v>2.7465753424657535</v>
      </c>
      <c r="G77" s="42"/>
      <c r="H77" s="9">
        <f>VLOOKUP(A77,'Master-Dummy'!A77:Y367,12,0)</f>
        <v>45224</v>
      </c>
      <c r="I77" s="32" t="s">
        <v>199</v>
      </c>
      <c r="J77" s="9" t="str">
        <f>VLOOKUP(A77,'Master-Dummy'!A77:Y367,25,0)</f>
        <v xml:space="preserve">Pune </v>
      </c>
      <c r="K77" s="32" t="str">
        <f>VLOOKUP(A77,'Master-Dummy'!A77:Y367,11,0)</f>
        <v>L1.1</v>
      </c>
      <c r="L77" s="32" t="s">
        <v>213</v>
      </c>
      <c r="M77" s="32" t="s">
        <v>287</v>
      </c>
      <c r="S77" s="32" t="s">
        <v>297</v>
      </c>
      <c r="T77" s="10">
        <v>1125000</v>
      </c>
      <c r="U77" s="32" t="e">
        <f>VLOOKUP(B77,#REF!,22,0)</f>
        <v>#REF!</v>
      </c>
      <c r="V77" s="43" t="s">
        <v>39</v>
      </c>
    </row>
    <row r="78" spans="1:22" x14ac:dyDescent="0.35">
      <c r="A78" s="41">
        <f t="shared" si="1"/>
        <v>77</v>
      </c>
      <c r="B78" s="31">
        <f>VLOOKUP(A78,'Master-Dummy'!A78:Y368,4,0)</f>
        <v>65882</v>
      </c>
      <c r="C78" s="8" t="str">
        <f>VLOOKUP(A78,'Master-Dummy'!A78:Y368,5,0)</f>
        <v xml:space="preserve">Take dummy </v>
      </c>
      <c r="D78" s="8" t="s">
        <v>182</v>
      </c>
      <c r="E78" s="32" t="str">
        <f>VLOOKUP(A78,'Master-Dummy'!A78:Y368,24,0)</f>
        <v>B.Tech</v>
      </c>
      <c r="F78" s="42">
        <f>VLOOKUP(A78,'Master-Dummy'!A78:Y368,6,0)</f>
        <v>5.2465753424657535</v>
      </c>
      <c r="G78" s="42"/>
      <c r="H78" s="9">
        <f>VLOOKUP(A78,'Master-Dummy'!A78:Y368,12,0)</f>
        <v>45212</v>
      </c>
      <c r="I78" s="32" t="s">
        <v>199</v>
      </c>
      <c r="J78" s="9" t="str">
        <f>VLOOKUP(A78,'Master-Dummy'!A78:Y368,25,0)</f>
        <v xml:space="preserve">Pune </v>
      </c>
      <c r="K78" s="32" t="str">
        <f>VLOOKUP(A78,'Master-Dummy'!A78:Y368,11,0)</f>
        <v>L2</v>
      </c>
      <c r="L78" s="32" t="s">
        <v>223</v>
      </c>
      <c r="M78" s="32" t="s">
        <v>287</v>
      </c>
      <c r="S78" s="32" t="s">
        <v>293</v>
      </c>
      <c r="T78" s="10">
        <v>1125000</v>
      </c>
      <c r="U78" s="32" t="e">
        <f>VLOOKUP(B78,#REF!,22,0)</f>
        <v>#REF!</v>
      </c>
      <c r="V78" s="43" t="s">
        <v>39</v>
      </c>
    </row>
    <row r="79" spans="1:22" x14ac:dyDescent="0.35">
      <c r="A79" s="41">
        <f t="shared" si="1"/>
        <v>78</v>
      </c>
      <c r="B79" s="31">
        <f>VLOOKUP(A79,'Master-Dummy'!A79:Y369,4,0)</f>
        <v>64464</v>
      </c>
      <c r="C79" s="8" t="str">
        <f>VLOOKUP(A79,'Master-Dummy'!A79:Y369,5,0)</f>
        <v xml:space="preserve">Take dummy </v>
      </c>
      <c r="D79" s="8" t="s">
        <v>182</v>
      </c>
      <c r="E79" s="32" t="str">
        <f>VLOOKUP(A79,'Master-Dummy'!A79:Y369,24,0)</f>
        <v>B.Tech</v>
      </c>
      <c r="F79" s="42">
        <f>VLOOKUP(A79,'Master-Dummy'!A79:Y369,6,0)</f>
        <v>2.2465753424657535</v>
      </c>
      <c r="G79" s="42"/>
      <c r="H79" s="9">
        <f>VLOOKUP(A79,'Master-Dummy'!A79:Y369,12,0)</f>
        <v>45312</v>
      </c>
      <c r="I79" s="32" t="s">
        <v>199</v>
      </c>
      <c r="J79" s="9" t="str">
        <f>VLOOKUP(A79,'Master-Dummy'!A79:Y369,25,0)</f>
        <v xml:space="preserve">Pune </v>
      </c>
      <c r="K79" s="32" t="str">
        <f>VLOOKUP(A79,'Master-Dummy'!A79:Y369,11,0)</f>
        <v>L1.1</v>
      </c>
      <c r="L79" s="32" t="s">
        <v>214</v>
      </c>
      <c r="M79" s="32" t="s">
        <v>287</v>
      </c>
      <c r="S79" s="32" t="s">
        <v>290</v>
      </c>
      <c r="T79" s="10">
        <v>775000</v>
      </c>
      <c r="U79" s="32" t="e">
        <f>VLOOKUP(B79,#REF!,22,0)</f>
        <v>#REF!</v>
      </c>
      <c r="V79" s="43" t="s">
        <v>18</v>
      </c>
    </row>
    <row r="80" spans="1:22" x14ac:dyDescent="0.35">
      <c r="A80" s="41">
        <f t="shared" si="1"/>
        <v>79</v>
      </c>
      <c r="B80" s="31">
        <f>VLOOKUP(A80,'Master-Dummy'!A80:Y370,4,0)</f>
        <v>65074</v>
      </c>
      <c r="C80" s="8" t="str">
        <f>VLOOKUP(A80,'Master-Dummy'!A80:Y370,5,0)</f>
        <v xml:space="preserve">Take dummy </v>
      </c>
      <c r="D80" s="8" t="s">
        <v>182</v>
      </c>
      <c r="E80" s="32" t="str">
        <f>VLOOKUP(A80,'Master-Dummy'!A80:Y370,24,0)</f>
        <v>B.Tech</v>
      </c>
      <c r="F80" s="42">
        <f>VLOOKUP(A80,'Master-Dummy'!A80:Y370,6,0)</f>
        <v>12.846575342465753</v>
      </c>
      <c r="G80" s="42"/>
      <c r="H80" s="9">
        <f>VLOOKUP(A80,'Master-Dummy'!A80:Y370,12,0)</f>
        <v>45316</v>
      </c>
      <c r="I80" s="32" t="s">
        <v>199</v>
      </c>
      <c r="J80" s="9" t="str">
        <f>VLOOKUP(A80,'Master-Dummy'!A80:Y370,25,0)</f>
        <v xml:space="preserve">Pune </v>
      </c>
      <c r="K80" s="32" t="str">
        <f>VLOOKUP(A80,'Master-Dummy'!A80:Y370,11,0)</f>
        <v>L3</v>
      </c>
      <c r="L80" s="32" t="s">
        <v>225</v>
      </c>
      <c r="M80" s="32" t="s">
        <v>287</v>
      </c>
      <c r="S80" s="32" t="s">
        <v>293</v>
      </c>
      <c r="T80" s="10">
        <v>3525000</v>
      </c>
      <c r="U80" s="32" t="e">
        <f>VLOOKUP(B80,#REF!,22,0)</f>
        <v>#REF!</v>
      </c>
      <c r="V80" s="43" t="s">
        <v>18</v>
      </c>
    </row>
    <row r="81" spans="1:22" x14ac:dyDescent="0.35">
      <c r="A81" s="41">
        <f t="shared" si="1"/>
        <v>80</v>
      </c>
      <c r="B81" s="31">
        <f>VLOOKUP(A81,'Master-Dummy'!A81:Y371,4,0)</f>
        <v>60407</v>
      </c>
      <c r="C81" s="8" t="str">
        <f>VLOOKUP(A81,'Master-Dummy'!A81:Y371,5,0)</f>
        <v xml:space="preserve">Take dummy </v>
      </c>
      <c r="D81" s="8" t="s">
        <v>182</v>
      </c>
      <c r="E81" s="32" t="str">
        <f>VLOOKUP(A81,'Master-Dummy'!A81:Y371,24,0)</f>
        <v>B.Tech</v>
      </c>
      <c r="F81" s="42">
        <f>VLOOKUP(A81,'Master-Dummy'!A81:Y371,6,0)</f>
        <v>15.246575342465754</v>
      </c>
      <c r="G81" s="42"/>
      <c r="H81" s="9">
        <f>VLOOKUP(A81,'Master-Dummy'!A81:Y371,12,0)</f>
        <v>45340</v>
      </c>
      <c r="I81" s="32" t="s">
        <v>199</v>
      </c>
      <c r="J81" s="9" t="str">
        <f>VLOOKUP(A81,'Master-Dummy'!A81:Y371,25,0)</f>
        <v xml:space="preserve">Pune </v>
      </c>
      <c r="K81" s="32" t="str">
        <f>VLOOKUP(A81,'Master-Dummy'!A81:Y371,11,0)</f>
        <v>L3.1</v>
      </c>
      <c r="L81" s="32" t="s">
        <v>218</v>
      </c>
      <c r="M81" s="32" t="s">
        <v>118</v>
      </c>
      <c r="S81" s="32" t="s">
        <v>293</v>
      </c>
      <c r="T81" s="10">
        <v>4125000</v>
      </c>
      <c r="U81" s="32" t="e">
        <f>VLOOKUP(B81,#REF!,22,0)</f>
        <v>#REF!</v>
      </c>
      <c r="V81" s="43" t="s">
        <v>18</v>
      </c>
    </row>
    <row r="82" spans="1:22" x14ac:dyDescent="0.35">
      <c r="A82" s="41">
        <f t="shared" si="1"/>
        <v>81</v>
      </c>
      <c r="B82" s="31">
        <f>VLOOKUP(A82,'Master-Dummy'!A82:Y372,4,0)</f>
        <v>65854</v>
      </c>
      <c r="C82" s="8" t="str">
        <f>VLOOKUP(A82,'Master-Dummy'!A82:Y372,5,0)</f>
        <v xml:space="preserve">Take dummy </v>
      </c>
      <c r="D82" s="8" t="s">
        <v>182</v>
      </c>
      <c r="E82" s="32" t="str">
        <f>VLOOKUP(A82,'Master-Dummy'!A82:Y372,24,0)</f>
        <v>B.Tech</v>
      </c>
      <c r="F82" s="42">
        <f>VLOOKUP(A82,'Master-Dummy'!A82:Y372,6,0)</f>
        <v>10.746575342465754</v>
      </c>
      <c r="G82" s="42"/>
      <c r="H82" s="9">
        <f>VLOOKUP(A82,'Master-Dummy'!A82:Y372,12,0)</f>
        <v>45220</v>
      </c>
      <c r="I82" s="32" t="s">
        <v>199</v>
      </c>
      <c r="J82" s="9" t="str">
        <f>VLOOKUP(A82,'Master-Dummy'!A82:Y372,25,0)</f>
        <v xml:space="preserve">Pune </v>
      </c>
      <c r="K82" s="32" t="str">
        <f>VLOOKUP(A82,'Master-Dummy'!A82:Y372,11,0)</f>
        <v>L3</v>
      </c>
      <c r="L82" s="32" t="s">
        <v>223</v>
      </c>
      <c r="M82" s="32" t="s">
        <v>287</v>
      </c>
      <c r="S82" s="32" t="s">
        <v>293</v>
      </c>
      <c r="T82" s="10">
        <v>2925000</v>
      </c>
      <c r="U82" s="32" t="e">
        <f>VLOOKUP(B82,#REF!,22,0)</f>
        <v>#REF!</v>
      </c>
      <c r="V82" s="43" t="s">
        <v>18</v>
      </c>
    </row>
    <row r="83" spans="1:22" x14ac:dyDescent="0.35">
      <c r="A83" s="41">
        <f t="shared" si="1"/>
        <v>82</v>
      </c>
      <c r="B83" s="31">
        <f>VLOOKUP(A83,'Master-Dummy'!A83:Y373,4,0)</f>
        <v>62273</v>
      </c>
      <c r="C83" s="8" t="str">
        <f>VLOOKUP(A83,'Master-Dummy'!A83:Y373,5,0)</f>
        <v xml:space="preserve">Take dummy </v>
      </c>
      <c r="D83" s="8" t="s">
        <v>182</v>
      </c>
      <c r="E83" s="32" t="str">
        <f>VLOOKUP(A83,'Master-Dummy'!A83:Y373,24,0)</f>
        <v>B.Tech</v>
      </c>
      <c r="F83" s="42">
        <f>VLOOKUP(A83,'Master-Dummy'!A83:Y373,6,0)</f>
        <v>5.0465753424657533</v>
      </c>
      <c r="G83" s="42"/>
      <c r="H83" s="9">
        <f>VLOOKUP(A83,'Master-Dummy'!A83:Y373,12,0)</f>
        <v>45220</v>
      </c>
      <c r="I83" s="32" t="s">
        <v>199</v>
      </c>
      <c r="J83" s="9" t="str">
        <f>VLOOKUP(A83,'Master-Dummy'!A83:Y373,25,0)</f>
        <v xml:space="preserve">Pune </v>
      </c>
      <c r="K83" s="32" t="str">
        <f>VLOOKUP(A83,'Master-Dummy'!A83:Y373,11,0)</f>
        <v>L1.2</v>
      </c>
      <c r="L83" s="32" t="e">
        <v>#N/A</v>
      </c>
      <c r="M83" s="32" t="s">
        <v>287</v>
      </c>
      <c r="S83" s="32" t="e">
        <v>#N/A</v>
      </c>
      <c r="T83" s="10">
        <v>1925000</v>
      </c>
      <c r="U83" s="32" t="e">
        <f>VLOOKUP(B83,#REF!,22,0)</f>
        <v>#REF!</v>
      </c>
      <c r="V83" s="43" t="s">
        <v>18</v>
      </c>
    </row>
    <row r="84" spans="1:22" x14ac:dyDescent="0.35">
      <c r="A84" s="41">
        <f t="shared" si="1"/>
        <v>83</v>
      </c>
      <c r="B84" s="31">
        <f>VLOOKUP(A84,'Master-Dummy'!A84:Y374,4,0)</f>
        <v>65892</v>
      </c>
      <c r="C84" s="8" t="str">
        <f>VLOOKUP(A84,'Master-Dummy'!A84:Y374,5,0)</f>
        <v xml:space="preserve">Take dummy </v>
      </c>
      <c r="D84" s="8" t="s">
        <v>182</v>
      </c>
      <c r="E84" s="32" t="str">
        <f>VLOOKUP(A84,'Master-Dummy'!A84:Y374,24,0)</f>
        <v>B.Tech</v>
      </c>
      <c r="F84" s="42">
        <f>VLOOKUP(A84,'Master-Dummy'!A84:Y374,6,0)</f>
        <v>6.2465753424657535</v>
      </c>
      <c r="G84" s="42"/>
      <c r="H84" s="9">
        <f>VLOOKUP(A84,'Master-Dummy'!A84:Y374,12,0)</f>
        <v>45350</v>
      </c>
      <c r="I84" s="32" t="s">
        <v>199</v>
      </c>
      <c r="J84" s="9" t="str">
        <f>VLOOKUP(A84,'Master-Dummy'!A84:Y374,25,0)</f>
        <v xml:space="preserve">Pune </v>
      </c>
      <c r="K84" s="32" t="str">
        <f>VLOOKUP(A84,'Master-Dummy'!A84:Y374,11,0)</f>
        <v>L2</v>
      </c>
      <c r="L84" s="32" t="s">
        <v>223</v>
      </c>
      <c r="M84" s="32" t="s">
        <v>287</v>
      </c>
      <c r="S84" s="32" t="s">
        <v>293</v>
      </c>
      <c r="T84" s="10">
        <v>2325000</v>
      </c>
      <c r="U84" s="32" t="e">
        <f>VLOOKUP(B84,#REF!,22,0)</f>
        <v>#REF!</v>
      </c>
      <c r="V84" s="43" t="s">
        <v>18</v>
      </c>
    </row>
    <row r="85" spans="1:22" x14ac:dyDescent="0.35">
      <c r="A85" s="41">
        <f t="shared" si="1"/>
        <v>84</v>
      </c>
      <c r="B85" s="31">
        <f>VLOOKUP(A85,'Master-Dummy'!A85:Y375,4,0)</f>
        <v>66276</v>
      </c>
      <c r="C85" s="8" t="str">
        <f>VLOOKUP(A85,'Master-Dummy'!A85:Y375,5,0)</f>
        <v xml:space="preserve">Take dummy </v>
      </c>
      <c r="D85" s="8" t="s">
        <v>182</v>
      </c>
      <c r="E85" s="32" t="str">
        <f>VLOOKUP(A85,'Master-Dummy'!A85:Y375,24,0)</f>
        <v>B.Tech</v>
      </c>
      <c r="F85" s="42">
        <f>VLOOKUP(A85,'Master-Dummy'!A85:Y375,6,0)</f>
        <v>9.2465753424657535</v>
      </c>
      <c r="G85" s="42"/>
      <c r="H85" s="9">
        <f>VLOOKUP(A85,'Master-Dummy'!A85:Y375,12,0)</f>
        <v>45311</v>
      </c>
      <c r="I85" s="32" t="s">
        <v>199</v>
      </c>
      <c r="J85" s="9" t="str">
        <f>VLOOKUP(A85,'Master-Dummy'!A85:Y375,25,0)</f>
        <v xml:space="preserve">Pune </v>
      </c>
      <c r="K85" s="32" t="str">
        <f>VLOOKUP(A85,'Master-Dummy'!A85:Y375,11,0)</f>
        <v>L2.1</v>
      </c>
      <c r="L85" s="32" t="s">
        <v>230</v>
      </c>
      <c r="M85" s="32" t="s">
        <v>287</v>
      </c>
      <c r="S85" s="32" t="s">
        <v>293</v>
      </c>
      <c r="T85" s="10">
        <v>3025000</v>
      </c>
      <c r="U85" s="32" t="e">
        <f>VLOOKUP(B85,#REF!,22,0)</f>
        <v>#REF!</v>
      </c>
      <c r="V85" s="43" t="s">
        <v>18</v>
      </c>
    </row>
    <row r="86" spans="1:22" x14ac:dyDescent="0.35">
      <c r="A86" s="41">
        <f t="shared" si="1"/>
        <v>85</v>
      </c>
      <c r="B86" s="31">
        <f>VLOOKUP(A86,'Master-Dummy'!A86:Y376,4,0)</f>
        <v>66285</v>
      </c>
      <c r="C86" s="8" t="str">
        <f>VLOOKUP(A86,'Master-Dummy'!A86:Y376,5,0)</f>
        <v xml:space="preserve">Take dummy </v>
      </c>
      <c r="D86" s="8" t="s">
        <v>182</v>
      </c>
      <c r="E86" s="32" t="str">
        <f>VLOOKUP(A86,'Master-Dummy'!A86:Y376,24,0)</f>
        <v>B.Tech</v>
      </c>
      <c r="F86" s="42">
        <f>VLOOKUP(A86,'Master-Dummy'!A86:Y376,6,0)</f>
        <v>8.5465753424657542</v>
      </c>
      <c r="G86" s="42"/>
      <c r="H86" s="9">
        <f>VLOOKUP(A86,'Master-Dummy'!A86:Y376,12,0)</f>
        <v>45318</v>
      </c>
      <c r="I86" s="32" t="s">
        <v>199</v>
      </c>
      <c r="J86" s="9" t="str">
        <f>VLOOKUP(A86,'Master-Dummy'!A86:Y376,25,0)</f>
        <v xml:space="preserve">Pune </v>
      </c>
      <c r="K86" s="32" t="str">
        <f>VLOOKUP(A86,'Master-Dummy'!A86:Y376,11,0)</f>
        <v>L2.1</v>
      </c>
      <c r="L86" s="32" t="s">
        <v>230</v>
      </c>
      <c r="M86" s="32" t="s">
        <v>287</v>
      </c>
      <c r="S86" s="32" t="s">
        <v>293</v>
      </c>
      <c r="T86" s="10">
        <v>2925000</v>
      </c>
      <c r="U86" s="32" t="e">
        <f>VLOOKUP(B86,#REF!,22,0)</f>
        <v>#REF!</v>
      </c>
      <c r="V86" s="43" t="s">
        <v>18</v>
      </c>
    </row>
    <row r="87" spans="1:22" x14ac:dyDescent="0.35">
      <c r="A87" s="41">
        <f t="shared" si="1"/>
        <v>86</v>
      </c>
      <c r="B87" s="31">
        <f>VLOOKUP(A87,'Master-Dummy'!A87:Y377,4,0)</f>
        <v>65906</v>
      </c>
      <c r="C87" s="8" t="str">
        <f>VLOOKUP(A87,'Master-Dummy'!A87:Y377,5,0)</f>
        <v xml:space="preserve">Take dummy </v>
      </c>
      <c r="D87" s="8" t="s">
        <v>182</v>
      </c>
      <c r="E87" s="32" t="str">
        <f>VLOOKUP(A87,'Master-Dummy'!A87:Y377,24,0)</f>
        <v>B.Tech</v>
      </c>
      <c r="F87" s="42">
        <f>VLOOKUP(A87,'Master-Dummy'!A87:Y377,6,0)</f>
        <v>5.2465753424657535</v>
      </c>
      <c r="G87" s="42"/>
      <c r="H87" s="9">
        <f>VLOOKUP(A87,'Master-Dummy'!A87:Y377,12,0)</f>
        <v>45221</v>
      </c>
      <c r="I87" s="32" t="s">
        <v>199</v>
      </c>
      <c r="J87" s="9" t="str">
        <f>VLOOKUP(A87,'Master-Dummy'!A87:Y377,25,0)</f>
        <v xml:space="preserve">Pune </v>
      </c>
      <c r="K87" s="32" t="str">
        <f>VLOOKUP(A87,'Master-Dummy'!A87:Y377,11,0)</f>
        <v>L1.2</v>
      </c>
      <c r="L87" s="32" t="s">
        <v>223</v>
      </c>
      <c r="M87" s="32" t="s">
        <v>287</v>
      </c>
      <c r="S87" s="32" t="s">
        <v>293</v>
      </c>
      <c r="T87" s="10">
        <v>2025000</v>
      </c>
      <c r="U87" s="32" t="e">
        <f>VLOOKUP(B87,#REF!,22,0)</f>
        <v>#REF!</v>
      </c>
      <c r="V87" s="43" t="s">
        <v>18</v>
      </c>
    </row>
    <row r="88" spans="1:22" x14ac:dyDescent="0.35">
      <c r="A88" s="41">
        <f t="shared" si="1"/>
        <v>87</v>
      </c>
      <c r="B88" s="31">
        <f>VLOOKUP(A88,'Master-Dummy'!A88:Y378,4,0)</f>
        <v>65853</v>
      </c>
      <c r="C88" s="8" t="str">
        <f>VLOOKUP(A88,'Master-Dummy'!A88:Y378,5,0)</f>
        <v xml:space="preserve">Take dummy </v>
      </c>
      <c r="D88" s="8" t="s">
        <v>182</v>
      </c>
      <c r="E88" s="32" t="str">
        <f>VLOOKUP(A88,'Master-Dummy'!A88:Y378,24,0)</f>
        <v>B.Tech</v>
      </c>
      <c r="F88" s="42">
        <f>VLOOKUP(A88,'Master-Dummy'!A88:Y378,6,0)</f>
        <v>17.246575342465754</v>
      </c>
      <c r="G88" s="42"/>
      <c r="H88" s="9">
        <f>VLOOKUP(A88,'Master-Dummy'!A88:Y378,12,0)</f>
        <v>45302</v>
      </c>
      <c r="I88" s="32" t="s">
        <v>199</v>
      </c>
      <c r="J88" s="9" t="str">
        <f>VLOOKUP(A88,'Master-Dummy'!A88:Y378,25,0)</f>
        <v xml:space="preserve">Pune </v>
      </c>
      <c r="K88" s="32" t="str">
        <f>VLOOKUP(A88,'Master-Dummy'!A88:Y378,11,0)</f>
        <v>L3</v>
      </c>
      <c r="L88" s="32" t="s">
        <v>223</v>
      </c>
      <c r="M88" s="32" t="s">
        <v>287</v>
      </c>
      <c r="S88" s="32" t="s">
        <v>293</v>
      </c>
      <c r="T88" s="10">
        <v>2925000</v>
      </c>
      <c r="U88" s="32" t="e">
        <f>VLOOKUP(B88,#REF!,22,0)</f>
        <v>#REF!</v>
      </c>
      <c r="V88" s="43" t="s">
        <v>18</v>
      </c>
    </row>
    <row r="89" spans="1:22" x14ac:dyDescent="0.35">
      <c r="A89" s="41">
        <f t="shared" si="1"/>
        <v>88</v>
      </c>
      <c r="B89" s="31">
        <f>VLOOKUP(A89,'Master-Dummy'!A89:Y379,4,0)</f>
        <v>64490</v>
      </c>
      <c r="C89" s="8" t="str">
        <f>VLOOKUP(A89,'Master-Dummy'!A89:Y379,5,0)</f>
        <v xml:space="preserve">Take dummy </v>
      </c>
      <c r="D89" s="8" t="s">
        <v>182</v>
      </c>
      <c r="E89" s="32" t="str">
        <f>VLOOKUP(A89,'Master-Dummy'!A89:Y379,24,0)</f>
        <v>B.Tech</v>
      </c>
      <c r="F89" s="42">
        <f>VLOOKUP(A89,'Master-Dummy'!A89:Y379,6,0)</f>
        <v>14.246575342465754</v>
      </c>
      <c r="G89" s="42"/>
      <c r="H89" s="9">
        <f>VLOOKUP(A89,'Master-Dummy'!A89:Y379,12,0)</f>
        <v>45210</v>
      </c>
      <c r="I89" s="32" t="s">
        <v>199</v>
      </c>
      <c r="J89" s="9" t="str">
        <f>VLOOKUP(A89,'Master-Dummy'!A89:Y379,25,0)</f>
        <v xml:space="preserve">Pune </v>
      </c>
      <c r="K89" s="32" t="str">
        <f>VLOOKUP(A89,'Master-Dummy'!A89:Y379,11,0)</f>
        <v>L4</v>
      </c>
      <c r="L89" s="32" t="s">
        <v>214</v>
      </c>
      <c r="M89" s="32" t="s">
        <v>287</v>
      </c>
      <c r="S89" s="32" t="s">
        <v>306</v>
      </c>
      <c r="T89" s="10">
        <v>4925000</v>
      </c>
      <c r="U89" s="32" t="e">
        <f>VLOOKUP(B89,#REF!,22,0)</f>
        <v>#REF!</v>
      </c>
      <c r="V89" s="43" t="s">
        <v>18</v>
      </c>
    </row>
    <row r="90" spans="1:22" x14ac:dyDescent="0.35">
      <c r="A90" s="41">
        <f t="shared" si="1"/>
        <v>89</v>
      </c>
      <c r="B90" s="31">
        <f>VLOOKUP(A90,'Master-Dummy'!A90:Y380,4,0)</f>
        <v>64197</v>
      </c>
      <c r="C90" s="8" t="str">
        <f>VLOOKUP(A90,'Master-Dummy'!A90:Y380,5,0)</f>
        <v xml:space="preserve">Take dummy </v>
      </c>
      <c r="D90" s="8" t="s">
        <v>182</v>
      </c>
      <c r="E90" s="32" t="str">
        <f>VLOOKUP(A90,'Master-Dummy'!A90:Y380,24,0)</f>
        <v>B.Tech</v>
      </c>
      <c r="F90" s="42">
        <f>VLOOKUP(A90,'Master-Dummy'!A90:Y380,6,0)</f>
        <v>19.246575342465754</v>
      </c>
      <c r="G90" s="42"/>
      <c r="H90" s="9">
        <f>VLOOKUP(A90,'Master-Dummy'!A90:Y380,12,0)</f>
        <v>45214</v>
      </c>
      <c r="I90" s="32" t="s">
        <v>199</v>
      </c>
      <c r="J90" s="9" t="str">
        <f>VLOOKUP(A90,'Master-Dummy'!A90:Y380,25,0)</f>
        <v xml:space="preserve">Pune </v>
      </c>
      <c r="K90" s="32" t="str">
        <f>VLOOKUP(A90,'Master-Dummy'!A90:Y380,11,0)</f>
        <v>L4</v>
      </c>
      <c r="L90" s="32" t="s">
        <v>233</v>
      </c>
      <c r="M90" s="32" t="s">
        <v>287</v>
      </c>
      <c r="S90" s="32" t="s">
        <v>306</v>
      </c>
      <c r="T90" s="10">
        <v>4925000</v>
      </c>
      <c r="U90" s="32" t="e">
        <f>VLOOKUP(B90,#REF!,22,0)</f>
        <v>#REF!</v>
      </c>
      <c r="V90" s="43" t="s">
        <v>18</v>
      </c>
    </row>
    <row r="91" spans="1:22" x14ac:dyDescent="0.35">
      <c r="A91" s="41">
        <f t="shared" si="1"/>
        <v>90</v>
      </c>
      <c r="B91" s="31">
        <f>VLOOKUP(A91,'Master-Dummy'!A91:Y381,4,0)</f>
        <v>60395</v>
      </c>
      <c r="C91" s="8" t="str">
        <f>VLOOKUP(A91,'Master-Dummy'!A91:Y381,5,0)</f>
        <v xml:space="preserve">Take dummy </v>
      </c>
      <c r="D91" s="8" t="s">
        <v>182</v>
      </c>
      <c r="E91" s="32" t="str">
        <f>VLOOKUP(A91,'Master-Dummy'!A91:Y381,24,0)</f>
        <v>B.Tech</v>
      </c>
      <c r="F91" s="42">
        <f>VLOOKUP(A91,'Master-Dummy'!A91:Y381,6,0)</f>
        <v>8.6465753424657539</v>
      </c>
      <c r="G91" s="42"/>
      <c r="H91" s="9">
        <f>VLOOKUP(A91,'Master-Dummy'!A91:Y381,12,0)</f>
        <v>45224</v>
      </c>
      <c r="I91" s="32" t="s">
        <v>199</v>
      </c>
      <c r="J91" s="9" t="str">
        <f>VLOOKUP(A91,'Master-Dummy'!A91:Y381,25,0)</f>
        <v xml:space="preserve">Pune </v>
      </c>
      <c r="K91" s="32" t="str">
        <f>VLOOKUP(A91,'Master-Dummy'!A91:Y381,11,0)</f>
        <v>L2.1</v>
      </c>
      <c r="L91" s="32" t="s">
        <v>218</v>
      </c>
      <c r="M91" s="32" t="s">
        <v>118</v>
      </c>
      <c r="S91" s="32" t="s">
        <v>293</v>
      </c>
      <c r="T91" s="10">
        <v>2675000</v>
      </c>
      <c r="U91" s="32" t="e">
        <f>VLOOKUP(B91,#REF!,22,0)</f>
        <v>#REF!</v>
      </c>
      <c r="V91" s="43" t="s">
        <v>18</v>
      </c>
    </row>
    <row r="92" spans="1:22" x14ac:dyDescent="0.35">
      <c r="A92" s="41">
        <f t="shared" si="1"/>
        <v>91</v>
      </c>
      <c r="B92" s="31">
        <f>VLOOKUP(A92,'Master-Dummy'!A92:Y382,4,0)</f>
        <v>66261</v>
      </c>
      <c r="C92" s="8" t="str">
        <f>VLOOKUP(A92,'Master-Dummy'!A92:Y382,5,0)</f>
        <v xml:space="preserve">Take dummy </v>
      </c>
      <c r="D92" s="8" t="s">
        <v>182</v>
      </c>
      <c r="E92" s="32" t="str">
        <f>VLOOKUP(A92,'Master-Dummy'!A92:Y382,24,0)</f>
        <v>B.Tech</v>
      </c>
      <c r="F92" s="42">
        <f>VLOOKUP(A92,'Master-Dummy'!A92:Y382,6,0)</f>
        <v>6.7465753424657535</v>
      </c>
      <c r="G92" s="42"/>
      <c r="H92" s="9">
        <f>VLOOKUP(A92,'Master-Dummy'!A92:Y382,12,0)</f>
        <v>45330</v>
      </c>
      <c r="I92" s="32" t="s">
        <v>199</v>
      </c>
      <c r="J92" s="9" t="str">
        <f>VLOOKUP(A92,'Master-Dummy'!A92:Y382,25,0)</f>
        <v xml:space="preserve">Pune </v>
      </c>
      <c r="K92" s="32" t="str">
        <f>VLOOKUP(A92,'Master-Dummy'!A92:Y382,11,0)</f>
        <v>L2</v>
      </c>
      <c r="L92" s="32" t="s">
        <v>230</v>
      </c>
      <c r="M92" s="32" t="s">
        <v>287</v>
      </c>
      <c r="S92" s="32" t="s">
        <v>293</v>
      </c>
      <c r="T92" s="10">
        <v>1825000</v>
      </c>
      <c r="U92" s="32" t="e">
        <f>VLOOKUP(B92,#REF!,22,0)</f>
        <v>#REF!</v>
      </c>
      <c r="V92" s="43" t="s">
        <v>18</v>
      </c>
    </row>
    <row r="93" spans="1:22" x14ac:dyDescent="0.35">
      <c r="A93" s="41">
        <f t="shared" si="1"/>
        <v>92</v>
      </c>
      <c r="B93" s="31">
        <f>VLOOKUP(A93,'Master-Dummy'!A93:Y383,4,0)</f>
        <v>65549</v>
      </c>
      <c r="C93" s="8" t="str">
        <f>VLOOKUP(A93,'Master-Dummy'!A93:Y383,5,0)</f>
        <v xml:space="preserve">Take dummy </v>
      </c>
      <c r="D93" s="8" t="s">
        <v>182</v>
      </c>
      <c r="E93" s="32" t="str">
        <f>VLOOKUP(A93,'Master-Dummy'!A93:Y383,24,0)</f>
        <v>B.Tech</v>
      </c>
      <c r="F93" s="42">
        <f>VLOOKUP(A93,'Master-Dummy'!A93:Y383,6,0)</f>
        <v>8.2465753424657535</v>
      </c>
      <c r="G93" s="42"/>
      <c r="H93" s="9">
        <f>VLOOKUP(A93,'Master-Dummy'!A93:Y383,12,0)</f>
        <v>45295</v>
      </c>
      <c r="I93" s="32" t="s">
        <v>199</v>
      </c>
      <c r="J93" s="9" t="str">
        <f>VLOOKUP(A93,'Master-Dummy'!A93:Y383,25,0)</f>
        <v xml:space="preserve">Pune </v>
      </c>
      <c r="K93" s="32" t="str">
        <f>VLOOKUP(A93,'Master-Dummy'!A93:Y383,11,0)</f>
        <v>L2.1</v>
      </c>
      <c r="L93" s="32" t="s">
        <v>227</v>
      </c>
      <c r="M93" s="32" t="s">
        <v>287</v>
      </c>
      <c r="S93" s="32" t="s">
        <v>293</v>
      </c>
      <c r="T93" s="10">
        <v>3125000</v>
      </c>
      <c r="U93" s="32" t="e">
        <f>VLOOKUP(B93,#REF!,22,0)</f>
        <v>#REF!</v>
      </c>
      <c r="V93" s="43" t="s">
        <v>18</v>
      </c>
    </row>
    <row r="94" spans="1:22" x14ac:dyDescent="0.35">
      <c r="A94" s="41">
        <f t="shared" si="1"/>
        <v>93</v>
      </c>
      <c r="B94" s="31">
        <f>VLOOKUP(A94,'Master-Dummy'!A94:Y384,4,0)</f>
        <v>64428</v>
      </c>
      <c r="C94" s="8" t="str">
        <f>VLOOKUP(A94,'Master-Dummy'!A94:Y384,5,0)</f>
        <v xml:space="preserve">Take dummy </v>
      </c>
      <c r="D94" s="8" t="s">
        <v>182</v>
      </c>
      <c r="E94" s="32" t="str">
        <f>VLOOKUP(A94,'Master-Dummy'!A94:Y384,24,0)</f>
        <v>B.Tech</v>
      </c>
      <c r="F94" s="42">
        <f>VLOOKUP(A94,'Master-Dummy'!A94:Y384,6,0)</f>
        <v>2.2465753424657535</v>
      </c>
      <c r="G94" s="42"/>
      <c r="H94" s="9">
        <f>VLOOKUP(A94,'Master-Dummy'!A94:Y384,12,0)</f>
        <v>45226</v>
      </c>
      <c r="I94" s="32" t="s">
        <v>199</v>
      </c>
      <c r="J94" s="9" t="str">
        <f>VLOOKUP(A94,'Master-Dummy'!A94:Y384,25,0)</f>
        <v xml:space="preserve">Pune </v>
      </c>
      <c r="K94" s="32" t="str">
        <f>VLOOKUP(A94,'Master-Dummy'!A94:Y384,11,0)</f>
        <v>L1.1</v>
      </c>
      <c r="L94" s="32" t="s">
        <v>213</v>
      </c>
      <c r="M94" s="32" t="s">
        <v>287</v>
      </c>
      <c r="S94" s="32" t="s">
        <v>297</v>
      </c>
      <c r="T94" s="10">
        <v>925000</v>
      </c>
      <c r="U94" s="32" t="e">
        <f>VLOOKUP(B94,#REF!,22,0)</f>
        <v>#REF!</v>
      </c>
      <c r="V94" s="43" t="s">
        <v>39</v>
      </c>
    </row>
    <row r="95" spans="1:22" x14ac:dyDescent="0.35">
      <c r="A95" s="41">
        <f t="shared" si="1"/>
        <v>94</v>
      </c>
      <c r="B95" s="31">
        <f>VLOOKUP(A95,'Master-Dummy'!A95:Y385,4,0)</f>
        <v>66280</v>
      </c>
      <c r="C95" s="8" t="str">
        <f>VLOOKUP(A95,'Master-Dummy'!A95:Y385,5,0)</f>
        <v xml:space="preserve">Take dummy </v>
      </c>
      <c r="D95" s="8" t="s">
        <v>182</v>
      </c>
      <c r="E95" s="32" t="str">
        <f>VLOOKUP(A95,'Master-Dummy'!A95:Y385,24,0)</f>
        <v>B.Tech</v>
      </c>
      <c r="F95" s="42">
        <f>VLOOKUP(A95,'Master-Dummy'!A95:Y385,6,0)</f>
        <v>3.1465753424657534</v>
      </c>
      <c r="G95" s="42"/>
      <c r="H95" s="9">
        <f>VLOOKUP(A95,'Master-Dummy'!A95:Y385,12,0)</f>
        <v>45312</v>
      </c>
      <c r="I95" s="32" t="s">
        <v>199</v>
      </c>
      <c r="J95" s="9" t="str">
        <f>VLOOKUP(A95,'Master-Dummy'!A95:Y385,25,0)</f>
        <v xml:space="preserve">Pune </v>
      </c>
      <c r="K95" s="32" t="str">
        <f>VLOOKUP(A95,'Master-Dummy'!A95:Y385,11,0)</f>
        <v>L2</v>
      </c>
      <c r="L95" s="32" t="s">
        <v>230</v>
      </c>
      <c r="M95" s="32" t="s">
        <v>287</v>
      </c>
      <c r="S95" s="32" t="s">
        <v>293</v>
      </c>
      <c r="T95" s="10">
        <v>1725000</v>
      </c>
      <c r="U95" s="32" t="e">
        <f>VLOOKUP(B95,#REF!,22,0)</f>
        <v>#REF!</v>
      </c>
      <c r="V95" s="43" t="s">
        <v>18</v>
      </c>
    </row>
    <row r="96" spans="1:22" x14ac:dyDescent="0.35">
      <c r="A96" s="41">
        <f t="shared" si="1"/>
        <v>95</v>
      </c>
      <c r="B96" s="31">
        <f>VLOOKUP(A96,'Master-Dummy'!A96:Y386,4,0)</f>
        <v>62743</v>
      </c>
      <c r="C96" s="8" t="str">
        <f>VLOOKUP(A96,'Master-Dummy'!A96:Y386,5,0)</f>
        <v xml:space="preserve">Take dummy </v>
      </c>
      <c r="D96" s="8" t="s">
        <v>182</v>
      </c>
      <c r="E96" s="32" t="str">
        <f>VLOOKUP(A96,'Master-Dummy'!A96:Y386,24,0)</f>
        <v>B.Tech</v>
      </c>
      <c r="F96" s="42">
        <f>VLOOKUP(A96,'Master-Dummy'!A96:Y386,6,0)</f>
        <v>5.2465753424657535</v>
      </c>
      <c r="G96" s="42"/>
      <c r="H96" s="9">
        <f>VLOOKUP(A96,'Master-Dummy'!A96:Y386,12,0)</f>
        <v>45220</v>
      </c>
      <c r="I96" s="32" t="s">
        <v>199</v>
      </c>
      <c r="J96" s="9" t="str">
        <f>VLOOKUP(A96,'Master-Dummy'!A96:Y386,25,0)</f>
        <v xml:space="preserve">Pune </v>
      </c>
      <c r="K96" s="32" t="str">
        <f>VLOOKUP(A96,'Master-Dummy'!A96:Y386,11,0)</f>
        <v>L2</v>
      </c>
      <c r="L96" s="32" t="s">
        <v>234</v>
      </c>
      <c r="M96" s="32" t="s">
        <v>118</v>
      </c>
      <c r="S96" s="32" t="s">
        <v>307</v>
      </c>
      <c r="T96" s="10">
        <v>2025000</v>
      </c>
      <c r="U96" s="32" t="e">
        <f>VLOOKUP(B96,#REF!,22,0)</f>
        <v>#REF!</v>
      </c>
      <c r="V96" s="43" t="s">
        <v>69</v>
      </c>
    </row>
    <row r="97" spans="1:22" x14ac:dyDescent="0.35">
      <c r="A97" s="41">
        <f t="shared" si="1"/>
        <v>96</v>
      </c>
      <c r="B97" s="31">
        <f>VLOOKUP(A97,'Master-Dummy'!A97:Y387,4,0)</f>
        <v>64468</v>
      </c>
      <c r="C97" s="8" t="str">
        <f>VLOOKUP(A97,'Master-Dummy'!A97:Y387,5,0)</f>
        <v xml:space="preserve">Take dummy </v>
      </c>
      <c r="D97" s="8" t="s">
        <v>182</v>
      </c>
      <c r="E97" s="32" t="str">
        <f>VLOOKUP(A97,'Master-Dummy'!A97:Y387,24,0)</f>
        <v>B.Tech</v>
      </c>
      <c r="F97" s="42">
        <f>VLOOKUP(A97,'Master-Dummy'!A97:Y387,6,0)</f>
        <v>6.2465753424657535</v>
      </c>
      <c r="G97" s="42"/>
      <c r="H97" s="9">
        <f>VLOOKUP(A97,'Master-Dummy'!A97:Y387,12,0)</f>
        <v>45312</v>
      </c>
      <c r="I97" s="32" t="s">
        <v>199</v>
      </c>
      <c r="J97" s="9" t="str">
        <f>VLOOKUP(A97,'Master-Dummy'!A97:Y387,25,0)</f>
        <v xml:space="preserve">Pune </v>
      </c>
      <c r="K97" s="32" t="str">
        <f>VLOOKUP(A97,'Master-Dummy'!A97:Y387,11,0)</f>
        <v>L2</v>
      </c>
      <c r="L97" s="32" t="s">
        <v>214</v>
      </c>
      <c r="M97" s="32" t="s">
        <v>287</v>
      </c>
      <c r="S97" s="32" t="s">
        <v>303</v>
      </c>
      <c r="T97" s="10">
        <v>1925000</v>
      </c>
      <c r="U97" s="32" t="e">
        <f>VLOOKUP(B97,#REF!,22,0)</f>
        <v>#REF!</v>
      </c>
      <c r="V97" s="43" t="s">
        <v>18</v>
      </c>
    </row>
    <row r="98" spans="1:22" x14ac:dyDescent="0.35">
      <c r="A98" s="41">
        <f t="shared" si="1"/>
        <v>97</v>
      </c>
      <c r="B98" s="31">
        <f>VLOOKUP(A98,'Master-Dummy'!A98:Y388,4,0)</f>
        <v>67353</v>
      </c>
      <c r="C98" s="8" t="str">
        <f>VLOOKUP(A98,'Master-Dummy'!A98:Y388,5,0)</f>
        <v xml:space="preserve">Take dummy </v>
      </c>
      <c r="D98" s="8" t="s">
        <v>182</v>
      </c>
      <c r="E98" s="32" t="str">
        <f>VLOOKUP(A98,'Master-Dummy'!A98:Y388,24,0)</f>
        <v>B.Tech</v>
      </c>
      <c r="F98" s="42">
        <f>VLOOKUP(A98,'Master-Dummy'!A98:Y388,6,0)</f>
        <v>5.7465753424657535</v>
      </c>
      <c r="G98" s="42"/>
      <c r="H98" s="9">
        <f>VLOOKUP(A98,'Master-Dummy'!A98:Y388,12,0)</f>
        <v>45217</v>
      </c>
      <c r="I98" s="32" t="s">
        <v>199</v>
      </c>
      <c r="J98" s="9" t="str">
        <f>VLOOKUP(A98,'Master-Dummy'!A98:Y388,25,0)</f>
        <v xml:space="preserve">Pune </v>
      </c>
      <c r="K98" s="32" t="str">
        <f>VLOOKUP(A98,'Master-Dummy'!A98:Y388,11,0)</f>
        <v>L1.2</v>
      </c>
      <c r="L98" s="32" t="s">
        <v>235</v>
      </c>
      <c r="M98" s="32" t="s">
        <v>118</v>
      </c>
      <c r="S98" s="32" t="s">
        <v>308</v>
      </c>
      <c r="T98" s="10">
        <v>1145000</v>
      </c>
      <c r="U98" s="32" t="e">
        <f>VLOOKUP(B98,#REF!,22,0)</f>
        <v>#REF!</v>
      </c>
      <c r="V98" s="43" t="s">
        <v>23</v>
      </c>
    </row>
    <row r="99" spans="1:22" x14ac:dyDescent="0.35">
      <c r="A99" s="41">
        <f t="shared" si="1"/>
        <v>98</v>
      </c>
      <c r="B99" s="31">
        <f>VLOOKUP(A99,'Master-Dummy'!A99:Y389,4,0)</f>
        <v>64445</v>
      </c>
      <c r="C99" s="8" t="str">
        <f>VLOOKUP(A99,'Master-Dummy'!A99:Y389,5,0)</f>
        <v xml:space="preserve">Take dummy </v>
      </c>
      <c r="D99" s="8" t="s">
        <v>182</v>
      </c>
      <c r="E99" s="32" t="str">
        <f>VLOOKUP(A99,'Master-Dummy'!A99:Y389,24,0)</f>
        <v>B.Tech</v>
      </c>
      <c r="F99" s="42">
        <f>VLOOKUP(A99,'Master-Dummy'!A99:Y389,6,0)</f>
        <v>9.0465753424657542</v>
      </c>
      <c r="G99" s="42"/>
      <c r="H99" s="9">
        <f>VLOOKUP(A99,'Master-Dummy'!A99:Y389,12,0)</f>
        <v>45295</v>
      </c>
      <c r="I99" s="32" t="s">
        <v>199</v>
      </c>
      <c r="J99" s="9" t="str">
        <f>VLOOKUP(A99,'Master-Dummy'!A99:Y389,25,0)</f>
        <v xml:space="preserve">Pune </v>
      </c>
      <c r="K99" s="32" t="str">
        <f>VLOOKUP(A99,'Master-Dummy'!A99:Y389,11,0)</f>
        <v>L2.1</v>
      </c>
      <c r="L99" s="32" t="s">
        <v>213</v>
      </c>
      <c r="M99" s="32" t="s">
        <v>287</v>
      </c>
      <c r="S99" s="32" t="s">
        <v>297</v>
      </c>
      <c r="T99" s="10">
        <v>2875000</v>
      </c>
      <c r="U99" s="32" t="e">
        <f>VLOOKUP(B99,#REF!,22,0)</f>
        <v>#REF!</v>
      </c>
      <c r="V99" s="43" t="s">
        <v>18</v>
      </c>
    </row>
    <row r="100" spans="1:22" x14ac:dyDescent="0.35">
      <c r="A100" s="41">
        <f t="shared" si="1"/>
        <v>99</v>
      </c>
      <c r="B100" s="31">
        <f>VLOOKUP(A100,'Master-Dummy'!A100:Y390,4,0)</f>
        <v>65877</v>
      </c>
      <c r="C100" s="8" t="str">
        <f>VLOOKUP(A100,'Master-Dummy'!A100:Y390,5,0)</f>
        <v xml:space="preserve">Take dummy </v>
      </c>
      <c r="D100" s="8" t="s">
        <v>182</v>
      </c>
      <c r="E100" s="32" t="str">
        <f>VLOOKUP(A100,'Master-Dummy'!A100:Y390,24,0)</f>
        <v>B.Tech</v>
      </c>
      <c r="F100" s="42">
        <f>VLOOKUP(A100,'Master-Dummy'!A100:Y390,6,0)</f>
        <v>5.8465753424657532</v>
      </c>
      <c r="G100" s="42"/>
      <c r="H100" s="9">
        <f>VLOOKUP(A100,'Master-Dummy'!A100:Y390,12,0)</f>
        <v>45290</v>
      </c>
      <c r="I100" s="32" t="s">
        <v>199</v>
      </c>
      <c r="J100" s="9" t="str">
        <f>VLOOKUP(A100,'Master-Dummy'!A100:Y390,25,0)</f>
        <v xml:space="preserve">Pune </v>
      </c>
      <c r="K100" s="32" t="str">
        <f>VLOOKUP(A100,'Master-Dummy'!A100:Y390,11,0)</f>
        <v>L1.2</v>
      </c>
      <c r="L100" s="32" t="s">
        <v>223</v>
      </c>
      <c r="M100" s="32" t="s">
        <v>287</v>
      </c>
      <c r="S100" s="32" t="s">
        <v>293</v>
      </c>
      <c r="T100" s="10">
        <v>2025000</v>
      </c>
      <c r="U100" s="32" t="e">
        <f>VLOOKUP(B100,#REF!,22,0)</f>
        <v>#REF!</v>
      </c>
      <c r="V100" s="43" t="s">
        <v>18</v>
      </c>
    </row>
    <row r="101" spans="1:22" x14ac:dyDescent="0.35">
      <c r="A101" s="41">
        <f t="shared" si="1"/>
        <v>100</v>
      </c>
      <c r="B101" s="31">
        <f>VLOOKUP(A101,'Master-Dummy'!A101:Y391,4,0)</f>
        <v>64433</v>
      </c>
      <c r="C101" s="8" t="str">
        <f>VLOOKUP(A101,'Master-Dummy'!A101:Y391,5,0)</f>
        <v xml:space="preserve">Take dummy </v>
      </c>
      <c r="D101" s="8" t="s">
        <v>182</v>
      </c>
      <c r="E101" s="32" t="str">
        <f>VLOOKUP(A101,'Master-Dummy'!A101:Y391,24,0)</f>
        <v>B.Tech</v>
      </c>
      <c r="F101" s="42">
        <f>VLOOKUP(A101,'Master-Dummy'!A101:Y391,6,0)</f>
        <v>11.246575342465754</v>
      </c>
      <c r="G101" s="42"/>
      <c r="H101" s="9">
        <f>VLOOKUP(A101,'Master-Dummy'!A101:Y391,12,0)</f>
        <v>45326</v>
      </c>
      <c r="I101" s="32" t="s">
        <v>199</v>
      </c>
      <c r="J101" s="9" t="str">
        <f>VLOOKUP(A101,'Master-Dummy'!A101:Y391,25,0)</f>
        <v xml:space="preserve">Pune </v>
      </c>
      <c r="K101" s="32" t="str">
        <f>VLOOKUP(A101,'Master-Dummy'!A101:Y391,11,0)</f>
        <v>L2.2</v>
      </c>
      <c r="L101" s="32" t="s">
        <v>213</v>
      </c>
      <c r="M101" s="32" t="s">
        <v>287</v>
      </c>
      <c r="S101" s="32" t="s">
        <v>297</v>
      </c>
      <c r="T101" s="10">
        <v>3525000</v>
      </c>
      <c r="U101" s="32" t="e">
        <f>VLOOKUP(B101,#REF!,22,0)</f>
        <v>#REF!</v>
      </c>
      <c r="V101" s="43" t="s">
        <v>18</v>
      </c>
    </row>
    <row r="102" spans="1:22" x14ac:dyDescent="0.35">
      <c r="A102" s="41">
        <f t="shared" si="1"/>
        <v>101</v>
      </c>
      <c r="B102" s="31">
        <f>VLOOKUP(A102,'Master-Dummy'!A102:Y392,4,0)</f>
        <v>65587</v>
      </c>
      <c r="C102" s="8" t="str">
        <f>VLOOKUP(A102,'Master-Dummy'!A102:Y392,5,0)</f>
        <v xml:space="preserve">Take dummy </v>
      </c>
      <c r="D102" s="8" t="s">
        <v>182</v>
      </c>
      <c r="E102" s="32" t="str">
        <f>VLOOKUP(A102,'Master-Dummy'!A102:Y392,24,0)</f>
        <v>B.Tech</v>
      </c>
      <c r="F102" s="42">
        <f>VLOOKUP(A102,'Master-Dummy'!A102:Y392,6,0)</f>
        <v>12.746575342465754</v>
      </c>
      <c r="G102" s="42"/>
      <c r="H102" s="9">
        <f>VLOOKUP(A102,'Master-Dummy'!A102:Y392,12,0)</f>
        <v>45329</v>
      </c>
      <c r="I102" s="32" t="s">
        <v>199</v>
      </c>
      <c r="J102" s="9" t="str">
        <f>VLOOKUP(A102,'Master-Dummy'!A102:Y392,25,0)</f>
        <v xml:space="preserve">Pune </v>
      </c>
      <c r="K102" s="32" t="str">
        <f>VLOOKUP(A102,'Master-Dummy'!A102:Y392,11,0)</f>
        <v>L3</v>
      </c>
      <c r="L102" s="32" t="s">
        <v>227</v>
      </c>
      <c r="M102" s="32" t="s">
        <v>118</v>
      </c>
      <c r="S102" s="32" t="s">
        <v>309</v>
      </c>
      <c r="T102" s="10">
        <v>3125000</v>
      </c>
      <c r="U102" s="32" t="e">
        <f>VLOOKUP(B102,#REF!,22,0)</f>
        <v>#REF!</v>
      </c>
      <c r="V102" s="43" t="s">
        <v>18</v>
      </c>
    </row>
    <row r="103" spans="1:22" x14ac:dyDescent="0.35">
      <c r="A103" s="41">
        <f t="shared" si="1"/>
        <v>102</v>
      </c>
      <c r="B103" s="31">
        <f>VLOOKUP(A103,'Master-Dummy'!A103:Y393,4,0)</f>
        <v>65084</v>
      </c>
      <c r="C103" s="8" t="str">
        <f>VLOOKUP(A103,'Master-Dummy'!A103:Y393,5,0)</f>
        <v xml:space="preserve">Take dummy </v>
      </c>
      <c r="D103" s="8" t="s">
        <v>182</v>
      </c>
      <c r="E103" s="32" t="str">
        <f>VLOOKUP(A103,'Master-Dummy'!A103:Y393,24,0)</f>
        <v>B.Tech</v>
      </c>
      <c r="F103" s="42">
        <f>VLOOKUP(A103,'Master-Dummy'!A103:Y393,6,0)</f>
        <v>13.246575342465754</v>
      </c>
      <c r="G103" s="42"/>
      <c r="H103" s="9">
        <f>VLOOKUP(A103,'Master-Dummy'!A103:Y393,12,0)</f>
        <v>45316</v>
      </c>
      <c r="I103" s="32" t="s">
        <v>199</v>
      </c>
      <c r="J103" s="9" t="str">
        <f>VLOOKUP(A103,'Master-Dummy'!A103:Y393,25,0)</f>
        <v xml:space="preserve">Pune </v>
      </c>
      <c r="K103" s="32" t="str">
        <f>VLOOKUP(A103,'Master-Dummy'!A103:Y393,11,0)</f>
        <v>L3</v>
      </c>
      <c r="L103" s="32" t="s">
        <v>225</v>
      </c>
      <c r="M103" s="32" t="s">
        <v>287</v>
      </c>
      <c r="S103" s="32" t="s">
        <v>299</v>
      </c>
      <c r="T103" s="10">
        <v>2625000</v>
      </c>
      <c r="U103" s="32" t="e">
        <f>VLOOKUP(B103,#REF!,22,0)</f>
        <v>#REF!</v>
      </c>
      <c r="V103" s="43" t="s">
        <v>18</v>
      </c>
    </row>
    <row r="104" spans="1:22" x14ac:dyDescent="0.35">
      <c r="A104" s="41">
        <f t="shared" si="1"/>
        <v>103</v>
      </c>
      <c r="B104" s="31">
        <f>VLOOKUP(A104,'Master-Dummy'!A104:Y394,4,0)</f>
        <v>64457</v>
      </c>
      <c r="C104" s="8" t="str">
        <f>VLOOKUP(A104,'Master-Dummy'!A104:Y394,5,0)</f>
        <v xml:space="preserve">Take dummy </v>
      </c>
      <c r="D104" s="8" t="s">
        <v>182</v>
      </c>
      <c r="E104" s="32" t="str">
        <f>VLOOKUP(A104,'Master-Dummy'!A104:Y394,24,0)</f>
        <v>B.Tech</v>
      </c>
      <c r="F104" s="42">
        <f>VLOOKUP(A104,'Master-Dummy'!A104:Y394,6,0)</f>
        <v>12.946575342465753</v>
      </c>
      <c r="G104" s="42"/>
      <c r="H104" s="9">
        <f>VLOOKUP(A104,'Master-Dummy'!A104:Y394,12,0)</f>
        <v>45336</v>
      </c>
      <c r="I104" s="32" t="s">
        <v>199</v>
      </c>
      <c r="J104" s="9" t="str">
        <f>VLOOKUP(A104,'Master-Dummy'!A104:Y394,25,0)</f>
        <v xml:space="preserve">Pune </v>
      </c>
      <c r="K104" s="32" t="str">
        <f>VLOOKUP(A104,'Master-Dummy'!A104:Y394,11,0)</f>
        <v>L3.1</v>
      </c>
      <c r="L104" s="32" t="s">
        <v>213</v>
      </c>
      <c r="M104" s="32" t="s">
        <v>287</v>
      </c>
      <c r="S104" s="32" t="s">
        <v>293</v>
      </c>
      <c r="T104" s="10">
        <v>3625000</v>
      </c>
      <c r="U104" s="32" t="e">
        <f>VLOOKUP(B104,#REF!,22,0)</f>
        <v>#REF!</v>
      </c>
      <c r="V104" s="43" t="s">
        <v>18</v>
      </c>
    </row>
    <row r="105" spans="1:22" x14ac:dyDescent="0.35">
      <c r="A105" s="41">
        <f t="shared" si="1"/>
        <v>104</v>
      </c>
      <c r="B105" s="31">
        <f>VLOOKUP(A105,'Master-Dummy'!A105:Y395,4,0)</f>
        <v>65875</v>
      </c>
      <c r="C105" s="8" t="str">
        <f>VLOOKUP(A105,'Master-Dummy'!A105:Y395,5,0)</f>
        <v xml:space="preserve">Take dummy </v>
      </c>
      <c r="D105" s="8" t="s">
        <v>182</v>
      </c>
      <c r="E105" s="32" t="str">
        <f>VLOOKUP(A105,'Master-Dummy'!A105:Y395,24,0)</f>
        <v>B.Tech</v>
      </c>
      <c r="F105" s="42">
        <f>VLOOKUP(A105,'Master-Dummy'!A105:Y395,6,0)</f>
        <v>9.1465753424657539</v>
      </c>
      <c r="G105" s="42"/>
      <c r="H105" s="9">
        <f>VLOOKUP(A105,'Master-Dummy'!A105:Y395,12,0)</f>
        <v>45266</v>
      </c>
      <c r="I105" s="32" t="s">
        <v>199</v>
      </c>
      <c r="J105" s="9" t="str">
        <f>VLOOKUP(A105,'Master-Dummy'!A105:Y395,25,0)</f>
        <v xml:space="preserve">Pune </v>
      </c>
      <c r="K105" s="32" t="str">
        <f>VLOOKUP(A105,'Master-Dummy'!A105:Y395,11,0)</f>
        <v>L2.2</v>
      </c>
      <c r="L105" s="32" t="s">
        <v>223</v>
      </c>
      <c r="M105" s="32" t="s">
        <v>287</v>
      </c>
      <c r="S105" s="32" t="s">
        <v>293</v>
      </c>
      <c r="T105" s="10">
        <v>3025000</v>
      </c>
      <c r="U105" s="32" t="e">
        <f>VLOOKUP(B105,#REF!,22,0)</f>
        <v>#REF!</v>
      </c>
      <c r="V105" s="43" t="s">
        <v>18</v>
      </c>
    </row>
    <row r="106" spans="1:22" x14ac:dyDescent="0.35">
      <c r="A106" s="41">
        <f t="shared" si="1"/>
        <v>105</v>
      </c>
      <c r="B106" s="31">
        <f>VLOOKUP(A106,'Master-Dummy'!A106:Y396,4,0)</f>
        <v>64458</v>
      </c>
      <c r="C106" s="8" t="str">
        <f>VLOOKUP(A106,'Master-Dummy'!A106:Y396,5,0)</f>
        <v xml:space="preserve">Take dummy </v>
      </c>
      <c r="D106" s="8" t="s">
        <v>182</v>
      </c>
      <c r="E106" s="32" t="str">
        <f>VLOOKUP(A106,'Master-Dummy'!A106:Y396,24,0)</f>
        <v>B.Tech</v>
      </c>
      <c r="F106" s="42">
        <f>VLOOKUP(A106,'Master-Dummy'!A106:Y396,6,0)</f>
        <v>12.246575342465754</v>
      </c>
      <c r="G106" s="42"/>
      <c r="H106" s="9">
        <f>VLOOKUP(A106,'Master-Dummy'!A106:Y396,12,0)</f>
        <v>45273</v>
      </c>
      <c r="I106" s="32" t="s">
        <v>199</v>
      </c>
      <c r="J106" s="9" t="str">
        <f>VLOOKUP(A106,'Master-Dummy'!A106:Y396,25,0)</f>
        <v xml:space="preserve">Pune </v>
      </c>
      <c r="K106" s="32" t="str">
        <f>VLOOKUP(A106,'Master-Dummy'!A106:Y396,11,0)</f>
        <v>L2.2</v>
      </c>
      <c r="L106" s="32" t="s">
        <v>213</v>
      </c>
      <c r="M106" s="32" t="s">
        <v>287</v>
      </c>
      <c r="S106" s="32" t="s">
        <v>293</v>
      </c>
      <c r="T106" s="10">
        <v>3125000</v>
      </c>
      <c r="U106" s="32" t="e">
        <f>VLOOKUP(B106,#REF!,22,0)</f>
        <v>#REF!</v>
      </c>
      <c r="V106" s="43" t="s">
        <v>18</v>
      </c>
    </row>
    <row r="107" spans="1:22" x14ac:dyDescent="0.35">
      <c r="A107" s="41">
        <f t="shared" si="1"/>
        <v>106</v>
      </c>
      <c r="B107" s="31">
        <f>VLOOKUP(A107,'Master-Dummy'!A107:Y397,4,0)</f>
        <v>65558</v>
      </c>
      <c r="C107" s="8" t="str">
        <f>VLOOKUP(A107,'Master-Dummy'!A107:Y397,5,0)</f>
        <v xml:space="preserve">Take dummy </v>
      </c>
      <c r="D107" s="8" t="s">
        <v>182</v>
      </c>
      <c r="E107" s="32" t="str">
        <f>VLOOKUP(A107,'Master-Dummy'!A107:Y397,24,0)</f>
        <v>B.Tech</v>
      </c>
      <c r="F107" s="42">
        <f>VLOOKUP(A107,'Master-Dummy'!A107:Y397,6,0)</f>
        <v>14.746575342465754</v>
      </c>
      <c r="G107" s="42"/>
      <c r="H107" s="9">
        <f>VLOOKUP(A107,'Master-Dummy'!A107:Y397,12,0)</f>
        <v>45336</v>
      </c>
      <c r="I107" s="32" t="s">
        <v>199</v>
      </c>
      <c r="J107" s="9" t="str">
        <f>VLOOKUP(A107,'Master-Dummy'!A107:Y397,25,0)</f>
        <v xml:space="preserve">Pune </v>
      </c>
      <c r="K107" s="32" t="str">
        <f>VLOOKUP(A107,'Master-Dummy'!A107:Y397,11,0)</f>
        <v>L3.1</v>
      </c>
      <c r="L107" s="32" t="s">
        <v>227</v>
      </c>
      <c r="M107" s="32" t="s">
        <v>287</v>
      </c>
      <c r="S107" s="32" t="s">
        <v>293</v>
      </c>
      <c r="T107" s="10">
        <v>3625000</v>
      </c>
      <c r="U107" s="32" t="e">
        <f>VLOOKUP(B107,#REF!,22,0)</f>
        <v>#REF!</v>
      </c>
      <c r="V107" s="43" t="s">
        <v>18</v>
      </c>
    </row>
    <row r="108" spans="1:22" x14ac:dyDescent="0.35">
      <c r="A108" s="41">
        <f t="shared" si="1"/>
        <v>107</v>
      </c>
      <c r="B108" s="31">
        <f>VLOOKUP(A108,'Master-Dummy'!A108:Y398,4,0)</f>
        <v>65513</v>
      </c>
      <c r="C108" s="8" t="str">
        <f>VLOOKUP(A108,'Master-Dummy'!A108:Y398,5,0)</f>
        <v xml:space="preserve">Take dummy </v>
      </c>
      <c r="D108" s="8" t="s">
        <v>182</v>
      </c>
      <c r="E108" s="32" t="str">
        <f>VLOOKUP(A108,'Master-Dummy'!A108:Y398,24,0)</f>
        <v>B.Tech</v>
      </c>
      <c r="F108" s="42">
        <f>VLOOKUP(A108,'Master-Dummy'!A108:Y398,6,0)</f>
        <v>5.2465753424657535</v>
      </c>
      <c r="G108" s="42"/>
      <c r="H108" s="9">
        <f>VLOOKUP(A108,'Master-Dummy'!A108:Y398,12,0)</f>
        <v>45240</v>
      </c>
      <c r="I108" s="32" t="s">
        <v>199</v>
      </c>
      <c r="J108" s="9" t="str">
        <f>VLOOKUP(A108,'Master-Dummy'!A108:Y398,25,0)</f>
        <v xml:space="preserve">Pune </v>
      </c>
      <c r="K108" s="32" t="str">
        <f>VLOOKUP(A108,'Master-Dummy'!A108:Y398,11,0)</f>
        <v>L1.2</v>
      </c>
      <c r="L108" s="32" t="s">
        <v>227</v>
      </c>
      <c r="M108" s="32" t="s">
        <v>287</v>
      </c>
      <c r="S108" s="32" t="s">
        <v>293</v>
      </c>
      <c r="T108" s="10">
        <v>1425000</v>
      </c>
      <c r="U108" s="32" t="e">
        <f>VLOOKUP(B108,#REF!,22,0)</f>
        <v>#REF!</v>
      </c>
      <c r="V108" s="43" t="s">
        <v>18</v>
      </c>
    </row>
    <row r="109" spans="1:22" x14ac:dyDescent="0.35">
      <c r="A109" s="41">
        <f t="shared" si="1"/>
        <v>108</v>
      </c>
      <c r="B109" s="31">
        <f>VLOOKUP(A109,'Master-Dummy'!A109:Y399,4,0)</f>
        <v>65856</v>
      </c>
      <c r="C109" s="8" t="str">
        <f>VLOOKUP(A109,'Master-Dummy'!A109:Y399,5,0)</f>
        <v xml:space="preserve">Take dummy </v>
      </c>
      <c r="D109" s="8" t="s">
        <v>182</v>
      </c>
      <c r="E109" s="32" t="str">
        <f>VLOOKUP(A109,'Master-Dummy'!A109:Y399,24,0)</f>
        <v>B.Tech</v>
      </c>
      <c r="F109" s="42">
        <f>VLOOKUP(A109,'Master-Dummy'!A109:Y399,6,0)</f>
        <v>12.746575342465754</v>
      </c>
      <c r="G109" s="42"/>
      <c r="H109" s="9">
        <f>VLOOKUP(A109,'Master-Dummy'!A109:Y399,12,0)</f>
        <v>45238</v>
      </c>
      <c r="I109" s="32" t="s">
        <v>199</v>
      </c>
      <c r="J109" s="9" t="str">
        <f>VLOOKUP(A109,'Master-Dummy'!A109:Y399,25,0)</f>
        <v xml:space="preserve">Pune </v>
      </c>
      <c r="K109" s="32" t="str">
        <f>VLOOKUP(A109,'Master-Dummy'!A109:Y399,11,0)</f>
        <v>L3</v>
      </c>
      <c r="L109" s="32" t="s">
        <v>223</v>
      </c>
      <c r="M109" s="32" t="s">
        <v>287</v>
      </c>
      <c r="S109" s="32" t="s">
        <v>293</v>
      </c>
      <c r="T109" s="10">
        <v>3425000</v>
      </c>
      <c r="U109" s="32" t="e">
        <f>VLOOKUP(B109,#REF!,22,0)</f>
        <v>#REF!</v>
      </c>
      <c r="V109" s="43" t="s">
        <v>18</v>
      </c>
    </row>
    <row r="110" spans="1:22" x14ac:dyDescent="0.35">
      <c r="A110" s="41">
        <f t="shared" si="1"/>
        <v>109</v>
      </c>
      <c r="B110" s="31">
        <f>VLOOKUP(A110,'Master-Dummy'!A110:Y400,4,0)</f>
        <v>65083</v>
      </c>
      <c r="C110" s="8" t="str">
        <f>VLOOKUP(A110,'Master-Dummy'!A110:Y400,5,0)</f>
        <v xml:space="preserve">Take dummy </v>
      </c>
      <c r="D110" s="8" t="s">
        <v>182</v>
      </c>
      <c r="E110" s="32" t="str">
        <f>VLOOKUP(A110,'Master-Dummy'!A110:Y400,24,0)</f>
        <v>B.Tech</v>
      </c>
      <c r="F110" s="42">
        <f>VLOOKUP(A110,'Master-Dummy'!A110:Y400,6,0)</f>
        <v>13.646575342465754</v>
      </c>
      <c r="G110" s="42"/>
      <c r="H110" s="9">
        <f>VLOOKUP(A110,'Master-Dummy'!A110:Y400,12,0)</f>
        <v>45315</v>
      </c>
      <c r="I110" s="32" t="s">
        <v>199</v>
      </c>
      <c r="J110" s="9" t="str">
        <f>VLOOKUP(A110,'Master-Dummy'!A110:Y400,25,0)</f>
        <v xml:space="preserve">Pune </v>
      </c>
      <c r="K110" s="32" t="str">
        <f>VLOOKUP(A110,'Master-Dummy'!A110:Y400,11,0)</f>
        <v>L3.1</v>
      </c>
      <c r="L110" s="32" t="s">
        <v>225</v>
      </c>
      <c r="M110" s="32" t="s">
        <v>287</v>
      </c>
      <c r="S110" s="32" t="s">
        <v>299</v>
      </c>
      <c r="T110" s="10">
        <v>3925000</v>
      </c>
      <c r="U110" s="32" t="e">
        <f>VLOOKUP(B110,#REF!,22,0)</f>
        <v>#REF!</v>
      </c>
      <c r="V110" s="43" t="s">
        <v>18</v>
      </c>
    </row>
    <row r="111" spans="1:22" x14ac:dyDescent="0.35">
      <c r="A111" s="41">
        <f t="shared" si="1"/>
        <v>110</v>
      </c>
      <c r="B111" s="31">
        <f>VLOOKUP(A111,'Master-Dummy'!A111:Y401,4,0)</f>
        <v>66258</v>
      </c>
      <c r="C111" s="8" t="str">
        <f>VLOOKUP(A111,'Master-Dummy'!A111:Y401,5,0)</f>
        <v xml:space="preserve">Take dummy </v>
      </c>
      <c r="D111" s="8" t="s">
        <v>182</v>
      </c>
      <c r="E111" s="32" t="str">
        <f>VLOOKUP(A111,'Master-Dummy'!A111:Y401,24,0)</f>
        <v>B.Tech</v>
      </c>
      <c r="F111" s="42">
        <f>VLOOKUP(A111,'Master-Dummy'!A111:Y401,6,0)</f>
        <v>4.2465753424657535</v>
      </c>
      <c r="G111" s="42"/>
      <c r="H111" s="9">
        <f>VLOOKUP(A111,'Master-Dummy'!A111:Y401,12,0)</f>
        <v>45245</v>
      </c>
      <c r="I111" s="32" t="s">
        <v>199</v>
      </c>
      <c r="J111" s="9" t="str">
        <f>VLOOKUP(A111,'Master-Dummy'!A111:Y401,25,0)</f>
        <v xml:space="preserve">Pune </v>
      </c>
      <c r="K111" s="32" t="str">
        <f>VLOOKUP(A111,'Master-Dummy'!A111:Y401,11,0)</f>
        <v>L1.2</v>
      </c>
      <c r="L111" s="32" t="s">
        <v>230</v>
      </c>
      <c r="M111" s="32" t="s">
        <v>287</v>
      </c>
      <c r="S111" s="32" t="s">
        <v>293</v>
      </c>
      <c r="T111" s="10">
        <v>1325000</v>
      </c>
      <c r="U111" s="32" t="e">
        <f>VLOOKUP(B111,#REF!,22,0)</f>
        <v>#REF!</v>
      </c>
      <c r="V111" s="43" t="s">
        <v>18</v>
      </c>
    </row>
    <row r="112" spans="1:22" x14ac:dyDescent="0.35">
      <c r="A112" s="41">
        <f t="shared" si="1"/>
        <v>111</v>
      </c>
      <c r="B112" s="31">
        <f>VLOOKUP(A112,'Master-Dummy'!A112:Y402,4,0)</f>
        <v>66266</v>
      </c>
      <c r="C112" s="8" t="str">
        <f>VLOOKUP(A112,'Master-Dummy'!A112:Y402,5,0)</f>
        <v xml:space="preserve">Take dummy </v>
      </c>
      <c r="D112" s="8" t="s">
        <v>182</v>
      </c>
      <c r="E112" s="32" t="str">
        <f>VLOOKUP(A112,'Master-Dummy'!A112:Y402,24,0)</f>
        <v>B.Tech</v>
      </c>
      <c r="F112" s="42">
        <f>VLOOKUP(A112,'Master-Dummy'!A112:Y402,6,0)</f>
        <v>5.2465753424657535</v>
      </c>
      <c r="G112" s="42"/>
      <c r="H112" s="9">
        <f>VLOOKUP(A112,'Master-Dummy'!A112:Y402,12,0)</f>
        <v>45350</v>
      </c>
      <c r="I112" s="32" t="s">
        <v>199</v>
      </c>
      <c r="J112" s="9" t="str">
        <f>VLOOKUP(A112,'Master-Dummy'!A112:Y402,25,0)</f>
        <v xml:space="preserve">Pune </v>
      </c>
      <c r="K112" s="32" t="str">
        <f>VLOOKUP(A112,'Master-Dummy'!A112:Y402,11,0)</f>
        <v>L1.2</v>
      </c>
      <c r="L112" s="32" t="s">
        <v>230</v>
      </c>
      <c r="M112" s="32" t="s">
        <v>287</v>
      </c>
      <c r="S112" s="32" t="s">
        <v>293</v>
      </c>
      <c r="T112" s="10">
        <v>2025000</v>
      </c>
      <c r="U112" s="32" t="e">
        <f>VLOOKUP(B112,#REF!,22,0)</f>
        <v>#REF!</v>
      </c>
      <c r="V112" s="43" t="s">
        <v>18</v>
      </c>
    </row>
    <row r="113" spans="1:22" x14ac:dyDescent="0.35">
      <c r="A113" s="41">
        <f t="shared" si="1"/>
        <v>112</v>
      </c>
      <c r="B113" s="31">
        <f>VLOOKUP(A113,'Master-Dummy'!A113:Y403,4,0)</f>
        <v>66272</v>
      </c>
      <c r="C113" s="8" t="str">
        <f>VLOOKUP(A113,'Master-Dummy'!A113:Y403,5,0)</f>
        <v xml:space="preserve">Take dummy </v>
      </c>
      <c r="D113" s="8" t="s">
        <v>182</v>
      </c>
      <c r="E113" s="32" t="str">
        <f>VLOOKUP(A113,'Master-Dummy'!A113:Y403,24,0)</f>
        <v>B.Tech</v>
      </c>
      <c r="F113" s="42">
        <f>VLOOKUP(A113,'Master-Dummy'!A113:Y403,6,0)</f>
        <v>5.5465753424657533</v>
      </c>
      <c r="G113" s="42"/>
      <c r="H113" s="9">
        <f>VLOOKUP(A113,'Master-Dummy'!A113:Y403,12,0)</f>
        <v>45275</v>
      </c>
      <c r="I113" s="32" t="s">
        <v>199</v>
      </c>
      <c r="J113" s="9" t="str">
        <f>VLOOKUP(A113,'Master-Dummy'!A113:Y403,25,0)</f>
        <v xml:space="preserve">Pune </v>
      </c>
      <c r="K113" s="32" t="str">
        <f>VLOOKUP(A113,'Master-Dummy'!A113:Y403,11,0)</f>
        <v>L1.2</v>
      </c>
      <c r="L113" s="32" t="s">
        <v>230</v>
      </c>
      <c r="M113" s="32" t="s">
        <v>287</v>
      </c>
      <c r="S113" s="32" t="s">
        <v>293</v>
      </c>
      <c r="T113" s="10">
        <v>1625000</v>
      </c>
      <c r="U113" s="32" t="e">
        <f>VLOOKUP(B113,#REF!,22,0)</f>
        <v>#REF!</v>
      </c>
      <c r="V113" s="43" t="s">
        <v>74</v>
      </c>
    </row>
    <row r="114" spans="1:22" x14ac:dyDescent="0.35">
      <c r="A114" s="41">
        <f t="shared" si="1"/>
        <v>113</v>
      </c>
      <c r="B114" s="31" t="str">
        <f>VLOOKUP(A114,'Master-Dummy'!A114:Y404,4,0)</f>
        <v>Confidential [No RRID as of now]</v>
      </c>
      <c r="C114" s="8" t="str">
        <f>VLOOKUP(A114,'Master-Dummy'!A114:Y404,5,0)</f>
        <v xml:space="preserve">Take dummy </v>
      </c>
      <c r="D114" s="8" t="s">
        <v>182</v>
      </c>
      <c r="E114" s="32" t="str">
        <f>VLOOKUP(A114,'Master-Dummy'!A114:Y404,24,0)</f>
        <v>B.Tech</v>
      </c>
      <c r="F114" s="42">
        <f>VLOOKUP(A114,'Master-Dummy'!A114:Y404,6,0)</f>
        <v>15.246575342465754</v>
      </c>
      <c r="G114" s="42"/>
      <c r="H114" s="9">
        <f>VLOOKUP(A114,'Master-Dummy'!A114:Y404,12,0)</f>
        <v>45421</v>
      </c>
      <c r="I114" s="32" t="s">
        <v>199</v>
      </c>
      <c r="J114" s="9" t="str">
        <f>VLOOKUP(A114,'Master-Dummy'!A114:Y404,25,0)</f>
        <v xml:space="preserve">Pune </v>
      </c>
      <c r="K114" s="32" t="str">
        <f>VLOOKUP(A114,'Master-Dummy'!A114:Y404,11,0)</f>
        <v>L4</v>
      </c>
      <c r="L114" s="32" t="e">
        <v>#N/A</v>
      </c>
      <c r="M114" s="32" t="s">
        <v>287</v>
      </c>
      <c r="S114" s="32" t="e">
        <v>#N/A</v>
      </c>
      <c r="T114" s="10">
        <v>6625000</v>
      </c>
      <c r="U114" s="32" t="e">
        <f>VLOOKUP(B114,#REF!,22,0)</f>
        <v>#REF!</v>
      </c>
      <c r="V114" s="43" t="s">
        <v>18</v>
      </c>
    </row>
    <row r="115" spans="1:22" x14ac:dyDescent="0.35">
      <c r="A115" s="41">
        <f t="shared" si="1"/>
        <v>114</v>
      </c>
      <c r="B115" s="31">
        <f>VLOOKUP(A115,'Master-Dummy'!A115:Y405,4,0)</f>
        <v>69575</v>
      </c>
      <c r="C115" s="8" t="str">
        <f>VLOOKUP(A115,'Master-Dummy'!A115:Y405,5,0)</f>
        <v xml:space="preserve">Take dummy </v>
      </c>
      <c r="D115" s="8" t="s">
        <v>182</v>
      </c>
      <c r="E115" s="32" t="str">
        <f>VLOOKUP(A115,'Master-Dummy'!A115:Y405,24,0)</f>
        <v>B.Tech</v>
      </c>
      <c r="F115" s="42">
        <f>VLOOKUP(A115,'Master-Dummy'!A115:Y405,6,0)</f>
        <v>5.0465753424657533</v>
      </c>
      <c r="G115" s="42"/>
      <c r="H115" s="9">
        <f>VLOOKUP(A115,'Master-Dummy'!A115:Y405,12,0)</f>
        <v>45280</v>
      </c>
      <c r="I115" s="32" t="s">
        <v>199</v>
      </c>
      <c r="J115" s="9" t="str">
        <f>VLOOKUP(A115,'Master-Dummy'!A115:Y405,25,0)</f>
        <v xml:space="preserve">Pune </v>
      </c>
      <c r="K115" s="32" t="str">
        <f>VLOOKUP(A115,'Master-Dummy'!A115:Y405,11,0)</f>
        <v>L1.1</v>
      </c>
      <c r="L115" s="32" t="s">
        <v>236</v>
      </c>
      <c r="M115" s="32" t="s">
        <v>118</v>
      </c>
      <c r="S115" s="32" t="s">
        <v>37</v>
      </c>
      <c r="T115" s="10">
        <v>775000</v>
      </c>
      <c r="U115" s="32" t="e">
        <f>VLOOKUP(B115,#REF!,22,0)</f>
        <v>#REF!</v>
      </c>
      <c r="V115" s="43" t="s">
        <v>77</v>
      </c>
    </row>
    <row r="116" spans="1:22" x14ac:dyDescent="0.35">
      <c r="A116" s="41">
        <f t="shared" si="1"/>
        <v>115</v>
      </c>
      <c r="B116" s="31">
        <f>VLOOKUP(A116,'Master-Dummy'!A116:Y406,4,0)</f>
        <v>60386</v>
      </c>
      <c r="C116" s="8" t="str">
        <f>VLOOKUP(A116,'Master-Dummy'!A116:Y406,5,0)</f>
        <v xml:space="preserve">Take dummy </v>
      </c>
      <c r="D116" s="8" t="s">
        <v>182</v>
      </c>
      <c r="E116" s="32" t="str">
        <f>VLOOKUP(A116,'Master-Dummy'!A116:Y406,24,0)</f>
        <v>B.Tech</v>
      </c>
      <c r="F116" s="42">
        <f>VLOOKUP(A116,'Master-Dummy'!A116:Y406,6,0)</f>
        <v>3.4465753424657537</v>
      </c>
      <c r="G116" s="42"/>
      <c r="H116" s="9">
        <f>VLOOKUP(A116,'Master-Dummy'!A116:Y406,12,0)</f>
        <v>45290</v>
      </c>
      <c r="I116" s="32" t="s">
        <v>199</v>
      </c>
      <c r="J116" s="9" t="str">
        <f>VLOOKUP(A116,'Master-Dummy'!A116:Y406,25,0)</f>
        <v xml:space="preserve">Pune </v>
      </c>
      <c r="K116" s="32" t="str">
        <f>VLOOKUP(A116,'Master-Dummy'!A116:Y406,11,0)</f>
        <v>L1.2</v>
      </c>
      <c r="L116" s="32" t="s">
        <v>218</v>
      </c>
      <c r="M116" s="32" t="s">
        <v>118</v>
      </c>
      <c r="S116" s="32" t="s">
        <v>293</v>
      </c>
      <c r="T116" s="10">
        <v>1025000</v>
      </c>
      <c r="U116" s="32" t="e">
        <f>VLOOKUP(B116,#REF!,22,0)</f>
        <v>#REF!</v>
      </c>
      <c r="V116" s="43" t="s">
        <v>79</v>
      </c>
    </row>
    <row r="117" spans="1:22" x14ac:dyDescent="0.35">
      <c r="A117" s="41">
        <f t="shared" si="1"/>
        <v>116</v>
      </c>
      <c r="B117" s="31">
        <f>VLOOKUP(A117,'Master-Dummy'!A117:Y407,4,0)</f>
        <v>66243</v>
      </c>
      <c r="C117" s="8" t="str">
        <f>VLOOKUP(A117,'Master-Dummy'!A117:Y407,5,0)</f>
        <v xml:space="preserve">Take dummy </v>
      </c>
      <c r="D117" s="8" t="s">
        <v>182</v>
      </c>
      <c r="E117" s="32" t="str">
        <f>VLOOKUP(A117,'Master-Dummy'!A117:Y407,24,0)</f>
        <v>B.Tech</v>
      </c>
      <c r="F117" s="42">
        <f>VLOOKUP(A117,'Master-Dummy'!A117:Y407,6,0)</f>
        <v>6.2465753424657535</v>
      </c>
      <c r="G117" s="42"/>
      <c r="H117" s="9">
        <f>VLOOKUP(A117,'Master-Dummy'!A117:Y407,12,0)</f>
        <v>45233</v>
      </c>
      <c r="I117" s="32" t="s">
        <v>199</v>
      </c>
      <c r="J117" s="9" t="str">
        <f>VLOOKUP(A117,'Master-Dummy'!A117:Y407,25,0)</f>
        <v xml:space="preserve">Pune </v>
      </c>
      <c r="K117" s="32" t="str">
        <f>VLOOKUP(A117,'Master-Dummy'!A117:Y407,11,0)</f>
        <v>L1.2</v>
      </c>
      <c r="L117" s="32" t="s">
        <v>230</v>
      </c>
      <c r="M117" s="32" t="s">
        <v>287</v>
      </c>
      <c r="S117" s="32" t="s">
        <v>293</v>
      </c>
      <c r="T117" s="10">
        <v>1625000</v>
      </c>
      <c r="U117" s="32" t="e">
        <f>VLOOKUP(B117,#REF!,22,0)</f>
        <v>#REF!</v>
      </c>
      <c r="V117" s="43" t="s">
        <v>57</v>
      </c>
    </row>
    <row r="118" spans="1:22" x14ac:dyDescent="0.35">
      <c r="A118" s="41">
        <f t="shared" si="1"/>
        <v>117</v>
      </c>
      <c r="B118" s="31">
        <f>VLOOKUP(A118,'Master-Dummy'!A118:Y408,4,0)</f>
        <v>65911</v>
      </c>
      <c r="C118" s="8" t="str">
        <f>VLOOKUP(A118,'Master-Dummy'!A118:Y408,5,0)</f>
        <v xml:space="preserve">Take dummy </v>
      </c>
      <c r="D118" s="8" t="s">
        <v>182</v>
      </c>
      <c r="E118" s="32" t="str">
        <f>VLOOKUP(A118,'Master-Dummy'!A118:Y408,24,0)</f>
        <v>B.Tech</v>
      </c>
      <c r="F118" s="42">
        <f>VLOOKUP(A118,'Master-Dummy'!A118:Y408,6,0)</f>
        <v>10.246575342465754</v>
      </c>
      <c r="G118" s="42"/>
      <c r="H118" s="9">
        <f>VLOOKUP(A118,'Master-Dummy'!A118:Y408,12,0)</f>
        <v>45294</v>
      </c>
      <c r="I118" s="32" t="s">
        <v>199</v>
      </c>
      <c r="J118" s="9" t="str">
        <f>VLOOKUP(A118,'Master-Dummy'!A118:Y408,25,0)</f>
        <v xml:space="preserve">Pune </v>
      </c>
      <c r="K118" s="32" t="str">
        <f>VLOOKUP(A118,'Master-Dummy'!A118:Y408,11,0)</f>
        <v>L2.2</v>
      </c>
      <c r="L118" s="32" t="s">
        <v>223</v>
      </c>
      <c r="M118" s="32" t="s">
        <v>287</v>
      </c>
      <c r="S118" s="32" t="s">
        <v>293</v>
      </c>
      <c r="T118" s="10">
        <v>3325000</v>
      </c>
      <c r="U118" s="32" t="e">
        <f>VLOOKUP(B118,#REF!,22,0)</f>
        <v>#REF!</v>
      </c>
      <c r="V118" s="43" t="s">
        <v>57</v>
      </c>
    </row>
    <row r="119" spans="1:22" x14ac:dyDescent="0.35">
      <c r="A119" s="41">
        <f t="shared" si="1"/>
        <v>118</v>
      </c>
      <c r="B119" s="31">
        <f>VLOOKUP(A119,'Master-Dummy'!A119:Y409,4,0)</f>
        <v>66261</v>
      </c>
      <c r="C119" s="8" t="str">
        <f>VLOOKUP(A119,'Master-Dummy'!A119:Y409,5,0)</f>
        <v xml:space="preserve">Take dummy </v>
      </c>
      <c r="D119" s="8" t="s">
        <v>182</v>
      </c>
      <c r="E119" s="32" t="str">
        <f>VLOOKUP(A119,'Master-Dummy'!A119:Y409,24,0)</f>
        <v>B.Tech</v>
      </c>
      <c r="F119" s="42">
        <f>VLOOKUP(A119,'Master-Dummy'!A119:Y409,6,0)</f>
        <v>7.2465753424657535</v>
      </c>
      <c r="G119" s="42"/>
      <c r="H119" s="9">
        <f>VLOOKUP(A119,'Master-Dummy'!A119:Y409,12,0)</f>
        <v>45210</v>
      </c>
      <c r="I119" s="32" t="s">
        <v>199</v>
      </c>
      <c r="J119" s="9" t="str">
        <f>VLOOKUP(A119,'Master-Dummy'!A119:Y409,25,0)</f>
        <v xml:space="preserve">Pune </v>
      </c>
      <c r="K119" s="32" t="str">
        <f>VLOOKUP(A119,'Master-Dummy'!A119:Y409,11,0)</f>
        <v>L2.1</v>
      </c>
      <c r="L119" s="32" t="s">
        <v>230</v>
      </c>
      <c r="M119" s="32" t="s">
        <v>287</v>
      </c>
      <c r="S119" s="32" t="s">
        <v>293</v>
      </c>
      <c r="T119" s="10">
        <v>2825000</v>
      </c>
      <c r="U119" s="32" t="e">
        <f>VLOOKUP(B119,#REF!,22,0)</f>
        <v>#REF!</v>
      </c>
      <c r="V119" s="43" t="s">
        <v>57</v>
      </c>
    </row>
    <row r="120" spans="1:22" x14ac:dyDescent="0.35">
      <c r="A120" s="41">
        <f t="shared" si="1"/>
        <v>119</v>
      </c>
      <c r="B120" s="31">
        <f>VLOOKUP(A120,'Master-Dummy'!A120:Y410,4,0)</f>
        <v>65887</v>
      </c>
      <c r="C120" s="8" t="str">
        <f>VLOOKUP(A120,'Master-Dummy'!A120:Y410,5,0)</f>
        <v xml:space="preserve">Take dummy </v>
      </c>
      <c r="D120" s="8" t="s">
        <v>182</v>
      </c>
      <c r="E120" s="32" t="str">
        <f>VLOOKUP(A120,'Master-Dummy'!A120:Y410,24,0)</f>
        <v>B.Tech</v>
      </c>
      <c r="F120" s="42">
        <f>VLOOKUP(A120,'Master-Dummy'!A120:Y410,6,0)</f>
        <v>10.246575342465754</v>
      </c>
      <c r="G120" s="42"/>
      <c r="H120" s="9">
        <f>VLOOKUP(A120,'Master-Dummy'!A120:Y410,12,0)</f>
        <v>45322</v>
      </c>
      <c r="I120" s="32" t="s">
        <v>199</v>
      </c>
      <c r="J120" s="9" t="str">
        <f>VLOOKUP(A120,'Master-Dummy'!A120:Y410,25,0)</f>
        <v xml:space="preserve">Pune </v>
      </c>
      <c r="K120" s="32" t="str">
        <f>VLOOKUP(A120,'Master-Dummy'!A120:Y410,11,0)</f>
        <v>L2</v>
      </c>
      <c r="L120" s="32" t="s">
        <v>223</v>
      </c>
      <c r="M120" s="32" t="s">
        <v>287</v>
      </c>
      <c r="S120" s="32" t="s">
        <v>293</v>
      </c>
      <c r="T120" s="10">
        <v>1825000</v>
      </c>
      <c r="U120" s="32" t="e">
        <f>VLOOKUP(B120,#REF!,22,0)</f>
        <v>#REF!</v>
      </c>
      <c r="V120" s="43" t="s">
        <v>83</v>
      </c>
    </row>
    <row r="121" spans="1:22" x14ac:dyDescent="0.35">
      <c r="A121" s="41">
        <f t="shared" si="1"/>
        <v>120</v>
      </c>
      <c r="B121" s="31">
        <f>VLOOKUP(A121,'Master-Dummy'!A121:Y411,4,0)</f>
        <v>65521</v>
      </c>
      <c r="C121" s="8" t="str">
        <f>VLOOKUP(A121,'Master-Dummy'!A121:Y411,5,0)</f>
        <v xml:space="preserve">Take dummy </v>
      </c>
      <c r="D121" s="8" t="s">
        <v>182</v>
      </c>
      <c r="E121" s="32" t="str">
        <f>VLOOKUP(A121,'Master-Dummy'!A121:Y411,24,0)</f>
        <v>B.Tech</v>
      </c>
      <c r="F121" s="42">
        <f>VLOOKUP(A121,'Master-Dummy'!A121:Y411,6,0)</f>
        <v>3.2465753424657535</v>
      </c>
      <c r="G121" s="42"/>
      <c r="H121" s="9">
        <f>VLOOKUP(A121,'Master-Dummy'!A121:Y411,12,0)</f>
        <v>45302</v>
      </c>
      <c r="I121" s="32" t="s">
        <v>199</v>
      </c>
      <c r="J121" s="9" t="str">
        <f>VLOOKUP(A121,'Master-Dummy'!A121:Y411,25,0)</f>
        <v xml:space="preserve">Pune </v>
      </c>
      <c r="K121" s="32" t="str">
        <f>VLOOKUP(A121,'Master-Dummy'!A121:Y411,11,0)</f>
        <v>L1.2</v>
      </c>
      <c r="L121" s="32" t="s">
        <v>227</v>
      </c>
      <c r="M121" s="32" t="s">
        <v>287</v>
      </c>
      <c r="S121" s="32" t="s">
        <v>293</v>
      </c>
      <c r="T121" s="10">
        <v>1325000</v>
      </c>
      <c r="U121" s="32" t="e">
        <f>VLOOKUP(B121,#REF!,22,0)</f>
        <v>#REF!</v>
      </c>
      <c r="V121" s="43" t="s">
        <v>57</v>
      </c>
    </row>
    <row r="122" spans="1:22" x14ac:dyDescent="0.35">
      <c r="A122" s="41">
        <f t="shared" si="1"/>
        <v>121</v>
      </c>
      <c r="B122" s="31">
        <f>VLOOKUP(A122,'Master-Dummy'!A122:Y412,4,0)</f>
        <v>66290</v>
      </c>
      <c r="C122" s="8" t="str">
        <f>VLOOKUP(A122,'Master-Dummy'!A122:Y412,5,0)</f>
        <v xml:space="preserve">Take dummy </v>
      </c>
      <c r="D122" s="8" t="s">
        <v>182</v>
      </c>
      <c r="E122" s="32" t="str">
        <f>VLOOKUP(A122,'Master-Dummy'!A122:Y412,24,0)</f>
        <v>B.Tech</v>
      </c>
      <c r="F122" s="42">
        <f>VLOOKUP(A122,'Master-Dummy'!A122:Y412,6,0)</f>
        <v>4.7465753424657535</v>
      </c>
      <c r="G122" s="42"/>
      <c r="H122" s="9">
        <f>VLOOKUP(A122,'Master-Dummy'!A122:Y412,12,0)</f>
        <v>45277</v>
      </c>
      <c r="I122" s="32" t="s">
        <v>199</v>
      </c>
      <c r="J122" s="9" t="str">
        <f>VLOOKUP(A122,'Master-Dummy'!A122:Y412,25,0)</f>
        <v xml:space="preserve">Pune </v>
      </c>
      <c r="K122" s="32" t="str">
        <f>VLOOKUP(A122,'Master-Dummy'!A122:Y412,11,0)</f>
        <v>L1.2</v>
      </c>
      <c r="L122" s="32" t="s">
        <v>230</v>
      </c>
      <c r="M122" s="32" t="s">
        <v>287</v>
      </c>
      <c r="S122" s="32" t="s">
        <v>293</v>
      </c>
      <c r="T122" s="10">
        <v>1225000</v>
      </c>
      <c r="U122" s="32" t="e">
        <f>VLOOKUP(B122,#REF!,22,0)</f>
        <v>#REF!</v>
      </c>
      <c r="V122" s="43" t="s">
        <v>57</v>
      </c>
    </row>
    <row r="123" spans="1:22" x14ac:dyDescent="0.35">
      <c r="A123" s="41">
        <f t="shared" si="1"/>
        <v>122</v>
      </c>
      <c r="B123" s="31">
        <f>VLOOKUP(A123,'Master-Dummy'!A123:Y413,4,0)</f>
        <v>65527</v>
      </c>
      <c r="C123" s="8" t="str">
        <f>VLOOKUP(A123,'Master-Dummy'!A123:Y413,5,0)</f>
        <v xml:space="preserve">Take dummy </v>
      </c>
      <c r="D123" s="8" t="s">
        <v>182</v>
      </c>
      <c r="E123" s="32" t="str">
        <f>VLOOKUP(A123,'Master-Dummy'!A123:Y413,24,0)</f>
        <v>B.Tech</v>
      </c>
      <c r="F123" s="42">
        <f>VLOOKUP(A123,'Master-Dummy'!A123:Y413,6,0)</f>
        <v>4.4465753424657537</v>
      </c>
      <c r="G123" s="42"/>
      <c r="H123" s="9">
        <f>VLOOKUP(A123,'Master-Dummy'!A123:Y413,12,0)</f>
        <v>45260</v>
      </c>
      <c r="I123" s="32" t="s">
        <v>199</v>
      </c>
      <c r="J123" s="9" t="str">
        <f>VLOOKUP(A123,'Master-Dummy'!A123:Y413,25,0)</f>
        <v xml:space="preserve">Pune </v>
      </c>
      <c r="K123" s="32" t="str">
        <f>VLOOKUP(A123,'Master-Dummy'!A123:Y413,11,0)</f>
        <v>L1.2</v>
      </c>
      <c r="L123" s="32" t="s">
        <v>227</v>
      </c>
      <c r="M123" s="32" t="s">
        <v>287</v>
      </c>
      <c r="S123" s="32" t="s">
        <v>293</v>
      </c>
      <c r="T123" s="10">
        <v>1325000</v>
      </c>
      <c r="U123" s="32" t="e">
        <f>VLOOKUP(B123,#REF!,22,0)</f>
        <v>#REF!</v>
      </c>
      <c r="V123" s="43" t="s">
        <v>57</v>
      </c>
    </row>
    <row r="124" spans="1:22" x14ac:dyDescent="0.35">
      <c r="A124" s="41">
        <f t="shared" si="1"/>
        <v>123</v>
      </c>
      <c r="B124" s="31">
        <f>VLOOKUP(A124,'Master-Dummy'!A124:Y414,4,0)</f>
        <v>68678</v>
      </c>
      <c r="C124" s="8" t="str">
        <f>VLOOKUP(A124,'Master-Dummy'!A124:Y414,5,0)</f>
        <v xml:space="preserve">Take dummy </v>
      </c>
      <c r="D124" s="8" t="s">
        <v>182</v>
      </c>
      <c r="E124" s="32" t="str">
        <f>VLOOKUP(A124,'Master-Dummy'!A124:Y414,24,0)</f>
        <v>B.Tech</v>
      </c>
      <c r="F124" s="42">
        <f>VLOOKUP(A124,'Master-Dummy'!A124:Y414,6,0)</f>
        <v>4.7465753424657535</v>
      </c>
      <c r="G124" s="42"/>
      <c r="H124" s="9">
        <f>VLOOKUP(A124,'Master-Dummy'!A124:Y414,12,0)</f>
        <v>45319</v>
      </c>
      <c r="I124" s="32" t="s">
        <v>199</v>
      </c>
      <c r="J124" s="9" t="str">
        <f>VLOOKUP(A124,'Master-Dummy'!A124:Y414,25,0)</f>
        <v xml:space="preserve">Pune </v>
      </c>
      <c r="K124" s="32" t="str">
        <f>VLOOKUP(A124,'Master-Dummy'!A124:Y414,11,0)</f>
        <v>L2.1</v>
      </c>
      <c r="L124" s="32" t="s">
        <v>237</v>
      </c>
      <c r="M124" s="32" t="s">
        <v>118</v>
      </c>
      <c r="S124" s="32" t="s">
        <v>310</v>
      </c>
      <c r="T124" s="10">
        <v>1925000</v>
      </c>
      <c r="U124" s="32" t="e">
        <f>VLOOKUP(B124,#REF!,22,0)</f>
        <v>#REF!</v>
      </c>
      <c r="V124" s="43" t="s">
        <v>57</v>
      </c>
    </row>
    <row r="125" spans="1:22" x14ac:dyDescent="0.35">
      <c r="A125" s="41">
        <f t="shared" si="1"/>
        <v>124</v>
      </c>
      <c r="B125" s="31">
        <f>VLOOKUP(A125,'Master-Dummy'!A125:Y415,4,0)</f>
        <v>68693</v>
      </c>
      <c r="C125" s="8" t="str">
        <f>VLOOKUP(A125,'Master-Dummy'!A125:Y415,5,0)</f>
        <v xml:space="preserve">Take dummy </v>
      </c>
      <c r="D125" s="8" t="s">
        <v>182</v>
      </c>
      <c r="E125" s="32" t="str">
        <f>VLOOKUP(A125,'Master-Dummy'!A125:Y415,24,0)</f>
        <v>B.Tech</v>
      </c>
      <c r="F125" s="42">
        <f>VLOOKUP(A125,'Master-Dummy'!A125:Y415,6,0)</f>
        <v>4.0465753424657533</v>
      </c>
      <c r="G125" s="42"/>
      <c r="H125" s="9">
        <f>VLOOKUP(A125,'Master-Dummy'!A125:Y415,12,0)</f>
        <v>45270</v>
      </c>
      <c r="I125" s="32" t="s">
        <v>199</v>
      </c>
      <c r="J125" s="9" t="str">
        <f>VLOOKUP(A125,'Master-Dummy'!A125:Y415,25,0)</f>
        <v xml:space="preserve">Pune </v>
      </c>
      <c r="K125" s="32" t="str">
        <f>VLOOKUP(A125,'Master-Dummy'!A125:Y415,11,0)</f>
        <v>L1.2</v>
      </c>
      <c r="L125" s="32" t="s">
        <v>237</v>
      </c>
      <c r="M125" s="32" t="s">
        <v>118</v>
      </c>
      <c r="S125" s="32" t="s">
        <v>300</v>
      </c>
      <c r="T125" s="10">
        <v>1025000</v>
      </c>
      <c r="U125" s="32" t="e">
        <f>VLOOKUP(B125,#REF!,22,0)</f>
        <v>#REF!</v>
      </c>
      <c r="V125" s="43" t="s">
        <v>57</v>
      </c>
    </row>
    <row r="126" spans="1:22" x14ac:dyDescent="0.35">
      <c r="A126" s="41">
        <f t="shared" si="1"/>
        <v>125</v>
      </c>
      <c r="B126" s="31">
        <f>VLOOKUP(A126,'Master-Dummy'!A126:Y416,4,0)</f>
        <v>68663</v>
      </c>
      <c r="C126" s="8" t="str">
        <f>VLOOKUP(A126,'Master-Dummy'!A126:Y416,5,0)</f>
        <v xml:space="preserve">Take dummy </v>
      </c>
      <c r="D126" s="8" t="s">
        <v>182</v>
      </c>
      <c r="E126" s="32" t="str">
        <f>VLOOKUP(A126,'Master-Dummy'!A126:Y416,24,0)</f>
        <v>B.Tech</v>
      </c>
      <c r="F126" s="42">
        <f>VLOOKUP(A126,'Master-Dummy'!A126:Y416,6,0)</f>
        <v>7.2465753424657535</v>
      </c>
      <c r="G126" s="42"/>
      <c r="H126" s="9">
        <f>VLOOKUP(A126,'Master-Dummy'!A126:Y416,12,0)</f>
        <v>45374</v>
      </c>
      <c r="I126" s="32" t="s">
        <v>199</v>
      </c>
      <c r="J126" s="9" t="str">
        <f>VLOOKUP(A126,'Master-Dummy'!A126:Y416,25,0)</f>
        <v xml:space="preserve">Pune </v>
      </c>
      <c r="K126" s="32" t="str">
        <f>VLOOKUP(A126,'Master-Dummy'!A126:Y416,11,0)</f>
        <v>L2.1</v>
      </c>
      <c r="L126" s="32" t="s">
        <v>238</v>
      </c>
      <c r="M126" s="32" t="s">
        <v>118</v>
      </c>
      <c r="S126" s="32" t="s">
        <v>300</v>
      </c>
      <c r="T126" s="10">
        <v>1925000</v>
      </c>
      <c r="U126" s="32" t="e">
        <f>VLOOKUP(B126,#REF!,22,0)</f>
        <v>#REF!</v>
      </c>
      <c r="V126" s="43" t="s">
        <v>57</v>
      </c>
    </row>
    <row r="127" spans="1:22" x14ac:dyDescent="0.35">
      <c r="A127" s="41">
        <f t="shared" si="1"/>
        <v>126</v>
      </c>
      <c r="B127" s="31">
        <f>VLOOKUP(A127,'Master-Dummy'!A127:Y417,4,0)</f>
        <v>66292</v>
      </c>
      <c r="C127" s="8" t="str">
        <f>VLOOKUP(A127,'Master-Dummy'!A127:Y417,5,0)</f>
        <v xml:space="preserve">Take dummy </v>
      </c>
      <c r="D127" s="8" t="s">
        <v>182</v>
      </c>
      <c r="E127" s="32" t="str">
        <f>VLOOKUP(A127,'Master-Dummy'!A127:Y417,24,0)</f>
        <v>B.Tech</v>
      </c>
      <c r="F127" s="42">
        <f>VLOOKUP(A127,'Master-Dummy'!A127:Y417,6,0)</f>
        <v>4.4465753424657537</v>
      </c>
      <c r="G127" s="42"/>
      <c r="H127" s="9">
        <f>VLOOKUP(A127,'Master-Dummy'!A127:Y417,12,0)</f>
        <v>45273</v>
      </c>
      <c r="I127" s="32" t="s">
        <v>199</v>
      </c>
      <c r="J127" s="9" t="str">
        <f>VLOOKUP(A127,'Master-Dummy'!A127:Y417,25,0)</f>
        <v xml:space="preserve">Pune </v>
      </c>
      <c r="K127" s="32" t="str">
        <f>VLOOKUP(A127,'Master-Dummy'!A127:Y417,11,0)</f>
        <v>L1.2</v>
      </c>
      <c r="L127" s="32" t="s">
        <v>230</v>
      </c>
      <c r="M127" s="32" t="s">
        <v>287</v>
      </c>
      <c r="S127" s="32" t="s">
        <v>293</v>
      </c>
      <c r="T127" s="10">
        <v>1325000</v>
      </c>
      <c r="U127" s="32" t="e">
        <f>VLOOKUP(B127,#REF!,22,0)</f>
        <v>#REF!</v>
      </c>
      <c r="V127" s="43" t="s">
        <v>57</v>
      </c>
    </row>
    <row r="128" spans="1:22" x14ac:dyDescent="0.35">
      <c r="A128" s="41">
        <f t="shared" si="1"/>
        <v>127</v>
      </c>
      <c r="B128" s="31">
        <f>VLOOKUP(A128,'Master-Dummy'!A128:Y418,4,0)</f>
        <v>68666</v>
      </c>
      <c r="C128" s="8" t="str">
        <f>VLOOKUP(A128,'Master-Dummy'!A128:Y418,5,0)</f>
        <v xml:space="preserve">Take dummy </v>
      </c>
      <c r="D128" s="8" t="s">
        <v>182</v>
      </c>
      <c r="E128" s="32" t="str">
        <f>VLOOKUP(A128,'Master-Dummy'!A128:Y418,24,0)</f>
        <v>B.Tech</v>
      </c>
      <c r="F128" s="42">
        <f>VLOOKUP(A128,'Master-Dummy'!A128:Y418,6,0)</f>
        <v>3.3465753424657536</v>
      </c>
      <c r="G128" s="42"/>
      <c r="H128" s="9">
        <f>VLOOKUP(A128,'Master-Dummy'!A128:Y418,12,0)</f>
        <v>45296</v>
      </c>
      <c r="I128" s="32" t="s">
        <v>199</v>
      </c>
      <c r="J128" s="9" t="str">
        <f>VLOOKUP(A128,'Master-Dummy'!A128:Y418,25,0)</f>
        <v xml:space="preserve">Pune </v>
      </c>
      <c r="K128" s="32" t="str">
        <f>VLOOKUP(A128,'Master-Dummy'!A128:Y418,11,0)</f>
        <v>L1.2</v>
      </c>
      <c r="L128" s="32" t="s">
        <v>238</v>
      </c>
      <c r="M128" s="32" t="s">
        <v>118</v>
      </c>
      <c r="S128" s="32" t="s">
        <v>300</v>
      </c>
      <c r="T128" s="10">
        <v>1025000</v>
      </c>
      <c r="U128" s="32" t="e">
        <f>VLOOKUP(B128,#REF!,22,0)</f>
        <v>#REF!</v>
      </c>
      <c r="V128" s="43" t="s">
        <v>57</v>
      </c>
    </row>
    <row r="129" spans="1:22" x14ac:dyDescent="0.35">
      <c r="A129" s="41">
        <f t="shared" si="1"/>
        <v>128</v>
      </c>
      <c r="B129" s="31">
        <f>VLOOKUP(A129,'Master-Dummy'!A129:Y419,4,0)</f>
        <v>66257</v>
      </c>
      <c r="C129" s="8" t="str">
        <f>VLOOKUP(A129,'Master-Dummy'!A129:Y419,5,0)</f>
        <v xml:space="preserve">Take dummy </v>
      </c>
      <c r="D129" s="8" t="s">
        <v>182</v>
      </c>
      <c r="E129" s="32" t="str">
        <f>VLOOKUP(A129,'Master-Dummy'!A129:Y419,24,0)</f>
        <v>B.Tech</v>
      </c>
      <c r="F129" s="42">
        <f>VLOOKUP(A129,'Master-Dummy'!A129:Y419,6,0)</f>
        <v>3.4465753424657537</v>
      </c>
      <c r="G129" s="42"/>
      <c r="H129" s="9">
        <f>VLOOKUP(A129,'Master-Dummy'!A129:Y419,12,0)</f>
        <v>45280</v>
      </c>
      <c r="I129" s="32" t="s">
        <v>199</v>
      </c>
      <c r="J129" s="9" t="str">
        <f>VLOOKUP(A129,'Master-Dummy'!A129:Y419,25,0)</f>
        <v xml:space="preserve">Pune </v>
      </c>
      <c r="K129" s="32" t="str">
        <f>VLOOKUP(A129,'Master-Dummy'!A129:Y419,11,0)</f>
        <v>L1.2</v>
      </c>
      <c r="L129" s="32" t="s">
        <v>230</v>
      </c>
      <c r="M129" s="32" t="s">
        <v>287</v>
      </c>
      <c r="S129" s="32" t="s">
        <v>293</v>
      </c>
      <c r="T129" s="10">
        <v>1125000</v>
      </c>
      <c r="U129" s="32" t="e">
        <f>VLOOKUP(B129,#REF!,22,0)</f>
        <v>#REF!</v>
      </c>
      <c r="V129" s="43" t="s">
        <v>57</v>
      </c>
    </row>
    <row r="130" spans="1:22" x14ac:dyDescent="0.35">
      <c r="A130" s="41">
        <f t="shared" si="1"/>
        <v>129</v>
      </c>
      <c r="B130" s="31">
        <f>VLOOKUP(A130,'Master-Dummy'!A130:Y420,4,0)</f>
        <v>65548</v>
      </c>
      <c r="C130" s="8" t="str">
        <f>VLOOKUP(A130,'Master-Dummy'!A130:Y420,5,0)</f>
        <v xml:space="preserve">Take dummy </v>
      </c>
      <c r="D130" s="8" t="s">
        <v>182</v>
      </c>
      <c r="E130" s="32" t="str">
        <f>VLOOKUP(A130,'Master-Dummy'!A130:Y420,24,0)</f>
        <v>B.Tech</v>
      </c>
      <c r="F130" s="42">
        <f>VLOOKUP(A130,'Master-Dummy'!A130:Y420,6,0)</f>
        <v>3.2465753424657535</v>
      </c>
      <c r="G130" s="42"/>
      <c r="H130" s="9">
        <f>VLOOKUP(A130,'Master-Dummy'!A130:Y420,12,0)</f>
        <v>45315</v>
      </c>
      <c r="I130" s="32" t="s">
        <v>199</v>
      </c>
      <c r="J130" s="9" t="str">
        <f>VLOOKUP(A130,'Master-Dummy'!A130:Y420,25,0)</f>
        <v xml:space="preserve">Pune </v>
      </c>
      <c r="K130" s="32" t="str">
        <f>VLOOKUP(A130,'Master-Dummy'!A130:Y420,11,0)</f>
        <v>L1.1</v>
      </c>
      <c r="L130" s="32" t="s">
        <v>227</v>
      </c>
      <c r="M130" s="32" t="s">
        <v>287</v>
      </c>
      <c r="S130" s="32" t="s">
        <v>293</v>
      </c>
      <c r="T130" s="10">
        <v>925000</v>
      </c>
      <c r="U130" s="32" t="e">
        <f>VLOOKUP(B130,#REF!,22,0)</f>
        <v>#REF!</v>
      </c>
      <c r="V130" s="43" t="s">
        <v>57</v>
      </c>
    </row>
    <row r="131" spans="1:22" x14ac:dyDescent="0.35">
      <c r="A131" s="41">
        <f t="shared" si="1"/>
        <v>130</v>
      </c>
      <c r="B131" s="31">
        <f>VLOOKUP(A131,'Master-Dummy'!A131:Y421,4,0)</f>
        <v>68664</v>
      </c>
      <c r="C131" s="8" t="str">
        <f>VLOOKUP(A131,'Master-Dummy'!A131:Y421,5,0)</f>
        <v xml:space="preserve">Take dummy </v>
      </c>
      <c r="D131" s="8" t="s">
        <v>182</v>
      </c>
      <c r="E131" s="32" t="str">
        <f>VLOOKUP(A131,'Master-Dummy'!A131:Y421,24,0)</f>
        <v>B.Tech</v>
      </c>
      <c r="F131" s="42">
        <f>VLOOKUP(A131,'Master-Dummy'!A131:Y421,6,0)</f>
        <v>4.2465753424657535</v>
      </c>
      <c r="G131" s="42"/>
      <c r="H131" s="9">
        <f>VLOOKUP(A131,'Master-Dummy'!A131:Y421,12,0)</f>
        <v>45357</v>
      </c>
      <c r="I131" s="32" t="s">
        <v>199</v>
      </c>
      <c r="J131" s="9" t="str">
        <f>VLOOKUP(A131,'Master-Dummy'!A131:Y421,25,0)</f>
        <v xml:space="preserve">Pune </v>
      </c>
      <c r="K131" s="32" t="str">
        <f>VLOOKUP(A131,'Master-Dummy'!A131:Y421,11,0)</f>
        <v>L2.1</v>
      </c>
      <c r="L131" s="32" t="s">
        <v>238</v>
      </c>
      <c r="M131" s="32" t="s">
        <v>118</v>
      </c>
      <c r="S131" s="32" t="s">
        <v>300</v>
      </c>
      <c r="T131" s="10">
        <v>1775000</v>
      </c>
      <c r="U131" s="32" t="e">
        <f>VLOOKUP(B131,#REF!,22,0)</f>
        <v>#REF!</v>
      </c>
      <c r="V131" s="43" t="s">
        <v>18</v>
      </c>
    </row>
    <row r="132" spans="1:22" x14ac:dyDescent="0.35">
      <c r="A132" s="41">
        <f t="shared" ref="A132:A195" si="2">A131+1</f>
        <v>131</v>
      </c>
      <c r="B132" s="31">
        <f>VLOOKUP(A132,'Master-Dummy'!A132:Y422,4,0)</f>
        <v>68669</v>
      </c>
      <c r="C132" s="8" t="str">
        <f>VLOOKUP(A132,'Master-Dummy'!A132:Y422,5,0)</f>
        <v xml:space="preserve">Take dummy </v>
      </c>
      <c r="D132" s="8" t="s">
        <v>182</v>
      </c>
      <c r="E132" s="32" t="str">
        <f>VLOOKUP(A132,'Master-Dummy'!A132:Y422,24,0)</f>
        <v>B.Tech</v>
      </c>
      <c r="F132" s="42">
        <f>VLOOKUP(A132,'Master-Dummy'!A132:Y422,6,0)</f>
        <v>6.4465753424657537</v>
      </c>
      <c r="G132" s="42"/>
      <c r="H132" s="9">
        <f>VLOOKUP(A132,'Master-Dummy'!A132:Y422,12,0)</f>
        <v>45308</v>
      </c>
      <c r="I132" s="32" t="s">
        <v>199</v>
      </c>
      <c r="J132" s="9" t="str">
        <f>VLOOKUP(A132,'Master-Dummy'!A132:Y422,25,0)</f>
        <v xml:space="preserve">Pune </v>
      </c>
      <c r="K132" s="32" t="str">
        <f>VLOOKUP(A132,'Master-Dummy'!A132:Y422,11,0)</f>
        <v>L2.1</v>
      </c>
      <c r="L132" s="32" t="s">
        <v>237</v>
      </c>
      <c r="M132" s="32" t="s">
        <v>118</v>
      </c>
      <c r="S132" s="32" t="s">
        <v>311</v>
      </c>
      <c r="T132" s="10">
        <v>2525000</v>
      </c>
      <c r="U132" s="32" t="e">
        <f>VLOOKUP(B132,#REF!,22,0)</f>
        <v>#REF!</v>
      </c>
      <c r="V132" s="43" t="s">
        <v>57</v>
      </c>
    </row>
    <row r="133" spans="1:22" x14ac:dyDescent="0.35">
      <c r="A133" s="41">
        <f t="shared" si="2"/>
        <v>132</v>
      </c>
      <c r="B133" s="31">
        <f>VLOOKUP(A133,'Master-Dummy'!A133:Y423,4,0)</f>
        <v>68936</v>
      </c>
      <c r="C133" s="8" t="str">
        <f>VLOOKUP(A133,'Master-Dummy'!A133:Y423,5,0)</f>
        <v xml:space="preserve">Take dummy </v>
      </c>
      <c r="D133" s="8" t="s">
        <v>182</v>
      </c>
      <c r="E133" s="32" t="str">
        <f>VLOOKUP(A133,'Master-Dummy'!A133:Y423,24,0)</f>
        <v>B.Tech</v>
      </c>
      <c r="F133" s="42">
        <f>VLOOKUP(A133,'Master-Dummy'!A133:Y423,6,0)</f>
        <v>13.246575342465754</v>
      </c>
      <c r="G133" s="42"/>
      <c r="H133" s="9">
        <f>VLOOKUP(A133,'Master-Dummy'!A133:Y423,12,0)</f>
        <v>45294</v>
      </c>
      <c r="I133" s="32" t="s">
        <v>199</v>
      </c>
      <c r="J133" s="9" t="str">
        <f>VLOOKUP(A133,'Master-Dummy'!A133:Y423,25,0)</f>
        <v xml:space="preserve">Pune </v>
      </c>
      <c r="K133" s="32" t="str">
        <f>VLOOKUP(A133,'Master-Dummy'!A133:Y423,11,0)</f>
        <v>L3</v>
      </c>
      <c r="L133" s="32" t="s">
        <v>239</v>
      </c>
      <c r="M133" s="32" t="s">
        <v>118</v>
      </c>
      <c r="S133" s="32" t="s">
        <v>312</v>
      </c>
      <c r="T133" s="10">
        <v>4125000</v>
      </c>
      <c r="U133" s="32" t="e">
        <f>VLOOKUP(B133,#REF!,22,0)</f>
        <v>#REF!</v>
      </c>
      <c r="V133" s="43" t="s">
        <v>23</v>
      </c>
    </row>
    <row r="134" spans="1:22" x14ac:dyDescent="0.35">
      <c r="A134" s="41">
        <f t="shared" si="2"/>
        <v>133</v>
      </c>
      <c r="B134" s="31">
        <f>VLOOKUP(A134,'Master-Dummy'!A134:Y424,4,0)</f>
        <v>70211</v>
      </c>
      <c r="C134" s="8" t="str">
        <f>VLOOKUP(A134,'Master-Dummy'!A134:Y424,5,0)</f>
        <v xml:space="preserve">Take dummy </v>
      </c>
      <c r="D134" s="8" t="s">
        <v>182</v>
      </c>
      <c r="E134" s="32" t="str">
        <f>VLOOKUP(A134,'Master-Dummy'!A134:Y424,24,0)</f>
        <v>B.Tech</v>
      </c>
      <c r="F134" s="42">
        <f>VLOOKUP(A134,'Master-Dummy'!A134:Y424,6,0)</f>
        <v>12.746575342465754</v>
      </c>
      <c r="G134" s="42"/>
      <c r="H134" s="9">
        <f>VLOOKUP(A134,'Master-Dummy'!A134:Y424,12,0)</f>
        <v>45298</v>
      </c>
      <c r="I134" s="32" t="s">
        <v>199</v>
      </c>
      <c r="J134" s="9" t="str">
        <f>VLOOKUP(A134,'Master-Dummy'!A134:Y424,25,0)</f>
        <v xml:space="preserve">Pune </v>
      </c>
      <c r="K134" s="32" t="str">
        <f>VLOOKUP(A134,'Master-Dummy'!A134:Y424,11,0)</f>
        <v>L3</v>
      </c>
      <c r="L134" s="32" t="s">
        <v>240</v>
      </c>
      <c r="M134" s="32" t="s">
        <v>118</v>
      </c>
      <c r="N134" s="32" t="s">
        <v>428</v>
      </c>
      <c r="O134" s="32" t="s">
        <v>375</v>
      </c>
      <c r="P134" s="32" t="s">
        <v>376</v>
      </c>
      <c r="S134" s="32" t="s">
        <v>293</v>
      </c>
      <c r="T134" s="10">
        <v>4025000</v>
      </c>
      <c r="U134" s="32" t="e">
        <f>VLOOKUP(B134,#REF!,22,0)</f>
        <v>#REF!</v>
      </c>
      <c r="V134" s="43" t="s">
        <v>23</v>
      </c>
    </row>
    <row r="135" spans="1:22" x14ac:dyDescent="0.35">
      <c r="A135" s="41">
        <f t="shared" si="2"/>
        <v>134</v>
      </c>
      <c r="B135" s="31">
        <f>VLOOKUP(A135,'Master-Dummy'!A135:Y425,4,0)</f>
        <v>68674</v>
      </c>
      <c r="C135" s="8" t="str">
        <f>VLOOKUP(A135,'Master-Dummy'!A135:Y425,5,0)</f>
        <v xml:space="preserve">Take dummy </v>
      </c>
      <c r="D135" s="8" t="s">
        <v>182</v>
      </c>
      <c r="E135" s="32" t="str">
        <f>VLOOKUP(A135,'Master-Dummy'!A135:Y425,24,0)</f>
        <v>B.Tech</v>
      </c>
      <c r="F135" s="42">
        <f>VLOOKUP(A135,'Master-Dummy'!A135:Y425,6,0)</f>
        <v>3.2465753424657535</v>
      </c>
      <c r="G135" s="42"/>
      <c r="H135" s="9">
        <f>VLOOKUP(A135,'Master-Dummy'!A135:Y425,12,0)</f>
        <v>45305</v>
      </c>
      <c r="I135" s="32" t="s">
        <v>199</v>
      </c>
      <c r="J135" s="9" t="str">
        <f>VLOOKUP(A135,'Master-Dummy'!A135:Y425,25,0)</f>
        <v xml:space="preserve">Pune </v>
      </c>
      <c r="K135" s="32" t="str">
        <f>VLOOKUP(A135,'Master-Dummy'!A135:Y425,11,0)</f>
        <v>L1.2</v>
      </c>
      <c r="L135" s="32" t="s">
        <v>237</v>
      </c>
      <c r="M135" s="32" t="s">
        <v>118</v>
      </c>
      <c r="S135" s="32" t="s">
        <v>37</v>
      </c>
      <c r="T135" s="10">
        <v>1225000</v>
      </c>
      <c r="U135" s="32" t="e">
        <f>VLOOKUP(B135,#REF!,22,0)</f>
        <v>#REF!</v>
      </c>
      <c r="V135" s="43" t="s">
        <v>57</v>
      </c>
    </row>
    <row r="136" spans="1:22" x14ac:dyDescent="0.35">
      <c r="A136" s="41">
        <f t="shared" si="2"/>
        <v>135</v>
      </c>
      <c r="B136" s="31">
        <f>VLOOKUP(A136,'Master-Dummy'!A136:Y426,4,0)</f>
        <v>68671</v>
      </c>
      <c r="C136" s="8" t="str">
        <f>VLOOKUP(A136,'Master-Dummy'!A136:Y426,5,0)</f>
        <v xml:space="preserve">Take dummy </v>
      </c>
      <c r="D136" s="8" t="s">
        <v>182</v>
      </c>
      <c r="E136" s="32" t="str">
        <f>VLOOKUP(A136,'Master-Dummy'!A136:Y426,24,0)</f>
        <v>B.Tech</v>
      </c>
      <c r="F136" s="42">
        <f>VLOOKUP(A136,'Master-Dummy'!A136:Y426,6,0)</f>
        <v>3.8465753424657536</v>
      </c>
      <c r="G136" s="42"/>
      <c r="H136" s="9">
        <f>VLOOKUP(A136,'Master-Dummy'!A136:Y426,12,0)</f>
        <v>45304</v>
      </c>
      <c r="I136" s="32" t="s">
        <v>199</v>
      </c>
      <c r="J136" s="9" t="str">
        <f>VLOOKUP(A136,'Master-Dummy'!A136:Y426,25,0)</f>
        <v xml:space="preserve">Pune </v>
      </c>
      <c r="K136" s="32" t="str">
        <f>VLOOKUP(A136,'Master-Dummy'!A136:Y426,11,0)</f>
        <v>L1.2</v>
      </c>
      <c r="L136" s="32" t="s">
        <v>237</v>
      </c>
      <c r="M136" s="32" t="s">
        <v>118</v>
      </c>
      <c r="S136" s="32" t="s">
        <v>311</v>
      </c>
      <c r="T136" s="10">
        <v>1100000</v>
      </c>
      <c r="U136" s="32" t="e">
        <f>VLOOKUP(B136,#REF!,22,0)</f>
        <v>#REF!</v>
      </c>
      <c r="V136" s="43" t="s">
        <v>57</v>
      </c>
    </row>
    <row r="137" spans="1:22" x14ac:dyDescent="0.35">
      <c r="A137" s="41">
        <f t="shared" si="2"/>
        <v>136</v>
      </c>
      <c r="B137" s="31">
        <f>VLOOKUP(A137,'Master-Dummy'!A137:Y427,4,0)</f>
        <v>64431</v>
      </c>
      <c r="C137" s="8" t="str">
        <f>VLOOKUP(A137,'Master-Dummy'!A137:Y427,5,0)</f>
        <v xml:space="preserve">Take dummy </v>
      </c>
      <c r="D137" s="8" t="s">
        <v>182</v>
      </c>
      <c r="E137" s="32" t="str">
        <f>VLOOKUP(A137,'Master-Dummy'!A137:Y427,24,0)</f>
        <v>B.Tech</v>
      </c>
      <c r="F137" s="42">
        <f>VLOOKUP(A137,'Master-Dummy'!A137:Y427,6,0)</f>
        <v>7.2465753424657535</v>
      </c>
      <c r="G137" s="42"/>
      <c r="H137" s="9">
        <f>VLOOKUP(A137,'Master-Dummy'!A137:Y427,12,0)</f>
        <v>45333</v>
      </c>
      <c r="I137" s="32" t="s">
        <v>199</v>
      </c>
      <c r="J137" s="9" t="str">
        <f>VLOOKUP(A137,'Master-Dummy'!A137:Y427,25,0)</f>
        <v xml:space="preserve">Pune </v>
      </c>
      <c r="K137" s="32" t="str">
        <f>VLOOKUP(A137,'Master-Dummy'!A137:Y427,11,0)</f>
        <v>L2.1</v>
      </c>
      <c r="L137" s="32" t="s">
        <v>213</v>
      </c>
      <c r="M137" s="32" t="s">
        <v>287</v>
      </c>
      <c r="S137" s="32" t="s">
        <v>297</v>
      </c>
      <c r="T137" s="10">
        <v>2325000</v>
      </c>
      <c r="U137" s="32" t="e">
        <f>VLOOKUP(B137,#REF!,22,0)</f>
        <v>#REF!</v>
      </c>
      <c r="V137" s="43" t="s">
        <v>92</v>
      </c>
    </row>
    <row r="138" spans="1:22" x14ac:dyDescent="0.35">
      <c r="A138" s="41">
        <f t="shared" si="2"/>
        <v>137</v>
      </c>
      <c r="B138" s="31">
        <f>VLOOKUP(A138,'Master-Dummy'!A138:Y428,4,0)</f>
        <v>66267</v>
      </c>
      <c r="C138" s="8" t="str">
        <f>VLOOKUP(A138,'Master-Dummy'!A138:Y428,5,0)</f>
        <v xml:space="preserve">Take dummy </v>
      </c>
      <c r="D138" s="8" t="s">
        <v>182</v>
      </c>
      <c r="E138" s="32" t="str">
        <f>VLOOKUP(A138,'Master-Dummy'!A138:Y428,24,0)</f>
        <v>B.Tech</v>
      </c>
      <c r="F138" s="42">
        <f>VLOOKUP(A138,'Master-Dummy'!A138:Y428,6,0)</f>
        <v>3.7465753424657535</v>
      </c>
      <c r="G138" s="42"/>
      <c r="H138" s="9">
        <f>VLOOKUP(A138,'Master-Dummy'!A138:Y428,12,0)</f>
        <v>45336</v>
      </c>
      <c r="I138" s="32" t="s">
        <v>199</v>
      </c>
      <c r="J138" s="9" t="str">
        <f>VLOOKUP(A138,'Master-Dummy'!A138:Y428,25,0)</f>
        <v xml:space="preserve">Pune </v>
      </c>
      <c r="K138" s="32" t="str">
        <f>VLOOKUP(A138,'Master-Dummy'!A138:Y428,11,0)</f>
        <v>L1.2</v>
      </c>
      <c r="L138" s="32" t="s">
        <v>230</v>
      </c>
      <c r="M138" s="32" t="s">
        <v>287</v>
      </c>
      <c r="S138" s="32" t="s">
        <v>293</v>
      </c>
      <c r="T138" s="10">
        <v>1325000</v>
      </c>
      <c r="U138" s="32" t="e">
        <f>VLOOKUP(B138,#REF!,22,0)</f>
        <v>#REF!</v>
      </c>
      <c r="V138" s="43" t="s">
        <v>92</v>
      </c>
    </row>
    <row r="139" spans="1:22" x14ac:dyDescent="0.35">
      <c r="A139" s="41">
        <f t="shared" si="2"/>
        <v>138</v>
      </c>
      <c r="B139" s="31">
        <f>VLOOKUP(A139,'Master-Dummy'!A139:Y429,4,0)</f>
        <v>68682</v>
      </c>
      <c r="C139" s="8" t="str">
        <f>VLOOKUP(A139,'Master-Dummy'!A139:Y429,5,0)</f>
        <v xml:space="preserve">Take dummy </v>
      </c>
      <c r="D139" s="8" t="s">
        <v>182</v>
      </c>
      <c r="E139" s="32" t="str">
        <f>VLOOKUP(A139,'Master-Dummy'!A139:Y429,24,0)</f>
        <v>B.Tech</v>
      </c>
      <c r="F139" s="42">
        <f>VLOOKUP(A139,'Master-Dummy'!A139:Y429,6,0)</f>
        <v>3.4465753424657537</v>
      </c>
      <c r="G139" s="42"/>
      <c r="H139" s="9">
        <f>VLOOKUP(A139,'Master-Dummy'!A139:Y429,12,0)</f>
        <v>45319</v>
      </c>
      <c r="I139" s="32" t="s">
        <v>199</v>
      </c>
      <c r="J139" s="9" t="str">
        <f>VLOOKUP(A139,'Master-Dummy'!A139:Y429,25,0)</f>
        <v xml:space="preserve">Pune </v>
      </c>
      <c r="K139" s="32" t="str">
        <f>VLOOKUP(A139,'Master-Dummy'!A139:Y429,11,0)</f>
        <v>L1.2</v>
      </c>
      <c r="L139" s="32" t="s">
        <v>237</v>
      </c>
      <c r="M139" s="32" t="s">
        <v>118</v>
      </c>
      <c r="S139" s="32" t="s">
        <v>310</v>
      </c>
      <c r="T139" s="10">
        <v>1225000</v>
      </c>
      <c r="U139" s="32" t="e">
        <f>VLOOKUP(B139,#REF!,22,0)</f>
        <v>#REF!</v>
      </c>
      <c r="V139" s="43" t="s">
        <v>57</v>
      </c>
    </row>
    <row r="140" spans="1:22" x14ac:dyDescent="0.35">
      <c r="A140" s="41">
        <f t="shared" si="2"/>
        <v>139</v>
      </c>
      <c r="B140" s="31">
        <f>VLOOKUP(A140,'Master-Dummy'!A140:Y430,4,0)</f>
        <v>65885</v>
      </c>
      <c r="C140" s="8" t="str">
        <f>VLOOKUP(A140,'Master-Dummy'!A140:Y430,5,0)</f>
        <v xml:space="preserve">Take dummy </v>
      </c>
      <c r="D140" s="8" t="s">
        <v>182</v>
      </c>
      <c r="E140" s="32" t="str">
        <f>VLOOKUP(A140,'Master-Dummy'!A140:Y430,24,0)</f>
        <v>B.Tech</v>
      </c>
      <c r="F140" s="42">
        <f>VLOOKUP(A140,'Master-Dummy'!A140:Y430,6,0)</f>
        <v>4.0465753424657533</v>
      </c>
      <c r="G140" s="42"/>
      <c r="H140" s="9">
        <f>VLOOKUP(A140,'Master-Dummy'!A140:Y430,12,0)</f>
        <v>45333</v>
      </c>
      <c r="I140" s="32" t="s">
        <v>199</v>
      </c>
      <c r="J140" s="9" t="str">
        <f>VLOOKUP(A140,'Master-Dummy'!A140:Y430,25,0)</f>
        <v xml:space="preserve">Pune </v>
      </c>
      <c r="K140" s="32" t="str">
        <f>VLOOKUP(A140,'Master-Dummy'!A140:Y430,11,0)</f>
        <v>L1.2</v>
      </c>
      <c r="L140" s="32" t="s">
        <v>223</v>
      </c>
      <c r="M140" s="32" t="s">
        <v>287</v>
      </c>
      <c r="S140" s="32" t="s">
        <v>293</v>
      </c>
      <c r="T140" s="10">
        <v>1325000</v>
      </c>
      <c r="U140" s="32" t="e">
        <f>VLOOKUP(B140,#REF!,22,0)</f>
        <v>#REF!</v>
      </c>
      <c r="V140" s="43" t="s">
        <v>18</v>
      </c>
    </row>
    <row r="141" spans="1:22" x14ac:dyDescent="0.35">
      <c r="A141" s="41">
        <f t="shared" si="2"/>
        <v>140</v>
      </c>
      <c r="B141" s="31">
        <f>VLOOKUP(A141,'Master-Dummy'!A141:Y431,4,0)</f>
        <v>64430</v>
      </c>
      <c r="C141" s="8" t="str">
        <f>VLOOKUP(A141,'Master-Dummy'!A141:Y431,5,0)</f>
        <v xml:space="preserve">Take dummy </v>
      </c>
      <c r="D141" s="8" t="s">
        <v>182</v>
      </c>
      <c r="E141" s="32" t="str">
        <f>VLOOKUP(A141,'Master-Dummy'!A141:Y431,24,0)</f>
        <v>B.Tech</v>
      </c>
      <c r="F141" s="42">
        <f>VLOOKUP(A141,'Master-Dummy'!A141:Y431,6,0)</f>
        <v>4.3465753424657532</v>
      </c>
      <c r="G141" s="42"/>
      <c r="H141" s="9">
        <f>VLOOKUP(A141,'Master-Dummy'!A141:Y431,12,0)</f>
        <v>45380</v>
      </c>
      <c r="I141" s="32" t="s">
        <v>199</v>
      </c>
      <c r="J141" s="9" t="str">
        <f>VLOOKUP(A141,'Master-Dummy'!A141:Y431,25,0)</f>
        <v xml:space="preserve">Pune </v>
      </c>
      <c r="K141" s="32" t="str">
        <f>VLOOKUP(A141,'Master-Dummy'!A141:Y431,11,0)</f>
        <v>L1.2</v>
      </c>
      <c r="L141" s="32" t="s">
        <v>213</v>
      </c>
      <c r="M141" s="32" t="s">
        <v>287</v>
      </c>
      <c r="S141" s="32" t="s">
        <v>297</v>
      </c>
      <c r="T141" s="10">
        <v>1775000</v>
      </c>
      <c r="U141" s="32" t="e">
        <f>VLOOKUP(B141,#REF!,22,0)</f>
        <v>#REF!</v>
      </c>
      <c r="V141" s="43" t="s">
        <v>18</v>
      </c>
    </row>
    <row r="142" spans="1:22" x14ac:dyDescent="0.35">
      <c r="A142" s="41">
        <f t="shared" si="2"/>
        <v>141</v>
      </c>
      <c r="B142" s="31">
        <f>VLOOKUP(A142,'Master-Dummy'!A142:Y432,4,0)</f>
        <v>65886</v>
      </c>
      <c r="C142" s="8" t="str">
        <f>VLOOKUP(A142,'Master-Dummy'!A142:Y432,5,0)</f>
        <v xml:space="preserve">Take dummy </v>
      </c>
      <c r="D142" s="8" t="s">
        <v>182</v>
      </c>
      <c r="E142" s="32" t="str">
        <f>VLOOKUP(A142,'Master-Dummy'!A142:Y432,24,0)</f>
        <v>B.Tech</v>
      </c>
      <c r="F142" s="42">
        <f>VLOOKUP(A142,'Master-Dummy'!A142:Y432,6,0)</f>
        <v>4.7465753424657535</v>
      </c>
      <c r="G142" s="42"/>
      <c r="H142" s="9">
        <f>VLOOKUP(A142,'Master-Dummy'!A142:Y432,12,0)</f>
        <v>45332</v>
      </c>
      <c r="I142" s="32" t="s">
        <v>199</v>
      </c>
      <c r="J142" s="9" t="str">
        <f>VLOOKUP(A142,'Master-Dummy'!A142:Y432,25,0)</f>
        <v xml:space="preserve">Pune </v>
      </c>
      <c r="K142" s="32" t="str">
        <f>VLOOKUP(A142,'Master-Dummy'!A142:Y432,11,0)</f>
        <v>L1.2</v>
      </c>
      <c r="L142" s="32" t="s">
        <v>223</v>
      </c>
      <c r="M142" s="32" t="s">
        <v>287</v>
      </c>
      <c r="S142" s="32" t="s">
        <v>293</v>
      </c>
      <c r="T142" s="10">
        <v>1475000</v>
      </c>
      <c r="U142" s="32" t="e">
        <f>VLOOKUP(B142,#REF!,22,0)</f>
        <v>#REF!</v>
      </c>
      <c r="V142" s="43" t="s">
        <v>18</v>
      </c>
    </row>
    <row r="143" spans="1:22" x14ac:dyDescent="0.35">
      <c r="A143" s="41">
        <f t="shared" si="2"/>
        <v>142</v>
      </c>
      <c r="B143" s="31">
        <f>VLOOKUP(A143,'Master-Dummy'!A143:Y433,4,0)</f>
        <v>65515</v>
      </c>
      <c r="C143" s="8" t="str">
        <f>VLOOKUP(A143,'Master-Dummy'!A143:Y433,5,0)</f>
        <v xml:space="preserve">Take dummy </v>
      </c>
      <c r="D143" s="8" t="s">
        <v>182</v>
      </c>
      <c r="E143" s="32" t="str">
        <f>VLOOKUP(A143,'Master-Dummy'!A143:Y433,24,0)</f>
        <v>B.Tech</v>
      </c>
      <c r="F143" s="42">
        <f>VLOOKUP(A143,'Master-Dummy'!A143:Y433,6,0)</f>
        <v>5.3465753424657532</v>
      </c>
      <c r="G143" s="42"/>
      <c r="H143" s="9">
        <f>VLOOKUP(A143,'Master-Dummy'!A143:Y433,12,0)</f>
        <v>45413</v>
      </c>
      <c r="I143" s="32" t="s">
        <v>199</v>
      </c>
      <c r="J143" s="9" t="str">
        <f>VLOOKUP(A143,'Master-Dummy'!A143:Y433,25,0)</f>
        <v xml:space="preserve">Pune </v>
      </c>
      <c r="K143" s="32" t="str">
        <f>VLOOKUP(A143,'Master-Dummy'!A143:Y433,11,0)</f>
        <v>L1.2</v>
      </c>
      <c r="L143" s="32" t="s">
        <v>227</v>
      </c>
      <c r="M143" s="32" t="s">
        <v>287</v>
      </c>
      <c r="S143" s="32" t="s">
        <v>293</v>
      </c>
      <c r="T143" s="10">
        <v>1925000</v>
      </c>
      <c r="U143" s="32" t="e">
        <f>VLOOKUP(B143,#REF!,22,0)</f>
        <v>#REF!</v>
      </c>
      <c r="V143" s="43" t="s">
        <v>96</v>
      </c>
    </row>
    <row r="144" spans="1:22" x14ac:dyDescent="0.35">
      <c r="A144" s="41">
        <f t="shared" si="2"/>
        <v>143</v>
      </c>
      <c r="B144" s="31">
        <f>VLOOKUP(A144,'Master-Dummy'!A144:Y434,4,0)</f>
        <v>70369</v>
      </c>
      <c r="C144" s="8" t="str">
        <f>VLOOKUP(A144,'Master-Dummy'!A144:Y434,5,0)</f>
        <v xml:space="preserve">Take dummy </v>
      </c>
      <c r="D144" s="8" t="s">
        <v>182</v>
      </c>
      <c r="E144" s="32" t="str">
        <f>VLOOKUP(A144,'Master-Dummy'!A144:Y434,24,0)</f>
        <v>B.Tech</v>
      </c>
      <c r="F144" s="42">
        <f>VLOOKUP(A144,'Master-Dummy'!A144:Y434,6,0)</f>
        <v>10.246575342465754</v>
      </c>
      <c r="G144" s="42"/>
      <c r="H144" s="9">
        <f>VLOOKUP(A144,'Master-Dummy'!A144:Y434,12,0)</f>
        <v>45308</v>
      </c>
      <c r="I144" s="32" t="s">
        <v>199</v>
      </c>
      <c r="J144" s="9" t="str">
        <f>VLOOKUP(A144,'Master-Dummy'!A144:Y434,25,0)</f>
        <v xml:space="preserve">Pune </v>
      </c>
      <c r="K144" s="32" t="str">
        <f>VLOOKUP(A144,'Master-Dummy'!A144:Y434,11,0)</f>
        <v>L2.1</v>
      </c>
      <c r="L144" s="32" t="s">
        <v>241</v>
      </c>
      <c r="M144" s="32" t="s">
        <v>118</v>
      </c>
      <c r="N144" s="32" t="s">
        <v>429</v>
      </c>
      <c r="O144" s="32" t="s">
        <v>377</v>
      </c>
      <c r="P144" s="32" t="s">
        <v>378</v>
      </c>
      <c r="S144" s="32" t="s">
        <v>313</v>
      </c>
      <c r="T144" s="10">
        <v>1725000</v>
      </c>
      <c r="U144" s="32" t="e">
        <f>VLOOKUP(B144,#REF!,22,0)</f>
        <v>#REF!</v>
      </c>
      <c r="V144" s="43" t="s">
        <v>77</v>
      </c>
    </row>
    <row r="145" spans="1:22" x14ac:dyDescent="0.35">
      <c r="A145" s="41">
        <f t="shared" si="2"/>
        <v>144</v>
      </c>
      <c r="B145" s="31">
        <f>VLOOKUP(A145,'Master-Dummy'!A145:Y435,4,0)</f>
        <v>65891</v>
      </c>
      <c r="C145" s="8" t="str">
        <f>VLOOKUP(A145,'Master-Dummy'!A145:Y435,5,0)</f>
        <v xml:space="preserve">Take dummy </v>
      </c>
      <c r="D145" s="8" t="s">
        <v>182</v>
      </c>
      <c r="E145" s="32" t="str">
        <f>VLOOKUP(A145,'Master-Dummy'!A145:Y435,24,0)</f>
        <v>B.Tech</v>
      </c>
      <c r="F145" s="42">
        <f>VLOOKUP(A145,'Master-Dummy'!A145:Y435,6,0)</f>
        <v>4.2465753424657535</v>
      </c>
      <c r="G145" s="42"/>
      <c r="H145" s="9">
        <f>VLOOKUP(A145,'Master-Dummy'!A145:Y435,12,0)</f>
        <v>45312</v>
      </c>
      <c r="I145" s="32" t="s">
        <v>199</v>
      </c>
      <c r="J145" s="9" t="str">
        <f>VLOOKUP(A145,'Master-Dummy'!A145:Y435,25,0)</f>
        <v xml:space="preserve">Pune </v>
      </c>
      <c r="K145" s="32" t="str">
        <f>VLOOKUP(A145,'Master-Dummy'!A145:Y435,11,0)</f>
        <v>L1.2</v>
      </c>
      <c r="L145" s="32" t="s">
        <v>223</v>
      </c>
      <c r="M145" s="32" t="s">
        <v>287</v>
      </c>
      <c r="S145" s="32" t="s">
        <v>293</v>
      </c>
      <c r="T145" s="10">
        <v>1125000</v>
      </c>
      <c r="U145" s="32" t="e">
        <f>VLOOKUP(B145,#REF!,22,0)</f>
        <v>#REF!</v>
      </c>
      <c r="V145" s="43" t="s">
        <v>92</v>
      </c>
    </row>
    <row r="146" spans="1:22" x14ac:dyDescent="0.35">
      <c r="A146" s="41">
        <f t="shared" si="2"/>
        <v>145</v>
      </c>
      <c r="B146" s="31">
        <f>VLOOKUP(A146,'Master-Dummy'!A146:Y436,4,0)</f>
        <v>66279</v>
      </c>
      <c r="C146" s="8" t="str">
        <f>VLOOKUP(A146,'Master-Dummy'!A146:Y436,5,0)</f>
        <v xml:space="preserve">Take dummy </v>
      </c>
      <c r="D146" s="8" t="s">
        <v>182</v>
      </c>
      <c r="E146" s="32" t="str">
        <f>VLOOKUP(A146,'Master-Dummy'!A146:Y436,24,0)</f>
        <v>B.Tech</v>
      </c>
      <c r="F146" s="42">
        <f>VLOOKUP(A146,'Master-Dummy'!A146:Y436,6,0)</f>
        <v>4.8465753424657532</v>
      </c>
      <c r="G146" s="42"/>
      <c r="H146" s="9">
        <f>VLOOKUP(A146,'Master-Dummy'!A146:Y436,12,0)</f>
        <v>45347</v>
      </c>
      <c r="I146" s="32" t="s">
        <v>199</v>
      </c>
      <c r="J146" s="9" t="str">
        <f>VLOOKUP(A146,'Master-Dummy'!A146:Y436,25,0)</f>
        <v xml:space="preserve">Pune </v>
      </c>
      <c r="K146" s="32" t="str">
        <f>VLOOKUP(A146,'Master-Dummy'!A146:Y436,11,0)</f>
        <v>L1.2</v>
      </c>
      <c r="L146" s="32" t="s">
        <v>230</v>
      </c>
      <c r="M146" s="32" t="s">
        <v>287</v>
      </c>
      <c r="S146" s="32" t="s">
        <v>293</v>
      </c>
      <c r="T146" s="10">
        <v>1125000</v>
      </c>
      <c r="U146" s="32" t="e">
        <f>VLOOKUP(B146,#REF!,22,0)</f>
        <v>#REF!</v>
      </c>
      <c r="V146" s="43" t="s">
        <v>92</v>
      </c>
    </row>
    <row r="147" spans="1:22" x14ac:dyDescent="0.35">
      <c r="A147" s="41">
        <f t="shared" si="2"/>
        <v>146</v>
      </c>
      <c r="B147" s="31">
        <f>VLOOKUP(A147,'Master-Dummy'!A147:Y437,4,0)</f>
        <v>66289</v>
      </c>
      <c r="C147" s="8" t="str">
        <f>VLOOKUP(A147,'Master-Dummy'!A147:Y437,5,0)</f>
        <v xml:space="preserve">Take dummy </v>
      </c>
      <c r="D147" s="8" t="s">
        <v>182</v>
      </c>
      <c r="E147" s="32" t="str">
        <f>VLOOKUP(A147,'Master-Dummy'!A147:Y437,24,0)</f>
        <v>B.Tech</v>
      </c>
      <c r="F147" s="42">
        <f>VLOOKUP(A147,'Master-Dummy'!A147:Y437,6,0)</f>
        <v>2.7465753424657535</v>
      </c>
      <c r="G147" s="42"/>
      <c r="H147" s="9">
        <f>VLOOKUP(A147,'Master-Dummy'!A147:Y437,12,0)</f>
        <v>45315</v>
      </c>
      <c r="I147" s="32" t="s">
        <v>199</v>
      </c>
      <c r="J147" s="9" t="str">
        <f>VLOOKUP(A147,'Master-Dummy'!A147:Y437,25,0)</f>
        <v xml:space="preserve">Pune </v>
      </c>
      <c r="K147" s="32" t="str">
        <f>VLOOKUP(A147,'Master-Dummy'!A147:Y437,11,0)</f>
        <v>L1.1</v>
      </c>
      <c r="L147" s="32" t="s">
        <v>230</v>
      </c>
      <c r="M147" s="32" t="s">
        <v>287</v>
      </c>
      <c r="S147" s="32" t="s">
        <v>293</v>
      </c>
      <c r="T147" s="10">
        <v>1225000</v>
      </c>
      <c r="U147" s="32" t="e">
        <f>VLOOKUP(B147,#REF!,22,0)</f>
        <v>#REF!</v>
      </c>
      <c r="V147" s="43" t="s">
        <v>18</v>
      </c>
    </row>
    <row r="148" spans="1:22" x14ac:dyDescent="0.35">
      <c r="A148" s="41">
        <f t="shared" si="2"/>
        <v>147</v>
      </c>
      <c r="B148" s="31">
        <f>VLOOKUP(A148,'Master-Dummy'!A148:Y438,4,0)</f>
        <v>68683</v>
      </c>
      <c r="C148" s="8" t="str">
        <f>VLOOKUP(A148,'Master-Dummy'!A148:Y438,5,0)</f>
        <v xml:space="preserve">Take dummy </v>
      </c>
      <c r="D148" s="8" t="s">
        <v>182</v>
      </c>
      <c r="E148" s="32" t="str">
        <f>VLOOKUP(A148,'Master-Dummy'!A148:Y438,24,0)</f>
        <v>B.Tech</v>
      </c>
      <c r="F148" s="42">
        <f>VLOOKUP(A148,'Master-Dummy'!A148:Y438,6,0)</f>
        <v>3.7465753424657535</v>
      </c>
      <c r="G148" s="42"/>
      <c r="H148" s="9">
        <f>VLOOKUP(A148,'Master-Dummy'!A148:Y438,12,0)</f>
        <v>45326</v>
      </c>
      <c r="I148" s="32" t="s">
        <v>199</v>
      </c>
      <c r="J148" s="9" t="str">
        <f>VLOOKUP(A148,'Master-Dummy'!A148:Y438,25,0)</f>
        <v xml:space="preserve">Pune </v>
      </c>
      <c r="K148" s="32" t="str">
        <f>VLOOKUP(A148,'Master-Dummy'!A148:Y438,11,0)</f>
        <v>L1.2</v>
      </c>
      <c r="L148" s="32" t="s">
        <v>237</v>
      </c>
      <c r="M148" s="32" t="s">
        <v>118</v>
      </c>
      <c r="S148" s="32" t="s">
        <v>310</v>
      </c>
      <c r="T148" s="10">
        <v>1325000</v>
      </c>
      <c r="U148" s="32" t="e">
        <f>VLOOKUP(B148,#REF!,22,0)</f>
        <v>#REF!</v>
      </c>
      <c r="V148" s="43" t="s">
        <v>57</v>
      </c>
    </row>
    <row r="149" spans="1:22" x14ac:dyDescent="0.35">
      <c r="A149" s="41">
        <f t="shared" si="2"/>
        <v>148</v>
      </c>
      <c r="B149" s="31">
        <f>VLOOKUP(A149,'Master-Dummy'!A149:Y439,4,0)</f>
        <v>66278</v>
      </c>
      <c r="C149" s="8" t="str">
        <f>VLOOKUP(A149,'Master-Dummy'!A149:Y439,5,0)</f>
        <v xml:space="preserve">Take dummy </v>
      </c>
      <c r="D149" s="8" t="s">
        <v>182</v>
      </c>
      <c r="E149" s="32" t="str">
        <f>VLOOKUP(A149,'Master-Dummy'!A149:Y439,24,0)</f>
        <v>B.Tech</v>
      </c>
      <c r="F149" s="42">
        <f>VLOOKUP(A149,'Master-Dummy'!A149:Y439,6,0)</f>
        <v>11.246575342465754</v>
      </c>
      <c r="G149" s="42"/>
      <c r="H149" s="9">
        <f>VLOOKUP(A149,'Master-Dummy'!A149:Y439,12,0)</f>
        <v>45319</v>
      </c>
      <c r="I149" s="32" t="s">
        <v>199</v>
      </c>
      <c r="J149" s="9" t="str">
        <f>VLOOKUP(A149,'Master-Dummy'!A149:Y439,25,0)</f>
        <v xml:space="preserve">Pune </v>
      </c>
      <c r="K149" s="32" t="str">
        <f>VLOOKUP(A149,'Master-Dummy'!A149:Y439,11,0)</f>
        <v>L2.2</v>
      </c>
      <c r="L149" s="32" t="s">
        <v>230</v>
      </c>
      <c r="M149" s="32" t="s">
        <v>287</v>
      </c>
      <c r="S149" s="32" t="s">
        <v>293</v>
      </c>
      <c r="T149" s="10">
        <v>3425000</v>
      </c>
      <c r="U149" s="32" t="e">
        <f>VLOOKUP(B149,#REF!,22,0)</f>
        <v>#REF!</v>
      </c>
      <c r="V149" s="43" t="s">
        <v>92</v>
      </c>
    </row>
    <row r="150" spans="1:22" x14ac:dyDescent="0.35">
      <c r="A150" s="41">
        <f t="shared" si="2"/>
        <v>149</v>
      </c>
      <c r="B150" s="31">
        <f>VLOOKUP(A150,'Master-Dummy'!A150:Y440,4,0)</f>
        <v>68687</v>
      </c>
      <c r="C150" s="8" t="str">
        <f>VLOOKUP(A150,'Master-Dummy'!A150:Y440,5,0)</f>
        <v xml:space="preserve">Take dummy </v>
      </c>
      <c r="D150" s="8" t="s">
        <v>182</v>
      </c>
      <c r="E150" s="32" t="str">
        <f>VLOOKUP(A150,'Master-Dummy'!A150:Y440,24,0)</f>
        <v>B.Tech</v>
      </c>
      <c r="F150" s="42">
        <f>VLOOKUP(A150,'Master-Dummy'!A150:Y440,6,0)</f>
        <v>5.5465753424657533</v>
      </c>
      <c r="G150" s="42"/>
      <c r="H150" s="9">
        <f>VLOOKUP(A150,'Master-Dummy'!A150:Y440,12,0)</f>
        <v>45427</v>
      </c>
      <c r="I150" s="32" t="s">
        <v>199</v>
      </c>
      <c r="J150" s="9" t="str">
        <f>VLOOKUP(A150,'Master-Dummy'!A150:Y440,25,0)</f>
        <v xml:space="preserve">Pune </v>
      </c>
      <c r="K150" s="32" t="str">
        <f>VLOOKUP(A150,'Master-Dummy'!A150:Y440,11,0)</f>
        <v>L2</v>
      </c>
      <c r="L150" s="32" t="s">
        <v>237</v>
      </c>
      <c r="M150" s="32" t="s">
        <v>118</v>
      </c>
      <c r="S150" s="32" t="s">
        <v>310</v>
      </c>
      <c r="T150" s="10">
        <v>2125000</v>
      </c>
      <c r="U150" s="32" t="e">
        <f>VLOOKUP(B150,#REF!,22,0)</f>
        <v>#REF!</v>
      </c>
      <c r="V150" s="43" t="s">
        <v>96</v>
      </c>
    </row>
    <row r="151" spans="1:22" x14ac:dyDescent="0.35">
      <c r="A151" s="41">
        <f t="shared" si="2"/>
        <v>150</v>
      </c>
      <c r="B151" s="31">
        <f>VLOOKUP(A151,'Master-Dummy'!A151:Y441,4,0)</f>
        <v>70697</v>
      </c>
      <c r="C151" s="8" t="str">
        <f>VLOOKUP(A151,'Master-Dummy'!A151:Y441,5,0)</f>
        <v xml:space="preserve">Take dummy </v>
      </c>
      <c r="D151" s="8" t="s">
        <v>182</v>
      </c>
      <c r="E151" s="32" t="str">
        <f>VLOOKUP(A151,'Master-Dummy'!A151:Y441,24,0)</f>
        <v>B.Tech</v>
      </c>
      <c r="F151" s="42">
        <f>VLOOKUP(A151,'Master-Dummy'!A151:Y441,6,0)</f>
        <v>3.7465753424657535</v>
      </c>
      <c r="G151" s="42"/>
      <c r="H151" s="9">
        <f>VLOOKUP(A151,'Master-Dummy'!A151:Y441,12,0)</f>
        <v>45371</v>
      </c>
      <c r="I151" s="32" t="s">
        <v>199</v>
      </c>
      <c r="J151" s="9" t="str">
        <f>VLOOKUP(A151,'Master-Dummy'!A151:Y441,25,0)</f>
        <v xml:space="preserve">Pune </v>
      </c>
      <c r="K151" s="32" t="str">
        <f>VLOOKUP(A151,'Master-Dummy'!A151:Y441,11,0)</f>
        <v>L1.2</v>
      </c>
      <c r="L151" s="32" t="s">
        <v>242</v>
      </c>
      <c r="M151" s="32" t="s">
        <v>118</v>
      </c>
      <c r="N151" s="32" t="s">
        <v>430</v>
      </c>
      <c r="O151" s="32" t="s">
        <v>379</v>
      </c>
      <c r="P151" s="32" t="s">
        <v>380</v>
      </c>
      <c r="S151" s="32" t="s">
        <v>314</v>
      </c>
      <c r="T151" s="10">
        <v>1025000</v>
      </c>
      <c r="U151" s="32" t="e">
        <f>VLOOKUP(B151,#REF!,22,0)</f>
        <v>#REF!</v>
      </c>
      <c r="V151" s="43" t="s">
        <v>100</v>
      </c>
    </row>
    <row r="152" spans="1:22" x14ac:dyDescent="0.35">
      <c r="A152" s="41">
        <f t="shared" si="2"/>
        <v>151</v>
      </c>
      <c r="B152" s="31">
        <f>VLOOKUP(A152,'Master-Dummy'!A152:Y442,4,0)</f>
        <v>72661</v>
      </c>
      <c r="C152" s="8" t="str">
        <f>VLOOKUP(A152,'Master-Dummy'!A152:Y442,5,0)</f>
        <v xml:space="preserve">Take dummy </v>
      </c>
      <c r="D152" s="8" t="s">
        <v>182</v>
      </c>
      <c r="E152" s="32" t="str">
        <f>VLOOKUP(A152,'Master-Dummy'!A152:Y442,24,0)</f>
        <v>B.Tech</v>
      </c>
      <c r="F152" s="42">
        <f>VLOOKUP(A152,'Master-Dummy'!A152:Y442,6,0)</f>
        <v>21.046575342465754</v>
      </c>
      <c r="G152" s="42"/>
      <c r="H152" s="9">
        <f>VLOOKUP(A152,'Master-Dummy'!A152:Y442,12,0)</f>
        <v>45444</v>
      </c>
      <c r="I152" s="32" t="s">
        <v>199</v>
      </c>
      <c r="J152" s="9" t="str">
        <f>VLOOKUP(A152,'Master-Dummy'!A152:Y442,25,0)</f>
        <v xml:space="preserve">Pune </v>
      </c>
      <c r="K152" s="32" t="str">
        <f>VLOOKUP(A152,'Master-Dummy'!A152:Y442,11,0)</f>
        <v>L4.1</v>
      </c>
      <c r="L152" s="32" t="s">
        <v>243</v>
      </c>
      <c r="M152" s="32" t="s">
        <v>287</v>
      </c>
      <c r="N152" s="32" t="s">
        <v>429</v>
      </c>
      <c r="O152" s="32" t="s">
        <v>375</v>
      </c>
      <c r="P152" s="32" t="s">
        <v>381</v>
      </c>
      <c r="S152" s="32" t="s">
        <v>315</v>
      </c>
      <c r="T152" s="10">
        <v>6125000</v>
      </c>
      <c r="U152" s="32" t="e">
        <f>VLOOKUP(B152,#REF!,22,0)</f>
        <v>#REF!</v>
      </c>
      <c r="V152" s="43" t="s">
        <v>18</v>
      </c>
    </row>
    <row r="153" spans="1:22" x14ac:dyDescent="0.35">
      <c r="A153" s="41">
        <f t="shared" si="2"/>
        <v>152</v>
      </c>
      <c r="B153" s="31">
        <f>VLOOKUP(A153,'Master-Dummy'!A153:Y443,4,0)</f>
        <v>70699</v>
      </c>
      <c r="C153" s="8" t="str">
        <f>VLOOKUP(A153,'Master-Dummy'!A153:Y443,5,0)</f>
        <v xml:space="preserve">Take dummy </v>
      </c>
      <c r="D153" s="8" t="s">
        <v>182</v>
      </c>
      <c r="E153" s="32" t="str">
        <f>VLOOKUP(A153,'Master-Dummy'!A153:Y443,24,0)</f>
        <v>B.Tech</v>
      </c>
      <c r="F153" s="42">
        <f>VLOOKUP(A153,'Master-Dummy'!A153:Y443,6,0)</f>
        <v>3.9465753424657537</v>
      </c>
      <c r="G153" s="42"/>
      <c r="H153" s="9">
        <f>VLOOKUP(A153,'Master-Dummy'!A153:Y443,12,0)</f>
        <v>45333</v>
      </c>
      <c r="I153" s="32" t="s">
        <v>199</v>
      </c>
      <c r="J153" s="9" t="str">
        <f>VLOOKUP(A153,'Master-Dummy'!A153:Y443,25,0)</f>
        <v xml:space="preserve">Pune </v>
      </c>
      <c r="K153" s="32" t="str">
        <f>VLOOKUP(A153,'Master-Dummy'!A153:Y443,11,0)</f>
        <v>L1.2</v>
      </c>
      <c r="L153" s="32" t="s">
        <v>242</v>
      </c>
      <c r="M153" s="32" t="s">
        <v>118</v>
      </c>
      <c r="N153" s="32" t="s">
        <v>430</v>
      </c>
      <c r="O153" s="32" t="s">
        <v>379</v>
      </c>
      <c r="P153" s="32" t="s">
        <v>380</v>
      </c>
      <c r="S153" s="32" t="s">
        <v>314</v>
      </c>
      <c r="T153" s="10">
        <v>1475000</v>
      </c>
      <c r="U153" s="32" t="e">
        <f>VLOOKUP(B153,#REF!,22,0)</f>
        <v>#REF!</v>
      </c>
      <c r="V153" s="43" t="s">
        <v>100</v>
      </c>
    </row>
    <row r="154" spans="1:22" x14ac:dyDescent="0.35">
      <c r="A154" s="41">
        <f t="shared" si="2"/>
        <v>153</v>
      </c>
      <c r="B154" s="31">
        <f>VLOOKUP(A154,'Master-Dummy'!A154:Y444,4,0)</f>
        <v>66281</v>
      </c>
      <c r="C154" s="8" t="str">
        <f>VLOOKUP(A154,'Master-Dummy'!A154:Y444,5,0)</f>
        <v xml:space="preserve">Take dummy </v>
      </c>
      <c r="D154" s="8" t="s">
        <v>182</v>
      </c>
      <c r="E154" s="32" t="str">
        <f>VLOOKUP(A154,'Master-Dummy'!A154:Y444,24,0)</f>
        <v>B.Tech</v>
      </c>
      <c r="F154" s="42">
        <f>VLOOKUP(A154,'Master-Dummy'!A154:Y444,6,0)</f>
        <v>4.146575342465753</v>
      </c>
      <c r="G154" s="42"/>
      <c r="H154" s="9">
        <f>VLOOKUP(A154,'Master-Dummy'!A154:Y444,12,0)</f>
        <v>45360</v>
      </c>
      <c r="I154" s="32" t="s">
        <v>199</v>
      </c>
      <c r="J154" s="9" t="str">
        <f>VLOOKUP(A154,'Master-Dummy'!A154:Y444,25,0)</f>
        <v xml:space="preserve">Pune </v>
      </c>
      <c r="K154" s="32" t="str">
        <f>VLOOKUP(A154,'Master-Dummy'!A154:Y444,11,0)</f>
        <v>L1.2</v>
      </c>
      <c r="L154" s="32" t="s">
        <v>230</v>
      </c>
      <c r="M154" s="32" t="s">
        <v>287</v>
      </c>
      <c r="S154" s="32" t="s">
        <v>293</v>
      </c>
      <c r="T154" s="10">
        <v>1525000</v>
      </c>
      <c r="U154" s="32" t="e">
        <f>VLOOKUP(B154,#REF!,22,0)</f>
        <v>#REF!</v>
      </c>
      <c r="V154" s="43" t="s">
        <v>92</v>
      </c>
    </row>
    <row r="155" spans="1:22" x14ac:dyDescent="0.35">
      <c r="A155" s="41">
        <f t="shared" si="2"/>
        <v>154</v>
      </c>
      <c r="B155" s="31">
        <f>VLOOKUP(A155,'Master-Dummy'!A155:Y445,4,0)</f>
        <v>65547</v>
      </c>
      <c r="C155" s="8" t="str">
        <f>VLOOKUP(A155,'Master-Dummy'!A155:Y445,5,0)</f>
        <v xml:space="preserve">Take dummy </v>
      </c>
      <c r="D155" s="8" t="s">
        <v>182</v>
      </c>
      <c r="E155" s="32" t="str">
        <f>VLOOKUP(A155,'Master-Dummy'!A155:Y445,24,0)</f>
        <v>B.Tech</v>
      </c>
      <c r="F155" s="42">
        <f>VLOOKUP(A155,'Master-Dummy'!A155:Y445,6,0)</f>
        <v>2.2465753424657535</v>
      </c>
      <c r="G155" s="42"/>
      <c r="H155" s="9">
        <f>VLOOKUP(A155,'Master-Dummy'!A155:Y445,12,0)</f>
        <v>45357</v>
      </c>
      <c r="I155" s="32" t="s">
        <v>199</v>
      </c>
      <c r="J155" s="9" t="str">
        <f>VLOOKUP(A155,'Master-Dummy'!A155:Y445,25,0)</f>
        <v xml:space="preserve">Pune </v>
      </c>
      <c r="K155" s="32" t="str">
        <f>VLOOKUP(A155,'Master-Dummy'!A155:Y445,11,0)</f>
        <v>L1.1</v>
      </c>
      <c r="L155" s="32" t="s">
        <v>227</v>
      </c>
      <c r="M155" s="32" t="s">
        <v>287</v>
      </c>
      <c r="S155" s="32" t="s">
        <v>293</v>
      </c>
      <c r="T155" s="10">
        <v>1025000</v>
      </c>
      <c r="U155" s="32" t="e">
        <f>VLOOKUP(B155,#REF!,22,0)</f>
        <v>#REF!</v>
      </c>
      <c r="V155" s="43" t="s">
        <v>92</v>
      </c>
    </row>
    <row r="156" spans="1:22" x14ac:dyDescent="0.35">
      <c r="A156" s="41">
        <f t="shared" si="2"/>
        <v>155</v>
      </c>
      <c r="B156" s="31">
        <f>VLOOKUP(A156,'Master-Dummy'!A156:Y446,4,0)</f>
        <v>65546</v>
      </c>
      <c r="C156" s="8" t="str">
        <f>VLOOKUP(A156,'Master-Dummy'!A156:Y446,5,0)</f>
        <v xml:space="preserve">Take dummy </v>
      </c>
      <c r="D156" s="8" t="s">
        <v>182</v>
      </c>
      <c r="E156" s="32" t="str">
        <f>VLOOKUP(A156,'Master-Dummy'!A156:Y446,24,0)</f>
        <v>B.Tech</v>
      </c>
      <c r="F156" s="42">
        <f>VLOOKUP(A156,'Master-Dummy'!A156:Y446,6,0)</f>
        <v>2.2465753424657535</v>
      </c>
      <c r="G156" s="42"/>
      <c r="H156" s="9">
        <f>VLOOKUP(A156,'Master-Dummy'!A156:Y446,12,0)</f>
        <v>45372</v>
      </c>
      <c r="I156" s="32" t="s">
        <v>199</v>
      </c>
      <c r="J156" s="9" t="str">
        <f>VLOOKUP(A156,'Master-Dummy'!A156:Y446,25,0)</f>
        <v xml:space="preserve">Pune </v>
      </c>
      <c r="K156" s="32" t="str">
        <f>VLOOKUP(A156,'Master-Dummy'!A156:Y446,11,0)</f>
        <v>L1.2</v>
      </c>
      <c r="L156" s="32" t="s">
        <v>227</v>
      </c>
      <c r="M156" s="32" t="s">
        <v>287</v>
      </c>
      <c r="S156" s="32" t="s">
        <v>293</v>
      </c>
      <c r="T156" s="10">
        <v>1325000</v>
      </c>
      <c r="U156" s="32" t="e">
        <f>VLOOKUP(B156,#REF!,22,0)</f>
        <v>#REF!</v>
      </c>
      <c r="V156" s="43" t="s">
        <v>92</v>
      </c>
    </row>
    <row r="157" spans="1:22" x14ac:dyDescent="0.35">
      <c r="A157" s="41">
        <f t="shared" si="2"/>
        <v>156</v>
      </c>
      <c r="B157" s="31">
        <f>VLOOKUP(A157,'Master-Dummy'!A157:Y447,4,0)</f>
        <v>71159</v>
      </c>
      <c r="C157" s="8" t="str">
        <f>VLOOKUP(A157,'Master-Dummy'!A157:Y447,5,0)</f>
        <v xml:space="preserve">Take dummy </v>
      </c>
      <c r="D157" s="8" t="s">
        <v>182</v>
      </c>
      <c r="E157" s="32" t="str">
        <f>VLOOKUP(A157,'Master-Dummy'!A157:Y447,24,0)</f>
        <v>B.Tech</v>
      </c>
      <c r="F157" s="42">
        <f>VLOOKUP(A157,'Master-Dummy'!A157:Y447,6,0)</f>
        <v>4.2465753424657535</v>
      </c>
      <c r="G157" s="42"/>
      <c r="H157" s="9">
        <f>VLOOKUP(A157,'Master-Dummy'!A157:Y447,12,0)</f>
        <v>45346</v>
      </c>
      <c r="I157" s="32" t="s">
        <v>199</v>
      </c>
      <c r="J157" s="9" t="str">
        <f>VLOOKUP(A157,'Master-Dummy'!A157:Y447,25,0)</f>
        <v xml:space="preserve">Pune </v>
      </c>
      <c r="K157" s="32" t="str">
        <f>VLOOKUP(A157,'Master-Dummy'!A157:Y447,11,0)</f>
        <v>L1.2</v>
      </c>
      <c r="L157" s="32" t="s">
        <v>244</v>
      </c>
      <c r="M157" s="32" t="s">
        <v>118</v>
      </c>
      <c r="N157" s="32" t="s">
        <v>428</v>
      </c>
      <c r="O157" s="32" t="s">
        <v>382</v>
      </c>
      <c r="P157" s="32" t="s">
        <v>383</v>
      </c>
      <c r="S157" s="32" t="s">
        <v>316</v>
      </c>
      <c r="T157" s="10">
        <v>1145000</v>
      </c>
      <c r="U157" s="32" t="e">
        <f>VLOOKUP(B157,#REF!,22,0)</f>
        <v>#REF!</v>
      </c>
      <c r="V157" s="43" t="s">
        <v>100</v>
      </c>
    </row>
    <row r="158" spans="1:22" x14ac:dyDescent="0.35">
      <c r="A158" s="41">
        <f t="shared" si="2"/>
        <v>157</v>
      </c>
      <c r="B158" s="31">
        <f>VLOOKUP(A158,'Master-Dummy'!A158:Y448,4,0)</f>
        <v>66283</v>
      </c>
      <c r="C158" s="8" t="str">
        <f>VLOOKUP(A158,'Master-Dummy'!A158:Y448,5,0)</f>
        <v xml:space="preserve">Take dummy </v>
      </c>
      <c r="D158" s="8" t="s">
        <v>182</v>
      </c>
      <c r="E158" s="32" t="str">
        <f>VLOOKUP(A158,'Master-Dummy'!A158:Y448,24,0)</f>
        <v>B.Tech</v>
      </c>
      <c r="F158" s="42">
        <f>VLOOKUP(A158,'Master-Dummy'!A158:Y448,6,0)</f>
        <v>2.7465753424657535</v>
      </c>
      <c r="G158" s="42"/>
      <c r="H158" s="9">
        <f>VLOOKUP(A158,'Master-Dummy'!A158:Y448,12,0)</f>
        <v>45360</v>
      </c>
      <c r="I158" s="32" t="s">
        <v>199</v>
      </c>
      <c r="J158" s="9" t="str">
        <f>VLOOKUP(A158,'Master-Dummy'!A158:Y448,25,0)</f>
        <v xml:space="preserve">Pune </v>
      </c>
      <c r="K158" s="32" t="str">
        <f>VLOOKUP(A158,'Master-Dummy'!A158:Y448,11,0)</f>
        <v>L1.1</v>
      </c>
      <c r="L158" s="32" t="s">
        <v>230</v>
      </c>
      <c r="M158" s="32" t="s">
        <v>287</v>
      </c>
      <c r="S158" s="32" t="s">
        <v>293</v>
      </c>
      <c r="T158" s="10">
        <v>1025000</v>
      </c>
      <c r="U158" s="32" t="e">
        <f>VLOOKUP(B158,#REF!,22,0)</f>
        <v>#REF!</v>
      </c>
      <c r="V158" s="43" t="s">
        <v>92</v>
      </c>
    </row>
    <row r="159" spans="1:22" x14ac:dyDescent="0.35">
      <c r="A159" s="41">
        <f t="shared" si="2"/>
        <v>158</v>
      </c>
      <c r="B159" s="31">
        <f>VLOOKUP(A159,'Master-Dummy'!A159:Y449,4,0)</f>
        <v>70711</v>
      </c>
      <c r="C159" s="8" t="str">
        <f>VLOOKUP(A159,'Master-Dummy'!A159:Y449,5,0)</f>
        <v xml:space="preserve">Take dummy </v>
      </c>
      <c r="D159" s="8" t="s">
        <v>182</v>
      </c>
      <c r="E159" s="32" t="str">
        <f>VLOOKUP(A159,'Master-Dummy'!A159:Y449,24,0)</f>
        <v>B.Tech</v>
      </c>
      <c r="F159" s="42">
        <f>VLOOKUP(A159,'Master-Dummy'!A159:Y449,6,0)</f>
        <v>6.7465753424657535</v>
      </c>
      <c r="G159" s="42"/>
      <c r="H159" s="9">
        <f>VLOOKUP(A159,'Master-Dummy'!A159:Y449,12,0)</f>
        <v>45382</v>
      </c>
      <c r="I159" s="32" t="s">
        <v>199</v>
      </c>
      <c r="J159" s="9" t="str">
        <f>VLOOKUP(A159,'Master-Dummy'!A159:Y449,25,0)</f>
        <v xml:space="preserve">Pune </v>
      </c>
      <c r="K159" s="32" t="str">
        <f>VLOOKUP(A159,'Master-Dummy'!A159:Y449,11,0)</f>
        <v>L2</v>
      </c>
      <c r="L159" s="32" t="s">
        <v>242</v>
      </c>
      <c r="M159" s="32" t="s">
        <v>118</v>
      </c>
      <c r="N159" s="32" t="s">
        <v>428</v>
      </c>
      <c r="O159" s="32" t="s">
        <v>382</v>
      </c>
      <c r="P159" s="32" t="s">
        <v>383</v>
      </c>
      <c r="S159" s="32" t="s">
        <v>317</v>
      </c>
      <c r="T159" s="10">
        <v>2125000</v>
      </c>
      <c r="U159" s="32" t="e">
        <f>VLOOKUP(B159,#REF!,22,0)</f>
        <v>#REF!</v>
      </c>
      <c r="V159" s="43" t="s">
        <v>100</v>
      </c>
    </row>
    <row r="160" spans="1:22" x14ac:dyDescent="0.35">
      <c r="A160" s="41">
        <f t="shared" si="2"/>
        <v>159</v>
      </c>
      <c r="B160" s="31">
        <f>VLOOKUP(A160,'Master-Dummy'!A160:Y450,4,0)</f>
        <v>72692</v>
      </c>
      <c r="C160" s="8" t="str">
        <f>VLOOKUP(A160,'Master-Dummy'!A160:Y450,5,0)</f>
        <v xml:space="preserve">Take dummy </v>
      </c>
      <c r="D160" s="8" t="s">
        <v>182</v>
      </c>
      <c r="E160" s="32" t="str">
        <f>VLOOKUP(A160,'Master-Dummy'!A160:Y450,24,0)</f>
        <v>B.Tech</v>
      </c>
      <c r="F160" s="42">
        <f>VLOOKUP(A160,'Master-Dummy'!A160:Y450,6,0)</f>
        <v>3.2465753424657535</v>
      </c>
      <c r="G160" s="42"/>
      <c r="H160" s="9">
        <f>VLOOKUP(A160,'Master-Dummy'!A160:Y450,12,0)</f>
        <v>45408</v>
      </c>
      <c r="I160" s="32" t="s">
        <v>199</v>
      </c>
      <c r="J160" s="9" t="str">
        <f>VLOOKUP(A160,'Master-Dummy'!A160:Y450,25,0)</f>
        <v xml:space="preserve">Pune </v>
      </c>
      <c r="K160" s="32" t="str">
        <f>VLOOKUP(A160,'Master-Dummy'!A160:Y450,11,0)</f>
        <v>L1.2</v>
      </c>
      <c r="L160" s="32" t="s">
        <v>245</v>
      </c>
      <c r="M160" s="32" t="s">
        <v>118</v>
      </c>
      <c r="N160" s="32" t="s">
        <v>429</v>
      </c>
      <c r="O160" s="32" t="s">
        <v>384</v>
      </c>
      <c r="P160" s="32" t="s">
        <v>385</v>
      </c>
      <c r="S160" s="32" t="s">
        <v>318</v>
      </c>
      <c r="T160" s="10">
        <v>1275000</v>
      </c>
      <c r="U160" s="32" t="e">
        <f>VLOOKUP(B160,#REF!,22,0)</f>
        <v>#REF!</v>
      </c>
      <c r="V160" s="43" t="s">
        <v>57</v>
      </c>
    </row>
    <row r="161" spans="1:22" x14ac:dyDescent="0.35">
      <c r="A161" s="41">
        <f t="shared" si="2"/>
        <v>160</v>
      </c>
      <c r="B161" s="31">
        <f>VLOOKUP(A161,'Master-Dummy'!A161:Y451,4,0)</f>
        <v>70700</v>
      </c>
      <c r="C161" s="8" t="str">
        <f>VLOOKUP(A161,'Master-Dummy'!A161:Y451,5,0)</f>
        <v xml:space="preserve">Take dummy </v>
      </c>
      <c r="D161" s="8" t="s">
        <v>182</v>
      </c>
      <c r="E161" s="32" t="str">
        <f>VLOOKUP(A161,'Master-Dummy'!A161:Y451,24,0)</f>
        <v>B.Tech</v>
      </c>
      <c r="F161" s="42">
        <f>VLOOKUP(A161,'Master-Dummy'!A161:Y451,6,0)</f>
        <v>3.7465753424657535</v>
      </c>
      <c r="G161" s="42"/>
      <c r="H161" s="9">
        <f>VLOOKUP(A161,'Master-Dummy'!A161:Y451,12,0)</f>
        <v>45371</v>
      </c>
      <c r="I161" s="32" t="s">
        <v>199</v>
      </c>
      <c r="J161" s="9" t="str">
        <f>VLOOKUP(A161,'Master-Dummy'!A161:Y451,25,0)</f>
        <v xml:space="preserve">Pune </v>
      </c>
      <c r="K161" s="32" t="str">
        <f>VLOOKUP(A161,'Master-Dummy'!A161:Y451,11,0)</f>
        <v>L1.2</v>
      </c>
      <c r="L161" s="32" t="s">
        <v>242</v>
      </c>
      <c r="M161" s="32" t="s">
        <v>118</v>
      </c>
      <c r="N161" s="32" t="s">
        <v>430</v>
      </c>
      <c r="O161" s="32" t="s">
        <v>379</v>
      </c>
      <c r="P161" s="32" t="s">
        <v>380</v>
      </c>
      <c r="S161" s="32" t="s">
        <v>314</v>
      </c>
      <c r="T161" s="10">
        <v>1025000</v>
      </c>
      <c r="U161" s="32" t="e">
        <f>VLOOKUP(B161,#REF!,22,0)</f>
        <v>#REF!</v>
      </c>
      <c r="V161" s="43" t="s">
        <v>100</v>
      </c>
    </row>
    <row r="162" spans="1:22" x14ac:dyDescent="0.35">
      <c r="A162" s="41">
        <f t="shared" si="2"/>
        <v>161</v>
      </c>
      <c r="B162" s="31">
        <f>VLOOKUP(A162,'Master-Dummy'!A162:Y452,4,0)</f>
        <v>70696</v>
      </c>
      <c r="C162" s="8" t="str">
        <f>VLOOKUP(A162,'Master-Dummy'!A162:Y452,5,0)</f>
        <v xml:space="preserve">Take dummy </v>
      </c>
      <c r="D162" s="8" t="s">
        <v>182</v>
      </c>
      <c r="E162" s="32" t="str">
        <f>VLOOKUP(A162,'Master-Dummy'!A162:Y452,24,0)</f>
        <v>B.Tech</v>
      </c>
      <c r="F162" s="42">
        <f>VLOOKUP(A162,'Master-Dummy'!A162:Y452,6,0)</f>
        <v>2.2465753424657535</v>
      </c>
      <c r="G162" s="42"/>
      <c r="H162" s="9">
        <f>VLOOKUP(A162,'Master-Dummy'!A162:Y452,12,0)</f>
        <v>45378</v>
      </c>
      <c r="I162" s="32" t="s">
        <v>199</v>
      </c>
      <c r="J162" s="9" t="str">
        <f>VLOOKUP(A162,'Master-Dummy'!A162:Y452,25,0)</f>
        <v xml:space="preserve">Pune </v>
      </c>
      <c r="K162" s="32" t="str">
        <f>VLOOKUP(A162,'Master-Dummy'!A162:Y452,11,0)</f>
        <v>L1.1</v>
      </c>
      <c r="L162" s="32" t="s">
        <v>242</v>
      </c>
      <c r="M162" s="32" t="s">
        <v>118</v>
      </c>
      <c r="N162" s="32" t="s">
        <v>430</v>
      </c>
      <c r="O162" s="32" t="s">
        <v>379</v>
      </c>
      <c r="P162" s="32" t="s">
        <v>380</v>
      </c>
      <c r="S162" s="32" t="s">
        <v>314</v>
      </c>
      <c r="T162" s="10">
        <v>575000</v>
      </c>
      <c r="U162" s="32" t="e">
        <f>VLOOKUP(B162,#REF!,22,0)</f>
        <v>#REF!</v>
      </c>
      <c r="V162" s="43" t="s">
        <v>100</v>
      </c>
    </row>
    <row r="163" spans="1:22" x14ac:dyDescent="0.35">
      <c r="A163" s="41">
        <f t="shared" si="2"/>
        <v>162</v>
      </c>
      <c r="B163" s="31">
        <f>VLOOKUP(A163,'Master-Dummy'!A163:Y453,4,0)</f>
        <v>71772</v>
      </c>
      <c r="C163" s="8" t="str">
        <f>VLOOKUP(A163,'Master-Dummy'!A163:Y453,5,0)</f>
        <v xml:space="preserve">Take dummy </v>
      </c>
      <c r="D163" s="8" t="s">
        <v>182</v>
      </c>
      <c r="E163" s="32" t="str">
        <f>VLOOKUP(A163,'Master-Dummy'!A163:Y453,24,0)</f>
        <v>B.Tech</v>
      </c>
      <c r="F163" s="42">
        <f>VLOOKUP(A163,'Master-Dummy'!A163:Y453,6,0)</f>
        <v>5.5465753424657533</v>
      </c>
      <c r="G163" s="42"/>
      <c r="H163" s="9">
        <f>VLOOKUP(A163,'Master-Dummy'!A163:Y453,12,0)</f>
        <v>45462</v>
      </c>
      <c r="I163" s="32" t="s">
        <v>199</v>
      </c>
      <c r="J163" s="9" t="str">
        <f>VLOOKUP(A163,'Master-Dummy'!A163:Y453,25,0)</f>
        <v xml:space="preserve">Pune </v>
      </c>
      <c r="K163" s="32" t="str">
        <f>VLOOKUP(A163,'Master-Dummy'!A163:Y453,11,0)</f>
        <v>L1.2</v>
      </c>
      <c r="L163" s="32" t="s">
        <v>246</v>
      </c>
      <c r="M163" s="32" t="s">
        <v>118</v>
      </c>
      <c r="N163" s="32" t="s">
        <v>428</v>
      </c>
      <c r="O163" s="32" t="s">
        <v>386</v>
      </c>
      <c r="P163" s="32" t="s">
        <v>387</v>
      </c>
      <c r="S163" s="32" t="s">
        <v>319</v>
      </c>
      <c r="T163" s="10">
        <v>1925000</v>
      </c>
      <c r="U163" s="32" t="e">
        <f>VLOOKUP(B163,#REF!,22,0)</f>
        <v>#REF!</v>
      </c>
      <c r="V163" s="43" t="s">
        <v>104</v>
      </c>
    </row>
    <row r="164" spans="1:22" x14ac:dyDescent="0.35">
      <c r="A164" s="41">
        <f t="shared" si="2"/>
        <v>163</v>
      </c>
      <c r="B164" s="31">
        <f>VLOOKUP(A164,'Master-Dummy'!A164:Y454,4,0)</f>
        <v>71771</v>
      </c>
      <c r="C164" s="8" t="str">
        <f>VLOOKUP(A164,'Master-Dummy'!A164:Y454,5,0)</f>
        <v xml:space="preserve">Take dummy </v>
      </c>
      <c r="D164" s="8" t="s">
        <v>182</v>
      </c>
      <c r="E164" s="32" t="str">
        <f>VLOOKUP(A164,'Master-Dummy'!A164:Y454,24,0)</f>
        <v>B.Tech</v>
      </c>
      <c r="F164" s="42">
        <f>VLOOKUP(A164,'Master-Dummy'!A164:Y454,6,0)</f>
        <v>5.7465753424657535</v>
      </c>
      <c r="G164" s="42"/>
      <c r="H164" s="9">
        <f>VLOOKUP(A164,'Master-Dummy'!A164:Y454,12,0)</f>
        <v>45497</v>
      </c>
      <c r="I164" s="32" t="s">
        <v>199</v>
      </c>
      <c r="J164" s="9" t="str">
        <f>VLOOKUP(A164,'Master-Dummy'!A164:Y454,25,0)</f>
        <v xml:space="preserve">Pune </v>
      </c>
      <c r="K164" s="32" t="str">
        <f>VLOOKUP(A164,'Master-Dummy'!A164:Y454,11,0)</f>
        <v>L2</v>
      </c>
      <c r="L164" s="32" t="s">
        <v>246</v>
      </c>
      <c r="M164" s="32" t="s">
        <v>118</v>
      </c>
      <c r="N164" s="32" t="s">
        <v>428</v>
      </c>
      <c r="O164" s="32" t="s">
        <v>386</v>
      </c>
      <c r="P164" s="32" t="s">
        <v>387</v>
      </c>
      <c r="S164" s="32" t="s">
        <v>319</v>
      </c>
      <c r="T164" s="10">
        <v>2725000</v>
      </c>
      <c r="U164" s="32" t="e">
        <f>VLOOKUP(B164,#REF!,22,0)</f>
        <v>#REF!</v>
      </c>
      <c r="V164" s="43" t="s">
        <v>104</v>
      </c>
    </row>
    <row r="165" spans="1:22" x14ac:dyDescent="0.35">
      <c r="A165" s="41">
        <f t="shared" si="2"/>
        <v>164</v>
      </c>
      <c r="B165" s="31">
        <f>VLOOKUP(A165,'Master-Dummy'!A165:Y455,4,0)</f>
        <v>71766</v>
      </c>
      <c r="C165" s="8" t="str">
        <f>VLOOKUP(A165,'Master-Dummy'!A165:Y455,5,0)</f>
        <v xml:space="preserve">Take dummy </v>
      </c>
      <c r="D165" s="8" t="s">
        <v>182</v>
      </c>
      <c r="E165" s="32" t="str">
        <f>VLOOKUP(A165,'Master-Dummy'!A165:Y455,24,0)</f>
        <v>B.Tech</v>
      </c>
      <c r="F165" s="42">
        <f>VLOOKUP(A165,'Master-Dummy'!A165:Y455,6,0)</f>
        <v>6.2465753424657535</v>
      </c>
      <c r="G165" s="42"/>
      <c r="H165" s="9">
        <f>VLOOKUP(A165,'Master-Dummy'!A165:Y455,12,0)</f>
        <v>45423</v>
      </c>
      <c r="I165" s="32" t="s">
        <v>199</v>
      </c>
      <c r="J165" s="9" t="str">
        <f>VLOOKUP(A165,'Master-Dummy'!A165:Y455,25,0)</f>
        <v xml:space="preserve">Pune </v>
      </c>
      <c r="K165" s="32" t="str">
        <f>VLOOKUP(A165,'Master-Dummy'!A165:Y455,11,0)</f>
        <v>L2</v>
      </c>
      <c r="L165" s="32" t="s">
        <v>246</v>
      </c>
      <c r="M165" s="32" t="s">
        <v>118</v>
      </c>
      <c r="N165" s="32" t="s">
        <v>428</v>
      </c>
      <c r="O165" s="32" t="s">
        <v>386</v>
      </c>
      <c r="P165" s="32" t="s">
        <v>387</v>
      </c>
      <c r="S165" s="32" t="s">
        <v>320</v>
      </c>
      <c r="T165" s="10">
        <v>1525000</v>
      </c>
      <c r="U165" s="32" t="e">
        <f>VLOOKUP(B165,#REF!,22,0)</f>
        <v>#REF!</v>
      </c>
      <c r="V165" s="43" t="s">
        <v>104</v>
      </c>
    </row>
    <row r="166" spans="1:22" x14ac:dyDescent="0.35">
      <c r="A166" s="41">
        <f t="shared" si="2"/>
        <v>165</v>
      </c>
      <c r="B166" s="31">
        <f>VLOOKUP(A166,'Master-Dummy'!A166:Y456,4,0)</f>
        <v>65523</v>
      </c>
      <c r="C166" s="8" t="str">
        <f>VLOOKUP(A166,'Master-Dummy'!A166:Y456,5,0)</f>
        <v xml:space="preserve">Take dummy </v>
      </c>
      <c r="D166" s="8" t="s">
        <v>182</v>
      </c>
      <c r="E166" s="32" t="str">
        <f>VLOOKUP(A166,'Master-Dummy'!A166:Y456,24,0)</f>
        <v>B.Tech</v>
      </c>
      <c r="F166" s="42">
        <f>VLOOKUP(A166,'Master-Dummy'!A166:Y456,6,0)</f>
        <v>1.4465753424657533</v>
      </c>
      <c r="G166" s="42"/>
      <c r="H166" s="9">
        <f>VLOOKUP(A166,'Master-Dummy'!A166:Y456,12,0)</f>
        <v>45408</v>
      </c>
      <c r="I166" s="32" t="s">
        <v>199</v>
      </c>
      <c r="J166" s="9" t="str">
        <f>VLOOKUP(A166,'Master-Dummy'!A166:Y456,25,0)</f>
        <v xml:space="preserve">Pune </v>
      </c>
      <c r="K166" s="32" t="str">
        <f>VLOOKUP(A166,'Master-Dummy'!A166:Y456,11,0)</f>
        <v>L1.1</v>
      </c>
      <c r="L166" s="32" t="s">
        <v>227</v>
      </c>
      <c r="M166" s="32" t="s">
        <v>287</v>
      </c>
      <c r="S166" s="32" t="s">
        <v>293</v>
      </c>
      <c r="T166" s="10">
        <v>625000</v>
      </c>
      <c r="U166" s="32" t="e">
        <f>VLOOKUP(B166,#REF!,22,0)</f>
        <v>#REF!</v>
      </c>
      <c r="V166" s="43" t="s">
        <v>92</v>
      </c>
    </row>
    <row r="167" spans="1:22" x14ac:dyDescent="0.35">
      <c r="A167" s="41">
        <f t="shared" si="2"/>
        <v>166</v>
      </c>
      <c r="B167" s="31">
        <f>VLOOKUP(A167,'Master-Dummy'!A167:Y457,4,0)</f>
        <v>71773</v>
      </c>
      <c r="C167" s="8" t="str">
        <f>VLOOKUP(A167,'Master-Dummy'!A167:Y457,5,0)</f>
        <v xml:space="preserve">Take dummy </v>
      </c>
      <c r="D167" s="8" t="s">
        <v>182</v>
      </c>
      <c r="E167" s="32" t="str">
        <f>VLOOKUP(A167,'Master-Dummy'!A167:Y457,24,0)</f>
        <v>B.Tech</v>
      </c>
      <c r="F167" s="42">
        <f>VLOOKUP(A167,'Master-Dummy'!A167:Y457,6,0)</f>
        <v>9.0465753424657542</v>
      </c>
      <c r="G167" s="42"/>
      <c r="H167" s="9">
        <f>VLOOKUP(A167,'Master-Dummy'!A167:Y457,12,0)</f>
        <v>45428</v>
      </c>
      <c r="I167" s="32" t="s">
        <v>199</v>
      </c>
      <c r="J167" s="9" t="str">
        <f>VLOOKUP(A167,'Master-Dummy'!A167:Y457,25,0)</f>
        <v xml:space="preserve">Pune </v>
      </c>
      <c r="K167" s="32" t="str">
        <f>VLOOKUP(A167,'Master-Dummy'!A167:Y457,11,0)</f>
        <v>L2.1</v>
      </c>
      <c r="L167" s="32" t="s">
        <v>246</v>
      </c>
      <c r="M167" s="32" t="s">
        <v>118</v>
      </c>
      <c r="N167" s="32" t="s">
        <v>428</v>
      </c>
      <c r="O167" s="32" t="s">
        <v>386</v>
      </c>
      <c r="P167" s="32" t="s">
        <v>387</v>
      </c>
      <c r="S167" s="32" t="s">
        <v>319</v>
      </c>
      <c r="T167" s="10">
        <v>2525000</v>
      </c>
      <c r="U167" s="32" t="e">
        <f>VLOOKUP(B167,#REF!,22,0)</f>
        <v>#REF!</v>
      </c>
      <c r="V167" s="43" t="s">
        <v>29</v>
      </c>
    </row>
    <row r="168" spans="1:22" x14ac:dyDescent="0.35">
      <c r="A168" s="41">
        <f t="shared" si="2"/>
        <v>167</v>
      </c>
      <c r="B168" s="31">
        <f>VLOOKUP(A168,'Master-Dummy'!A168:Y458,4,0)</f>
        <v>72230</v>
      </c>
      <c r="C168" s="8" t="str">
        <f>VLOOKUP(A168,'Master-Dummy'!A168:Y458,5,0)</f>
        <v xml:space="preserve">Take dummy </v>
      </c>
      <c r="D168" s="8" t="s">
        <v>182</v>
      </c>
      <c r="E168" s="32" t="str">
        <f>VLOOKUP(A168,'Master-Dummy'!A168:Y458,24,0)</f>
        <v>B.Tech</v>
      </c>
      <c r="F168" s="42">
        <f>VLOOKUP(A168,'Master-Dummy'!A168:Y458,6,0)</f>
        <v>13.546575342465754</v>
      </c>
      <c r="G168" s="42"/>
      <c r="H168" s="9">
        <f>VLOOKUP(A168,'Master-Dummy'!A168:Y458,12,0)</f>
        <v>45413</v>
      </c>
      <c r="I168" s="32" t="s">
        <v>199</v>
      </c>
      <c r="J168" s="9" t="str">
        <f>VLOOKUP(A168,'Master-Dummy'!A168:Y458,25,0)</f>
        <v xml:space="preserve">Pune </v>
      </c>
      <c r="K168" s="32" t="str">
        <f>VLOOKUP(A168,'Master-Dummy'!A168:Y458,11,0)</f>
        <v>L2.2</v>
      </c>
      <c r="L168" s="32" t="s">
        <v>247</v>
      </c>
      <c r="M168" s="32" t="s">
        <v>118</v>
      </c>
      <c r="N168" s="32" t="s">
        <v>429</v>
      </c>
      <c r="O168" s="32" t="s">
        <v>388</v>
      </c>
      <c r="P168" s="32" t="s">
        <v>389</v>
      </c>
      <c r="S168" s="32" t="s">
        <v>321</v>
      </c>
      <c r="T168" s="10">
        <v>3025000</v>
      </c>
      <c r="U168" s="32" t="e">
        <f>VLOOKUP(B168,#REF!,22,0)</f>
        <v>#REF!</v>
      </c>
      <c r="V168" s="43" t="s">
        <v>109</v>
      </c>
    </row>
    <row r="169" spans="1:22" x14ac:dyDescent="0.35">
      <c r="A169" s="41">
        <f t="shared" si="2"/>
        <v>168</v>
      </c>
      <c r="B169" s="31">
        <f>VLOOKUP(A169,'Master-Dummy'!A169:Y459,4,0)</f>
        <v>71731</v>
      </c>
      <c r="C169" s="8" t="str">
        <f>VLOOKUP(A169,'Master-Dummy'!A169:Y459,5,0)</f>
        <v xml:space="preserve">Take dummy </v>
      </c>
      <c r="D169" s="8" t="s">
        <v>182</v>
      </c>
      <c r="E169" s="32" t="str">
        <f>VLOOKUP(A169,'Master-Dummy'!A169:Y459,24,0)</f>
        <v>B.Tech</v>
      </c>
      <c r="F169" s="42">
        <f>VLOOKUP(A169,'Master-Dummy'!A169:Y459,6,0)</f>
        <v>5.7465753424657535</v>
      </c>
      <c r="G169" s="42"/>
      <c r="H169" s="9">
        <f>VLOOKUP(A169,'Master-Dummy'!A169:Y459,12,0)</f>
        <v>45459</v>
      </c>
      <c r="I169" s="32" t="s">
        <v>199</v>
      </c>
      <c r="J169" s="9" t="str">
        <f>VLOOKUP(A169,'Master-Dummy'!A169:Y459,25,0)</f>
        <v xml:space="preserve">Pune </v>
      </c>
      <c r="K169" s="32" t="str">
        <f>VLOOKUP(A169,'Master-Dummy'!A169:Y459,11,0)</f>
        <v>L2</v>
      </c>
      <c r="L169" s="32" t="s">
        <v>246</v>
      </c>
      <c r="M169" s="32" t="s">
        <v>287</v>
      </c>
      <c r="N169" s="32" t="s">
        <v>428</v>
      </c>
      <c r="O169" s="32" t="s">
        <v>390</v>
      </c>
      <c r="P169" s="32" t="s">
        <v>391</v>
      </c>
      <c r="S169" s="32" t="s">
        <v>322</v>
      </c>
      <c r="T169" s="10">
        <v>1775000</v>
      </c>
      <c r="U169" s="32" t="e">
        <f>VLOOKUP(B169,#REF!,22,0)</f>
        <v>#REF!</v>
      </c>
      <c r="V169" s="43" t="s">
        <v>110</v>
      </c>
    </row>
    <row r="170" spans="1:22" x14ac:dyDescent="0.35">
      <c r="A170" s="41">
        <f t="shared" si="2"/>
        <v>169</v>
      </c>
      <c r="B170" s="31">
        <f>VLOOKUP(A170,'Master-Dummy'!A170:Y460,4,0)</f>
        <v>72691</v>
      </c>
      <c r="C170" s="8" t="str">
        <f>VLOOKUP(A170,'Master-Dummy'!A170:Y460,5,0)</f>
        <v xml:space="preserve">Take dummy </v>
      </c>
      <c r="D170" s="8" t="s">
        <v>182</v>
      </c>
      <c r="E170" s="32" t="str">
        <f>VLOOKUP(A170,'Master-Dummy'!A170:Y460,24,0)</f>
        <v>B.Tech</v>
      </c>
      <c r="F170" s="42">
        <f>VLOOKUP(A170,'Master-Dummy'!A170:Y460,6,0)</f>
        <v>2.2465753424657535</v>
      </c>
      <c r="G170" s="42"/>
      <c r="H170" s="9">
        <f>VLOOKUP(A170,'Master-Dummy'!A170:Y460,12,0)</f>
        <v>45401</v>
      </c>
      <c r="I170" s="32" t="s">
        <v>199</v>
      </c>
      <c r="J170" s="9" t="str">
        <f>VLOOKUP(A170,'Master-Dummy'!A170:Y460,25,0)</f>
        <v xml:space="preserve">Pune </v>
      </c>
      <c r="K170" s="32" t="str">
        <f>VLOOKUP(A170,'Master-Dummy'!A170:Y460,11,0)</f>
        <v>L1.1</v>
      </c>
      <c r="L170" s="32" t="s">
        <v>248</v>
      </c>
      <c r="M170" s="32" t="s">
        <v>118</v>
      </c>
      <c r="N170" s="32" t="s">
        <v>428</v>
      </c>
      <c r="O170" s="32" t="s">
        <v>382</v>
      </c>
      <c r="P170" s="32" t="s">
        <v>383</v>
      </c>
      <c r="S170" s="32" t="s">
        <v>323</v>
      </c>
      <c r="T170" s="10">
        <v>775000</v>
      </c>
      <c r="U170" s="32" t="e">
        <f>VLOOKUP(B170,#REF!,22,0)</f>
        <v>#REF!</v>
      </c>
      <c r="V170" s="43" t="s">
        <v>100</v>
      </c>
    </row>
    <row r="171" spans="1:22" x14ac:dyDescent="0.35">
      <c r="A171" s="41">
        <f t="shared" si="2"/>
        <v>170</v>
      </c>
      <c r="B171" s="31">
        <f>VLOOKUP(A171,'Master-Dummy'!A171:Y461,4,0)</f>
        <v>71735</v>
      </c>
      <c r="C171" s="8" t="str">
        <f>VLOOKUP(A171,'Master-Dummy'!A171:Y461,5,0)</f>
        <v xml:space="preserve">Take dummy </v>
      </c>
      <c r="D171" s="8" t="s">
        <v>182</v>
      </c>
      <c r="E171" s="32" t="str">
        <f>VLOOKUP(A171,'Master-Dummy'!A171:Y461,24,0)</f>
        <v>B.Tech</v>
      </c>
      <c r="F171" s="42">
        <f>VLOOKUP(A171,'Master-Dummy'!A171:Y461,6,0)</f>
        <v>12.246575342465754</v>
      </c>
      <c r="G171" s="42"/>
      <c r="H171" s="9">
        <f>VLOOKUP(A171,'Master-Dummy'!A171:Y461,12,0)</f>
        <v>45435</v>
      </c>
      <c r="I171" s="32" t="s">
        <v>199</v>
      </c>
      <c r="J171" s="9" t="str">
        <f>VLOOKUP(A171,'Master-Dummy'!A171:Y461,25,0)</f>
        <v xml:space="preserve">Pune </v>
      </c>
      <c r="K171" s="32" t="str">
        <f>VLOOKUP(A171,'Master-Dummy'!A171:Y461,11,0)</f>
        <v>L2.1</v>
      </c>
      <c r="L171" s="32" t="s">
        <v>246</v>
      </c>
      <c r="M171" s="32" t="s">
        <v>287</v>
      </c>
      <c r="N171" s="32" t="s">
        <v>430</v>
      </c>
      <c r="O171" s="32" t="s">
        <v>392</v>
      </c>
      <c r="P171" s="32" t="s">
        <v>393</v>
      </c>
      <c r="S171" s="32" t="s">
        <v>324</v>
      </c>
      <c r="T171" s="10">
        <v>2525000</v>
      </c>
      <c r="U171" s="32" t="e">
        <f>VLOOKUP(B171,#REF!,22,0)</f>
        <v>#REF!</v>
      </c>
      <c r="V171" s="43" t="s">
        <v>110</v>
      </c>
    </row>
    <row r="172" spans="1:22" x14ac:dyDescent="0.35">
      <c r="A172" s="41">
        <f t="shared" si="2"/>
        <v>171</v>
      </c>
      <c r="B172" s="31">
        <f>VLOOKUP(A172,'Master-Dummy'!A172:Y462,4,0)</f>
        <v>71564</v>
      </c>
      <c r="C172" s="8" t="str">
        <f>VLOOKUP(A172,'Master-Dummy'!A172:Y462,5,0)</f>
        <v xml:space="preserve">Take dummy </v>
      </c>
      <c r="D172" s="8" t="s">
        <v>182</v>
      </c>
      <c r="E172" s="32" t="str">
        <f>VLOOKUP(A172,'Master-Dummy'!A172:Y462,24,0)</f>
        <v>B.Tech</v>
      </c>
      <c r="F172" s="42">
        <f>VLOOKUP(A172,'Master-Dummy'!A172:Y462,6,0)</f>
        <v>10.246575342465754</v>
      </c>
      <c r="G172" s="42"/>
      <c r="H172" s="9">
        <f>VLOOKUP(A172,'Master-Dummy'!A172:Y462,12,0)</f>
        <v>45434</v>
      </c>
      <c r="I172" s="32" t="s">
        <v>199</v>
      </c>
      <c r="J172" s="9" t="str">
        <f>VLOOKUP(A172,'Master-Dummy'!A172:Y462,25,0)</f>
        <v xml:space="preserve">Pune </v>
      </c>
      <c r="K172" s="32" t="str">
        <f>VLOOKUP(A172,'Master-Dummy'!A172:Y462,11,0)</f>
        <v>L2.1</v>
      </c>
      <c r="L172" s="32" t="s">
        <v>249</v>
      </c>
      <c r="M172" s="32" t="s">
        <v>118</v>
      </c>
      <c r="N172" s="32" t="s">
        <v>430</v>
      </c>
      <c r="O172" s="32" t="s">
        <v>394</v>
      </c>
      <c r="P172" s="32" t="s">
        <v>395</v>
      </c>
      <c r="S172" s="32" t="s">
        <v>325</v>
      </c>
      <c r="T172" s="10">
        <v>2425000</v>
      </c>
      <c r="U172" s="32" t="e">
        <f>VLOOKUP(B172,#REF!,22,0)</f>
        <v>#REF!</v>
      </c>
      <c r="V172" s="43" t="s">
        <v>113</v>
      </c>
    </row>
    <row r="173" spans="1:22" x14ac:dyDescent="0.35">
      <c r="A173" s="41">
        <f t="shared" si="2"/>
        <v>172</v>
      </c>
      <c r="B173" s="31">
        <f>VLOOKUP(A173,'Master-Dummy'!A173:Y463,4,0)</f>
        <v>72267</v>
      </c>
      <c r="C173" s="8" t="str">
        <f>VLOOKUP(A173,'Master-Dummy'!A173:Y463,5,0)</f>
        <v xml:space="preserve">Take dummy </v>
      </c>
      <c r="D173" s="8" t="s">
        <v>182</v>
      </c>
      <c r="E173" s="32" t="str">
        <f>VLOOKUP(A173,'Master-Dummy'!A173:Y463,24,0)</f>
        <v>B.Tech</v>
      </c>
      <c r="F173" s="42">
        <f>VLOOKUP(A173,'Master-Dummy'!A173:Y463,6,0)</f>
        <v>4.6465753424657539</v>
      </c>
      <c r="G173" s="42"/>
      <c r="H173" s="9">
        <f>VLOOKUP(A173,'Master-Dummy'!A173:Y463,12,0)</f>
        <v>45450</v>
      </c>
      <c r="I173" s="32" t="s">
        <v>199</v>
      </c>
      <c r="J173" s="9" t="str">
        <f>VLOOKUP(A173,'Master-Dummy'!A173:Y463,25,0)</f>
        <v xml:space="preserve">Pune </v>
      </c>
      <c r="K173" s="32" t="str">
        <f>VLOOKUP(A173,'Master-Dummy'!A173:Y463,11,0)</f>
        <v>L1.2</v>
      </c>
      <c r="L173" s="32" t="s">
        <v>250</v>
      </c>
      <c r="M173" s="32" t="s">
        <v>118</v>
      </c>
      <c r="N173" s="32" t="s">
        <v>429</v>
      </c>
      <c r="O173" s="32" t="s">
        <v>375</v>
      </c>
      <c r="P173" s="32" t="s">
        <v>381</v>
      </c>
      <c r="S173" s="32" t="s">
        <v>114</v>
      </c>
      <c r="T173" s="10">
        <v>1925000</v>
      </c>
      <c r="U173" s="32" t="e">
        <f>VLOOKUP(B173,#REF!,22,0)</f>
        <v>#REF!</v>
      </c>
      <c r="V173" s="43" t="s">
        <v>115</v>
      </c>
    </row>
    <row r="174" spans="1:22" x14ac:dyDescent="0.35">
      <c r="A174" s="41">
        <f t="shared" si="2"/>
        <v>173</v>
      </c>
      <c r="B174" s="31">
        <f>VLOOKUP(A174,'Master-Dummy'!A174:Y464,4,0)</f>
        <v>73100</v>
      </c>
      <c r="C174" s="8" t="str">
        <f>VLOOKUP(A174,'Master-Dummy'!A174:Y464,5,0)</f>
        <v xml:space="preserve">Take dummy </v>
      </c>
      <c r="D174" s="8" t="s">
        <v>182</v>
      </c>
      <c r="E174" s="32" t="str">
        <f>VLOOKUP(A174,'Master-Dummy'!A174:Y464,24,0)</f>
        <v>B.Tech</v>
      </c>
      <c r="F174" s="42">
        <f>VLOOKUP(A174,'Master-Dummy'!A174:Y464,6,0)</f>
        <v>16.946575342465753</v>
      </c>
      <c r="G174" s="42"/>
      <c r="H174" s="9">
        <f>VLOOKUP(A174,'Master-Dummy'!A174:Y464,12,0)</f>
        <v>45505</v>
      </c>
      <c r="I174" s="32" t="s">
        <v>199</v>
      </c>
      <c r="J174" s="9" t="str">
        <f>VLOOKUP(A174,'Master-Dummy'!A174:Y464,25,0)</f>
        <v xml:space="preserve">Pune </v>
      </c>
      <c r="K174" s="32" t="str">
        <f>VLOOKUP(A174,'Master-Dummy'!A174:Y464,11,0)</f>
        <v>L3.1</v>
      </c>
      <c r="L174" s="32" t="s">
        <v>251</v>
      </c>
      <c r="M174" s="32" t="s">
        <v>118</v>
      </c>
      <c r="N174" s="32" t="s">
        <v>430</v>
      </c>
      <c r="O174" s="32" t="s">
        <v>396</v>
      </c>
      <c r="P174" s="32" t="s">
        <v>397</v>
      </c>
      <c r="S174" s="32" t="s">
        <v>326</v>
      </c>
      <c r="T174" s="10">
        <v>3325000</v>
      </c>
      <c r="U174" s="32" t="e">
        <f>VLOOKUP(B174,#REF!,22,0)</f>
        <v>#REF!</v>
      </c>
      <c r="V174" s="43" t="s">
        <v>116</v>
      </c>
    </row>
    <row r="175" spans="1:22" x14ac:dyDescent="0.35">
      <c r="A175" s="41">
        <f t="shared" si="2"/>
        <v>174</v>
      </c>
      <c r="B175" s="31">
        <f>VLOOKUP(A175,'Master-Dummy'!A175:Y465,4,0)</f>
        <v>72819</v>
      </c>
      <c r="C175" s="8" t="str">
        <f>VLOOKUP(A175,'Master-Dummy'!A175:Y465,5,0)</f>
        <v xml:space="preserve">Take dummy </v>
      </c>
      <c r="D175" s="8" t="s">
        <v>182</v>
      </c>
      <c r="E175" s="32" t="str">
        <f>VLOOKUP(A175,'Master-Dummy'!A175:Y465,24,0)</f>
        <v>B.Tech</v>
      </c>
      <c r="F175" s="42">
        <f>VLOOKUP(A175,'Master-Dummy'!A175:Y465,6,0)</f>
        <v>3.3465753424657536</v>
      </c>
      <c r="G175" s="42"/>
      <c r="H175" s="9">
        <f>VLOOKUP(A175,'Master-Dummy'!A175:Y465,12,0)</f>
        <v>45442</v>
      </c>
      <c r="I175" s="32" t="s">
        <v>199</v>
      </c>
      <c r="J175" s="9" t="str">
        <f>VLOOKUP(A175,'Master-Dummy'!A175:Y465,25,0)</f>
        <v xml:space="preserve">Pune </v>
      </c>
      <c r="K175" s="32" t="str">
        <f>VLOOKUP(A175,'Master-Dummy'!A175:Y465,11,0)</f>
        <v>L1.2</v>
      </c>
      <c r="L175" s="32" t="s">
        <v>252</v>
      </c>
      <c r="M175" s="32" t="s">
        <v>118</v>
      </c>
      <c r="N175" s="32" t="s">
        <v>428</v>
      </c>
      <c r="O175" s="32" t="s">
        <v>382</v>
      </c>
      <c r="P175" s="32" t="s">
        <v>383</v>
      </c>
      <c r="S175" s="32" t="s">
        <v>327</v>
      </c>
      <c r="T175" s="10">
        <v>875000</v>
      </c>
      <c r="U175" s="32" t="e">
        <f>VLOOKUP(B175,#REF!,22,0)</f>
        <v>#REF!</v>
      </c>
      <c r="V175" s="43" t="s">
        <v>100</v>
      </c>
    </row>
    <row r="176" spans="1:22" x14ac:dyDescent="0.35">
      <c r="A176" s="41">
        <f t="shared" si="2"/>
        <v>175</v>
      </c>
      <c r="B176" s="31">
        <f>VLOOKUP(A176,'Master-Dummy'!A176:Y466,4,0)</f>
        <v>72818</v>
      </c>
      <c r="C176" s="8" t="str">
        <f>VLOOKUP(A176,'Master-Dummy'!A176:Y466,5,0)</f>
        <v xml:space="preserve">Take dummy </v>
      </c>
      <c r="D176" s="8" t="s">
        <v>182</v>
      </c>
      <c r="E176" s="32" t="str">
        <f>VLOOKUP(A176,'Master-Dummy'!A176:Y466,24,0)</f>
        <v>B.Tech</v>
      </c>
      <c r="F176" s="42">
        <f>VLOOKUP(A176,'Master-Dummy'!A176:Y466,6,0)</f>
        <v>2.6465753424657534</v>
      </c>
      <c r="G176" s="42"/>
      <c r="H176" s="9">
        <f>VLOOKUP(A176,'Master-Dummy'!A176:Y466,12,0)</f>
        <v>45441</v>
      </c>
      <c r="I176" s="32" t="s">
        <v>199</v>
      </c>
      <c r="J176" s="9" t="str">
        <f>VLOOKUP(A176,'Master-Dummy'!A176:Y466,25,0)</f>
        <v xml:space="preserve">Pune </v>
      </c>
      <c r="K176" s="32" t="str">
        <f>VLOOKUP(A176,'Master-Dummy'!A176:Y466,11,0)</f>
        <v>L1.1</v>
      </c>
      <c r="L176" s="32" t="s">
        <v>252</v>
      </c>
      <c r="M176" s="32" t="s">
        <v>118</v>
      </c>
      <c r="N176" s="32" t="s">
        <v>428</v>
      </c>
      <c r="O176" s="32" t="s">
        <v>382</v>
      </c>
      <c r="P176" s="32" t="s">
        <v>383</v>
      </c>
      <c r="S176" s="32" t="s">
        <v>328</v>
      </c>
      <c r="T176" s="10">
        <v>775000</v>
      </c>
      <c r="U176" s="32" t="e">
        <f>VLOOKUP(B176,#REF!,22,0)</f>
        <v>#REF!</v>
      </c>
      <c r="V176" s="43" t="s">
        <v>100</v>
      </c>
    </row>
    <row r="177" spans="1:22" x14ac:dyDescent="0.35">
      <c r="A177" s="41">
        <f t="shared" si="2"/>
        <v>176</v>
      </c>
      <c r="B177" s="31">
        <f>VLOOKUP(A177,'Master-Dummy'!A177:Y467,4,0)</f>
        <v>74027</v>
      </c>
      <c r="C177" s="8" t="str">
        <f>VLOOKUP(A177,'Master-Dummy'!A177:Y467,5,0)</f>
        <v xml:space="preserve">Take dummy </v>
      </c>
      <c r="D177" s="8" t="s">
        <v>182</v>
      </c>
      <c r="E177" s="32" t="str">
        <f>VLOOKUP(A177,'Master-Dummy'!A177:Y467,24,0)</f>
        <v>B.Tech</v>
      </c>
      <c r="F177" s="42">
        <f>VLOOKUP(A177,'Master-Dummy'!A177:Y467,6,0)</f>
        <v>7.2465753424657535</v>
      </c>
      <c r="G177" s="42"/>
      <c r="H177" s="9">
        <f>VLOOKUP(A177,'Master-Dummy'!A177:Y467,12,0)</f>
        <v>45505</v>
      </c>
      <c r="I177" s="32" t="s">
        <v>199</v>
      </c>
      <c r="J177" s="9" t="str">
        <f>VLOOKUP(A177,'Master-Dummy'!A177:Y467,25,0)</f>
        <v xml:space="preserve">Pune </v>
      </c>
      <c r="K177" s="32" t="str">
        <f>VLOOKUP(A177,'Master-Dummy'!A177:Y467,11,0)</f>
        <v>L2.1</v>
      </c>
      <c r="L177" s="32" t="s">
        <v>253</v>
      </c>
      <c r="M177" s="32" t="s">
        <v>118</v>
      </c>
      <c r="N177" s="32" t="s">
        <v>429</v>
      </c>
      <c r="O177" s="32" t="s">
        <v>375</v>
      </c>
      <c r="P177" s="32" t="s">
        <v>381</v>
      </c>
      <c r="S177" s="32" t="s">
        <v>114</v>
      </c>
      <c r="T177" s="10">
        <v>2925000</v>
      </c>
      <c r="U177" s="32" t="e">
        <f>VLOOKUP(B177,#REF!,22,0)</f>
        <v>#REF!</v>
      </c>
      <c r="V177" s="43" t="s">
        <v>115</v>
      </c>
    </row>
    <row r="178" spans="1:22" x14ac:dyDescent="0.35">
      <c r="A178" s="41">
        <f t="shared" si="2"/>
        <v>177</v>
      </c>
      <c r="B178" s="31">
        <f>VLOOKUP(A178,'Master-Dummy'!A178:Y468,4,0)</f>
        <v>72815</v>
      </c>
      <c r="C178" s="8" t="str">
        <f>VLOOKUP(A178,'Master-Dummy'!A178:Y468,5,0)</f>
        <v xml:space="preserve">Take dummy </v>
      </c>
      <c r="D178" s="8" t="s">
        <v>182</v>
      </c>
      <c r="E178" s="32" t="str">
        <f>VLOOKUP(A178,'Master-Dummy'!A178:Y468,24,0)</f>
        <v>B.Tech</v>
      </c>
      <c r="F178" s="42">
        <f>VLOOKUP(A178,'Master-Dummy'!A178:Y468,6,0)</f>
        <v>7.3465753424657532</v>
      </c>
      <c r="G178" s="42"/>
      <c r="H178" s="9">
        <f>VLOOKUP(A178,'Master-Dummy'!A178:Y468,12,0)</f>
        <v>45444</v>
      </c>
      <c r="I178" s="32" t="s">
        <v>199</v>
      </c>
      <c r="J178" s="9" t="str">
        <f>VLOOKUP(A178,'Master-Dummy'!A178:Y468,25,0)</f>
        <v xml:space="preserve">Pune </v>
      </c>
      <c r="K178" s="32" t="str">
        <f>VLOOKUP(A178,'Master-Dummy'!A178:Y468,11,0)</f>
        <v>L2</v>
      </c>
      <c r="L178" s="32" t="s">
        <v>252</v>
      </c>
      <c r="M178" s="32" t="s">
        <v>118</v>
      </c>
      <c r="N178" s="32" t="s">
        <v>428</v>
      </c>
      <c r="O178" s="32" t="s">
        <v>382</v>
      </c>
      <c r="P178" s="32" t="s">
        <v>383</v>
      </c>
      <c r="S178" s="32" t="s">
        <v>329</v>
      </c>
      <c r="T178" s="10">
        <v>2425000</v>
      </c>
      <c r="U178" s="32" t="e">
        <f>VLOOKUP(B178,#REF!,22,0)</f>
        <v>#REF!</v>
      </c>
      <c r="V178" s="43" t="s">
        <v>100</v>
      </c>
    </row>
    <row r="179" spans="1:22" x14ac:dyDescent="0.35">
      <c r="A179" s="41">
        <f t="shared" si="2"/>
        <v>178</v>
      </c>
      <c r="B179" s="31">
        <f>VLOOKUP(A179,'Master-Dummy'!A179:Y469,4,0)</f>
        <v>72335</v>
      </c>
      <c r="C179" s="8" t="str">
        <f>VLOOKUP(A179,'Master-Dummy'!A179:Y469,5,0)</f>
        <v xml:space="preserve">Take dummy </v>
      </c>
      <c r="D179" s="8" t="s">
        <v>182</v>
      </c>
      <c r="E179" s="32" t="str">
        <f>VLOOKUP(A179,'Master-Dummy'!A179:Y469,24,0)</f>
        <v>B.Tech</v>
      </c>
      <c r="F179" s="42">
        <f>VLOOKUP(A179,'Master-Dummy'!A179:Y469,6,0)</f>
        <v>4.3465753424657532</v>
      </c>
      <c r="G179" s="42"/>
      <c r="H179" s="9">
        <f>VLOOKUP(A179,'Master-Dummy'!A179:Y469,12,0)</f>
        <v>45442</v>
      </c>
      <c r="I179" s="32" t="s">
        <v>199</v>
      </c>
      <c r="J179" s="9" t="str">
        <f>VLOOKUP(A179,'Master-Dummy'!A179:Y469,25,0)</f>
        <v xml:space="preserve">Pune </v>
      </c>
      <c r="K179" s="32" t="str">
        <f>VLOOKUP(A179,'Master-Dummy'!A179:Y469,11,0)</f>
        <v>L1.2</v>
      </c>
      <c r="L179" s="32" t="s">
        <v>254</v>
      </c>
      <c r="M179" s="32" t="s">
        <v>118</v>
      </c>
      <c r="N179" s="32" t="s">
        <v>428</v>
      </c>
      <c r="O179" s="32" t="s">
        <v>386</v>
      </c>
      <c r="P179" s="32" t="s">
        <v>387</v>
      </c>
      <c r="S179" s="32" t="s">
        <v>330</v>
      </c>
      <c r="T179" s="10">
        <v>1175000</v>
      </c>
      <c r="U179" s="32" t="e">
        <f>VLOOKUP(B179,#REF!,22,0)</f>
        <v>#REF!</v>
      </c>
      <c r="V179" s="43" t="s">
        <v>121</v>
      </c>
    </row>
    <row r="180" spans="1:22" x14ac:dyDescent="0.35">
      <c r="A180" s="41">
        <f t="shared" si="2"/>
        <v>179</v>
      </c>
      <c r="B180" s="31">
        <f>VLOOKUP(A180,'Master-Dummy'!A180:Y470,4,0)</f>
        <v>74080</v>
      </c>
      <c r="C180" s="8" t="str">
        <f>VLOOKUP(A180,'Master-Dummy'!A180:Y470,5,0)</f>
        <v xml:space="preserve">Take dummy </v>
      </c>
      <c r="D180" s="8" t="s">
        <v>182</v>
      </c>
      <c r="E180" s="32" t="str">
        <f>VLOOKUP(A180,'Master-Dummy'!A180:Y470,24,0)</f>
        <v>B.Tech</v>
      </c>
      <c r="F180" s="42">
        <f>VLOOKUP(A180,'Master-Dummy'!A180:Y470,6,0)</f>
        <v>6.2465753424657535</v>
      </c>
      <c r="G180" s="42"/>
      <c r="H180" s="9">
        <f>VLOOKUP(A180,'Master-Dummy'!A180:Y470,12,0)</f>
        <v>45526</v>
      </c>
      <c r="I180" s="32" t="s">
        <v>199</v>
      </c>
      <c r="J180" s="9" t="str">
        <f>VLOOKUP(A180,'Master-Dummy'!A180:Y470,25,0)</f>
        <v xml:space="preserve">Pune </v>
      </c>
      <c r="K180" s="32" t="str">
        <f>VLOOKUP(A180,'Master-Dummy'!A180:Y470,11,0)</f>
        <v>L1.2</v>
      </c>
      <c r="L180" s="32" t="s">
        <v>255</v>
      </c>
      <c r="M180" s="32" t="s">
        <v>118</v>
      </c>
      <c r="N180" s="32" t="s">
        <v>429</v>
      </c>
      <c r="O180" s="32" t="s">
        <v>377</v>
      </c>
      <c r="P180" s="32" t="s">
        <v>378</v>
      </c>
      <c r="S180" s="32" t="s">
        <v>331</v>
      </c>
      <c r="T180" s="10">
        <v>1425000</v>
      </c>
      <c r="U180" s="32" t="e">
        <f>VLOOKUP(B180,#REF!,22,0)</f>
        <v>#REF!</v>
      </c>
      <c r="V180" s="43" t="s">
        <v>74</v>
      </c>
    </row>
    <row r="181" spans="1:22" x14ac:dyDescent="0.35">
      <c r="A181" s="41">
        <f t="shared" si="2"/>
        <v>180</v>
      </c>
      <c r="B181" s="31">
        <f>VLOOKUP(A181,'Master-Dummy'!A181:Y471,4,0)</f>
        <v>72255</v>
      </c>
      <c r="C181" s="8" t="str">
        <f>VLOOKUP(A181,'Master-Dummy'!A181:Y471,5,0)</f>
        <v xml:space="preserve">Take dummy </v>
      </c>
      <c r="D181" s="8" t="s">
        <v>182</v>
      </c>
      <c r="E181" s="32" t="str">
        <f>VLOOKUP(A181,'Master-Dummy'!A181:Y471,24,0)</f>
        <v>B.Tech</v>
      </c>
      <c r="F181" s="42">
        <f>VLOOKUP(A181,'Master-Dummy'!A181:Y471,6,0)</f>
        <v>4.7465753424657535</v>
      </c>
      <c r="G181" s="42"/>
      <c r="H181" s="9">
        <f>VLOOKUP(A181,'Master-Dummy'!A181:Y471,12,0)</f>
        <v>45500</v>
      </c>
      <c r="I181" s="32" t="s">
        <v>199</v>
      </c>
      <c r="J181" s="9" t="str">
        <f>VLOOKUP(A181,'Master-Dummy'!A181:Y471,25,0)</f>
        <v xml:space="preserve">Pune </v>
      </c>
      <c r="K181" s="32" t="str">
        <f>VLOOKUP(A181,'Master-Dummy'!A181:Y471,11,0)</f>
        <v>L1.2</v>
      </c>
      <c r="L181" s="32" t="s">
        <v>250</v>
      </c>
      <c r="M181" s="32" t="s">
        <v>118</v>
      </c>
      <c r="N181" s="32" t="s">
        <v>429</v>
      </c>
      <c r="O181" s="32" t="s">
        <v>377</v>
      </c>
      <c r="P181" s="32" t="s">
        <v>378</v>
      </c>
      <c r="S181" s="32" t="s">
        <v>122</v>
      </c>
      <c r="T181" s="10">
        <v>1625000</v>
      </c>
      <c r="U181" s="32" t="e">
        <f>VLOOKUP(B181,#REF!,22,0)</f>
        <v>#REF!</v>
      </c>
      <c r="V181" s="43" t="s">
        <v>115</v>
      </c>
    </row>
    <row r="182" spans="1:22" x14ac:dyDescent="0.35">
      <c r="A182" s="41">
        <f t="shared" si="2"/>
        <v>181</v>
      </c>
      <c r="B182" s="31">
        <f>VLOOKUP(A182,'Master-Dummy'!A182:Y472,4,0)</f>
        <v>74096</v>
      </c>
      <c r="C182" s="8" t="str">
        <f>VLOOKUP(A182,'Master-Dummy'!A182:Y472,5,0)</f>
        <v xml:space="preserve">Take dummy </v>
      </c>
      <c r="D182" s="8" t="s">
        <v>182</v>
      </c>
      <c r="E182" s="32" t="str">
        <f>VLOOKUP(A182,'Master-Dummy'!A182:Y472,24,0)</f>
        <v>B.Tech</v>
      </c>
      <c r="F182" s="42">
        <f>VLOOKUP(A182,'Master-Dummy'!A182:Y472,6,0)</f>
        <v>9.3465753424657532</v>
      </c>
      <c r="G182" s="42"/>
      <c r="H182" s="9">
        <f>VLOOKUP(A182,'Master-Dummy'!A182:Y472,12,0)</f>
        <v>45560</v>
      </c>
      <c r="I182" s="32" t="s">
        <v>199</v>
      </c>
      <c r="J182" s="9" t="str">
        <f>VLOOKUP(A182,'Master-Dummy'!A182:Y472,25,0)</f>
        <v xml:space="preserve">Pune </v>
      </c>
      <c r="K182" s="32" t="str">
        <f>VLOOKUP(A182,'Master-Dummy'!A182:Y472,11,0)</f>
        <v>L2.2</v>
      </c>
      <c r="L182" s="32" t="s">
        <v>256</v>
      </c>
      <c r="M182" s="32" t="s">
        <v>118</v>
      </c>
      <c r="N182" s="32" t="s">
        <v>428</v>
      </c>
      <c r="O182" s="32" t="s">
        <v>398</v>
      </c>
      <c r="P182" s="32" t="s">
        <v>399</v>
      </c>
      <c r="S182" s="32" t="s">
        <v>332</v>
      </c>
      <c r="T182" s="10">
        <v>3425000</v>
      </c>
      <c r="U182" s="32" t="e">
        <f>VLOOKUP(B182,#REF!,22,0)</f>
        <v>#REF!</v>
      </c>
      <c r="V182" s="43" t="s">
        <v>104</v>
      </c>
    </row>
    <row r="183" spans="1:22" x14ac:dyDescent="0.35">
      <c r="A183" s="41">
        <f t="shared" si="2"/>
        <v>182</v>
      </c>
      <c r="B183" s="31">
        <f>VLOOKUP(A183,'Master-Dummy'!A183:Y473,4,0)</f>
        <v>73326</v>
      </c>
      <c r="C183" s="8" t="str">
        <f>VLOOKUP(A183,'Master-Dummy'!A183:Y473,5,0)</f>
        <v xml:space="preserve">Take dummy </v>
      </c>
      <c r="D183" s="8" t="s">
        <v>182</v>
      </c>
      <c r="E183" s="32" t="str">
        <f>VLOOKUP(A183,'Master-Dummy'!A183:Y473,24,0)</f>
        <v>B.Tech</v>
      </c>
      <c r="F183" s="42">
        <f>VLOOKUP(A183,'Master-Dummy'!A183:Y473,6,0)</f>
        <v>4.2465753424657535</v>
      </c>
      <c r="G183" s="42"/>
      <c r="H183" s="9">
        <f>VLOOKUP(A183,'Master-Dummy'!A183:Y473,12,0)</f>
        <v>45462</v>
      </c>
      <c r="I183" s="32" t="s">
        <v>199</v>
      </c>
      <c r="J183" s="9" t="str">
        <f>VLOOKUP(A183,'Master-Dummy'!A183:Y473,25,0)</f>
        <v xml:space="preserve">Pune </v>
      </c>
      <c r="K183" s="32" t="str">
        <f>VLOOKUP(A183,'Master-Dummy'!A183:Y473,11,0)</f>
        <v>L1.2</v>
      </c>
      <c r="L183" s="32" t="s">
        <v>257</v>
      </c>
      <c r="M183" s="32" t="s">
        <v>118</v>
      </c>
      <c r="N183" s="32" t="s">
        <v>430</v>
      </c>
      <c r="O183" s="32" t="s">
        <v>379</v>
      </c>
      <c r="P183" s="32" t="s">
        <v>380</v>
      </c>
      <c r="S183" s="32" t="s">
        <v>125</v>
      </c>
      <c r="T183" s="10">
        <v>1425000</v>
      </c>
      <c r="U183" s="32" t="e">
        <f>VLOOKUP(B183,#REF!,22,0)</f>
        <v>#REF!</v>
      </c>
      <c r="V183" s="43" t="s">
        <v>126</v>
      </c>
    </row>
    <row r="184" spans="1:22" x14ac:dyDescent="0.35">
      <c r="A184" s="41">
        <f t="shared" si="2"/>
        <v>183</v>
      </c>
      <c r="B184" s="31">
        <f>VLOOKUP(A184,'Master-Dummy'!A184:Y474,4,0)</f>
        <v>74091</v>
      </c>
      <c r="C184" s="8" t="str">
        <f>VLOOKUP(A184,'Master-Dummy'!A184:Y474,5,0)</f>
        <v xml:space="preserve">Take dummy </v>
      </c>
      <c r="D184" s="8" t="s">
        <v>182</v>
      </c>
      <c r="E184" s="32" t="str">
        <f>VLOOKUP(A184,'Master-Dummy'!A184:Y474,24,0)</f>
        <v>B.Tech</v>
      </c>
      <c r="F184" s="42">
        <f>VLOOKUP(A184,'Master-Dummy'!A184:Y474,6,0)</f>
        <v>4.7465753424657535</v>
      </c>
      <c r="G184" s="42"/>
      <c r="H184" s="9">
        <f>VLOOKUP(A184,'Master-Dummy'!A184:Y474,12,0)</f>
        <v>45506</v>
      </c>
      <c r="I184" s="32" t="s">
        <v>199</v>
      </c>
      <c r="J184" s="9" t="str">
        <f>VLOOKUP(A184,'Master-Dummy'!A184:Y474,25,0)</f>
        <v xml:space="preserve">Pune </v>
      </c>
      <c r="K184" s="32" t="str">
        <f>VLOOKUP(A184,'Master-Dummy'!A184:Y474,11,0)</f>
        <v>L1.2</v>
      </c>
      <c r="L184" s="32" t="s">
        <v>256</v>
      </c>
      <c r="M184" s="32" t="s">
        <v>118</v>
      </c>
      <c r="N184" s="32" t="s">
        <v>428</v>
      </c>
      <c r="O184" s="32" t="s">
        <v>398</v>
      </c>
      <c r="P184" s="32" t="s">
        <v>399</v>
      </c>
      <c r="S184" s="32" t="s">
        <v>333</v>
      </c>
      <c r="T184" s="10">
        <v>2125000</v>
      </c>
      <c r="U184" s="32" t="e">
        <f>VLOOKUP(B184,#REF!,22,0)</f>
        <v>#REF!</v>
      </c>
      <c r="V184" s="43" t="s">
        <v>104</v>
      </c>
    </row>
    <row r="185" spans="1:22" x14ac:dyDescent="0.35">
      <c r="A185" s="41">
        <f t="shared" si="2"/>
        <v>184</v>
      </c>
      <c r="B185" s="31">
        <f>VLOOKUP(A185,'Master-Dummy'!A185:Y475,4,0)</f>
        <v>74092</v>
      </c>
      <c r="C185" s="8" t="str">
        <f>VLOOKUP(A185,'Master-Dummy'!A185:Y475,5,0)</f>
        <v xml:space="preserve">Take dummy </v>
      </c>
      <c r="D185" s="8" t="s">
        <v>182</v>
      </c>
      <c r="E185" s="32" t="str">
        <f>VLOOKUP(A185,'Master-Dummy'!A185:Y475,24,0)</f>
        <v>B.Tech</v>
      </c>
      <c r="F185" s="42">
        <f>VLOOKUP(A185,'Master-Dummy'!A185:Y475,6,0)</f>
        <v>3.2465753424657535</v>
      </c>
      <c r="G185" s="42"/>
      <c r="H185" s="9">
        <f>VLOOKUP(A185,'Master-Dummy'!A185:Y475,12,0)</f>
        <v>45477</v>
      </c>
      <c r="I185" s="32" t="s">
        <v>199</v>
      </c>
      <c r="J185" s="9" t="str">
        <f>VLOOKUP(A185,'Master-Dummy'!A185:Y475,25,0)</f>
        <v xml:space="preserve">Pune </v>
      </c>
      <c r="K185" s="32" t="str">
        <f>VLOOKUP(A185,'Master-Dummy'!A185:Y475,11,0)</f>
        <v>L1.2</v>
      </c>
      <c r="L185" s="32" t="s">
        <v>256</v>
      </c>
      <c r="M185" s="32" t="s">
        <v>118</v>
      </c>
      <c r="N185" s="32" t="s">
        <v>428</v>
      </c>
      <c r="O185" s="32" t="s">
        <v>398</v>
      </c>
      <c r="P185" s="32" t="s">
        <v>399</v>
      </c>
      <c r="S185" s="32" t="s">
        <v>333</v>
      </c>
      <c r="T185" s="10">
        <v>1325000</v>
      </c>
      <c r="U185" s="32" t="e">
        <f>VLOOKUP(B185,#REF!,22,0)</f>
        <v>#REF!</v>
      </c>
      <c r="V185" s="43" t="s">
        <v>104</v>
      </c>
    </row>
    <row r="186" spans="1:22" x14ac:dyDescent="0.35">
      <c r="A186" s="41">
        <f t="shared" si="2"/>
        <v>185</v>
      </c>
      <c r="B186" s="31">
        <f>VLOOKUP(A186,'Master-Dummy'!A186:Y476,4,0)</f>
        <v>74954</v>
      </c>
      <c r="C186" s="8" t="str">
        <f>VLOOKUP(A186,'Master-Dummy'!A186:Y476,5,0)</f>
        <v xml:space="preserve">Take dummy </v>
      </c>
      <c r="D186" s="8" t="s">
        <v>182</v>
      </c>
      <c r="E186" s="32" t="str">
        <f>VLOOKUP(A186,'Master-Dummy'!A186:Y476,24,0)</f>
        <v>B.Tech</v>
      </c>
      <c r="F186" s="42">
        <f>VLOOKUP(A186,'Master-Dummy'!A186:Y476,6,0)</f>
        <v>14.246575342465754</v>
      </c>
      <c r="G186" s="42"/>
      <c r="H186" s="9">
        <f>VLOOKUP(A186,'Master-Dummy'!A186:Y476,12,0)</f>
        <v>45506</v>
      </c>
      <c r="I186" s="32" t="s">
        <v>199</v>
      </c>
      <c r="J186" s="9" t="str">
        <f>VLOOKUP(A186,'Master-Dummy'!A186:Y476,25,0)</f>
        <v xml:space="preserve">Pune </v>
      </c>
      <c r="K186" s="32" t="str">
        <f>VLOOKUP(A186,'Master-Dummy'!A186:Y476,11,0)</f>
        <v>L3.1</v>
      </c>
      <c r="L186" s="32" t="s">
        <v>258</v>
      </c>
      <c r="M186" s="32" t="s">
        <v>118</v>
      </c>
      <c r="N186" s="32" t="s">
        <v>430</v>
      </c>
      <c r="O186" s="32" t="s">
        <v>400</v>
      </c>
      <c r="P186" s="32" t="s">
        <v>401</v>
      </c>
      <c r="S186" s="32" t="s">
        <v>334</v>
      </c>
      <c r="T186" s="10">
        <v>4125000</v>
      </c>
      <c r="U186" s="32" t="e">
        <f>VLOOKUP(B186,#REF!,22,0)</f>
        <v>#REF!</v>
      </c>
      <c r="V186" s="43" t="s">
        <v>128</v>
      </c>
    </row>
    <row r="187" spans="1:22" x14ac:dyDescent="0.35">
      <c r="A187" s="41">
        <f t="shared" si="2"/>
        <v>186</v>
      </c>
      <c r="B187" s="31">
        <f>VLOOKUP(A187,'Master-Dummy'!A187:Y477,4,0)</f>
        <v>71771</v>
      </c>
      <c r="C187" s="8" t="str">
        <f>VLOOKUP(A187,'Master-Dummy'!A187:Y477,5,0)</f>
        <v xml:space="preserve">Take dummy </v>
      </c>
      <c r="D187" s="8" t="s">
        <v>182</v>
      </c>
      <c r="E187" s="32" t="str">
        <f>VLOOKUP(A187,'Master-Dummy'!A187:Y477,24,0)</f>
        <v>B.Tech</v>
      </c>
      <c r="F187" s="42">
        <f>VLOOKUP(A187,'Master-Dummy'!A187:Y477,6,0)</f>
        <v>5.7465753424657535</v>
      </c>
      <c r="G187" s="42"/>
      <c r="H187" s="9">
        <f>VLOOKUP(A187,'Master-Dummy'!A187:Y477,12,0)</f>
        <v>45563</v>
      </c>
      <c r="I187" s="32" t="s">
        <v>199</v>
      </c>
      <c r="J187" s="9" t="str">
        <f>VLOOKUP(A187,'Master-Dummy'!A187:Y477,25,0)</f>
        <v xml:space="preserve">Pune </v>
      </c>
      <c r="K187" s="32" t="str">
        <f>VLOOKUP(A187,'Master-Dummy'!A187:Y477,11,0)</f>
        <v>L1.2</v>
      </c>
      <c r="L187" s="32" t="s">
        <v>246</v>
      </c>
      <c r="M187" s="32" t="s">
        <v>118</v>
      </c>
      <c r="N187" s="32" t="s">
        <v>428</v>
      </c>
      <c r="O187" s="32" t="s">
        <v>386</v>
      </c>
      <c r="P187" s="32" t="s">
        <v>387</v>
      </c>
      <c r="S187" s="32" t="s">
        <v>319</v>
      </c>
      <c r="T187" s="10">
        <v>2125000</v>
      </c>
      <c r="U187" s="32" t="e">
        <f>VLOOKUP(B187,#REF!,22,0)</f>
        <v>#REF!</v>
      </c>
      <c r="V187" s="43" t="s">
        <v>104</v>
      </c>
    </row>
    <row r="188" spans="1:22" x14ac:dyDescent="0.35">
      <c r="A188" s="41">
        <f t="shared" si="2"/>
        <v>187</v>
      </c>
      <c r="B188" s="31">
        <f>VLOOKUP(A188,'Master-Dummy'!A188:Y478,4,0)</f>
        <v>72266</v>
      </c>
      <c r="C188" s="8" t="str">
        <f>VLOOKUP(A188,'Master-Dummy'!A188:Y478,5,0)</f>
        <v xml:space="preserve">Take dummy </v>
      </c>
      <c r="D188" s="8" t="s">
        <v>182</v>
      </c>
      <c r="E188" s="32" t="str">
        <f>VLOOKUP(A188,'Master-Dummy'!A188:Y478,24,0)</f>
        <v>B.Tech</v>
      </c>
      <c r="F188" s="42">
        <f>VLOOKUP(A188,'Master-Dummy'!A188:Y478,6,0)</f>
        <v>3.5465753424657533</v>
      </c>
      <c r="G188" s="42"/>
      <c r="H188" s="9">
        <f>VLOOKUP(A188,'Master-Dummy'!A188:Y478,12,0)</f>
        <v>45562</v>
      </c>
      <c r="I188" s="32" t="s">
        <v>199</v>
      </c>
      <c r="J188" s="9" t="str">
        <f>VLOOKUP(A188,'Master-Dummy'!A188:Y478,25,0)</f>
        <v xml:space="preserve">Pune </v>
      </c>
      <c r="K188" s="32" t="str">
        <f>VLOOKUP(A188,'Master-Dummy'!A188:Y478,11,0)</f>
        <v>L1.2</v>
      </c>
      <c r="L188" s="32" t="s">
        <v>250</v>
      </c>
      <c r="M188" s="32" t="s">
        <v>118</v>
      </c>
      <c r="N188" s="32" t="s">
        <v>429</v>
      </c>
      <c r="O188" s="32" t="s">
        <v>375</v>
      </c>
      <c r="P188" s="32" t="s">
        <v>381</v>
      </c>
      <c r="S188" s="32" t="s">
        <v>114</v>
      </c>
      <c r="T188" s="10">
        <v>1475000</v>
      </c>
      <c r="U188" s="32" t="e">
        <f>VLOOKUP(B188,#REF!,22,0)</f>
        <v>#REF!</v>
      </c>
      <c r="V188" s="43" t="s">
        <v>115</v>
      </c>
    </row>
    <row r="189" spans="1:22" x14ac:dyDescent="0.35">
      <c r="A189" s="41">
        <f t="shared" si="2"/>
        <v>188</v>
      </c>
      <c r="B189" s="31">
        <f>VLOOKUP(A189,'Master-Dummy'!A189:Y479,4,0)</f>
        <v>74170</v>
      </c>
      <c r="C189" s="8" t="str">
        <f>VLOOKUP(A189,'Master-Dummy'!A189:Y479,5,0)</f>
        <v xml:space="preserve">Take dummy </v>
      </c>
      <c r="D189" s="8" t="s">
        <v>182</v>
      </c>
      <c r="E189" s="32" t="str">
        <f>VLOOKUP(A189,'Master-Dummy'!A189:Y479,24,0)</f>
        <v>B.Tech</v>
      </c>
      <c r="F189" s="42">
        <f>VLOOKUP(A189,'Master-Dummy'!A189:Y479,6,0)</f>
        <v>4.3465753424657532</v>
      </c>
      <c r="G189" s="42"/>
      <c r="H189" s="9">
        <f>VLOOKUP(A189,'Master-Dummy'!A189:Y479,12,0)</f>
        <v>45469</v>
      </c>
      <c r="I189" s="32" t="s">
        <v>199</v>
      </c>
      <c r="J189" s="9" t="str">
        <f>VLOOKUP(A189,'Master-Dummy'!A189:Y479,25,0)</f>
        <v xml:space="preserve">Pune </v>
      </c>
      <c r="K189" s="32" t="str">
        <f>VLOOKUP(A189,'Master-Dummy'!A189:Y479,11,0)</f>
        <v>L1.2</v>
      </c>
      <c r="L189" s="32" t="s">
        <v>259</v>
      </c>
      <c r="M189" s="32" t="s">
        <v>118</v>
      </c>
      <c r="N189" s="32" t="s">
        <v>430</v>
      </c>
      <c r="O189" s="32" t="s">
        <v>379</v>
      </c>
      <c r="P189" s="32" t="s">
        <v>380</v>
      </c>
      <c r="S189" s="32" t="s">
        <v>335</v>
      </c>
      <c r="T189" s="10">
        <v>1525000</v>
      </c>
      <c r="U189" s="32" t="e">
        <f>VLOOKUP(B189,#REF!,22,0)</f>
        <v>#REF!</v>
      </c>
      <c r="V189" s="43" t="s">
        <v>126</v>
      </c>
    </row>
    <row r="190" spans="1:22" x14ac:dyDescent="0.35">
      <c r="A190" s="41">
        <f t="shared" si="2"/>
        <v>189</v>
      </c>
      <c r="B190" s="31">
        <f>VLOOKUP(A190,'Master-Dummy'!A190:Y480,4,0)</f>
        <v>74171</v>
      </c>
      <c r="C190" s="8" t="str">
        <f>VLOOKUP(A190,'Master-Dummy'!A190:Y480,5,0)</f>
        <v xml:space="preserve">Take dummy </v>
      </c>
      <c r="D190" s="8" t="s">
        <v>182</v>
      </c>
      <c r="E190" s="32" t="str">
        <f>VLOOKUP(A190,'Master-Dummy'!A190:Y480,24,0)</f>
        <v>B.Tech</v>
      </c>
      <c r="F190" s="42">
        <f>VLOOKUP(A190,'Master-Dummy'!A190:Y480,6,0)</f>
        <v>4.2465753424657535</v>
      </c>
      <c r="G190" s="42"/>
      <c r="H190" s="9">
        <f>VLOOKUP(A190,'Master-Dummy'!A190:Y480,12,0)</f>
        <v>45470</v>
      </c>
      <c r="I190" s="32" t="s">
        <v>199</v>
      </c>
      <c r="J190" s="9" t="str">
        <f>VLOOKUP(A190,'Master-Dummy'!A190:Y480,25,0)</f>
        <v xml:space="preserve">Pune </v>
      </c>
      <c r="K190" s="32" t="str">
        <f>VLOOKUP(A190,'Master-Dummy'!A190:Y480,11,0)</f>
        <v>L1.2</v>
      </c>
      <c r="L190" s="32" t="s">
        <v>259</v>
      </c>
      <c r="M190" s="32" t="s">
        <v>118</v>
      </c>
      <c r="N190" s="32" t="s">
        <v>430</v>
      </c>
      <c r="O190" s="32" t="s">
        <v>379</v>
      </c>
      <c r="P190" s="32" t="s">
        <v>380</v>
      </c>
      <c r="S190" s="32" t="s">
        <v>335</v>
      </c>
      <c r="T190" s="10">
        <v>1225000</v>
      </c>
      <c r="U190" s="32" t="e">
        <f>VLOOKUP(B190,#REF!,22,0)</f>
        <v>#REF!</v>
      </c>
      <c r="V190" s="43" t="s">
        <v>126</v>
      </c>
    </row>
    <row r="191" spans="1:22" x14ac:dyDescent="0.35">
      <c r="A191" s="41">
        <f t="shared" si="2"/>
        <v>190</v>
      </c>
      <c r="B191" s="31">
        <f>VLOOKUP(A191,'Master-Dummy'!A191:Y481,4,0)</f>
        <v>76044</v>
      </c>
      <c r="C191" s="8" t="str">
        <f>VLOOKUP(A191,'Master-Dummy'!A191:Y481,5,0)</f>
        <v xml:space="preserve">Take dummy </v>
      </c>
      <c r="D191" s="8" t="s">
        <v>182</v>
      </c>
      <c r="E191" s="32" t="str">
        <f>VLOOKUP(A191,'Master-Dummy'!A191:Y481,24,0)</f>
        <v>B.Tech</v>
      </c>
      <c r="F191" s="42">
        <f>VLOOKUP(A191,'Master-Dummy'!A191:Y481,6,0)</f>
        <v>6.2465753424657535</v>
      </c>
      <c r="G191" s="42"/>
      <c r="H191" s="9">
        <f>VLOOKUP(A191,'Master-Dummy'!A191:Y481,12,0)</f>
        <v>45547</v>
      </c>
      <c r="I191" s="32" t="s">
        <v>199</v>
      </c>
      <c r="J191" s="9" t="str">
        <f>VLOOKUP(A191,'Master-Dummy'!A191:Y481,25,0)</f>
        <v xml:space="preserve">Pune </v>
      </c>
      <c r="K191" s="32" t="str">
        <f>VLOOKUP(A191,'Master-Dummy'!A191:Y481,11,0)</f>
        <v>L2</v>
      </c>
      <c r="L191" s="32" t="s">
        <v>260</v>
      </c>
      <c r="M191" s="32" t="s">
        <v>118</v>
      </c>
      <c r="N191" s="32" t="s">
        <v>428</v>
      </c>
      <c r="O191" s="32" t="s">
        <v>398</v>
      </c>
      <c r="P191" s="32" t="s">
        <v>399</v>
      </c>
      <c r="S191" s="32" t="s">
        <v>336</v>
      </c>
      <c r="T191" s="10">
        <v>2125000</v>
      </c>
      <c r="U191" s="32" t="e">
        <f>VLOOKUP(B191,#REF!,22,0)</f>
        <v>#REF!</v>
      </c>
      <c r="V191" s="43" t="s">
        <v>115</v>
      </c>
    </row>
    <row r="192" spans="1:22" x14ac:dyDescent="0.35">
      <c r="A192" s="41">
        <f t="shared" si="2"/>
        <v>191</v>
      </c>
      <c r="B192" s="31">
        <f>VLOOKUP(A192,'Master-Dummy'!A192:Y482,4,0)</f>
        <v>74928</v>
      </c>
      <c r="C192" s="8" t="str">
        <f>VLOOKUP(A192,'Master-Dummy'!A192:Y482,5,0)</f>
        <v xml:space="preserve">Take dummy </v>
      </c>
      <c r="D192" s="8" t="s">
        <v>182</v>
      </c>
      <c r="E192" s="32" t="str">
        <f>VLOOKUP(A192,'Master-Dummy'!A192:Y482,24,0)</f>
        <v>B.Tech</v>
      </c>
      <c r="F192" s="42">
        <f>VLOOKUP(A192,'Master-Dummy'!A192:Y482,6,0)</f>
        <v>7.5465753424657533</v>
      </c>
      <c r="G192" s="42"/>
      <c r="H192" s="9">
        <f>VLOOKUP(A192,'Master-Dummy'!A192:Y482,12,0)</f>
        <v>45616</v>
      </c>
      <c r="I192" s="32" t="s">
        <v>199</v>
      </c>
      <c r="J192" s="9" t="str">
        <f>VLOOKUP(A192,'Master-Dummy'!A192:Y482,25,0)</f>
        <v xml:space="preserve">Pune </v>
      </c>
      <c r="K192" s="32" t="str">
        <f>VLOOKUP(A192,'Master-Dummy'!A192:Y482,11,0)</f>
        <v>L2</v>
      </c>
      <c r="L192" s="32" t="s">
        <v>261</v>
      </c>
      <c r="M192" s="32" t="s">
        <v>118</v>
      </c>
      <c r="N192" s="32" t="s">
        <v>430</v>
      </c>
      <c r="O192" s="32" t="s">
        <v>379</v>
      </c>
      <c r="P192" s="32" t="s">
        <v>380</v>
      </c>
      <c r="S192" s="32" t="s">
        <v>32</v>
      </c>
      <c r="T192" s="10">
        <v>1925000</v>
      </c>
      <c r="U192" s="32" t="e">
        <f>VLOOKUP(B192,#REF!,22,0)</f>
        <v>#REF!</v>
      </c>
      <c r="V192" s="43" t="s">
        <v>18</v>
      </c>
    </row>
    <row r="193" spans="1:22" x14ac:dyDescent="0.35">
      <c r="A193" s="41">
        <f t="shared" si="2"/>
        <v>192</v>
      </c>
      <c r="B193" s="31">
        <f>VLOOKUP(A193,'Master-Dummy'!A193:Y483,4,0)</f>
        <v>74923</v>
      </c>
      <c r="C193" s="8" t="str">
        <f>VLOOKUP(A193,'Master-Dummy'!A193:Y483,5,0)</f>
        <v xml:space="preserve">Take dummy </v>
      </c>
      <c r="D193" s="8" t="s">
        <v>182</v>
      </c>
      <c r="E193" s="32" t="str">
        <f>VLOOKUP(A193,'Master-Dummy'!A193:Y483,24,0)</f>
        <v>B.Tech</v>
      </c>
      <c r="F193" s="42">
        <f>VLOOKUP(A193,'Master-Dummy'!A193:Y483,6,0)</f>
        <v>8.5465753424657542</v>
      </c>
      <c r="G193" s="42"/>
      <c r="H193" s="9">
        <f>VLOOKUP(A193,'Master-Dummy'!A193:Y483,12,0)</f>
        <v>45612</v>
      </c>
      <c r="I193" s="32" t="s">
        <v>199</v>
      </c>
      <c r="J193" s="9" t="str">
        <f>VLOOKUP(A193,'Master-Dummy'!A193:Y483,25,0)</f>
        <v xml:space="preserve">Pune </v>
      </c>
      <c r="K193" s="32" t="str">
        <f>VLOOKUP(A193,'Master-Dummy'!A193:Y483,11,0)</f>
        <v>L2.2</v>
      </c>
      <c r="L193" s="32" t="s">
        <v>261</v>
      </c>
      <c r="M193" s="32" t="s">
        <v>118</v>
      </c>
      <c r="N193" s="32" t="s">
        <v>428</v>
      </c>
      <c r="O193" s="32" t="s">
        <v>398</v>
      </c>
      <c r="P193" s="32" t="s">
        <v>399</v>
      </c>
      <c r="S193" s="32" t="s">
        <v>337</v>
      </c>
      <c r="T193" s="10">
        <v>2725000</v>
      </c>
      <c r="U193" s="32" t="e">
        <f>VLOOKUP(B193,#REF!,22,0)</f>
        <v>#REF!</v>
      </c>
      <c r="V193" s="43" t="s">
        <v>18</v>
      </c>
    </row>
    <row r="194" spans="1:22" x14ac:dyDescent="0.35">
      <c r="A194" s="41">
        <f t="shared" si="2"/>
        <v>193</v>
      </c>
      <c r="B194" s="31">
        <f>VLOOKUP(A194,'Master-Dummy'!A194:Y484,4,0)</f>
        <v>74925</v>
      </c>
      <c r="C194" s="8" t="str">
        <f>VLOOKUP(A194,'Master-Dummy'!A194:Y484,5,0)</f>
        <v xml:space="preserve">Take dummy </v>
      </c>
      <c r="D194" s="8" t="s">
        <v>182</v>
      </c>
      <c r="E194" s="32" t="str">
        <f>VLOOKUP(A194,'Master-Dummy'!A194:Y484,24,0)</f>
        <v>B.Tech</v>
      </c>
      <c r="F194" s="42">
        <f>VLOOKUP(A194,'Master-Dummy'!A194:Y484,6,0)</f>
        <v>8.0465753424657525</v>
      </c>
      <c r="G194" s="42"/>
      <c r="H194" s="9">
        <f>VLOOKUP(A194,'Master-Dummy'!A194:Y484,12,0)</f>
        <v>45547</v>
      </c>
      <c r="I194" s="32" t="s">
        <v>199</v>
      </c>
      <c r="J194" s="9" t="str">
        <f>VLOOKUP(A194,'Master-Dummy'!A194:Y484,25,0)</f>
        <v xml:space="preserve">Pune </v>
      </c>
      <c r="K194" s="32" t="str">
        <f>VLOOKUP(A194,'Master-Dummy'!A194:Y484,11,0)</f>
        <v>L2.1</v>
      </c>
      <c r="L194" s="32" t="s">
        <v>261</v>
      </c>
      <c r="M194" s="32" t="s">
        <v>118</v>
      </c>
      <c r="N194" s="32" t="s">
        <v>428</v>
      </c>
      <c r="O194" s="32" t="s">
        <v>375</v>
      </c>
      <c r="P194" s="32" t="s">
        <v>376</v>
      </c>
      <c r="S194" s="32" t="s">
        <v>337</v>
      </c>
      <c r="T194" s="10">
        <v>2125000</v>
      </c>
      <c r="U194" s="32" t="e">
        <f>VLOOKUP(B194,#REF!,22,0)</f>
        <v>#REF!</v>
      </c>
      <c r="V194" s="43" t="s">
        <v>18</v>
      </c>
    </row>
    <row r="195" spans="1:22" x14ac:dyDescent="0.35">
      <c r="A195" s="41">
        <f t="shared" si="2"/>
        <v>194</v>
      </c>
      <c r="B195" s="31">
        <f>VLOOKUP(A195,'Master-Dummy'!A195:Y485,4,0)</f>
        <v>74924</v>
      </c>
      <c r="C195" s="8" t="str">
        <f>VLOOKUP(A195,'Master-Dummy'!A195:Y485,5,0)</f>
        <v xml:space="preserve">Take dummy </v>
      </c>
      <c r="D195" s="8" t="s">
        <v>182</v>
      </c>
      <c r="E195" s="32" t="str">
        <f>VLOOKUP(A195,'Master-Dummy'!A195:Y485,24,0)</f>
        <v>B.Tech</v>
      </c>
      <c r="F195" s="42">
        <f>VLOOKUP(A195,'Master-Dummy'!A195:Y485,6,0)</f>
        <v>8.5465753424657542</v>
      </c>
      <c r="G195" s="42"/>
      <c r="H195" s="9">
        <f>VLOOKUP(A195,'Master-Dummy'!A195:Y485,12,0)</f>
        <v>45612</v>
      </c>
      <c r="I195" s="32" t="s">
        <v>199</v>
      </c>
      <c r="J195" s="9" t="str">
        <f>VLOOKUP(A195,'Master-Dummy'!A195:Y485,25,0)</f>
        <v xml:space="preserve">Pune </v>
      </c>
      <c r="K195" s="32" t="str">
        <f>VLOOKUP(A195,'Master-Dummy'!A195:Y485,11,0)</f>
        <v>L2.1</v>
      </c>
      <c r="L195" s="32" t="s">
        <v>261</v>
      </c>
      <c r="M195" s="32" t="s">
        <v>118</v>
      </c>
      <c r="N195" s="32" t="s">
        <v>428</v>
      </c>
      <c r="O195" s="32" t="s">
        <v>375</v>
      </c>
      <c r="P195" s="32" t="s">
        <v>376</v>
      </c>
      <c r="S195" s="32" t="s">
        <v>337</v>
      </c>
      <c r="T195" s="10">
        <v>2225000</v>
      </c>
      <c r="U195" s="32" t="e">
        <f>VLOOKUP(B195,#REF!,22,0)</f>
        <v>#REF!</v>
      </c>
      <c r="V195" s="43" t="s">
        <v>18</v>
      </c>
    </row>
    <row r="196" spans="1:22" x14ac:dyDescent="0.35">
      <c r="A196" s="41">
        <f t="shared" ref="A196:A259" si="3">A195+1</f>
        <v>195</v>
      </c>
      <c r="B196" s="31" t="str">
        <f>VLOOKUP(A196,'Master-Dummy'!A196:Y486,4,0)</f>
        <v>74929 </v>
      </c>
      <c r="C196" s="8" t="str">
        <f>VLOOKUP(A196,'Master-Dummy'!A196:Y486,5,0)</f>
        <v xml:space="preserve">Take dummy </v>
      </c>
      <c r="D196" s="8" t="s">
        <v>182</v>
      </c>
      <c r="E196" s="32" t="str">
        <f>VLOOKUP(A196,'Master-Dummy'!A196:Y486,24,0)</f>
        <v>B.Tech</v>
      </c>
      <c r="F196" s="42">
        <f>VLOOKUP(A196,'Master-Dummy'!A196:Y486,6,0)</f>
        <v>10.246575342465754</v>
      </c>
      <c r="G196" s="42"/>
      <c r="H196" s="9">
        <f>VLOOKUP(A196,'Master-Dummy'!A196:Y486,12,0)</f>
        <v>45553</v>
      </c>
      <c r="I196" s="32" t="s">
        <v>199</v>
      </c>
      <c r="J196" s="9" t="str">
        <f>VLOOKUP(A196,'Master-Dummy'!A196:Y486,25,0)</f>
        <v xml:space="preserve">Pune </v>
      </c>
      <c r="K196" s="32" t="str">
        <f>VLOOKUP(A196,'Master-Dummy'!A196:Y486,11,0)</f>
        <v>L2.2</v>
      </c>
      <c r="L196" s="32" t="e">
        <v>#N/A</v>
      </c>
      <c r="M196" s="32" t="s">
        <v>287</v>
      </c>
      <c r="S196" s="32" t="e">
        <v>#N/A</v>
      </c>
      <c r="T196" s="10">
        <v>2925000</v>
      </c>
      <c r="U196" s="32" t="e">
        <f>VLOOKUP(B196,#REF!,22,0)</f>
        <v>#REF!</v>
      </c>
      <c r="V196" s="43" t="s">
        <v>18</v>
      </c>
    </row>
    <row r="197" spans="1:22" x14ac:dyDescent="0.35">
      <c r="A197" s="41">
        <f t="shared" si="3"/>
        <v>196</v>
      </c>
      <c r="B197" s="31">
        <f>VLOOKUP(A197,'Master-Dummy'!A197:Y487,4,0)</f>
        <v>73829</v>
      </c>
      <c r="C197" s="8" t="str">
        <f>VLOOKUP(A197,'Master-Dummy'!A197:Y487,5,0)</f>
        <v xml:space="preserve">Take dummy </v>
      </c>
      <c r="D197" s="8" t="s">
        <v>182</v>
      </c>
      <c r="E197" s="32" t="str">
        <f>VLOOKUP(A197,'Master-Dummy'!A197:Y487,24,0)</f>
        <v>B.Tech</v>
      </c>
      <c r="F197" s="42">
        <f>VLOOKUP(A197,'Master-Dummy'!A197:Y487,6,0)</f>
        <v>2.9465753424657537</v>
      </c>
      <c r="G197" s="42"/>
      <c r="H197" s="9">
        <f>VLOOKUP(A197,'Master-Dummy'!A197:Y487,12,0)</f>
        <v>45485</v>
      </c>
      <c r="I197" s="32" t="s">
        <v>199</v>
      </c>
      <c r="J197" s="9" t="str">
        <f>VLOOKUP(A197,'Master-Dummy'!A197:Y487,25,0)</f>
        <v xml:space="preserve">Pune </v>
      </c>
      <c r="K197" s="32" t="str">
        <f>VLOOKUP(A197,'Master-Dummy'!A197:Y487,11,0)</f>
        <v>L1.1</v>
      </c>
      <c r="L197" s="32" t="s">
        <v>262</v>
      </c>
      <c r="M197" s="32" t="s">
        <v>287</v>
      </c>
      <c r="N197" s="32" t="s">
        <v>429</v>
      </c>
      <c r="O197" s="32" t="s">
        <v>375</v>
      </c>
      <c r="P197" s="32" t="s">
        <v>381</v>
      </c>
      <c r="S197" s="32" t="s">
        <v>338</v>
      </c>
      <c r="T197" s="10">
        <v>1025000</v>
      </c>
      <c r="U197" s="32" t="e">
        <f>VLOOKUP(B197,#REF!,22,0)</f>
        <v>#REF!</v>
      </c>
      <c r="V197" s="43" t="s">
        <v>130</v>
      </c>
    </row>
    <row r="198" spans="1:22" x14ac:dyDescent="0.35">
      <c r="A198" s="41">
        <f t="shared" si="3"/>
        <v>197</v>
      </c>
      <c r="B198" s="31">
        <f>VLOOKUP(A198,'Master-Dummy'!A198:Y488,4,0)</f>
        <v>73257</v>
      </c>
      <c r="C198" s="8" t="str">
        <f>VLOOKUP(A198,'Master-Dummy'!A198:Y488,5,0)</f>
        <v xml:space="preserve">Take dummy </v>
      </c>
      <c r="D198" s="8" t="s">
        <v>182</v>
      </c>
      <c r="E198" s="32" t="str">
        <f>VLOOKUP(A198,'Master-Dummy'!A198:Y488,24,0)</f>
        <v>B.Tech</v>
      </c>
      <c r="F198" s="42">
        <f>VLOOKUP(A198,'Master-Dummy'!A198:Y488,6,0)</f>
        <v>12.046575342465754</v>
      </c>
      <c r="G198" s="42"/>
      <c r="H198" s="9">
        <f>VLOOKUP(A198,'Master-Dummy'!A198:Y488,12,0)</f>
        <v>45592</v>
      </c>
      <c r="I198" s="32" t="s">
        <v>199</v>
      </c>
      <c r="J198" s="9" t="str">
        <f>VLOOKUP(A198,'Master-Dummy'!A198:Y488,25,0)</f>
        <v xml:space="preserve">Pune </v>
      </c>
      <c r="K198" s="32" t="str">
        <f>VLOOKUP(A198,'Master-Dummy'!A198:Y488,11,0)</f>
        <v>L3.1</v>
      </c>
      <c r="L198" s="32" t="e">
        <v>#N/A</v>
      </c>
      <c r="M198" s="32" t="s">
        <v>287</v>
      </c>
      <c r="S198" s="32" t="e">
        <v>#N/A</v>
      </c>
      <c r="T198" s="10">
        <v>3925000</v>
      </c>
      <c r="U198" s="32" t="e">
        <f>VLOOKUP(B198,#REF!,22,0)</f>
        <v>#REF!</v>
      </c>
      <c r="V198" s="43" t="s">
        <v>128</v>
      </c>
    </row>
    <row r="199" spans="1:22" x14ac:dyDescent="0.35">
      <c r="A199" s="41">
        <f t="shared" si="3"/>
        <v>198</v>
      </c>
      <c r="B199" s="31">
        <f>VLOOKUP(A199,'Master-Dummy'!A199:Y489,4,0)</f>
        <v>73827</v>
      </c>
      <c r="C199" s="8" t="str">
        <f>VLOOKUP(A199,'Master-Dummy'!A199:Y489,5,0)</f>
        <v xml:space="preserve">Take dummy </v>
      </c>
      <c r="D199" s="8" t="s">
        <v>182</v>
      </c>
      <c r="E199" s="32" t="str">
        <f>VLOOKUP(A199,'Master-Dummy'!A199:Y489,24,0)</f>
        <v>B.Tech</v>
      </c>
      <c r="F199" s="42">
        <f>VLOOKUP(A199,'Master-Dummy'!A199:Y489,6,0)</f>
        <v>17.246575342465754</v>
      </c>
      <c r="G199" s="42"/>
      <c r="H199" s="9">
        <f>VLOOKUP(A199,'Master-Dummy'!A199:Y489,12,0)</f>
        <v>45514</v>
      </c>
      <c r="I199" s="32" t="s">
        <v>199</v>
      </c>
      <c r="J199" s="9" t="str">
        <f>VLOOKUP(A199,'Master-Dummy'!A199:Y489,25,0)</f>
        <v xml:space="preserve">Pune </v>
      </c>
      <c r="K199" s="32" t="str">
        <f>VLOOKUP(A199,'Master-Dummy'!A199:Y489,11,0)</f>
        <v>L3.2</v>
      </c>
      <c r="L199" s="32" t="s">
        <v>262</v>
      </c>
      <c r="M199" s="32" t="s">
        <v>287</v>
      </c>
      <c r="N199" s="32" t="s">
        <v>428</v>
      </c>
      <c r="O199" s="32" t="s">
        <v>398</v>
      </c>
      <c r="P199" s="32" t="s">
        <v>399</v>
      </c>
      <c r="S199" s="32" t="s">
        <v>293</v>
      </c>
      <c r="T199" s="10">
        <v>4725000</v>
      </c>
      <c r="U199" s="32" t="e">
        <f>VLOOKUP(B199,#REF!,22,0)</f>
        <v>#REF!</v>
      </c>
      <c r="V199" s="43" t="s">
        <v>128</v>
      </c>
    </row>
    <row r="200" spans="1:22" x14ac:dyDescent="0.35">
      <c r="A200" s="41">
        <f t="shared" si="3"/>
        <v>199</v>
      </c>
      <c r="B200" s="31">
        <f>VLOOKUP(A200,'Master-Dummy'!A200:Y490,4,0)</f>
        <v>74714</v>
      </c>
      <c r="C200" s="8" t="str">
        <f>VLOOKUP(A200,'Master-Dummy'!A200:Y490,5,0)</f>
        <v xml:space="preserve">Take dummy </v>
      </c>
      <c r="D200" s="8" t="s">
        <v>182</v>
      </c>
      <c r="E200" s="32" t="str">
        <f>VLOOKUP(A200,'Master-Dummy'!A200:Y490,24,0)</f>
        <v>B.Tech</v>
      </c>
      <c r="F200" s="42">
        <f>VLOOKUP(A200,'Master-Dummy'!A200:Y490,6,0)</f>
        <v>5.2465753424657535</v>
      </c>
      <c r="G200" s="42"/>
      <c r="H200" s="9">
        <f>VLOOKUP(A200,'Master-Dummy'!A200:Y490,12,0)</f>
        <v>45514</v>
      </c>
      <c r="I200" s="32" t="s">
        <v>199</v>
      </c>
      <c r="J200" s="9" t="str">
        <f>VLOOKUP(A200,'Master-Dummy'!A200:Y490,25,0)</f>
        <v xml:space="preserve">Pune </v>
      </c>
      <c r="K200" s="32" t="str">
        <f>VLOOKUP(A200,'Master-Dummy'!A200:Y490,11,0)</f>
        <v>L2</v>
      </c>
      <c r="L200" s="32" t="s">
        <v>263</v>
      </c>
      <c r="M200" s="32" t="s">
        <v>118</v>
      </c>
      <c r="N200" s="32" t="s">
        <v>430</v>
      </c>
      <c r="O200" s="32" t="s">
        <v>379</v>
      </c>
      <c r="P200" s="32" t="s">
        <v>380</v>
      </c>
      <c r="S200" s="32" t="s">
        <v>339</v>
      </c>
      <c r="T200" s="10">
        <v>2425000</v>
      </c>
      <c r="U200" s="32" t="e">
        <f>VLOOKUP(B200,#REF!,22,0)</f>
        <v>#REF!</v>
      </c>
      <c r="V200" s="43" t="s">
        <v>96</v>
      </c>
    </row>
    <row r="201" spans="1:22" x14ac:dyDescent="0.35">
      <c r="A201" s="41">
        <f t="shared" si="3"/>
        <v>200</v>
      </c>
      <c r="B201" s="31">
        <f>VLOOKUP(A201,'Master-Dummy'!A201:Y491,4,0)</f>
        <v>78933</v>
      </c>
      <c r="C201" s="8" t="str">
        <f>VLOOKUP(A201,'Master-Dummy'!A201:Y491,5,0)</f>
        <v xml:space="preserve">Take dummy </v>
      </c>
      <c r="D201" s="8" t="s">
        <v>182</v>
      </c>
      <c r="E201" s="32" t="str">
        <f>VLOOKUP(A201,'Master-Dummy'!A201:Y491,24,0)</f>
        <v>B.Tech</v>
      </c>
      <c r="F201" s="42">
        <f>VLOOKUP(A201,'Master-Dummy'!A201:Y491,6,0)</f>
        <v>10.246575342465754</v>
      </c>
      <c r="G201" s="42"/>
      <c r="H201" s="9">
        <f>VLOOKUP(A201,'Master-Dummy'!A201:Y491,12,0)</f>
        <v>45592</v>
      </c>
      <c r="I201" s="32" t="s">
        <v>199</v>
      </c>
      <c r="J201" s="9" t="str">
        <f>VLOOKUP(A201,'Master-Dummy'!A201:Y491,25,0)</f>
        <v xml:space="preserve">Pune </v>
      </c>
      <c r="K201" s="32" t="str">
        <f>VLOOKUP(A201,'Master-Dummy'!A201:Y491,11,0)</f>
        <v>L2.1</v>
      </c>
      <c r="L201" s="32" t="e">
        <v>#N/A</v>
      </c>
      <c r="M201" s="32" t="s">
        <v>287</v>
      </c>
      <c r="S201" s="32" t="e">
        <v>#N/A</v>
      </c>
      <c r="T201" s="10">
        <v>2525000</v>
      </c>
      <c r="U201" s="32" t="e">
        <f>VLOOKUP(B201,#REF!,22,0)</f>
        <v>#REF!</v>
      </c>
      <c r="V201" s="43" t="s">
        <v>136</v>
      </c>
    </row>
    <row r="202" spans="1:22" x14ac:dyDescent="0.35">
      <c r="A202" s="41">
        <f t="shared" si="3"/>
        <v>201</v>
      </c>
      <c r="B202" s="31">
        <f>VLOOKUP(A202,'Master-Dummy'!A202:Y492,4,0)</f>
        <v>75042</v>
      </c>
      <c r="C202" s="8" t="str">
        <f>VLOOKUP(A202,'Master-Dummy'!A202:Y492,5,0)</f>
        <v xml:space="preserve">Take dummy </v>
      </c>
      <c r="D202" s="8" t="s">
        <v>182</v>
      </c>
      <c r="E202" s="32" t="str">
        <f>VLOOKUP(A202,'Master-Dummy'!A202:Y492,24,0)</f>
        <v>B.Tech</v>
      </c>
      <c r="F202" s="42">
        <f>VLOOKUP(A202,'Master-Dummy'!A202:Y492,6,0)</f>
        <v>7.2465753424657535</v>
      </c>
      <c r="G202" s="42"/>
      <c r="H202" s="9">
        <f>VLOOKUP(A202,'Master-Dummy'!A202:Y492,12,0)</f>
        <v>45521</v>
      </c>
      <c r="I202" s="32" t="s">
        <v>199</v>
      </c>
      <c r="J202" s="9" t="str">
        <f>VLOOKUP(A202,'Master-Dummy'!A202:Y492,25,0)</f>
        <v xml:space="preserve">Pune </v>
      </c>
      <c r="K202" s="32" t="str">
        <f>VLOOKUP(A202,'Master-Dummy'!A202:Y492,11,0)</f>
        <v>L2.1</v>
      </c>
      <c r="L202" s="32" t="s">
        <v>264</v>
      </c>
      <c r="M202" s="32" t="s">
        <v>118</v>
      </c>
      <c r="N202" s="32" t="s">
        <v>428</v>
      </c>
      <c r="O202" s="32" t="s">
        <v>402</v>
      </c>
      <c r="P202" s="32" t="s">
        <v>403</v>
      </c>
      <c r="S202" s="32" t="s">
        <v>340</v>
      </c>
      <c r="T202" s="10">
        <v>2725000</v>
      </c>
      <c r="U202" s="32" t="e">
        <f>VLOOKUP(B202,#REF!,22,0)</f>
        <v>#REF!</v>
      </c>
      <c r="V202" s="43" t="s">
        <v>136</v>
      </c>
    </row>
    <row r="203" spans="1:22" x14ac:dyDescent="0.35">
      <c r="A203" s="41">
        <f t="shared" si="3"/>
        <v>202</v>
      </c>
      <c r="B203" s="31">
        <f>VLOOKUP(A203,'Master-Dummy'!A203:Y493,4,0)</f>
        <v>73487</v>
      </c>
      <c r="C203" s="8" t="str">
        <f>VLOOKUP(A203,'Master-Dummy'!A203:Y493,5,0)</f>
        <v xml:space="preserve">Take dummy </v>
      </c>
      <c r="D203" s="8" t="s">
        <v>182</v>
      </c>
      <c r="E203" s="32" t="str">
        <f>VLOOKUP(A203,'Master-Dummy'!A203:Y493,24,0)</f>
        <v>B.Tech</v>
      </c>
      <c r="F203" s="42">
        <f>VLOOKUP(A203,'Master-Dummy'!A203:Y493,6,0)</f>
        <v>7.7465753424657535</v>
      </c>
      <c r="G203" s="42"/>
      <c r="H203" s="9">
        <f>VLOOKUP(A203,'Master-Dummy'!A203:Y493,12,0)</f>
        <v>45563</v>
      </c>
      <c r="I203" s="32" t="s">
        <v>199</v>
      </c>
      <c r="J203" s="9" t="str">
        <f>VLOOKUP(A203,'Master-Dummy'!A203:Y493,25,0)</f>
        <v xml:space="preserve">Pune </v>
      </c>
      <c r="K203" s="32" t="str">
        <f>VLOOKUP(A203,'Master-Dummy'!A203:Y493,11,0)</f>
        <v>L2.1</v>
      </c>
      <c r="L203" s="32" t="s">
        <v>265</v>
      </c>
      <c r="M203" s="32" t="s">
        <v>118</v>
      </c>
      <c r="N203" s="32" t="s">
        <v>428</v>
      </c>
      <c r="O203" s="32" t="s">
        <v>398</v>
      </c>
      <c r="P203" s="32" t="s">
        <v>399</v>
      </c>
      <c r="S203" s="32" t="s">
        <v>341</v>
      </c>
      <c r="T203" s="10">
        <v>3025000</v>
      </c>
      <c r="U203" s="32" t="e">
        <f>VLOOKUP(B203,#REF!,22,0)</f>
        <v>#REF!</v>
      </c>
      <c r="V203" s="43" t="s">
        <v>128</v>
      </c>
    </row>
    <row r="204" spans="1:22" x14ac:dyDescent="0.35">
      <c r="A204" s="41">
        <f t="shared" si="3"/>
        <v>203</v>
      </c>
      <c r="B204" s="31">
        <f>VLOOKUP(A204,'Master-Dummy'!A204:Y494,4,0)</f>
        <v>73480</v>
      </c>
      <c r="C204" s="8" t="str">
        <f>VLOOKUP(A204,'Master-Dummy'!A204:Y494,5,0)</f>
        <v xml:space="preserve">Take dummy </v>
      </c>
      <c r="D204" s="8" t="s">
        <v>182</v>
      </c>
      <c r="E204" s="32" t="str">
        <f>VLOOKUP(A204,'Master-Dummy'!A204:Y494,24,0)</f>
        <v>B.Tech</v>
      </c>
      <c r="F204" s="42">
        <f>VLOOKUP(A204,'Master-Dummy'!A204:Y494,6,0)</f>
        <v>7.5465753424657533</v>
      </c>
      <c r="G204" s="42"/>
      <c r="H204" s="9">
        <f>VLOOKUP(A204,'Master-Dummy'!A204:Y494,12,0)</f>
        <v>45583</v>
      </c>
      <c r="I204" s="32" t="s">
        <v>199</v>
      </c>
      <c r="J204" s="9" t="str">
        <f>VLOOKUP(A204,'Master-Dummy'!A204:Y494,25,0)</f>
        <v xml:space="preserve">Pune </v>
      </c>
      <c r="K204" s="32" t="str">
        <f>VLOOKUP(A204,'Master-Dummy'!A204:Y494,11,0)</f>
        <v>L2</v>
      </c>
      <c r="L204" s="32" t="s">
        <v>265</v>
      </c>
      <c r="M204" s="32" t="s">
        <v>118</v>
      </c>
      <c r="N204" s="32" t="s">
        <v>428</v>
      </c>
      <c r="O204" s="32" t="s">
        <v>398</v>
      </c>
      <c r="P204" s="32" t="s">
        <v>399</v>
      </c>
      <c r="S204" s="32" t="s">
        <v>342</v>
      </c>
      <c r="T204" s="10">
        <v>2525000</v>
      </c>
      <c r="U204" s="32" t="e">
        <f>VLOOKUP(B204,#REF!,22,0)</f>
        <v>#REF!</v>
      </c>
      <c r="V204" s="43" t="s">
        <v>128</v>
      </c>
    </row>
    <row r="205" spans="1:22" x14ac:dyDescent="0.35">
      <c r="A205" s="41">
        <f t="shared" si="3"/>
        <v>204</v>
      </c>
      <c r="B205" s="31">
        <f>VLOOKUP(A205,'Master-Dummy'!A205:Y495,4,0)</f>
        <v>73486</v>
      </c>
      <c r="C205" s="8" t="str">
        <f>VLOOKUP(A205,'Master-Dummy'!A205:Y495,5,0)</f>
        <v xml:space="preserve">Take dummy </v>
      </c>
      <c r="D205" s="8" t="s">
        <v>182</v>
      </c>
      <c r="E205" s="32" t="str">
        <f>VLOOKUP(A205,'Master-Dummy'!A205:Y495,24,0)</f>
        <v>B.Tech</v>
      </c>
      <c r="F205" s="42">
        <f>VLOOKUP(A205,'Master-Dummy'!A205:Y495,6,0)</f>
        <v>5.7465753424657535</v>
      </c>
      <c r="G205" s="42"/>
      <c r="H205" s="9">
        <f>VLOOKUP(A205,'Master-Dummy'!A205:Y495,12,0)</f>
        <v>45540</v>
      </c>
      <c r="I205" s="32" t="s">
        <v>199</v>
      </c>
      <c r="J205" s="9" t="str">
        <f>VLOOKUP(A205,'Master-Dummy'!A205:Y495,25,0)</f>
        <v xml:space="preserve">Pune </v>
      </c>
      <c r="K205" s="32" t="str">
        <f>VLOOKUP(A205,'Master-Dummy'!A205:Y495,11,0)</f>
        <v>L1.2</v>
      </c>
      <c r="L205" s="32" t="s">
        <v>265</v>
      </c>
      <c r="M205" s="32" t="s">
        <v>118</v>
      </c>
      <c r="N205" s="32" t="s">
        <v>428</v>
      </c>
      <c r="O205" s="32" t="s">
        <v>398</v>
      </c>
      <c r="P205" s="32" t="s">
        <v>399</v>
      </c>
      <c r="S205" s="32" t="s">
        <v>341</v>
      </c>
      <c r="T205" s="10">
        <v>2225000</v>
      </c>
      <c r="U205" s="32" t="e">
        <f>VLOOKUP(B205,#REF!,22,0)</f>
        <v>#REF!</v>
      </c>
      <c r="V205" s="43" t="s">
        <v>128</v>
      </c>
    </row>
    <row r="206" spans="1:22" x14ac:dyDescent="0.35">
      <c r="A206" s="41">
        <f t="shared" si="3"/>
        <v>205</v>
      </c>
      <c r="B206" s="31">
        <f>VLOOKUP(A206,'Master-Dummy'!A206:Y496,4,0)</f>
        <v>74716</v>
      </c>
      <c r="C206" s="8" t="str">
        <f>VLOOKUP(A206,'Master-Dummy'!A206:Y496,5,0)</f>
        <v xml:space="preserve">Take dummy </v>
      </c>
      <c r="D206" s="8" t="s">
        <v>182</v>
      </c>
      <c r="E206" s="32" t="str">
        <f>VLOOKUP(A206,'Master-Dummy'!A206:Y496,24,0)</f>
        <v>B.Tech</v>
      </c>
      <c r="F206" s="42">
        <f>VLOOKUP(A206,'Master-Dummy'!A206:Y496,6,0)</f>
        <v>3.3465753424657536</v>
      </c>
      <c r="G206" s="42"/>
      <c r="H206" s="9">
        <f>VLOOKUP(A206,'Master-Dummy'!A206:Y496,12,0)</f>
        <v>45588</v>
      </c>
      <c r="I206" s="32" t="s">
        <v>199</v>
      </c>
      <c r="J206" s="9" t="str">
        <f>VLOOKUP(A206,'Master-Dummy'!A206:Y496,25,0)</f>
        <v xml:space="preserve">Pune </v>
      </c>
      <c r="K206" s="32" t="str">
        <f>VLOOKUP(A206,'Master-Dummy'!A206:Y496,11,0)</f>
        <v>L1.2</v>
      </c>
      <c r="L206" s="32" t="s">
        <v>263</v>
      </c>
      <c r="M206" s="32" t="s">
        <v>118</v>
      </c>
      <c r="N206" s="32" t="s">
        <v>429</v>
      </c>
      <c r="O206" s="32" t="s">
        <v>404</v>
      </c>
      <c r="P206" s="32" t="s">
        <v>405</v>
      </c>
      <c r="S206" s="32" t="s">
        <v>142</v>
      </c>
      <c r="T206" s="10">
        <v>1025000</v>
      </c>
      <c r="U206" s="32" t="e">
        <f>VLOOKUP(B206,#REF!,22,0)</f>
        <v>#REF!</v>
      </c>
      <c r="V206" s="43" t="s">
        <v>96</v>
      </c>
    </row>
    <row r="207" spans="1:22" x14ac:dyDescent="0.35">
      <c r="A207" s="41">
        <f t="shared" si="3"/>
        <v>206</v>
      </c>
      <c r="B207" s="31">
        <f>VLOOKUP(A207,'Master-Dummy'!A207:Y497,4,0)</f>
        <v>73485</v>
      </c>
      <c r="C207" s="8" t="str">
        <f>VLOOKUP(A207,'Master-Dummy'!A207:Y497,5,0)</f>
        <v xml:space="preserve">Take dummy </v>
      </c>
      <c r="D207" s="8" t="s">
        <v>182</v>
      </c>
      <c r="E207" s="32" t="str">
        <f>VLOOKUP(A207,'Master-Dummy'!A207:Y497,24,0)</f>
        <v>B.Tech</v>
      </c>
      <c r="F207" s="42">
        <f>VLOOKUP(A207,'Master-Dummy'!A207:Y497,6,0)</f>
        <v>4.3465753424657532</v>
      </c>
      <c r="G207" s="42"/>
      <c r="H207" s="9">
        <f>VLOOKUP(A207,'Master-Dummy'!A207:Y497,12,0)</f>
        <v>45533</v>
      </c>
      <c r="I207" s="32" t="s">
        <v>199</v>
      </c>
      <c r="J207" s="9" t="str">
        <f>VLOOKUP(A207,'Master-Dummy'!A207:Y497,25,0)</f>
        <v xml:space="preserve">Pune </v>
      </c>
      <c r="K207" s="32" t="str">
        <f>VLOOKUP(A207,'Master-Dummy'!A207:Y497,11,0)</f>
        <v>L2</v>
      </c>
      <c r="L207" s="32" t="s">
        <v>265</v>
      </c>
      <c r="M207" s="32" t="s">
        <v>118</v>
      </c>
      <c r="N207" s="32" t="s">
        <v>428</v>
      </c>
      <c r="O207" s="32" t="s">
        <v>398</v>
      </c>
      <c r="P207" s="32" t="s">
        <v>399</v>
      </c>
      <c r="S207" s="32" t="s">
        <v>341</v>
      </c>
      <c r="T207" s="10">
        <v>2425000</v>
      </c>
      <c r="U207" s="32" t="e">
        <f>VLOOKUP(B207,#REF!,22,0)</f>
        <v>#REF!</v>
      </c>
      <c r="V207" s="43" t="s">
        <v>128</v>
      </c>
    </row>
    <row r="208" spans="1:22" x14ac:dyDescent="0.35">
      <c r="A208" s="41">
        <f t="shared" si="3"/>
        <v>207</v>
      </c>
      <c r="B208" s="31">
        <f>VLOOKUP(A208,'Master-Dummy'!A208:Y498,4,0)</f>
        <v>75240</v>
      </c>
      <c r="C208" s="8" t="str">
        <f>VLOOKUP(A208,'Master-Dummy'!A208:Y498,5,0)</f>
        <v xml:space="preserve">Take dummy </v>
      </c>
      <c r="D208" s="8" t="s">
        <v>182</v>
      </c>
      <c r="E208" s="32" t="str">
        <f>VLOOKUP(A208,'Master-Dummy'!A208:Y498,24,0)</f>
        <v>B.Tech</v>
      </c>
      <c r="F208" s="42">
        <f>VLOOKUP(A208,'Master-Dummy'!A208:Y498,6,0)</f>
        <v>5.2465753424657535</v>
      </c>
      <c r="G208" s="42"/>
      <c r="H208" s="9">
        <f>VLOOKUP(A208,'Master-Dummy'!A208:Y498,12,0)</f>
        <v>45637</v>
      </c>
      <c r="I208" s="32" t="s">
        <v>199</v>
      </c>
      <c r="J208" s="9" t="str">
        <f>VLOOKUP(A208,'Master-Dummy'!A208:Y498,25,0)</f>
        <v xml:space="preserve">Pune </v>
      </c>
      <c r="K208" s="32" t="str">
        <f>VLOOKUP(A208,'Master-Dummy'!A208:Y498,11,0)</f>
        <v>L2</v>
      </c>
      <c r="L208" s="32" t="s">
        <v>266</v>
      </c>
      <c r="M208" s="32" t="s">
        <v>118</v>
      </c>
      <c r="N208" s="32" t="s">
        <v>430</v>
      </c>
      <c r="O208" s="32" t="s">
        <v>386</v>
      </c>
      <c r="P208" s="32" t="s">
        <v>406</v>
      </c>
      <c r="S208" s="32" t="s">
        <v>343</v>
      </c>
      <c r="T208" s="10">
        <v>2425000</v>
      </c>
      <c r="U208" s="32" t="e">
        <f>VLOOKUP(B208,#REF!,22,0)</f>
        <v>#REF!</v>
      </c>
      <c r="V208" s="43" t="s">
        <v>136</v>
      </c>
    </row>
    <row r="209" spans="1:22" x14ac:dyDescent="0.35">
      <c r="A209" s="41">
        <f t="shared" si="3"/>
        <v>208</v>
      </c>
      <c r="B209" s="31">
        <f>VLOOKUP(A209,'Master-Dummy'!A209:Y499,4,0)</f>
        <v>75215</v>
      </c>
      <c r="C209" s="8" t="str">
        <f>VLOOKUP(A209,'Master-Dummy'!A209:Y499,5,0)</f>
        <v xml:space="preserve">Take dummy </v>
      </c>
      <c r="D209" s="8" t="s">
        <v>182</v>
      </c>
      <c r="E209" s="32" t="str">
        <f>VLOOKUP(A209,'Master-Dummy'!A209:Y499,24,0)</f>
        <v>B.Tech</v>
      </c>
      <c r="F209" s="42">
        <f>VLOOKUP(A209,'Master-Dummy'!A209:Y499,6,0)</f>
        <v>6.5465753424657533</v>
      </c>
      <c r="G209" s="42"/>
      <c r="H209" s="9">
        <f>VLOOKUP(A209,'Master-Dummy'!A209:Y499,12,0)</f>
        <v>45550</v>
      </c>
      <c r="I209" s="32" t="s">
        <v>199</v>
      </c>
      <c r="J209" s="9" t="str">
        <f>VLOOKUP(A209,'Master-Dummy'!A209:Y499,25,0)</f>
        <v xml:space="preserve">Pune </v>
      </c>
      <c r="K209" s="32" t="str">
        <f>VLOOKUP(A209,'Master-Dummy'!A209:Y499,11,0)</f>
        <v>L2</v>
      </c>
      <c r="L209" s="32" t="s">
        <v>267</v>
      </c>
      <c r="M209" s="32" t="s">
        <v>118</v>
      </c>
      <c r="N209" s="32" t="s">
        <v>430</v>
      </c>
      <c r="O209" s="32" t="s">
        <v>386</v>
      </c>
      <c r="P209" s="32" t="s">
        <v>406</v>
      </c>
      <c r="S209" s="32" t="s">
        <v>344</v>
      </c>
      <c r="T209" s="10">
        <v>2225000</v>
      </c>
      <c r="U209" s="32" t="e">
        <f>VLOOKUP(B209,#REF!,22,0)</f>
        <v>#REF!</v>
      </c>
      <c r="V209" s="43" t="s">
        <v>136</v>
      </c>
    </row>
    <row r="210" spans="1:22" x14ac:dyDescent="0.35">
      <c r="A210" s="41">
        <f t="shared" si="3"/>
        <v>209</v>
      </c>
      <c r="B210" s="31">
        <f>VLOOKUP(A210,'Master-Dummy'!A210:Y500,4,0)</f>
        <v>75448</v>
      </c>
      <c r="C210" s="8" t="str">
        <f>VLOOKUP(A210,'Master-Dummy'!A210:Y500,5,0)</f>
        <v xml:space="preserve">Take dummy </v>
      </c>
      <c r="D210" s="8" t="s">
        <v>182</v>
      </c>
      <c r="E210" s="32" t="str">
        <f>VLOOKUP(A210,'Master-Dummy'!A210:Y500,24,0)</f>
        <v>B.Tech</v>
      </c>
      <c r="F210" s="42">
        <f>VLOOKUP(A210,'Master-Dummy'!A210:Y500,6,0)</f>
        <v>6.2465753424657535</v>
      </c>
      <c r="G210" s="42"/>
      <c r="H210" s="9">
        <f>VLOOKUP(A210,'Master-Dummy'!A210:Y500,12,0)</f>
        <v>45598</v>
      </c>
      <c r="I210" s="32" t="s">
        <v>199</v>
      </c>
      <c r="J210" s="9" t="str">
        <f>VLOOKUP(A210,'Master-Dummy'!A210:Y500,25,0)</f>
        <v xml:space="preserve">Pune </v>
      </c>
      <c r="K210" s="32" t="str">
        <f>VLOOKUP(A210,'Master-Dummy'!A210:Y500,11,0)</f>
        <v>L2</v>
      </c>
      <c r="L210" s="32" t="s">
        <v>268</v>
      </c>
      <c r="M210" s="32" t="s">
        <v>118</v>
      </c>
      <c r="N210" s="32" t="s">
        <v>428</v>
      </c>
      <c r="O210" s="32" t="s">
        <v>398</v>
      </c>
      <c r="P210" s="32" t="s">
        <v>399</v>
      </c>
      <c r="S210" s="32" t="s">
        <v>345</v>
      </c>
      <c r="T210" s="10">
        <v>2525000</v>
      </c>
      <c r="U210" s="32" t="e">
        <f>VLOOKUP(B210,#REF!,22,0)</f>
        <v>#REF!</v>
      </c>
      <c r="V210" s="43" t="s">
        <v>18</v>
      </c>
    </row>
    <row r="211" spans="1:22" x14ac:dyDescent="0.35">
      <c r="A211" s="41">
        <f t="shared" si="3"/>
        <v>210</v>
      </c>
      <c r="B211" s="31">
        <f>VLOOKUP(A211,'Master-Dummy'!A211:Y501,4,0)</f>
        <v>75343</v>
      </c>
      <c r="C211" s="8" t="str">
        <f>VLOOKUP(A211,'Master-Dummy'!A211:Y501,5,0)</f>
        <v xml:space="preserve">Take dummy </v>
      </c>
      <c r="D211" s="8" t="s">
        <v>182</v>
      </c>
      <c r="E211" s="32" t="str">
        <f>VLOOKUP(A211,'Master-Dummy'!A211:Y501,24,0)</f>
        <v>B.Tech</v>
      </c>
      <c r="F211" s="42">
        <f>VLOOKUP(A211,'Master-Dummy'!A211:Y501,6,0)</f>
        <v>3.7465753424657535</v>
      </c>
      <c r="G211" s="42"/>
      <c r="H211" s="9">
        <f>VLOOKUP(A211,'Master-Dummy'!A211:Y501,12,0)</f>
        <v>45547</v>
      </c>
      <c r="I211" s="32" t="s">
        <v>199</v>
      </c>
      <c r="J211" s="9" t="str">
        <f>VLOOKUP(A211,'Master-Dummy'!A211:Y501,25,0)</f>
        <v xml:space="preserve">Pune </v>
      </c>
      <c r="K211" s="32" t="str">
        <f>VLOOKUP(A211,'Master-Dummy'!A211:Y501,11,0)</f>
        <v>L1.2</v>
      </c>
      <c r="L211" s="32" t="s">
        <v>269</v>
      </c>
      <c r="M211" s="32" t="s">
        <v>118</v>
      </c>
      <c r="N211" s="32" t="s">
        <v>428</v>
      </c>
      <c r="O211" s="32" t="s">
        <v>407</v>
      </c>
      <c r="P211" s="32" t="s">
        <v>408</v>
      </c>
      <c r="S211" s="32" t="s">
        <v>346</v>
      </c>
      <c r="T211" s="10">
        <v>1925000</v>
      </c>
      <c r="U211" s="32" t="e">
        <f>VLOOKUP(B211,#REF!,22,0)</f>
        <v>#REF!</v>
      </c>
      <c r="V211" s="43" t="s">
        <v>136</v>
      </c>
    </row>
    <row r="212" spans="1:22" x14ac:dyDescent="0.35">
      <c r="A212" s="41">
        <f t="shared" si="3"/>
        <v>211</v>
      </c>
      <c r="B212" s="31">
        <f>VLOOKUP(A212,'Master-Dummy'!A212:Y502,4,0)</f>
        <v>75037</v>
      </c>
      <c r="C212" s="8" t="str">
        <f>VLOOKUP(A212,'Master-Dummy'!A212:Y502,5,0)</f>
        <v xml:space="preserve">Take dummy </v>
      </c>
      <c r="D212" s="8" t="s">
        <v>182</v>
      </c>
      <c r="E212" s="32" t="str">
        <f>VLOOKUP(A212,'Master-Dummy'!A212:Y502,24,0)</f>
        <v>B.Tech</v>
      </c>
      <c r="F212" s="42">
        <f>VLOOKUP(A212,'Master-Dummy'!A212:Y502,6,0)</f>
        <v>4.2465753424657535</v>
      </c>
      <c r="G212" s="42"/>
      <c r="H212" s="9">
        <f>VLOOKUP(A212,'Master-Dummy'!A212:Y502,12,0)</f>
        <v>45529</v>
      </c>
      <c r="I212" s="32" t="s">
        <v>199</v>
      </c>
      <c r="J212" s="9" t="str">
        <f>VLOOKUP(A212,'Master-Dummy'!A212:Y502,25,0)</f>
        <v xml:space="preserve">Pune </v>
      </c>
      <c r="K212" s="32" t="str">
        <f>VLOOKUP(A212,'Master-Dummy'!A212:Y502,11,0)</f>
        <v>L1.2</v>
      </c>
      <c r="L212" s="32" t="s">
        <v>270</v>
      </c>
      <c r="M212" s="32" t="s">
        <v>118</v>
      </c>
      <c r="N212" s="32" t="s">
        <v>428</v>
      </c>
      <c r="O212" s="32" t="s">
        <v>407</v>
      </c>
      <c r="P212" s="32" t="s">
        <v>408</v>
      </c>
      <c r="S212" s="32" t="s">
        <v>347</v>
      </c>
      <c r="T212" s="10">
        <v>1625000</v>
      </c>
      <c r="U212" s="32" t="e">
        <f>VLOOKUP(B212,#REF!,22,0)</f>
        <v>#REF!</v>
      </c>
      <c r="V212" s="43" t="s">
        <v>136</v>
      </c>
    </row>
    <row r="213" spans="1:22" x14ac:dyDescent="0.35">
      <c r="A213" s="41">
        <f t="shared" si="3"/>
        <v>212</v>
      </c>
      <c r="B213" s="31">
        <f>VLOOKUP(A213,'Master-Dummy'!A213:Y503,4,0)</f>
        <v>74097</v>
      </c>
      <c r="C213" s="8" t="str">
        <f>VLOOKUP(A213,'Master-Dummy'!A213:Y503,5,0)</f>
        <v xml:space="preserve">Take dummy </v>
      </c>
      <c r="D213" s="8" t="s">
        <v>182</v>
      </c>
      <c r="E213" s="32" t="str">
        <f>VLOOKUP(A213,'Master-Dummy'!A213:Y503,24,0)</f>
        <v>B.Tech</v>
      </c>
      <c r="F213" s="42">
        <f>VLOOKUP(A213,'Master-Dummy'!A213:Y503,6,0)</f>
        <v>4.2465753424657535</v>
      </c>
      <c r="G213" s="42"/>
      <c r="H213" s="9">
        <f>VLOOKUP(A213,'Master-Dummy'!A213:Y503,12,0)</f>
        <v>45526</v>
      </c>
      <c r="I213" s="32" t="s">
        <v>199</v>
      </c>
      <c r="J213" s="9" t="str">
        <f>VLOOKUP(A213,'Master-Dummy'!A213:Y503,25,0)</f>
        <v xml:space="preserve">Pune </v>
      </c>
      <c r="K213" s="32" t="str">
        <f>VLOOKUP(A213,'Master-Dummy'!A213:Y503,11,0)</f>
        <v>L1.2</v>
      </c>
      <c r="L213" s="32" t="s">
        <v>256</v>
      </c>
      <c r="M213" s="32" t="s">
        <v>118</v>
      </c>
      <c r="N213" s="32" t="s">
        <v>428</v>
      </c>
      <c r="O213" s="32" t="s">
        <v>398</v>
      </c>
      <c r="P213" s="32" t="s">
        <v>399</v>
      </c>
      <c r="S213" s="32" t="s">
        <v>348</v>
      </c>
      <c r="T213" s="10">
        <v>1625000</v>
      </c>
      <c r="U213" s="32" t="e">
        <f>VLOOKUP(B213,#REF!,22,0)</f>
        <v>#REF!</v>
      </c>
      <c r="V213" s="43" t="s">
        <v>104</v>
      </c>
    </row>
    <row r="214" spans="1:22" x14ac:dyDescent="0.35">
      <c r="A214" s="41">
        <f t="shared" si="3"/>
        <v>213</v>
      </c>
      <c r="B214" s="31">
        <f>VLOOKUP(A214,'Master-Dummy'!A214:Y504,4,0)</f>
        <v>75248</v>
      </c>
      <c r="C214" s="8" t="str">
        <f>VLOOKUP(A214,'Master-Dummy'!A214:Y504,5,0)</f>
        <v xml:space="preserve">Take dummy </v>
      </c>
      <c r="D214" s="8" t="s">
        <v>182</v>
      </c>
      <c r="E214" s="32" t="str">
        <f>VLOOKUP(A214,'Master-Dummy'!A214:Y504,24,0)</f>
        <v>B.Tech</v>
      </c>
      <c r="F214" s="42">
        <f>VLOOKUP(A214,'Master-Dummy'!A214:Y504,6,0)</f>
        <v>14.246575342465754</v>
      </c>
      <c r="G214" s="42"/>
      <c r="H214" s="9">
        <f>VLOOKUP(A214,'Master-Dummy'!A214:Y504,12,0)</f>
        <v>45547</v>
      </c>
      <c r="I214" s="32" t="s">
        <v>199</v>
      </c>
      <c r="J214" s="9" t="str">
        <f>VLOOKUP(A214,'Master-Dummy'!A214:Y504,25,0)</f>
        <v xml:space="preserve">Pune </v>
      </c>
      <c r="K214" s="32" t="str">
        <f>VLOOKUP(A214,'Master-Dummy'!A214:Y504,11,0)</f>
        <v>L3</v>
      </c>
      <c r="L214" s="32" t="s">
        <v>266</v>
      </c>
      <c r="M214" s="32" t="s">
        <v>118</v>
      </c>
      <c r="N214" s="32" t="s">
        <v>429</v>
      </c>
      <c r="O214" s="32" t="s">
        <v>390</v>
      </c>
      <c r="P214" s="32" t="s">
        <v>409</v>
      </c>
      <c r="S214" s="32" t="s">
        <v>349</v>
      </c>
      <c r="T214" s="10">
        <v>3625000</v>
      </c>
      <c r="U214" s="32" t="e">
        <f>VLOOKUP(B214,#REF!,22,0)</f>
        <v>#REF!</v>
      </c>
      <c r="V214" s="43" t="s">
        <v>146</v>
      </c>
    </row>
    <row r="215" spans="1:22" x14ac:dyDescent="0.35">
      <c r="A215" s="41">
        <f t="shared" si="3"/>
        <v>214</v>
      </c>
      <c r="B215" s="31">
        <f>VLOOKUP(A215,'Master-Dummy'!A215:Y505,4,0)</f>
        <v>75347</v>
      </c>
      <c r="C215" s="8" t="str">
        <f>VLOOKUP(A215,'Master-Dummy'!A215:Y505,5,0)</f>
        <v xml:space="preserve">Take dummy </v>
      </c>
      <c r="D215" s="8" t="s">
        <v>182</v>
      </c>
      <c r="E215" s="32" t="str">
        <f>VLOOKUP(A215,'Master-Dummy'!A215:Y505,24,0)</f>
        <v>B.Tech</v>
      </c>
      <c r="F215" s="42">
        <f>VLOOKUP(A215,'Master-Dummy'!A215:Y505,6,0)</f>
        <v>16.246575342465754</v>
      </c>
      <c r="G215" s="42"/>
      <c r="H215" s="9">
        <f>VLOOKUP(A215,'Master-Dummy'!A215:Y505,12,0)</f>
        <v>45547</v>
      </c>
      <c r="I215" s="32" t="s">
        <v>199</v>
      </c>
      <c r="J215" s="9" t="str">
        <f>VLOOKUP(A215,'Master-Dummy'!A215:Y505,25,0)</f>
        <v xml:space="preserve">Pune </v>
      </c>
      <c r="K215" s="32" t="str">
        <f>VLOOKUP(A215,'Master-Dummy'!A215:Y505,11,0)</f>
        <v>L3.2</v>
      </c>
      <c r="L215" s="32" t="s">
        <v>269</v>
      </c>
      <c r="M215" s="32" t="s">
        <v>118</v>
      </c>
      <c r="N215" s="32" t="s">
        <v>428</v>
      </c>
      <c r="O215" s="32" t="s">
        <v>410</v>
      </c>
      <c r="P215" s="32" t="s">
        <v>411</v>
      </c>
      <c r="S215" s="32" t="s">
        <v>350</v>
      </c>
      <c r="T215" s="10">
        <v>5125000</v>
      </c>
      <c r="U215" s="32" t="e">
        <f>VLOOKUP(B215,#REF!,22,0)</f>
        <v>#REF!</v>
      </c>
      <c r="V215" s="43" t="s">
        <v>136</v>
      </c>
    </row>
    <row r="216" spans="1:22" x14ac:dyDescent="0.35">
      <c r="A216" s="41">
        <f t="shared" si="3"/>
        <v>215</v>
      </c>
      <c r="B216" s="31">
        <f>VLOOKUP(A216,'Master-Dummy'!A216:Y506,4,0)</f>
        <v>75341</v>
      </c>
      <c r="C216" s="8" t="str">
        <f>VLOOKUP(A216,'Master-Dummy'!A216:Y506,5,0)</f>
        <v xml:space="preserve">Take dummy </v>
      </c>
      <c r="D216" s="8" t="s">
        <v>182</v>
      </c>
      <c r="E216" s="32" t="str">
        <f>VLOOKUP(A216,'Master-Dummy'!A216:Y506,24,0)</f>
        <v>B.Tech</v>
      </c>
      <c r="F216" s="42">
        <f>VLOOKUP(A216,'Master-Dummy'!A216:Y506,6,0)</f>
        <v>3.8465753424657536</v>
      </c>
      <c r="G216" s="42"/>
      <c r="H216" s="9">
        <f>VLOOKUP(A216,'Master-Dummy'!A216:Y506,12,0)</f>
        <v>45584</v>
      </c>
      <c r="I216" s="32" t="s">
        <v>199</v>
      </c>
      <c r="J216" s="9" t="str">
        <f>VLOOKUP(A216,'Master-Dummy'!A216:Y506,25,0)</f>
        <v xml:space="preserve">Pune </v>
      </c>
      <c r="K216" s="32" t="str">
        <f>VLOOKUP(A216,'Master-Dummy'!A216:Y506,11,0)</f>
        <v>L1.2</v>
      </c>
      <c r="L216" s="32" t="s">
        <v>269</v>
      </c>
      <c r="M216" s="32" t="s">
        <v>118</v>
      </c>
      <c r="N216" s="32" t="s">
        <v>428</v>
      </c>
      <c r="O216" s="32" t="s">
        <v>407</v>
      </c>
      <c r="P216" s="32" t="s">
        <v>408</v>
      </c>
      <c r="S216" s="32" t="s">
        <v>351</v>
      </c>
      <c r="T216" s="10">
        <v>1125000</v>
      </c>
      <c r="U216" s="32" t="e">
        <f>VLOOKUP(B216,#REF!,22,0)</f>
        <v>#REF!</v>
      </c>
      <c r="V216" s="43" t="s">
        <v>136</v>
      </c>
    </row>
    <row r="217" spans="1:22" x14ac:dyDescent="0.35">
      <c r="A217" s="41">
        <f t="shared" si="3"/>
        <v>216</v>
      </c>
      <c r="B217" s="31">
        <f>VLOOKUP(A217,'Master-Dummy'!A217:Y507,4,0)</f>
        <v>75063</v>
      </c>
      <c r="C217" s="8" t="str">
        <f>VLOOKUP(A217,'Master-Dummy'!A217:Y507,5,0)</f>
        <v xml:space="preserve">Take dummy </v>
      </c>
      <c r="D217" s="8" t="s">
        <v>182</v>
      </c>
      <c r="E217" s="32" t="str">
        <f>VLOOKUP(A217,'Master-Dummy'!A217:Y507,24,0)</f>
        <v>B.Tech</v>
      </c>
      <c r="F217" s="42">
        <f>VLOOKUP(A217,'Master-Dummy'!A217:Y507,6,0)</f>
        <v>10.246575342465754</v>
      </c>
      <c r="G217" s="42"/>
      <c r="H217" s="9">
        <f>VLOOKUP(A217,'Master-Dummy'!A217:Y507,12,0)</f>
        <v>45540</v>
      </c>
      <c r="I217" s="32" t="s">
        <v>199</v>
      </c>
      <c r="J217" s="9" t="str">
        <f>VLOOKUP(A217,'Master-Dummy'!A217:Y507,25,0)</f>
        <v xml:space="preserve">Pune </v>
      </c>
      <c r="K217" s="32" t="str">
        <f>VLOOKUP(A217,'Master-Dummy'!A217:Y507,11,0)</f>
        <v>L2.1</v>
      </c>
      <c r="L217" s="32" t="s">
        <v>270</v>
      </c>
      <c r="M217" s="32" t="s">
        <v>118</v>
      </c>
      <c r="N217" s="32" t="s">
        <v>428</v>
      </c>
      <c r="O217" s="32" t="s">
        <v>407</v>
      </c>
      <c r="P217" s="32" t="s">
        <v>408</v>
      </c>
      <c r="S217" s="32" t="s">
        <v>352</v>
      </c>
      <c r="T217" s="10">
        <v>3225000</v>
      </c>
      <c r="U217" s="32" t="e">
        <f>VLOOKUP(B217,#REF!,22,0)</f>
        <v>#REF!</v>
      </c>
      <c r="V217" s="43" t="s">
        <v>136</v>
      </c>
    </row>
    <row r="218" spans="1:22" x14ac:dyDescent="0.35">
      <c r="A218" s="41">
        <f t="shared" si="3"/>
        <v>217</v>
      </c>
      <c r="B218" s="31">
        <f>VLOOKUP(A218,'Master-Dummy'!A218:Y508,4,0)</f>
        <v>75611</v>
      </c>
      <c r="C218" s="8" t="str">
        <f>VLOOKUP(A218,'Master-Dummy'!A218:Y508,5,0)</f>
        <v xml:space="preserve">Take dummy </v>
      </c>
      <c r="D218" s="8" t="s">
        <v>182</v>
      </c>
      <c r="E218" s="32" t="str">
        <f>VLOOKUP(A218,'Master-Dummy'!A218:Y508,24,0)</f>
        <v>B.Tech</v>
      </c>
      <c r="F218" s="42">
        <f>VLOOKUP(A218,'Master-Dummy'!A218:Y508,6,0)</f>
        <v>8.8465753424657532</v>
      </c>
      <c r="G218" s="42"/>
      <c r="H218" s="9">
        <f>VLOOKUP(A218,'Master-Dummy'!A218:Y508,12,0)</f>
        <v>45541</v>
      </c>
      <c r="I218" s="32" t="s">
        <v>199</v>
      </c>
      <c r="J218" s="9" t="str">
        <f>VLOOKUP(A218,'Master-Dummy'!A218:Y508,25,0)</f>
        <v xml:space="preserve">Pune </v>
      </c>
      <c r="K218" s="32" t="str">
        <f>VLOOKUP(A218,'Master-Dummy'!A218:Y508,11,0)</f>
        <v>L2.2</v>
      </c>
      <c r="L218" s="32" t="s">
        <v>271</v>
      </c>
      <c r="M218" s="32" t="s">
        <v>118</v>
      </c>
      <c r="N218" s="32" t="s">
        <v>430</v>
      </c>
      <c r="O218" s="32" t="s">
        <v>400</v>
      </c>
      <c r="P218" s="32" t="s">
        <v>412</v>
      </c>
      <c r="S218" s="32" t="s">
        <v>353</v>
      </c>
      <c r="T218" s="10">
        <v>3125000</v>
      </c>
      <c r="U218" s="32" t="e">
        <f>VLOOKUP(B218,#REF!,22,0)</f>
        <v>#REF!</v>
      </c>
      <c r="V218" s="43" t="s">
        <v>136</v>
      </c>
    </row>
    <row r="219" spans="1:22" x14ac:dyDescent="0.35">
      <c r="A219" s="41">
        <f t="shared" si="3"/>
        <v>218</v>
      </c>
      <c r="B219" s="31">
        <f>VLOOKUP(A219,'Master-Dummy'!A219:Y509,4,0)</f>
        <v>74708</v>
      </c>
      <c r="C219" s="8" t="str">
        <f>VLOOKUP(A219,'Master-Dummy'!A219:Y509,5,0)</f>
        <v xml:space="preserve">Take dummy </v>
      </c>
      <c r="D219" s="8" t="s">
        <v>182</v>
      </c>
      <c r="E219" s="32" t="str">
        <f>VLOOKUP(A219,'Master-Dummy'!A219:Y509,24,0)</f>
        <v>B.Tech</v>
      </c>
      <c r="F219" s="42">
        <f>VLOOKUP(A219,'Master-Dummy'!A219:Y509,6,0)</f>
        <v>9.9465753424657528</v>
      </c>
      <c r="G219" s="42"/>
      <c r="H219" s="9">
        <f>VLOOKUP(A219,'Master-Dummy'!A219:Y509,12,0)</f>
        <v>45549</v>
      </c>
      <c r="I219" s="32" t="s">
        <v>199</v>
      </c>
      <c r="J219" s="9" t="str">
        <f>VLOOKUP(A219,'Master-Dummy'!A219:Y509,25,0)</f>
        <v xml:space="preserve">Pune </v>
      </c>
      <c r="K219" s="32" t="str">
        <f>VLOOKUP(A219,'Master-Dummy'!A219:Y509,11,0)</f>
        <v>L2.1</v>
      </c>
      <c r="L219" s="32" t="s">
        <v>272</v>
      </c>
      <c r="M219" s="32" t="s">
        <v>118</v>
      </c>
      <c r="N219" s="32" t="s">
        <v>429</v>
      </c>
      <c r="O219" s="32" t="s">
        <v>375</v>
      </c>
      <c r="P219" s="32" t="s">
        <v>381</v>
      </c>
      <c r="S219" s="32" t="s">
        <v>354</v>
      </c>
      <c r="T219" s="10">
        <v>2525000</v>
      </c>
      <c r="U219" s="32" t="e">
        <f>VLOOKUP(B219,#REF!,22,0)</f>
        <v>#REF!</v>
      </c>
      <c r="V219" s="43" t="s">
        <v>146</v>
      </c>
    </row>
    <row r="220" spans="1:22" x14ac:dyDescent="0.35">
      <c r="A220" s="41">
        <f t="shared" si="3"/>
        <v>219</v>
      </c>
      <c r="B220" s="31">
        <f>VLOOKUP(A220,'Master-Dummy'!A220:Y510,4,0)</f>
        <v>73484</v>
      </c>
      <c r="C220" s="8" t="str">
        <f>VLOOKUP(A220,'Master-Dummy'!A220:Y510,5,0)</f>
        <v xml:space="preserve">Take dummy </v>
      </c>
      <c r="D220" s="8" t="s">
        <v>182</v>
      </c>
      <c r="E220" s="32" t="str">
        <f>VLOOKUP(A220,'Master-Dummy'!A220:Y510,24,0)</f>
        <v>B.Tech</v>
      </c>
      <c r="F220" s="42">
        <f>VLOOKUP(A220,'Master-Dummy'!A220:Y510,6,0)</f>
        <v>7.2465753424657535</v>
      </c>
      <c r="G220" s="42"/>
      <c r="H220" s="9">
        <f>VLOOKUP(A220,'Master-Dummy'!A220:Y510,12,0)</f>
        <v>45532</v>
      </c>
      <c r="I220" s="32" t="s">
        <v>199</v>
      </c>
      <c r="J220" s="9" t="str">
        <f>VLOOKUP(A220,'Master-Dummy'!A220:Y510,25,0)</f>
        <v xml:space="preserve">Pune </v>
      </c>
      <c r="K220" s="32" t="str">
        <f>VLOOKUP(A220,'Master-Dummy'!A220:Y510,11,0)</f>
        <v>L2</v>
      </c>
      <c r="L220" s="32" t="s">
        <v>265</v>
      </c>
      <c r="M220" s="32" t="s">
        <v>118</v>
      </c>
      <c r="N220" s="32" t="s">
        <v>428</v>
      </c>
      <c r="O220" s="32" t="s">
        <v>398</v>
      </c>
      <c r="P220" s="32" t="s">
        <v>399</v>
      </c>
      <c r="S220" s="32" t="s">
        <v>341</v>
      </c>
      <c r="T220" s="10">
        <v>2125000</v>
      </c>
      <c r="U220" s="32" t="e">
        <f>VLOOKUP(B220,#REF!,22,0)</f>
        <v>#REF!</v>
      </c>
      <c r="V220" s="43" t="s">
        <v>128</v>
      </c>
    </row>
    <row r="221" spans="1:22" x14ac:dyDescent="0.35">
      <c r="A221" s="41">
        <f t="shared" si="3"/>
        <v>220</v>
      </c>
      <c r="B221" s="31">
        <f>VLOOKUP(A221,'Master-Dummy'!A221:Y511,4,0)</f>
        <v>75345</v>
      </c>
      <c r="C221" s="8" t="str">
        <f>VLOOKUP(A221,'Master-Dummy'!A221:Y511,5,0)</f>
        <v xml:space="preserve">Take dummy </v>
      </c>
      <c r="D221" s="8" t="s">
        <v>182</v>
      </c>
      <c r="E221" s="32" t="str">
        <f>VLOOKUP(A221,'Master-Dummy'!A221:Y511,24,0)</f>
        <v>B.Tech</v>
      </c>
      <c r="F221" s="42">
        <f>VLOOKUP(A221,'Master-Dummy'!A221:Y511,6,0)</f>
        <v>3.4465753424657537</v>
      </c>
      <c r="G221" s="42"/>
      <c r="H221" s="9">
        <f>VLOOKUP(A221,'Master-Dummy'!A221:Y511,12,0)</f>
        <v>45547</v>
      </c>
      <c r="I221" s="32" t="s">
        <v>199</v>
      </c>
      <c r="J221" s="9" t="str">
        <f>VLOOKUP(A221,'Master-Dummy'!A221:Y511,25,0)</f>
        <v xml:space="preserve">Pune </v>
      </c>
      <c r="K221" s="32" t="str">
        <f>VLOOKUP(A221,'Master-Dummy'!A221:Y511,11,0)</f>
        <v>L1.2</v>
      </c>
      <c r="L221" s="32" t="s">
        <v>269</v>
      </c>
      <c r="M221" s="32" t="s">
        <v>118</v>
      </c>
      <c r="N221" s="32" t="s">
        <v>428</v>
      </c>
      <c r="O221" s="32" t="s">
        <v>410</v>
      </c>
      <c r="P221" s="32" t="s">
        <v>411</v>
      </c>
      <c r="S221" s="32" t="s">
        <v>355</v>
      </c>
      <c r="T221" s="10">
        <v>1525000</v>
      </c>
      <c r="U221" s="32" t="e">
        <f>VLOOKUP(B221,#REF!,22,0)</f>
        <v>#REF!</v>
      </c>
      <c r="V221" s="43" t="s">
        <v>136</v>
      </c>
    </row>
    <row r="222" spans="1:22" x14ac:dyDescent="0.35">
      <c r="A222" s="41">
        <f t="shared" si="3"/>
        <v>221</v>
      </c>
      <c r="B222" s="31">
        <f>VLOOKUP(A222,'Master-Dummy'!A222:Y512,4,0)</f>
        <v>75664</v>
      </c>
      <c r="C222" s="8" t="str">
        <f>VLOOKUP(A222,'Master-Dummy'!A222:Y512,5,0)</f>
        <v xml:space="preserve">Take dummy </v>
      </c>
      <c r="D222" s="8" t="s">
        <v>182</v>
      </c>
      <c r="E222" s="32" t="str">
        <f>VLOOKUP(A222,'Master-Dummy'!A222:Y512,24,0)</f>
        <v>B.Tech</v>
      </c>
      <c r="F222" s="42">
        <f>VLOOKUP(A222,'Master-Dummy'!A222:Y512,6,0)</f>
        <v>3.7465753424657535</v>
      </c>
      <c r="G222" s="42"/>
      <c r="H222" s="9">
        <f>VLOOKUP(A222,'Master-Dummy'!A222:Y512,12,0)</f>
        <v>45550</v>
      </c>
      <c r="I222" s="32" t="s">
        <v>199</v>
      </c>
      <c r="J222" s="9" t="str">
        <f>VLOOKUP(A222,'Master-Dummy'!A222:Y512,25,0)</f>
        <v xml:space="preserve">Pune </v>
      </c>
      <c r="K222" s="32" t="str">
        <f>VLOOKUP(A222,'Master-Dummy'!A222:Y512,11,0)</f>
        <v>L1.2</v>
      </c>
      <c r="L222" s="32" t="s">
        <v>271</v>
      </c>
      <c r="M222" s="32" t="s">
        <v>118</v>
      </c>
      <c r="N222" s="32" t="s">
        <v>428</v>
      </c>
      <c r="O222" s="32" t="s">
        <v>413</v>
      </c>
      <c r="P222" s="32" t="s">
        <v>414</v>
      </c>
      <c r="S222" s="32" t="s">
        <v>356</v>
      </c>
      <c r="T222" s="10">
        <v>1225000</v>
      </c>
      <c r="U222" s="32" t="e">
        <f>VLOOKUP(B222,#REF!,22,0)</f>
        <v>#REF!</v>
      </c>
      <c r="V222" s="43" t="s">
        <v>136</v>
      </c>
    </row>
    <row r="223" spans="1:22" x14ac:dyDescent="0.35">
      <c r="A223" s="41">
        <f t="shared" si="3"/>
        <v>222</v>
      </c>
      <c r="B223" s="31">
        <f>VLOOKUP(A223,'Master-Dummy'!A223:Y513,4,0)</f>
        <v>75519</v>
      </c>
      <c r="C223" s="8" t="str">
        <f>VLOOKUP(A223,'Master-Dummy'!A223:Y513,5,0)</f>
        <v xml:space="preserve">Take dummy </v>
      </c>
      <c r="D223" s="8" t="s">
        <v>182</v>
      </c>
      <c r="E223" s="32" t="str">
        <f>VLOOKUP(A223,'Master-Dummy'!A223:Y513,24,0)</f>
        <v>B.Tech</v>
      </c>
      <c r="F223" s="42">
        <f>VLOOKUP(A223,'Master-Dummy'!A223:Y513,6,0)</f>
        <v>20.246575342465754</v>
      </c>
      <c r="G223" s="42"/>
      <c r="H223" s="9">
        <f>VLOOKUP(A223,'Master-Dummy'!A223:Y513,12,0)</f>
        <v>45542</v>
      </c>
      <c r="I223" s="32" t="s">
        <v>199</v>
      </c>
      <c r="J223" s="9" t="str">
        <f>VLOOKUP(A223,'Master-Dummy'!A223:Y513,25,0)</f>
        <v xml:space="preserve">Pune </v>
      </c>
      <c r="K223" s="32" t="str">
        <f>VLOOKUP(A223,'Master-Dummy'!A223:Y513,11,0)</f>
        <v>L2.1</v>
      </c>
      <c r="L223" s="32" t="s">
        <v>261</v>
      </c>
      <c r="M223" s="32" t="s">
        <v>118</v>
      </c>
      <c r="N223" s="32" t="s">
        <v>428</v>
      </c>
      <c r="O223" s="32" t="s">
        <v>415</v>
      </c>
      <c r="P223" s="32" t="s">
        <v>416</v>
      </c>
      <c r="S223" s="32" t="s">
        <v>305</v>
      </c>
      <c r="T223" s="10">
        <v>2125000</v>
      </c>
      <c r="U223" s="32" t="e">
        <f>VLOOKUP(B223,#REF!,22,0)</f>
        <v>#REF!</v>
      </c>
      <c r="V223" s="43" t="s">
        <v>136</v>
      </c>
    </row>
    <row r="224" spans="1:22" x14ac:dyDescent="0.35">
      <c r="A224" s="41">
        <f t="shared" si="3"/>
        <v>223</v>
      </c>
      <c r="B224" s="31">
        <f>VLOOKUP(A224,'Master-Dummy'!A224:Y514,4,0)</f>
        <v>75865</v>
      </c>
      <c r="C224" s="8" t="str">
        <f>VLOOKUP(A224,'Master-Dummy'!A224:Y514,5,0)</f>
        <v xml:space="preserve">Take dummy </v>
      </c>
      <c r="D224" s="8" t="s">
        <v>182</v>
      </c>
      <c r="E224" s="32" t="str">
        <f>VLOOKUP(A224,'Master-Dummy'!A224:Y514,24,0)</f>
        <v>B.Tech</v>
      </c>
      <c r="F224" s="42">
        <f>VLOOKUP(A224,'Master-Dummy'!A224:Y514,6,0)</f>
        <v>17.246575342465754</v>
      </c>
      <c r="G224" s="42"/>
      <c r="H224" s="9">
        <f>VLOOKUP(A224,'Master-Dummy'!A224:Y514,12,0)</f>
        <v>45535</v>
      </c>
      <c r="I224" s="32" t="s">
        <v>199</v>
      </c>
      <c r="J224" s="9" t="str">
        <f>VLOOKUP(A224,'Master-Dummy'!A224:Y514,25,0)</f>
        <v xml:space="preserve">Pune </v>
      </c>
      <c r="K224" s="32" t="str">
        <f>VLOOKUP(A224,'Master-Dummy'!A224:Y514,11,0)</f>
        <v>L3.1</v>
      </c>
      <c r="L224" s="32" t="s">
        <v>273</v>
      </c>
      <c r="M224" s="32" t="s">
        <v>118</v>
      </c>
      <c r="N224" s="32" t="s">
        <v>430</v>
      </c>
      <c r="O224" s="32" t="s">
        <v>386</v>
      </c>
      <c r="P224" s="32" t="s">
        <v>406</v>
      </c>
      <c r="S224" s="32" t="s">
        <v>357</v>
      </c>
      <c r="T224" s="10">
        <v>5125000</v>
      </c>
      <c r="U224" s="32" t="e">
        <f>VLOOKUP(B224,#REF!,22,0)</f>
        <v>#REF!</v>
      </c>
      <c r="V224" s="43" t="s">
        <v>136</v>
      </c>
    </row>
    <row r="225" spans="1:22" x14ac:dyDescent="0.35">
      <c r="A225" s="41">
        <f t="shared" si="3"/>
        <v>224</v>
      </c>
      <c r="B225" s="31">
        <f>VLOOKUP(A225,'Master-Dummy'!A225:Y515,4,0)</f>
        <v>75949</v>
      </c>
      <c r="C225" s="8" t="str">
        <f>VLOOKUP(A225,'Master-Dummy'!A225:Y515,5,0)</f>
        <v xml:space="preserve">Take dummy </v>
      </c>
      <c r="D225" s="8" t="s">
        <v>182</v>
      </c>
      <c r="E225" s="32" t="str">
        <f>VLOOKUP(A225,'Master-Dummy'!A225:Y515,24,0)</f>
        <v>B.Tech</v>
      </c>
      <c r="F225" s="42">
        <f>VLOOKUP(A225,'Master-Dummy'!A225:Y515,6,0)</f>
        <v>17.246575342465754</v>
      </c>
      <c r="G225" s="42"/>
      <c r="H225" s="9">
        <f>VLOOKUP(A225,'Master-Dummy'!A225:Y515,12,0)</f>
        <v>45597</v>
      </c>
      <c r="I225" s="32" t="s">
        <v>199</v>
      </c>
      <c r="J225" s="9" t="str">
        <f>VLOOKUP(A225,'Master-Dummy'!A225:Y515,25,0)</f>
        <v xml:space="preserve">Pune </v>
      </c>
      <c r="K225" s="32" t="str">
        <f>VLOOKUP(A225,'Master-Dummy'!A225:Y515,11,0)</f>
        <v>L3.1</v>
      </c>
      <c r="L225" s="32" t="s">
        <v>274</v>
      </c>
      <c r="M225" s="32" t="s">
        <v>118</v>
      </c>
      <c r="N225" s="32" t="s">
        <v>428</v>
      </c>
      <c r="O225" s="32" t="s">
        <v>413</v>
      </c>
      <c r="P225" s="32" t="s">
        <v>417</v>
      </c>
      <c r="S225" s="32" t="s">
        <v>358</v>
      </c>
      <c r="T225" s="10">
        <v>4725000</v>
      </c>
      <c r="U225" s="32" t="e">
        <f>VLOOKUP(B225,#REF!,22,0)</f>
        <v>#REF!</v>
      </c>
      <c r="V225" s="43" t="s">
        <v>136</v>
      </c>
    </row>
    <row r="226" spans="1:22" x14ac:dyDescent="0.35">
      <c r="A226" s="41">
        <f t="shared" si="3"/>
        <v>225</v>
      </c>
      <c r="B226" s="31">
        <f>VLOOKUP(A226,'Master-Dummy'!A226:Y516,4,0)</f>
        <v>75618</v>
      </c>
      <c r="C226" s="8" t="str">
        <f>VLOOKUP(A226,'Master-Dummy'!A226:Y516,5,0)</f>
        <v xml:space="preserve">Take dummy </v>
      </c>
      <c r="D226" s="8" t="s">
        <v>182</v>
      </c>
      <c r="E226" s="32" t="str">
        <f>VLOOKUP(A226,'Master-Dummy'!A226:Y516,24,0)</f>
        <v>B.Tech</v>
      </c>
      <c r="F226" s="42">
        <f>VLOOKUP(A226,'Master-Dummy'!A226:Y516,6,0)</f>
        <v>14.246575342465754</v>
      </c>
      <c r="G226" s="42"/>
      <c r="H226" s="9">
        <f>VLOOKUP(A226,'Master-Dummy'!A226:Y516,12,0)</f>
        <v>45575</v>
      </c>
      <c r="I226" s="32" t="s">
        <v>199</v>
      </c>
      <c r="J226" s="9" t="str">
        <f>VLOOKUP(A226,'Master-Dummy'!A226:Y516,25,0)</f>
        <v xml:space="preserve">Pune </v>
      </c>
      <c r="K226" s="32" t="str">
        <f>VLOOKUP(A226,'Master-Dummy'!A226:Y516,11,0)</f>
        <v>L3.1</v>
      </c>
      <c r="L226" s="32" t="s">
        <v>271</v>
      </c>
      <c r="M226" s="32" t="s">
        <v>118</v>
      </c>
      <c r="N226" s="32" t="s">
        <v>430</v>
      </c>
      <c r="O226" s="32" t="s">
        <v>400</v>
      </c>
      <c r="P226" s="32" t="s">
        <v>412</v>
      </c>
      <c r="S226" s="32" t="s">
        <v>353</v>
      </c>
      <c r="T226" s="10">
        <v>5325000</v>
      </c>
      <c r="U226" s="32" t="e">
        <f>VLOOKUP(B226,#REF!,22,0)</f>
        <v>#REF!</v>
      </c>
      <c r="V226" s="43" t="s">
        <v>136</v>
      </c>
    </row>
    <row r="227" spans="1:22" x14ac:dyDescent="0.35">
      <c r="A227" s="41">
        <f t="shared" si="3"/>
        <v>226</v>
      </c>
      <c r="B227" s="31">
        <f>VLOOKUP(A227,'Master-Dummy'!A227:Y517,4,0)</f>
        <v>73828</v>
      </c>
      <c r="C227" s="8" t="str">
        <f>VLOOKUP(A227,'Master-Dummy'!A227:Y517,5,0)</f>
        <v xml:space="preserve">Take dummy </v>
      </c>
      <c r="D227" s="8" t="s">
        <v>182</v>
      </c>
      <c r="E227" s="32" t="str">
        <f>VLOOKUP(A227,'Master-Dummy'!A227:Y517,24,0)</f>
        <v>B.Tech</v>
      </c>
      <c r="F227" s="42">
        <f>VLOOKUP(A227,'Master-Dummy'!A227:Y517,6,0)</f>
        <v>8.7465753424657535</v>
      </c>
      <c r="G227" s="42"/>
      <c r="H227" s="9">
        <f>VLOOKUP(A227,'Master-Dummy'!A227:Y517,12,0)</f>
        <v>45563</v>
      </c>
      <c r="I227" s="32" t="s">
        <v>199</v>
      </c>
      <c r="J227" s="9" t="str">
        <f>VLOOKUP(A227,'Master-Dummy'!A227:Y517,25,0)</f>
        <v xml:space="preserve">Pune </v>
      </c>
      <c r="K227" s="32" t="str">
        <f>VLOOKUP(A227,'Master-Dummy'!A227:Y517,11,0)</f>
        <v>L2.1</v>
      </c>
      <c r="L227" s="32" t="s">
        <v>262</v>
      </c>
      <c r="M227" s="32" t="s">
        <v>287</v>
      </c>
      <c r="N227" s="32" t="s">
        <v>428</v>
      </c>
      <c r="O227" s="32" t="s">
        <v>398</v>
      </c>
      <c r="P227" s="32" t="s">
        <v>399</v>
      </c>
      <c r="S227" s="32" t="s">
        <v>293</v>
      </c>
      <c r="T227" s="10">
        <v>2625000</v>
      </c>
      <c r="U227" s="32" t="e">
        <f>VLOOKUP(B227,#REF!,22,0)</f>
        <v>#REF!</v>
      </c>
      <c r="V227" s="43" t="s">
        <v>130</v>
      </c>
    </row>
    <row r="228" spans="1:22" x14ac:dyDescent="0.35">
      <c r="A228" s="41">
        <f t="shared" si="3"/>
        <v>227</v>
      </c>
      <c r="B228" s="31">
        <f>VLOOKUP(A228,'Master-Dummy'!A228:Y518,4,0)</f>
        <v>75763</v>
      </c>
      <c r="C228" s="8" t="str">
        <f>VLOOKUP(A228,'Master-Dummy'!A228:Y518,5,0)</f>
        <v xml:space="preserve">Take dummy </v>
      </c>
      <c r="D228" s="8" t="s">
        <v>182</v>
      </c>
      <c r="E228" s="32" t="str">
        <f>VLOOKUP(A228,'Master-Dummy'!A228:Y518,24,0)</f>
        <v>B.Tech</v>
      </c>
      <c r="F228" s="42">
        <f>VLOOKUP(A228,'Master-Dummy'!A228:Y518,6,0)</f>
        <v>3.3465753424657536</v>
      </c>
      <c r="G228" s="42"/>
      <c r="H228" s="9">
        <f>VLOOKUP(A228,'Master-Dummy'!A228:Y518,12,0)</f>
        <v>45549</v>
      </c>
      <c r="I228" s="32" t="s">
        <v>199</v>
      </c>
      <c r="J228" s="9" t="str">
        <f>VLOOKUP(A228,'Master-Dummy'!A228:Y518,25,0)</f>
        <v xml:space="preserve">Pune </v>
      </c>
      <c r="K228" s="32" t="str">
        <f>VLOOKUP(A228,'Master-Dummy'!A228:Y518,11,0)</f>
        <v>L1.2</v>
      </c>
      <c r="L228" s="32" t="s">
        <v>275</v>
      </c>
      <c r="M228" s="32" t="s">
        <v>118</v>
      </c>
      <c r="N228" s="32" t="s">
        <v>430</v>
      </c>
      <c r="O228" s="32" t="s">
        <v>418</v>
      </c>
      <c r="P228" s="32" t="s">
        <v>419</v>
      </c>
      <c r="S228" s="32" t="s">
        <v>359</v>
      </c>
      <c r="T228" s="10">
        <v>1545000</v>
      </c>
      <c r="U228" s="32" t="e">
        <f>VLOOKUP(B228,#REF!,22,0)</f>
        <v>#REF!</v>
      </c>
      <c r="V228" s="43" t="s">
        <v>158</v>
      </c>
    </row>
    <row r="229" spans="1:22" x14ac:dyDescent="0.35">
      <c r="A229" s="41">
        <f t="shared" si="3"/>
        <v>228</v>
      </c>
      <c r="B229" s="31">
        <f>VLOOKUP(A229,'Master-Dummy'!A229:Y519,4,0)</f>
        <v>75768</v>
      </c>
      <c r="C229" s="8" t="str">
        <f>VLOOKUP(A229,'Master-Dummy'!A229:Y519,5,0)</f>
        <v xml:space="preserve">Take dummy </v>
      </c>
      <c r="D229" s="8" t="s">
        <v>182</v>
      </c>
      <c r="E229" s="32" t="str">
        <f>VLOOKUP(A229,'Master-Dummy'!A229:Y519,24,0)</f>
        <v>B.Tech</v>
      </c>
      <c r="F229" s="42">
        <f>VLOOKUP(A229,'Master-Dummy'!A229:Y519,6,0)</f>
        <v>8.7465753424657535</v>
      </c>
      <c r="G229" s="42"/>
      <c r="H229" s="9">
        <f>VLOOKUP(A229,'Master-Dummy'!A229:Y519,12,0)</f>
        <v>45637</v>
      </c>
      <c r="I229" s="32" t="s">
        <v>199</v>
      </c>
      <c r="J229" s="9" t="str">
        <f>VLOOKUP(A229,'Master-Dummy'!A229:Y519,25,0)</f>
        <v xml:space="preserve">Pune </v>
      </c>
      <c r="K229" s="32" t="str">
        <f>VLOOKUP(A229,'Master-Dummy'!A229:Y519,11,0)</f>
        <v>L2.1</v>
      </c>
      <c r="L229" s="32" t="s">
        <v>275</v>
      </c>
      <c r="M229" s="32" t="s">
        <v>118</v>
      </c>
      <c r="N229" s="32" t="s">
        <v>430</v>
      </c>
      <c r="O229" s="32" t="s">
        <v>418</v>
      </c>
      <c r="P229" s="32" t="s">
        <v>419</v>
      </c>
      <c r="S229" s="32" t="s">
        <v>359</v>
      </c>
      <c r="T229" s="10">
        <v>2425000</v>
      </c>
      <c r="U229" s="32" t="e">
        <f>VLOOKUP(B229,#REF!,22,0)</f>
        <v>#REF!</v>
      </c>
      <c r="V229" s="43" t="s">
        <v>158</v>
      </c>
    </row>
    <row r="230" spans="1:22" x14ac:dyDescent="0.35">
      <c r="A230" s="41">
        <f t="shared" si="3"/>
        <v>229</v>
      </c>
      <c r="B230" s="31">
        <f>VLOOKUP(A230,'Master-Dummy'!A230:Y520,4,0)</f>
        <v>75765</v>
      </c>
      <c r="C230" s="8" t="str">
        <f>VLOOKUP(A230,'Master-Dummy'!A230:Y520,5,0)</f>
        <v xml:space="preserve">Take dummy </v>
      </c>
      <c r="D230" s="8" t="s">
        <v>182</v>
      </c>
      <c r="E230" s="32" t="str">
        <f>VLOOKUP(A230,'Master-Dummy'!A230:Y520,24,0)</f>
        <v>B.Tech</v>
      </c>
      <c r="F230" s="42">
        <f>VLOOKUP(A230,'Master-Dummy'!A230:Y520,6,0)</f>
        <v>4.4465753424657537</v>
      </c>
      <c r="G230" s="42"/>
      <c r="H230" s="9">
        <f>VLOOKUP(A230,'Master-Dummy'!A230:Y520,12,0)</f>
        <v>45543</v>
      </c>
      <c r="I230" s="32" t="s">
        <v>199</v>
      </c>
      <c r="J230" s="9" t="str">
        <f>VLOOKUP(A230,'Master-Dummy'!A230:Y520,25,0)</f>
        <v xml:space="preserve">Pune </v>
      </c>
      <c r="K230" s="32" t="str">
        <f>VLOOKUP(A230,'Master-Dummy'!A230:Y520,11,0)</f>
        <v>L1.2</v>
      </c>
      <c r="L230" s="32" t="s">
        <v>275</v>
      </c>
      <c r="M230" s="32" t="s">
        <v>118</v>
      </c>
      <c r="N230" s="32" t="s">
        <v>430</v>
      </c>
      <c r="O230" s="32" t="s">
        <v>418</v>
      </c>
      <c r="P230" s="32" t="s">
        <v>419</v>
      </c>
      <c r="S230" s="32" t="s">
        <v>359</v>
      </c>
      <c r="T230" s="10">
        <v>1125000</v>
      </c>
      <c r="U230" s="32" t="e">
        <f>VLOOKUP(B230,#REF!,22,0)</f>
        <v>#REF!</v>
      </c>
      <c r="V230" s="43" t="s">
        <v>158</v>
      </c>
    </row>
    <row r="231" spans="1:22" x14ac:dyDescent="0.35">
      <c r="A231" s="41">
        <f t="shared" si="3"/>
        <v>230</v>
      </c>
      <c r="B231" s="31">
        <f>VLOOKUP(A231,'Master-Dummy'!A231:Y521,4,0)</f>
        <v>75766</v>
      </c>
      <c r="C231" s="8" t="str">
        <f>VLOOKUP(A231,'Master-Dummy'!A231:Y521,5,0)</f>
        <v xml:space="preserve">Take dummy </v>
      </c>
      <c r="D231" s="8" t="s">
        <v>182</v>
      </c>
      <c r="E231" s="32" t="str">
        <f>VLOOKUP(A231,'Master-Dummy'!A231:Y521,24,0)</f>
        <v>B.Tech</v>
      </c>
      <c r="F231" s="42">
        <f>VLOOKUP(A231,'Master-Dummy'!A231:Y521,6,0)</f>
        <v>2.2465753424657535</v>
      </c>
      <c r="G231" s="42"/>
      <c r="H231" s="9">
        <f>VLOOKUP(A231,'Master-Dummy'!A231:Y521,12,0)</f>
        <v>45546</v>
      </c>
      <c r="I231" s="32" t="s">
        <v>199</v>
      </c>
      <c r="J231" s="9" t="str">
        <f>VLOOKUP(A231,'Master-Dummy'!A231:Y521,25,0)</f>
        <v xml:space="preserve">Pune </v>
      </c>
      <c r="K231" s="32" t="str">
        <f>VLOOKUP(A231,'Master-Dummy'!A231:Y521,11,0)</f>
        <v>L1.2</v>
      </c>
      <c r="L231" s="32" t="s">
        <v>275</v>
      </c>
      <c r="M231" s="32" t="s">
        <v>118</v>
      </c>
      <c r="N231" s="32" t="s">
        <v>430</v>
      </c>
      <c r="O231" s="32" t="s">
        <v>418</v>
      </c>
      <c r="P231" s="32" t="s">
        <v>419</v>
      </c>
      <c r="S231" s="32" t="s">
        <v>359</v>
      </c>
      <c r="T231" s="10">
        <v>1025000</v>
      </c>
      <c r="U231" s="32" t="e">
        <f>VLOOKUP(B231,#REF!,22,0)</f>
        <v>#REF!</v>
      </c>
      <c r="V231" s="43" t="s">
        <v>158</v>
      </c>
    </row>
    <row r="232" spans="1:22" x14ac:dyDescent="0.35">
      <c r="A232" s="41">
        <f t="shared" si="3"/>
        <v>231</v>
      </c>
      <c r="B232" s="31">
        <f>VLOOKUP(A232,'Master-Dummy'!A232:Y522,4,0)</f>
        <v>75791</v>
      </c>
      <c r="C232" s="8" t="str">
        <f>VLOOKUP(A232,'Master-Dummy'!A232:Y522,5,0)</f>
        <v xml:space="preserve">Take dummy </v>
      </c>
      <c r="D232" s="8" t="s">
        <v>182</v>
      </c>
      <c r="E232" s="32" t="str">
        <f>VLOOKUP(A232,'Master-Dummy'!A232:Y522,24,0)</f>
        <v>B.Tech</v>
      </c>
      <c r="F232" s="42">
        <f>VLOOKUP(A232,'Master-Dummy'!A232:Y522,6,0)</f>
        <v>2.9465753424657537</v>
      </c>
      <c r="G232" s="42"/>
      <c r="H232" s="9">
        <f>VLOOKUP(A232,'Master-Dummy'!A232:Y522,12,0)</f>
        <v>45637</v>
      </c>
      <c r="I232" s="32" t="s">
        <v>199</v>
      </c>
      <c r="J232" s="9" t="str">
        <f>VLOOKUP(A232,'Master-Dummy'!A232:Y522,25,0)</f>
        <v xml:space="preserve">Pune </v>
      </c>
      <c r="K232" s="32" t="str">
        <f>VLOOKUP(A232,'Master-Dummy'!A232:Y522,11,0)</f>
        <v>L1.1</v>
      </c>
      <c r="L232" s="32" t="s">
        <v>275</v>
      </c>
      <c r="M232" s="32" t="s">
        <v>118</v>
      </c>
      <c r="N232" s="32" t="s">
        <v>430</v>
      </c>
      <c r="O232" s="32" t="s">
        <v>418</v>
      </c>
      <c r="P232" s="32" t="s">
        <v>419</v>
      </c>
      <c r="S232" s="32" t="s">
        <v>360</v>
      </c>
      <c r="T232" s="10">
        <v>625000</v>
      </c>
      <c r="U232" s="32" t="e">
        <f>VLOOKUP(B232,#REF!,22,0)</f>
        <v>#REF!</v>
      </c>
      <c r="V232" s="43" t="s">
        <v>158</v>
      </c>
    </row>
    <row r="233" spans="1:22" x14ac:dyDescent="0.35">
      <c r="A233" s="41">
        <f t="shared" si="3"/>
        <v>232</v>
      </c>
      <c r="B233" s="31">
        <f>VLOOKUP(A233,'Master-Dummy'!A233:Y523,4,0)</f>
        <v>75728</v>
      </c>
      <c r="C233" s="8" t="str">
        <f>VLOOKUP(A233,'Master-Dummy'!A233:Y523,5,0)</f>
        <v xml:space="preserve">Take dummy </v>
      </c>
      <c r="D233" s="8" t="s">
        <v>182</v>
      </c>
      <c r="E233" s="32" t="str">
        <f>VLOOKUP(A233,'Master-Dummy'!A233:Y523,24,0)</f>
        <v>B.Tech</v>
      </c>
      <c r="F233" s="42">
        <f>VLOOKUP(A233,'Master-Dummy'!A233:Y523,6,0)</f>
        <v>11.246575342465754</v>
      </c>
      <c r="G233" s="42"/>
      <c r="H233" s="9">
        <f>VLOOKUP(A233,'Master-Dummy'!A233:Y523,12,0)</f>
        <v>45609</v>
      </c>
      <c r="I233" s="32" t="s">
        <v>199</v>
      </c>
      <c r="J233" s="9" t="str">
        <f>VLOOKUP(A233,'Master-Dummy'!A233:Y523,25,0)</f>
        <v xml:space="preserve">Pune </v>
      </c>
      <c r="K233" s="32" t="str">
        <f>VLOOKUP(A233,'Master-Dummy'!A233:Y523,11,0)</f>
        <v>L2.2</v>
      </c>
      <c r="L233" s="32" t="s">
        <v>276</v>
      </c>
      <c r="M233" s="32" t="s">
        <v>118</v>
      </c>
      <c r="N233" s="32" t="s">
        <v>428</v>
      </c>
      <c r="O233" s="32" t="s">
        <v>382</v>
      </c>
      <c r="P233" s="32" t="s">
        <v>383</v>
      </c>
      <c r="S233" s="32" t="s">
        <v>361</v>
      </c>
      <c r="T233" s="10">
        <v>2825000</v>
      </c>
      <c r="U233" s="32" t="e">
        <f>VLOOKUP(B233,#REF!,22,0)</f>
        <v>#REF!</v>
      </c>
      <c r="V233" s="43" t="s">
        <v>158</v>
      </c>
    </row>
    <row r="234" spans="1:22" x14ac:dyDescent="0.35">
      <c r="A234" s="41">
        <f t="shared" si="3"/>
        <v>233</v>
      </c>
      <c r="B234" s="31">
        <f>VLOOKUP(A234,'Master-Dummy'!A234:Y524,4,0)</f>
        <v>75783</v>
      </c>
      <c r="C234" s="8" t="str">
        <f>VLOOKUP(A234,'Master-Dummy'!A234:Y524,5,0)</f>
        <v xml:space="preserve">Take dummy </v>
      </c>
      <c r="D234" s="8" t="s">
        <v>182</v>
      </c>
      <c r="E234" s="32" t="str">
        <f>VLOOKUP(A234,'Master-Dummy'!A234:Y524,24,0)</f>
        <v>B.Tech</v>
      </c>
      <c r="F234" s="42">
        <f>VLOOKUP(A234,'Master-Dummy'!A234:Y524,6,0)</f>
        <v>4.2465753424657535</v>
      </c>
      <c r="G234" s="42"/>
      <c r="H234" s="9">
        <f>VLOOKUP(A234,'Master-Dummy'!A234:Y524,12,0)</f>
        <v>45554</v>
      </c>
      <c r="I234" s="32" t="s">
        <v>199</v>
      </c>
      <c r="J234" s="9" t="str">
        <f>VLOOKUP(A234,'Master-Dummy'!A234:Y524,25,0)</f>
        <v xml:space="preserve">Pune </v>
      </c>
      <c r="K234" s="32" t="str">
        <f>VLOOKUP(A234,'Master-Dummy'!A234:Y524,11,0)</f>
        <v>L1.2</v>
      </c>
      <c r="L234" s="32" t="s">
        <v>275</v>
      </c>
      <c r="M234" s="32" t="s">
        <v>118</v>
      </c>
      <c r="N234" s="32" t="s">
        <v>430</v>
      </c>
      <c r="O234" s="32" t="s">
        <v>418</v>
      </c>
      <c r="P234" s="32" t="s">
        <v>419</v>
      </c>
      <c r="S234" s="32" t="s">
        <v>359</v>
      </c>
      <c r="T234" s="10">
        <v>1075000</v>
      </c>
      <c r="U234" s="32" t="e">
        <f>VLOOKUP(B234,#REF!,22,0)</f>
        <v>#REF!</v>
      </c>
      <c r="V234" s="43" t="s">
        <v>158</v>
      </c>
    </row>
    <row r="235" spans="1:22" x14ac:dyDescent="0.35">
      <c r="A235" s="41">
        <f t="shared" si="3"/>
        <v>234</v>
      </c>
      <c r="B235" s="31">
        <f>VLOOKUP(A235,'Master-Dummy'!A235:Y525,4,0)</f>
        <v>75785</v>
      </c>
      <c r="C235" s="8" t="str">
        <f>VLOOKUP(A235,'Master-Dummy'!A235:Y525,5,0)</f>
        <v xml:space="preserve">Take dummy </v>
      </c>
      <c r="D235" s="8" t="s">
        <v>182</v>
      </c>
      <c r="E235" s="32" t="str">
        <f>VLOOKUP(A235,'Master-Dummy'!A235:Y525,24,0)</f>
        <v>B.Tech</v>
      </c>
      <c r="F235" s="42">
        <f>VLOOKUP(A235,'Master-Dummy'!A235:Y525,6,0)</f>
        <v>2.7465753424657535</v>
      </c>
      <c r="G235" s="42"/>
      <c r="H235" s="9">
        <f>VLOOKUP(A235,'Master-Dummy'!A235:Y525,12,0)</f>
        <v>45639</v>
      </c>
      <c r="I235" s="32" t="s">
        <v>199</v>
      </c>
      <c r="J235" s="9" t="str">
        <f>VLOOKUP(A235,'Master-Dummy'!A235:Y525,25,0)</f>
        <v xml:space="preserve">Pune </v>
      </c>
      <c r="K235" s="32" t="str">
        <f>VLOOKUP(A235,'Master-Dummy'!A235:Y525,11,0)</f>
        <v>L1.1</v>
      </c>
      <c r="L235" s="32" t="s">
        <v>275</v>
      </c>
      <c r="M235" s="32" t="s">
        <v>118</v>
      </c>
      <c r="N235" s="32" t="s">
        <v>430</v>
      </c>
      <c r="O235" s="32" t="s">
        <v>418</v>
      </c>
      <c r="P235" s="32" t="s">
        <v>419</v>
      </c>
      <c r="S235" s="32" t="s">
        <v>359</v>
      </c>
      <c r="T235" s="10">
        <v>775000</v>
      </c>
      <c r="U235" s="32" t="e">
        <f>VLOOKUP(B235,#REF!,22,0)</f>
        <v>#REF!</v>
      </c>
      <c r="V235" s="43" t="s">
        <v>158</v>
      </c>
    </row>
    <row r="236" spans="1:22" x14ac:dyDescent="0.35">
      <c r="A236" s="41">
        <f t="shared" si="3"/>
        <v>235</v>
      </c>
      <c r="B236" s="31">
        <f>VLOOKUP(A236,'Master-Dummy'!A236:Y526,4,0)</f>
        <v>75786</v>
      </c>
      <c r="C236" s="8" t="str">
        <f>VLOOKUP(A236,'Master-Dummy'!A236:Y526,5,0)</f>
        <v xml:space="preserve">Take dummy </v>
      </c>
      <c r="D236" s="8" t="s">
        <v>182</v>
      </c>
      <c r="E236" s="32" t="str">
        <f>VLOOKUP(A236,'Master-Dummy'!A236:Y526,24,0)</f>
        <v>B.Tech</v>
      </c>
      <c r="F236" s="42">
        <f>VLOOKUP(A236,'Master-Dummy'!A236:Y526,6,0)</f>
        <v>3.3465753424657536</v>
      </c>
      <c r="G236" s="42"/>
      <c r="H236" s="9">
        <f>VLOOKUP(A236,'Master-Dummy'!A236:Y526,12,0)</f>
        <v>45548</v>
      </c>
      <c r="I236" s="32" t="s">
        <v>199</v>
      </c>
      <c r="J236" s="9" t="str">
        <f>VLOOKUP(A236,'Master-Dummy'!A236:Y526,25,0)</f>
        <v xml:space="preserve">Pune </v>
      </c>
      <c r="K236" s="32" t="str">
        <f>VLOOKUP(A236,'Master-Dummy'!A236:Y526,11,0)</f>
        <v>L1.2</v>
      </c>
      <c r="L236" s="32" t="s">
        <v>275</v>
      </c>
      <c r="M236" s="32" t="s">
        <v>118</v>
      </c>
      <c r="N236" s="32" t="s">
        <v>430</v>
      </c>
      <c r="O236" s="32" t="s">
        <v>418</v>
      </c>
      <c r="P236" s="32" t="s">
        <v>419</v>
      </c>
      <c r="S236" s="32" t="s">
        <v>359</v>
      </c>
      <c r="T236" s="10">
        <v>1075000</v>
      </c>
      <c r="U236" s="32" t="e">
        <f>VLOOKUP(B236,#REF!,22,0)</f>
        <v>#REF!</v>
      </c>
      <c r="V236" s="43" t="s">
        <v>158</v>
      </c>
    </row>
    <row r="237" spans="1:22" x14ac:dyDescent="0.35">
      <c r="A237" s="41">
        <f t="shared" si="3"/>
        <v>236</v>
      </c>
      <c r="B237" s="31">
        <f>VLOOKUP(A237,'Master-Dummy'!A237:Y527,4,0)</f>
        <v>75805</v>
      </c>
      <c r="C237" s="8" t="str">
        <f>VLOOKUP(A237,'Master-Dummy'!A237:Y527,5,0)</f>
        <v xml:space="preserve">Take dummy </v>
      </c>
      <c r="D237" s="8" t="s">
        <v>182</v>
      </c>
      <c r="E237" s="32" t="str">
        <f>VLOOKUP(A237,'Master-Dummy'!A237:Y527,24,0)</f>
        <v>B.Tech</v>
      </c>
      <c r="F237" s="42">
        <f>VLOOKUP(A237,'Master-Dummy'!A237:Y527,6,0)</f>
        <v>2.2465753424657535</v>
      </c>
      <c r="G237" s="42"/>
      <c r="H237" s="9">
        <f>VLOOKUP(A237,'Master-Dummy'!A237:Y527,12,0)</f>
        <v>45637</v>
      </c>
      <c r="I237" s="32" t="s">
        <v>199</v>
      </c>
      <c r="J237" s="9" t="str">
        <f>VLOOKUP(A237,'Master-Dummy'!A237:Y527,25,0)</f>
        <v xml:space="preserve">Pune </v>
      </c>
      <c r="K237" s="32" t="str">
        <f>VLOOKUP(A237,'Master-Dummy'!A237:Y527,11,0)</f>
        <v>L1.1</v>
      </c>
      <c r="L237" s="32" t="s">
        <v>275</v>
      </c>
      <c r="M237" s="32" t="s">
        <v>118</v>
      </c>
      <c r="N237" s="32" t="s">
        <v>430</v>
      </c>
      <c r="O237" s="32" t="s">
        <v>418</v>
      </c>
      <c r="P237" s="32" t="s">
        <v>419</v>
      </c>
      <c r="S237" s="32" t="s">
        <v>362</v>
      </c>
      <c r="T237" s="10">
        <v>775000</v>
      </c>
      <c r="U237" s="32" t="e">
        <f>VLOOKUP(B237,#REF!,22,0)</f>
        <v>#REF!</v>
      </c>
      <c r="V237" s="43" t="s">
        <v>158</v>
      </c>
    </row>
    <row r="238" spans="1:22" x14ac:dyDescent="0.35">
      <c r="A238" s="41">
        <f t="shared" si="3"/>
        <v>237</v>
      </c>
      <c r="B238" s="31">
        <f>VLOOKUP(A238,'Master-Dummy'!A238:Y528,4,0)</f>
        <v>75784</v>
      </c>
      <c r="C238" s="8" t="str">
        <f>VLOOKUP(A238,'Master-Dummy'!A238:Y528,5,0)</f>
        <v xml:space="preserve">Take dummy </v>
      </c>
      <c r="D238" s="8" t="s">
        <v>182</v>
      </c>
      <c r="E238" s="32" t="str">
        <f>VLOOKUP(A238,'Master-Dummy'!A238:Y528,24,0)</f>
        <v>B.Tech</v>
      </c>
      <c r="F238" s="42">
        <f>VLOOKUP(A238,'Master-Dummy'!A238:Y528,6,0)</f>
        <v>4.2465753424657535</v>
      </c>
      <c r="G238" s="42"/>
      <c r="H238" s="9">
        <f>VLOOKUP(A238,'Master-Dummy'!A238:Y528,12,0)</f>
        <v>45563</v>
      </c>
      <c r="I238" s="32" t="s">
        <v>199</v>
      </c>
      <c r="J238" s="9" t="str">
        <f>VLOOKUP(A238,'Master-Dummy'!A238:Y528,25,0)</f>
        <v xml:space="preserve">Pune </v>
      </c>
      <c r="K238" s="32" t="str">
        <f>VLOOKUP(A238,'Master-Dummy'!A238:Y528,11,0)</f>
        <v>L1.2</v>
      </c>
      <c r="L238" s="32" t="s">
        <v>275</v>
      </c>
      <c r="M238" s="32" t="s">
        <v>118</v>
      </c>
      <c r="N238" s="32" t="s">
        <v>430</v>
      </c>
      <c r="O238" s="32" t="s">
        <v>418</v>
      </c>
      <c r="P238" s="32" t="s">
        <v>419</v>
      </c>
      <c r="S238" s="32" t="s">
        <v>359</v>
      </c>
      <c r="T238" s="10">
        <v>975000</v>
      </c>
      <c r="U238" s="32" t="e">
        <f>VLOOKUP(B238,#REF!,22,0)</f>
        <v>#REF!</v>
      </c>
      <c r="V238" s="43" t="s">
        <v>158</v>
      </c>
    </row>
    <row r="239" spans="1:22" x14ac:dyDescent="0.35">
      <c r="A239" s="41">
        <f t="shared" si="3"/>
        <v>238</v>
      </c>
      <c r="B239" s="31">
        <f>VLOOKUP(A239,'Master-Dummy'!A239:Y529,4,0)</f>
        <v>75782</v>
      </c>
      <c r="C239" s="8" t="str">
        <f>VLOOKUP(A239,'Master-Dummy'!A239:Y529,5,0)</f>
        <v xml:space="preserve">Take dummy </v>
      </c>
      <c r="D239" s="8" t="s">
        <v>182</v>
      </c>
      <c r="E239" s="32" t="str">
        <f>VLOOKUP(A239,'Master-Dummy'!A239:Y529,24,0)</f>
        <v>B.Tech</v>
      </c>
      <c r="F239" s="42">
        <f>VLOOKUP(A239,'Master-Dummy'!A239:Y529,6,0)</f>
        <v>2.8465753424657536</v>
      </c>
      <c r="G239" s="42"/>
      <c r="H239" s="9">
        <f>VLOOKUP(A239,'Master-Dummy'!A239:Y529,12,0)</f>
        <v>45633</v>
      </c>
      <c r="I239" s="32" t="s">
        <v>199</v>
      </c>
      <c r="J239" s="9" t="str">
        <f>VLOOKUP(A239,'Master-Dummy'!A239:Y529,25,0)</f>
        <v xml:space="preserve">Pune </v>
      </c>
      <c r="K239" s="32" t="str">
        <f>VLOOKUP(A239,'Master-Dummy'!A239:Y529,11,0)</f>
        <v>L1.2</v>
      </c>
      <c r="L239" s="32" t="s">
        <v>275</v>
      </c>
      <c r="M239" s="32" t="s">
        <v>118</v>
      </c>
      <c r="N239" s="32" t="s">
        <v>430</v>
      </c>
      <c r="O239" s="32" t="s">
        <v>418</v>
      </c>
      <c r="P239" s="32" t="s">
        <v>419</v>
      </c>
      <c r="S239" s="32" t="s">
        <v>359</v>
      </c>
      <c r="T239" s="10">
        <v>1025000</v>
      </c>
      <c r="U239" s="32" t="e">
        <f>VLOOKUP(B239,#REF!,22,0)</f>
        <v>#REF!</v>
      </c>
      <c r="V239" s="43" t="s">
        <v>158</v>
      </c>
    </row>
    <row r="240" spans="1:22" x14ac:dyDescent="0.35">
      <c r="A240" s="41">
        <f t="shared" si="3"/>
        <v>239</v>
      </c>
      <c r="B240" s="31">
        <f>VLOOKUP(A240,'Master-Dummy'!A240:Y530,4,0)</f>
        <v>58220</v>
      </c>
      <c r="C240" s="8" t="str">
        <f>VLOOKUP(A240,'Master-Dummy'!A240:Y530,5,0)</f>
        <v xml:space="preserve">Take dummy </v>
      </c>
      <c r="D240" s="8" t="s">
        <v>182</v>
      </c>
      <c r="E240" s="32" t="str">
        <f>VLOOKUP(A240,'Master-Dummy'!A240:Y530,24,0)</f>
        <v>B.Tech</v>
      </c>
      <c r="F240" s="42">
        <f>VLOOKUP(A240,'Master-Dummy'!A240:Y530,6,0)</f>
        <v>8.2465753424657535</v>
      </c>
      <c r="G240" s="42"/>
      <c r="H240" s="9">
        <f>VLOOKUP(A240,'Master-Dummy'!A240:Y530,12,0)</f>
        <v>45582</v>
      </c>
      <c r="I240" s="32" t="s">
        <v>199</v>
      </c>
      <c r="J240" s="9" t="str">
        <f>VLOOKUP(A240,'Master-Dummy'!A240:Y530,25,0)</f>
        <v xml:space="preserve">Pune </v>
      </c>
      <c r="K240" s="32" t="str">
        <f>VLOOKUP(A240,'Master-Dummy'!A240:Y530,11,0)</f>
        <v>L2.1</v>
      </c>
      <c r="L240" s="32" t="s">
        <v>277</v>
      </c>
      <c r="M240" s="32" t="s">
        <v>287</v>
      </c>
      <c r="S240" s="32" t="s">
        <v>363</v>
      </c>
      <c r="T240" s="10">
        <v>2775000</v>
      </c>
      <c r="U240" s="32" t="e">
        <f>VLOOKUP(B240,#REF!,22,0)</f>
        <v>#REF!</v>
      </c>
      <c r="V240" s="43" t="s">
        <v>160</v>
      </c>
    </row>
    <row r="241" spans="1:22" x14ac:dyDescent="0.35">
      <c r="A241" s="41">
        <f t="shared" si="3"/>
        <v>240</v>
      </c>
      <c r="B241" s="31">
        <f>VLOOKUP(A241,'Master-Dummy'!A241:Y531,4,0)</f>
        <v>75241</v>
      </c>
      <c r="C241" s="8" t="str">
        <f>VLOOKUP(A241,'Master-Dummy'!A241:Y531,5,0)</f>
        <v xml:space="preserve">Take dummy </v>
      </c>
      <c r="D241" s="8" t="s">
        <v>182</v>
      </c>
      <c r="E241" s="32" t="str">
        <f>VLOOKUP(A241,'Master-Dummy'!A241:Y531,24,0)</f>
        <v>B.Tech</v>
      </c>
      <c r="F241" s="42">
        <f>VLOOKUP(A241,'Master-Dummy'!A241:Y531,6,0)</f>
        <v>13.746575342465754</v>
      </c>
      <c r="G241" s="42"/>
      <c r="H241" s="9">
        <f>VLOOKUP(A241,'Master-Dummy'!A241:Y531,12,0)</f>
        <v>45717</v>
      </c>
      <c r="I241" s="32" t="s">
        <v>199</v>
      </c>
      <c r="J241" s="9" t="str">
        <f>VLOOKUP(A241,'Master-Dummy'!A241:Y531,25,0)</f>
        <v xml:space="preserve">Pune </v>
      </c>
      <c r="K241" s="32" t="str">
        <f>VLOOKUP(A241,'Master-Dummy'!A241:Y531,11,0)</f>
        <v>L3</v>
      </c>
      <c r="L241" s="32" t="s">
        <v>266</v>
      </c>
      <c r="M241" s="32" t="s">
        <v>118</v>
      </c>
      <c r="N241" s="32" t="s">
        <v>430</v>
      </c>
      <c r="O241" s="32" t="s">
        <v>386</v>
      </c>
      <c r="P241" s="32" t="s">
        <v>406</v>
      </c>
      <c r="S241" s="32" t="s">
        <v>343</v>
      </c>
      <c r="T241" s="10">
        <v>3825000</v>
      </c>
      <c r="U241" s="32" t="e">
        <f>VLOOKUP(B241,#REF!,22,0)</f>
        <v>#REF!</v>
      </c>
      <c r="V241" s="43" t="s">
        <v>136</v>
      </c>
    </row>
    <row r="242" spans="1:22" x14ac:dyDescent="0.35">
      <c r="A242" s="41">
        <f t="shared" si="3"/>
        <v>241</v>
      </c>
      <c r="B242" s="31">
        <f>VLOOKUP(A242,'Master-Dummy'!A242:Y532,4,0)</f>
        <v>75223</v>
      </c>
      <c r="C242" s="8" t="str">
        <f>VLOOKUP(A242,'Master-Dummy'!A242:Y532,5,0)</f>
        <v xml:space="preserve">Take dummy </v>
      </c>
      <c r="D242" s="8" t="s">
        <v>182</v>
      </c>
      <c r="E242" s="32" t="str">
        <f>VLOOKUP(A242,'Master-Dummy'!A242:Y532,24,0)</f>
        <v>B.Tech</v>
      </c>
      <c r="F242" s="42">
        <f>VLOOKUP(A242,'Master-Dummy'!A242:Y532,6,0)</f>
        <v>16.246575342465754</v>
      </c>
      <c r="G242" s="42"/>
      <c r="H242" s="9">
        <f>VLOOKUP(A242,'Master-Dummy'!A242:Y532,12,0)</f>
        <v>45549</v>
      </c>
      <c r="I242" s="32" t="s">
        <v>199</v>
      </c>
      <c r="J242" s="9" t="str">
        <f>VLOOKUP(A242,'Master-Dummy'!A242:Y532,25,0)</f>
        <v xml:space="preserve">Pune </v>
      </c>
      <c r="K242" s="32" t="str">
        <f>VLOOKUP(A242,'Master-Dummy'!A242:Y532,11,0)</f>
        <v>L4</v>
      </c>
      <c r="L242" s="32" t="e">
        <v>#N/A</v>
      </c>
      <c r="M242" s="32" t="s">
        <v>287</v>
      </c>
      <c r="S242" s="32" t="e">
        <v>#N/A</v>
      </c>
      <c r="T242" s="10">
        <v>5625000</v>
      </c>
      <c r="U242" s="32" t="e">
        <f>VLOOKUP(B242,#REF!,22,0)</f>
        <v>#REF!</v>
      </c>
      <c r="V242" s="43" t="s">
        <v>136</v>
      </c>
    </row>
    <row r="243" spans="1:22" x14ac:dyDescent="0.35">
      <c r="A243" s="41">
        <f t="shared" si="3"/>
        <v>242</v>
      </c>
      <c r="B243" s="31">
        <f>VLOOKUP(A243,'Master-Dummy'!A243:Y533,4,0)</f>
        <v>0</v>
      </c>
      <c r="C243" s="8" t="str">
        <f>VLOOKUP(A243,'Master-Dummy'!A243:Y533,5,0)</f>
        <v xml:space="preserve">Take dummy </v>
      </c>
      <c r="D243" s="8" t="s">
        <v>182</v>
      </c>
      <c r="E243" s="32" t="str">
        <f>VLOOKUP(A243,'Master-Dummy'!A243:Y533,24,0)</f>
        <v>B.Tech</v>
      </c>
      <c r="F243" s="42">
        <f>VLOOKUP(A243,'Master-Dummy'!A243:Y533,6,0)</f>
        <v>20.246575342465754</v>
      </c>
      <c r="G243" s="42"/>
      <c r="H243" s="9">
        <f>VLOOKUP(A243,'Master-Dummy'!A243:Y533,12,0)</f>
        <v>45548</v>
      </c>
      <c r="I243" s="32" t="s">
        <v>199</v>
      </c>
      <c r="J243" s="9" t="str">
        <f>VLOOKUP(A243,'Master-Dummy'!A243:Y533,25,0)</f>
        <v xml:space="preserve">Pune </v>
      </c>
      <c r="K243" s="32" t="str">
        <f>VLOOKUP(A243,'Master-Dummy'!A243:Y533,11,0)</f>
        <v>L3.2</v>
      </c>
      <c r="L243" s="32" t="e">
        <v>#N/A</v>
      </c>
      <c r="M243" s="32" t="s">
        <v>287</v>
      </c>
      <c r="S243" s="32" t="e">
        <v>#N/A</v>
      </c>
      <c r="T243" s="10">
        <v>6125000</v>
      </c>
      <c r="U243" s="32" t="e">
        <f>VLOOKUP(B243,#REF!,22,0)</f>
        <v>#REF!</v>
      </c>
      <c r="V243" s="43" t="s">
        <v>162</v>
      </c>
    </row>
    <row r="244" spans="1:22" x14ac:dyDescent="0.35">
      <c r="A244" s="41">
        <f t="shared" si="3"/>
        <v>243</v>
      </c>
      <c r="B244" s="31">
        <f>VLOOKUP(A244,'Master-Dummy'!A244:Y534,4,0)</f>
        <v>0</v>
      </c>
      <c r="C244" s="8" t="str">
        <f>VLOOKUP(A244,'Master-Dummy'!A244:Y534,5,0)</f>
        <v xml:space="preserve">Take dummy </v>
      </c>
      <c r="D244" s="8" t="s">
        <v>182</v>
      </c>
      <c r="E244" s="32" t="str">
        <f>VLOOKUP(A244,'Master-Dummy'!A244:Y534,24,0)</f>
        <v>B.Tech</v>
      </c>
      <c r="F244" s="42">
        <f>VLOOKUP(A244,'Master-Dummy'!A244:Y534,6,0)</f>
        <v>5.2465753424657535</v>
      </c>
      <c r="G244" s="42"/>
      <c r="H244" s="9">
        <f>VLOOKUP(A244,'Master-Dummy'!A244:Y534,12,0)</f>
        <v>45602</v>
      </c>
      <c r="I244" s="32" t="s">
        <v>199</v>
      </c>
      <c r="J244" s="9" t="str">
        <f>VLOOKUP(A244,'Master-Dummy'!A244:Y534,25,0)</f>
        <v xml:space="preserve">Pune </v>
      </c>
      <c r="K244" s="32" t="str">
        <f>VLOOKUP(A244,'Master-Dummy'!A244:Y534,11,0)</f>
        <v>L1.1</v>
      </c>
      <c r="L244" s="32" t="e">
        <v>#N/A</v>
      </c>
      <c r="M244" s="32" t="s">
        <v>287</v>
      </c>
      <c r="S244" s="32" t="e">
        <v>#N/A</v>
      </c>
      <c r="T244" s="10">
        <v>825000</v>
      </c>
      <c r="U244" s="32" t="e">
        <f>VLOOKUP(B244,#REF!,22,0)</f>
        <v>#REF!</v>
      </c>
      <c r="V244" s="43" t="s">
        <v>164</v>
      </c>
    </row>
    <row r="245" spans="1:22" x14ac:dyDescent="0.35">
      <c r="A245" s="41">
        <f t="shared" si="3"/>
        <v>244</v>
      </c>
      <c r="B245" s="31">
        <f>VLOOKUP(A245,'Master-Dummy'!A245:Y535,4,0)</f>
        <v>75804</v>
      </c>
      <c r="C245" s="8" t="str">
        <f>VLOOKUP(A245,'Master-Dummy'!A245:Y535,5,0)</f>
        <v xml:space="preserve">Take dummy </v>
      </c>
      <c r="D245" s="8" t="s">
        <v>182</v>
      </c>
      <c r="E245" s="32" t="str">
        <f>VLOOKUP(A245,'Master-Dummy'!A245:Y535,24,0)</f>
        <v>B.Tech</v>
      </c>
      <c r="F245" s="42">
        <f>VLOOKUP(A245,'Master-Dummy'!A245:Y535,6,0)</f>
        <v>4.2465753424657535</v>
      </c>
      <c r="G245" s="42"/>
      <c r="H245" s="9">
        <f>VLOOKUP(A245,'Master-Dummy'!A245:Y535,12,0)</f>
        <v>45590</v>
      </c>
      <c r="I245" s="32" t="s">
        <v>199</v>
      </c>
      <c r="J245" s="9" t="str">
        <f>VLOOKUP(A245,'Master-Dummy'!A245:Y535,25,0)</f>
        <v xml:space="preserve">Pune </v>
      </c>
      <c r="K245" s="32" t="str">
        <f>VLOOKUP(A245,'Master-Dummy'!A245:Y535,11,0)</f>
        <v>L1.2</v>
      </c>
      <c r="L245" s="32" t="s">
        <v>275</v>
      </c>
      <c r="M245" s="32" t="s">
        <v>118</v>
      </c>
      <c r="N245" s="32" t="s">
        <v>430</v>
      </c>
      <c r="O245" s="32" t="s">
        <v>418</v>
      </c>
      <c r="P245" s="32" t="s">
        <v>419</v>
      </c>
      <c r="S245" s="32" t="s">
        <v>362</v>
      </c>
      <c r="T245" s="10">
        <v>1325000</v>
      </c>
      <c r="U245" s="32" t="e">
        <f>VLOOKUP(B245,#REF!,22,0)</f>
        <v>#REF!</v>
      </c>
      <c r="V245" s="43" t="s">
        <v>158</v>
      </c>
    </row>
    <row r="246" spans="1:22" x14ac:dyDescent="0.35">
      <c r="A246" s="41">
        <f t="shared" si="3"/>
        <v>245</v>
      </c>
      <c r="B246" s="31">
        <f>VLOOKUP(A246,'Master-Dummy'!A246:Y536,4,0)</f>
        <v>75159</v>
      </c>
      <c r="C246" s="8" t="str">
        <f>VLOOKUP(A246,'Master-Dummy'!A246:Y536,5,0)</f>
        <v xml:space="preserve">Take dummy </v>
      </c>
      <c r="D246" s="8" t="s">
        <v>182</v>
      </c>
      <c r="E246" s="32" t="str">
        <f>VLOOKUP(A246,'Master-Dummy'!A246:Y536,24,0)</f>
        <v>B.Tech</v>
      </c>
      <c r="F246" s="42">
        <f>VLOOKUP(A246,'Master-Dummy'!A246:Y536,6,0)</f>
        <v>5.7465753424657535</v>
      </c>
      <c r="G246" s="42"/>
      <c r="H246" s="9">
        <f>VLOOKUP(A246,'Master-Dummy'!A246:Y536,12,0)</f>
        <v>45588</v>
      </c>
      <c r="I246" s="32" t="s">
        <v>199</v>
      </c>
      <c r="J246" s="9" t="str">
        <f>VLOOKUP(A246,'Master-Dummy'!A246:Y536,25,0)</f>
        <v xml:space="preserve">Pune </v>
      </c>
      <c r="K246" s="32" t="str">
        <f>VLOOKUP(A246,'Master-Dummy'!A246:Y536,11,0)</f>
        <v>L1.2</v>
      </c>
      <c r="L246" s="32" t="s">
        <v>261</v>
      </c>
      <c r="M246" s="32" t="s">
        <v>118</v>
      </c>
      <c r="N246" s="32" t="s">
        <v>428</v>
      </c>
      <c r="O246" s="32" t="s">
        <v>410</v>
      </c>
      <c r="P246" s="32" t="s">
        <v>411</v>
      </c>
      <c r="S246" s="32" t="s">
        <v>364</v>
      </c>
      <c r="T246" s="10">
        <v>1825000</v>
      </c>
      <c r="U246" s="32" t="e">
        <f>VLOOKUP(B246,#REF!,22,0)</f>
        <v>#REF!</v>
      </c>
      <c r="V246" s="43" t="s">
        <v>136</v>
      </c>
    </row>
    <row r="247" spans="1:22" x14ac:dyDescent="0.35">
      <c r="A247" s="41">
        <f t="shared" si="3"/>
        <v>246</v>
      </c>
      <c r="B247" s="31">
        <f>VLOOKUP(A247,'Master-Dummy'!A247:Y537,4,0)</f>
        <v>75346</v>
      </c>
      <c r="C247" s="8" t="str">
        <f>VLOOKUP(A247,'Master-Dummy'!A247:Y537,5,0)</f>
        <v xml:space="preserve">Take dummy </v>
      </c>
      <c r="D247" s="8" t="s">
        <v>182</v>
      </c>
      <c r="E247" s="32" t="str">
        <f>VLOOKUP(A247,'Master-Dummy'!A247:Y537,24,0)</f>
        <v>B.Tech</v>
      </c>
      <c r="F247" s="42">
        <f>VLOOKUP(A247,'Master-Dummy'!A247:Y537,6,0)</f>
        <v>7.7465753424657535</v>
      </c>
      <c r="G247" s="42"/>
      <c r="H247" s="9">
        <f>VLOOKUP(A247,'Master-Dummy'!A247:Y537,12,0)</f>
        <v>45672</v>
      </c>
      <c r="I247" s="32" t="s">
        <v>199</v>
      </c>
      <c r="J247" s="9" t="str">
        <f>VLOOKUP(A247,'Master-Dummy'!A247:Y537,25,0)</f>
        <v xml:space="preserve">Pune </v>
      </c>
      <c r="K247" s="32" t="str">
        <f>VLOOKUP(A247,'Master-Dummy'!A247:Y537,11,0)</f>
        <v>L2</v>
      </c>
      <c r="L247" s="32" t="s">
        <v>269</v>
      </c>
      <c r="M247" s="32" t="s">
        <v>118</v>
      </c>
      <c r="N247" s="32" t="s">
        <v>428</v>
      </c>
      <c r="O247" s="32" t="s">
        <v>410</v>
      </c>
      <c r="P247" s="32" t="s">
        <v>411</v>
      </c>
      <c r="S247" s="32" t="s">
        <v>355</v>
      </c>
      <c r="T247" s="10">
        <v>3125000</v>
      </c>
      <c r="U247" s="32" t="e">
        <f>VLOOKUP(B247,#REF!,22,0)</f>
        <v>#REF!</v>
      </c>
      <c r="V247" s="43" t="s">
        <v>136</v>
      </c>
    </row>
    <row r="248" spans="1:22" x14ac:dyDescent="0.35">
      <c r="A248" s="41">
        <f t="shared" si="3"/>
        <v>247</v>
      </c>
      <c r="B248" s="31">
        <f>VLOOKUP(A248,'Master-Dummy'!A248:Y538,4,0)</f>
        <v>76702</v>
      </c>
      <c r="C248" s="8" t="str">
        <f>VLOOKUP(A248,'Master-Dummy'!A248:Y538,5,0)</f>
        <v xml:space="preserve">Take dummy </v>
      </c>
      <c r="D248" s="8" t="s">
        <v>182</v>
      </c>
      <c r="E248" s="32" t="str">
        <f>VLOOKUP(A248,'Master-Dummy'!A248:Y538,24,0)</f>
        <v>B.Tech</v>
      </c>
      <c r="F248" s="42">
        <f>VLOOKUP(A248,'Master-Dummy'!A248:Y538,6,0)</f>
        <v>4.7465753424657535</v>
      </c>
      <c r="G248" s="42"/>
      <c r="H248" s="9">
        <f>VLOOKUP(A248,'Master-Dummy'!A248:Y538,12,0)</f>
        <v>45584</v>
      </c>
      <c r="I248" s="32" t="s">
        <v>199</v>
      </c>
      <c r="J248" s="9" t="str">
        <f>VLOOKUP(A248,'Master-Dummy'!A248:Y538,25,0)</f>
        <v xml:space="preserve">Pune </v>
      </c>
      <c r="K248" s="32" t="str">
        <f>VLOOKUP(A248,'Master-Dummy'!A248:Y538,11,0)</f>
        <v>L2</v>
      </c>
      <c r="L248" s="32" t="s">
        <v>278</v>
      </c>
      <c r="M248" s="32" t="s">
        <v>118</v>
      </c>
      <c r="N248" s="32" t="s">
        <v>428</v>
      </c>
      <c r="O248" s="32" t="s">
        <v>420</v>
      </c>
      <c r="P248" s="32" t="s">
        <v>421</v>
      </c>
      <c r="S248" s="32" t="s">
        <v>365</v>
      </c>
      <c r="T248" s="10">
        <v>1825000</v>
      </c>
      <c r="U248" s="32" t="e">
        <f>VLOOKUP(B248,#REF!,22,0)</f>
        <v>#REF!</v>
      </c>
      <c r="V248" s="43" t="s">
        <v>167</v>
      </c>
    </row>
    <row r="249" spans="1:22" x14ac:dyDescent="0.35">
      <c r="A249" s="41">
        <f t="shared" si="3"/>
        <v>248</v>
      </c>
      <c r="B249" s="31">
        <f>VLOOKUP(A249,'Master-Dummy'!A249:Y539,4,0)</f>
        <v>75244</v>
      </c>
      <c r="C249" s="8" t="str">
        <f>VLOOKUP(A249,'Master-Dummy'!A249:Y539,5,0)</f>
        <v xml:space="preserve">Take dummy </v>
      </c>
      <c r="D249" s="8" t="s">
        <v>182</v>
      </c>
      <c r="E249" s="32" t="str">
        <f>VLOOKUP(A249,'Master-Dummy'!A249:Y539,24,0)</f>
        <v>B.Tech</v>
      </c>
      <c r="F249" s="42">
        <f>VLOOKUP(A249,'Master-Dummy'!A249:Y539,6,0)</f>
        <v>15.246575342465754</v>
      </c>
      <c r="G249" s="42"/>
      <c r="H249" s="9">
        <f>VLOOKUP(A249,'Master-Dummy'!A249:Y539,12,0)</f>
        <v>45632</v>
      </c>
      <c r="I249" s="32" t="s">
        <v>199</v>
      </c>
      <c r="J249" s="9" t="str">
        <f>VLOOKUP(A249,'Master-Dummy'!A249:Y539,25,0)</f>
        <v xml:space="preserve">Pune </v>
      </c>
      <c r="K249" s="32" t="str">
        <f>VLOOKUP(A249,'Master-Dummy'!A249:Y539,11,0)</f>
        <v>L3.1</v>
      </c>
      <c r="L249" s="32" t="s">
        <v>266</v>
      </c>
      <c r="M249" s="32" t="s">
        <v>118</v>
      </c>
      <c r="N249" s="32" t="s">
        <v>430</v>
      </c>
      <c r="O249" s="32" t="s">
        <v>386</v>
      </c>
      <c r="P249" s="32" t="s">
        <v>406</v>
      </c>
      <c r="S249" s="32" t="s">
        <v>366</v>
      </c>
      <c r="T249" s="10">
        <v>3925000</v>
      </c>
      <c r="U249" s="32" t="e">
        <f>VLOOKUP(B249,#REF!,22,0)</f>
        <v>#REF!</v>
      </c>
      <c r="V249" s="43" t="s">
        <v>136</v>
      </c>
    </row>
    <row r="250" spans="1:22" x14ac:dyDescent="0.35">
      <c r="A250" s="41">
        <f t="shared" si="3"/>
        <v>249</v>
      </c>
      <c r="B250" s="31">
        <f>VLOOKUP(A250,'Master-Dummy'!A250:Y540,4,0)</f>
        <v>75348</v>
      </c>
      <c r="C250" s="8" t="str">
        <f>VLOOKUP(A250,'Master-Dummy'!A250:Y540,5,0)</f>
        <v xml:space="preserve">Take dummy </v>
      </c>
      <c r="D250" s="8" t="s">
        <v>182</v>
      </c>
      <c r="E250" s="32" t="str">
        <f>VLOOKUP(A250,'Master-Dummy'!A250:Y540,24,0)</f>
        <v>B.Tech</v>
      </c>
      <c r="F250" s="42">
        <f>VLOOKUP(A250,'Master-Dummy'!A250:Y540,6,0)</f>
        <v>9.3465753424657532</v>
      </c>
      <c r="G250" s="42"/>
      <c r="H250" s="9">
        <f>VLOOKUP(A250,'Master-Dummy'!A250:Y540,12,0)</f>
        <v>45637</v>
      </c>
      <c r="I250" s="32" t="s">
        <v>199</v>
      </c>
      <c r="J250" s="9" t="str">
        <f>VLOOKUP(A250,'Master-Dummy'!A250:Y540,25,0)</f>
        <v xml:space="preserve">Pune </v>
      </c>
      <c r="K250" s="32" t="str">
        <f>VLOOKUP(A250,'Master-Dummy'!A250:Y540,11,0)</f>
        <v>L2.2</v>
      </c>
      <c r="L250" s="32" t="s">
        <v>269</v>
      </c>
      <c r="M250" s="32" t="s">
        <v>118</v>
      </c>
      <c r="N250" s="32" t="s">
        <v>428</v>
      </c>
      <c r="O250" s="32" t="s">
        <v>410</v>
      </c>
      <c r="P250" s="32" t="s">
        <v>411</v>
      </c>
      <c r="S250" s="32" t="s">
        <v>367</v>
      </c>
      <c r="T250" s="10">
        <v>3925000</v>
      </c>
      <c r="U250" s="32" t="e">
        <f>VLOOKUP(B250,#REF!,22,0)</f>
        <v>#REF!</v>
      </c>
      <c r="V250" s="43" t="s">
        <v>136</v>
      </c>
    </row>
    <row r="251" spans="1:22" x14ac:dyDescent="0.35">
      <c r="A251" s="41">
        <f t="shared" si="3"/>
        <v>250</v>
      </c>
      <c r="B251" s="31">
        <f>VLOOKUP(A251,'Master-Dummy'!A251:Y541,4,0)</f>
        <v>75062</v>
      </c>
      <c r="C251" s="8" t="str">
        <f>VLOOKUP(A251,'Master-Dummy'!A251:Y541,5,0)</f>
        <v xml:space="preserve">Take dummy </v>
      </c>
      <c r="D251" s="8" t="s">
        <v>182</v>
      </c>
      <c r="E251" s="32" t="str">
        <f>VLOOKUP(A251,'Master-Dummy'!A251:Y541,24,0)</f>
        <v>B.Tech</v>
      </c>
      <c r="F251" s="42">
        <f>VLOOKUP(A251,'Master-Dummy'!A251:Y541,6,0)</f>
        <v>9.2465753424657535</v>
      </c>
      <c r="G251" s="42"/>
      <c r="H251" s="9">
        <f>VLOOKUP(A251,'Master-Dummy'!A251:Y541,12,0)</f>
        <v>45651</v>
      </c>
      <c r="I251" s="32" t="s">
        <v>199</v>
      </c>
      <c r="J251" s="9" t="str">
        <f>VLOOKUP(A251,'Master-Dummy'!A251:Y541,25,0)</f>
        <v xml:space="preserve">Pune </v>
      </c>
      <c r="K251" s="32" t="str">
        <f>VLOOKUP(A251,'Master-Dummy'!A251:Y541,11,0)</f>
        <v>L2.2</v>
      </c>
      <c r="L251" s="32" t="s">
        <v>270</v>
      </c>
      <c r="M251" s="32" t="s">
        <v>118</v>
      </c>
      <c r="N251" s="32" t="s">
        <v>428</v>
      </c>
      <c r="O251" s="32" t="s">
        <v>407</v>
      </c>
      <c r="P251" s="32" t="s">
        <v>408</v>
      </c>
      <c r="S251" s="32" t="s">
        <v>352</v>
      </c>
      <c r="T251" s="10">
        <v>1925000</v>
      </c>
      <c r="U251" s="32" t="e">
        <f>VLOOKUP(B251,#REF!,22,0)</f>
        <v>#REF!</v>
      </c>
      <c r="V251" s="43" t="s">
        <v>136</v>
      </c>
    </row>
    <row r="252" spans="1:22" x14ac:dyDescent="0.35">
      <c r="A252" s="41">
        <f t="shared" si="3"/>
        <v>251</v>
      </c>
      <c r="B252" s="31">
        <f>VLOOKUP(A252,'Master-Dummy'!A252:Y542,4,0)</f>
        <v>75216</v>
      </c>
      <c r="C252" s="8" t="str">
        <f>VLOOKUP(A252,'Master-Dummy'!A252:Y542,5,0)</f>
        <v xml:space="preserve">Take dummy </v>
      </c>
      <c r="D252" s="8" t="s">
        <v>182</v>
      </c>
      <c r="E252" s="32" t="str">
        <f>VLOOKUP(A252,'Master-Dummy'!A252:Y542,24,0)</f>
        <v>B.Tech</v>
      </c>
      <c r="F252" s="42">
        <f>VLOOKUP(A252,'Master-Dummy'!A252:Y542,6,0)</f>
        <v>12.246575342465754</v>
      </c>
      <c r="G252" s="42"/>
      <c r="H252" s="9">
        <f>VLOOKUP(A252,'Master-Dummy'!A252:Y542,12,0)</f>
        <v>45651</v>
      </c>
      <c r="I252" s="32" t="s">
        <v>199</v>
      </c>
      <c r="J252" s="9" t="str">
        <f>VLOOKUP(A252,'Master-Dummy'!A252:Y542,25,0)</f>
        <v xml:space="preserve">Pune </v>
      </c>
      <c r="K252" s="32" t="str">
        <f>VLOOKUP(A252,'Master-Dummy'!A252:Y542,11,0)</f>
        <v>L3</v>
      </c>
      <c r="L252" s="32" t="s">
        <v>267</v>
      </c>
      <c r="M252" s="32" t="s">
        <v>118</v>
      </c>
      <c r="N252" s="32" t="s">
        <v>430</v>
      </c>
      <c r="O252" s="32" t="s">
        <v>386</v>
      </c>
      <c r="P252" s="32" t="s">
        <v>406</v>
      </c>
      <c r="S252" s="32" t="s">
        <v>368</v>
      </c>
      <c r="T252" s="10">
        <v>4375000</v>
      </c>
      <c r="U252" s="32" t="e">
        <f>VLOOKUP(B252,#REF!,22,0)</f>
        <v>#REF!</v>
      </c>
      <c r="V252" s="43" t="s">
        <v>136</v>
      </c>
    </row>
    <row r="253" spans="1:22" x14ac:dyDescent="0.35">
      <c r="A253" s="41">
        <f t="shared" si="3"/>
        <v>252</v>
      </c>
      <c r="B253" s="31">
        <f>VLOOKUP(A253,'Master-Dummy'!A253:Y543,4,0)</f>
        <v>76878</v>
      </c>
      <c r="C253" s="8" t="str">
        <f>VLOOKUP(A253,'Master-Dummy'!A253:Y543,5,0)</f>
        <v xml:space="preserve">Take dummy </v>
      </c>
      <c r="D253" s="8" t="s">
        <v>182</v>
      </c>
      <c r="E253" s="32" t="str">
        <f>VLOOKUP(A253,'Master-Dummy'!A253:Y543,24,0)</f>
        <v>B.Tech</v>
      </c>
      <c r="F253" s="42">
        <f>VLOOKUP(A253,'Master-Dummy'!A253:Y543,6,0)</f>
        <v>5.7465753424657535</v>
      </c>
      <c r="G253" s="42"/>
      <c r="H253" s="9">
        <f>VLOOKUP(A253,'Master-Dummy'!A253:Y543,12,0)</f>
        <v>45717</v>
      </c>
      <c r="I253" s="32" t="s">
        <v>199</v>
      </c>
      <c r="J253" s="9" t="str">
        <f>VLOOKUP(A253,'Master-Dummy'!A253:Y543,25,0)</f>
        <v xml:space="preserve">Pune </v>
      </c>
      <c r="K253" s="32" t="str">
        <f>VLOOKUP(A253,'Master-Dummy'!A253:Y543,11,0)</f>
        <v>L2</v>
      </c>
      <c r="L253" s="32" t="s">
        <v>279</v>
      </c>
      <c r="M253" s="32" t="s">
        <v>118</v>
      </c>
      <c r="N253" s="32" t="s">
        <v>429</v>
      </c>
      <c r="O253" s="32" t="s">
        <v>422</v>
      </c>
      <c r="P253" s="32" t="s">
        <v>423</v>
      </c>
      <c r="S253" s="32" t="s">
        <v>369</v>
      </c>
      <c r="T253" s="10">
        <v>2525000</v>
      </c>
      <c r="U253" s="32" t="e">
        <f>VLOOKUP(B253,#REF!,22,0)</f>
        <v>#REF!</v>
      </c>
      <c r="V253" s="43" t="s">
        <v>136</v>
      </c>
    </row>
    <row r="254" spans="1:22" x14ac:dyDescent="0.35">
      <c r="A254" s="41">
        <f t="shared" si="3"/>
        <v>253</v>
      </c>
      <c r="B254" s="31">
        <f>VLOOKUP(A254,'Master-Dummy'!A254:Y544,4,0)</f>
        <v>75662</v>
      </c>
      <c r="C254" s="8" t="str">
        <f>VLOOKUP(A254,'Master-Dummy'!A254:Y544,5,0)</f>
        <v xml:space="preserve">Take dummy </v>
      </c>
      <c r="D254" s="8" t="s">
        <v>182</v>
      </c>
      <c r="E254" s="32" t="str">
        <f>VLOOKUP(A254,'Master-Dummy'!A254:Y544,24,0)</f>
        <v>B.Tech</v>
      </c>
      <c r="F254" s="42">
        <f>VLOOKUP(A254,'Master-Dummy'!A254:Y544,6,0)</f>
        <v>10.746575342465754</v>
      </c>
      <c r="G254" s="42"/>
      <c r="H254" s="9">
        <f>VLOOKUP(A254,'Master-Dummy'!A254:Y544,12,0)</f>
        <v>45644</v>
      </c>
      <c r="I254" s="32" t="s">
        <v>199</v>
      </c>
      <c r="J254" s="9" t="str">
        <f>VLOOKUP(A254,'Master-Dummy'!A254:Y544,25,0)</f>
        <v xml:space="preserve">Pune </v>
      </c>
      <c r="K254" s="32" t="str">
        <f>VLOOKUP(A254,'Master-Dummy'!A254:Y544,11,0)</f>
        <v>L2.2</v>
      </c>
      <c r="L254" s="32" t="s">
        <v>271</v>
      </c>
      <c r="M254" s="32" t="s">
        <v>118</v>
      </c>
      <c r="N254" s="32" t="s">
        <v>428</v>
      </c>
      <c r="O254" s="32" t="s">
        <v>413</v>
      </c>
      <c r="P254" s="32" t="s">
        <v>414</v>
      </c>
      <c r="S254" s="32" t="s">
        <v>370</v>
      </c>
      <c r="T254" s="10">
        <v>4925000</v>
      </c>
      <c r="U254" s="32" t="e">
        <f>VLOOKUP(B254,#REF!,22,0)</f>
        <v>#REF!</v>
      </c>
      <c r="V254" s="43" t="s">
        <v>136</v>
      </c>
    </row>
    <row r="255" spans="1:22" x14ac:dyDescent="0.35">
      <c r="A255" s="41">
        <f t="shared" si="3"/>
        <v>254</v>
      </c>
      <c r="B255" s="31">
        <f>VLOOKUP(A255,'Master-Dummy'!A255:Y545,4,0)</f>
        <v>77688</v>
      </c>
      <c r="C255" s="8" t="str">
        <f>VLOOKUP(A255,'Master-Dummy'!A255:Y545,5,0)</f>
        <v xml:space="preserve">Take dummy </v>
      </c>
      <c r="D255" s="8" t="s">
        <v>182</v>
      </c>
      <c r="E255" s="32" t="str">
        <f>VLOOKUP(A255,'Master-Dummy'!A255:Y545,24,0)</f>
        <v>B.Tech</v>
      </c>
      <c r="F255" s="42">
        <f>VLOOKUP(A255,'Master-Dummy'!A255:Y545,6,0)</f>
        <v>3.7465753424657535</v>
      </c>
      <c r="G255" s="42"/>
      <c r="H255" s="9">
        <f>VLOOKUP(A255,'Master-Dummy'!A255:Y545,12,0)</f>
        <v>45717</v>
      </c>
      <c r="I255" s="32" t="s">
        <v>199</v>
      </c>
      <c r="J255" s="9" t="str">
        <f>VLOOKUP(A255,'Master-Dummy'!A255:Y545,25,0)</f>
        <v xml:space="preserve">Pune </v>
      </c>
      <c r="K255" s="32" t="str">
        <f>VLOOKUP(A255,'Master-Dummy'!A255:Y545,11,0)</f>
        <v>L1.2</v>
      </c>
      <c r="L255" s="32" t="s">
        <v>280</v>
      </c>
      <c r="M255" s="32" t="s">
        <v>118</v>
      </c>
      <c r="N255" s="32" t="s">
        <v>428</v>
      </c>
      <c r="O255" s="32" t="s">
        <v>413</v>
      </c>
      <c r="P255" s="32" t="s">
        <v>424</v>
      </c>
      <c r="S255" s="32" t="s">
        <v>345</v>
      </c>
      <c r="T255" s="10">
        <v>1425000</v>
      </c>
      <c r="U255" s="32" t="e">
        <f>VLOOKUP(B255,#REF!,22,0)</f>
        <v>#REF!</v>
      </c>
      <c r="V255" s="43" t="s">
        <v>136</v>
      </c>
    </row>
    <row r="256" spans="1:22" x14ac:dyDescent="0.35">
      <c r="A256" s="41">
        <f t="shared" si="3"/>
        <v>255</v>
      </c>
      <c r="B256" s="31">
        <f>VLOOKUP(A256,'Master-Dummy'!A256:Y546,4,0)</f>
        <v>76854</v>
      </c>
      <c r="C256" s="8" t="str">
        <f>VLOOKUP(A256,'Master-Dummy'!A256:Y546,5,0)</f>
        <v xml:space="preserve">Take dummy </v>
      </c>
      <c r="D256" s="8" t="s">
        <v>182</v>
      </c>
      <c r="E256" s="32" t="str">
        <f>VLOOKUP(A256,'Master-Dummy'!A256:Y546,24,0)</f>
        <v>B.Tech</v>
      </c>
      <c r="F256" s="42">
        <f>VLOOKUP(A256,'Master-Dummy'!A256:Y546,6,0)</f>
        <v>10.746575342465754</v>
      </c>
      <c r="G256" s="42"/>
      <c r="H256" s="9">
        <f>VLOOKUP(A256,'Master-Dummy'!A256:Y546,12,0)</f>
        <v>45686</v>
      </c>
      <c r="I256" s="32" t="s">
        <v>199</v>
      </c>
      <c r="J256" s="9" t="str">
        <f>VLOOKUP(A256,'Master-Dummy'!A256:Y546,25,0)</f>
        <v xml:space="preserve">Pune </v>
      </c>
      <c r="K256" s="32" t="str">
        <f>VLOOKUP(A256,'Master-Dummy'!A256:Y546,11,0)</f>
        <v>L2.2</v>
      </c>
      <c r="L256" s="32" t="s">
        <v>281</v>
      </c>
      <c r="M256" s="32" t="s">
        <v>118</v>
      </c>
      <c r="N256" s="32" t="s">
        <v>430</v>
      </c>
      <c r="O256" s="32" t="s">
        <v>400</v>
      </c>
      <c r="P256" s="32" t="s">
        <v>412</v>
      </c>
      <c r="S256" s="32" t="s">
        <v>371</v>
      </c>
      <c r="T256" s="10">
        <v>3325000</v>
      </c>
      <c r="U256" s="32" t="e">
        <f>VLOOKUP(B256,#REF!,22,0)</f>
        <v>#REF!</v>
      </c>
      <c r="V256" s="43" t="s">
        <v>104</v>
      </c>
    </row>
    <row r="257" spans="1:22" x14ac:dyDescent="0.35">
      <c r="A257" s="41">
        <f t="shared" si="3"/>
        <v>256</v>
      </c>
      <c r="B257" s="31">
        <f>VLOOKUP(A257,'Master-Dummy'!A257:Y547,4,0)</f>
        <v>75164</v>
      </c>
      <c r="C257" s="8" t="str">
        <f>VLOOKUP(A257,'Master-Dummy'!A257:Y547,5,0)</f>
        <v xml:space="preserve">Take dummy </v>
      </c>
      <c r="D257" s="8" t="s">
        <v>182</v>
      </c>
      <c r="E257" s="32" t="str">
        <f>VLOOKUP(A257,'Master-Dummy'!A257:Y547,24,0)</f>
        <v>B.Tech</v>
      </c>
      <c r="F257" s="42">
        <f>VLOOKUP(A257,'Master-Dummy'!A257:Y547,6,0)</f>
        <v>13.146575342465754</v>
      </c>
      <c r="G257" s="42"/>
      <c r="H257" s="9">
        <f>VLOOKUP(A257,'Master-Dummy'!A257:Y547,12,0)</f>
        <v>45718</v>
      </c>
      <c r="I257" s="32" t="s">
        <v>199</v>
      </c>
      <c r="J257" s="9" t="str">
        <f>VLOOKUP(A257,'Master-Dummy'!A257:Y547,25,0)</f>
        <v xml:space="preserve">Pune </v>
      </c>
      <c r="K257" s="32" t="str">
        <f>VLOOKUP(A257,'Master-Dummy'!A257:Y547,11,0)</f>
        <v>L3</v>
      </c>
      <c r="L257" s="32" t="s">
        <v>261</v>
      </c>
      <c r="M257" s="32" t="s">
        <v>118</v>
      </c>
      <c r="N257" s="32" t="s">
        <v>428</v>
      </c>
      <c r="O257" s="32" t="s">
        <v>410</v>
      </c>
      <c r="P257" s="32" t="s">
        <v>411</v>
      </c>
      <c r="S257" s="32" t="s">
        <v>372</v>
      </c>
      <c r="T257" s="10">
        <v>3525000</v>
      </c>
      <c r="U257" s="32" t="e">
        <f>VLOOKUP(B257,#REF!,22,0)</f>
        <v>#REF!</v>
      </c>
      <c r="V257" s="43" t="s">
        <v>136</v>
      </c>
    </row>
    <row r="258" spans="1:22" x14ac:dyDescent="0.35">
      <c r="A258" s="41">
        <f t="shared" si="3"/>
        <v>257</v>
      </c>
      <c r="B258" s="31">
        <f>VLOOKUP(A258,'Master-Dummy'!A258:Y548,4,0)</f>
        <v>78038</v>
      </c>
      <c r="C258" s="8" t="str">
        <f>VLOOKUP(A258,'Master-Dummy'!A258:Y548,5,0)</f>
        <v xml:space="preserve">Take dummy </v>
      </c>
      <c r="D258" s="8" t="s">
        <v>182</v>
      </c>
      <c r="E258" s="32" t="str">
        <f>VLOOKUP(A258,'Master-Dummy'!A258:Y548,24,0)</f>
        <v>B.Tech</v>
      </c>
      <c r="F258" s="42">
        <f>VLOOKUP(A258,'Master-Dummy'!A258:Y548,6,0)</f>
        <v>10.246575342465754</v>
      </c>
      <c r="G258" s="42"/>
      <c r="H258" s="9">
        <f>VLOOKUP(A258,'Master-Dummy'!A258:Y548,12,0)</f>
        <v>45646</v>
      </c>
      <c r="I258" s="32" t="s">
        <v>199</v>
      </c>
      <c r="J258" s="9" t="str">
        <f>VLOOKUP(A258,'Master-Dummy'!A258:Y548,25,0)</f>
        <v xml:space="preserve">Pune </v>
      </c>
      <c r="K258" s="32" t="str">
        <f>VLOOKUP(A258,'Master-Dummy'!A258:Y548,11,0)</f>
        <v>L2.1</v>
      </c>
      <c r="L258" s="32" t="s">
        <v>282</v>
      </c>
      <c r="M258" s="32" t="s">
        <v>118</v>
      </c>
      <c r="N258" s="32" t="s">
        <v>428</v>
      </c>
      <c r="O258" s="32" t="s">
        <v>404</v>
      </c>
      <c r="P258" s="32" t="s">
        <v>425</v>
      </c>
      <c r="S258" s="32" t="s">
        <v>373</v>
      </c>
      <c r="T258" s="10">
        <v>2025000</v>
      </c>
      <c r="U258" s="32" t="e">
        <f>VLOOKUP(B258,#REF!,22,0)</f>
        <v>#REF!</v>
      </c>
      <c r="V258" s="43" t="s">
        <v>126</v>
      </c>
    </row>
    <row r="259" spans="1:22" x14ac:dyDescent="0.35">
      <c r="A259" s="41">
        <f t="shared" si="3"/>
        <v>258</v>
      </c>
      <c r="B259" s="31">
        <f>VLOOKUP(A259,'Master-Dummy'!A259:Y549,4,0)</f>
        <v>77935</v>
      </c>
      <c r="C259" s="8" t="str">
        <f>VLOOKUP(A259,'Master-Dummy'!A259:Y549,5,0)</f>
        <v xml:space="preserve">Take dummy </v>
      </c>
      <c r="D259" s="8" t="s">
        <v>182</v>
      </c>
      <c r="E259" s="32" t="str">
        <f>VLOOKUP(A259,'Master-Dummy'!A259:Y549,24,0)</f>
        <v>B.Tech</v>
      </c>
      <c r="F259" s="42">
        <f>VLOOKUP(A259,'Master-Dummy'!A259:Y549,6,0)</f>
        <v>6.2465753424657535</v>
      </c>
      <c r="G259" s="42"/>
      <c r="H259" s="9">
        <f>VLOOKUP(A259,'Master-Dummy'!A259:Y549,12,0)</f>
        <v>45703</v>
      </c>
      <c r="I259" s="32" t="s">
        <v>199</v>
      </c>
      <c r="J259" s="9" t="str">
        <f>VLOOKUP(A259,'Master-Dummy'!A259:Y549,25,0)</f>
        <v xml:space="preserve">Pune </v>
      </c>
      <c r="K259" s="32" t="str">
        <f>VLOOKUP(A259,'Master-Dummy'!A259:Y549,11,0)</f>
        <v>L2</v>
      </c>
      <c r="L259" s="32" t="s">
        <v>283</v>
      </c>
      <c r="M259" s="32" t="s">
        <v>118</v>
      </c>
      <c r="N259" s="32" t="s">
        <v>428</v>
      </c>
      <c r="O259" s="32" t="s">
        <v>413</v>
      </c>
      <c r="P259" s="32" t="s">
        <v>424</v>
      </c>
      <c r="S259" s="32" t="s">
        <v>374</v>
      </c>
      <c r="T259" s="10">
        <v>2925000</v>
      </c>
      <c r="U259" s="32" t="e">
        <f>VLOOKUP(B259,#REF!,22,0)</f>
        <v>#REF!</v>
      </c>
      <c r="V259" s="43" t="s">
        <v>136</v>
      </c>
    </row>
    <row r="260" spans="1:22" x14ac:dyDescent="0.35">
      <c r="A260" s="41">
        <f t="shared" ref="A260:A291" si="4">A259+1</f>
        <v>259</v>
      </c>
      <c r="B260" s="31">
        <f>VLOOKUP(A260,'Master-Dummy'!A260:Y550,4,0)</f>
        <v>78368</v>
      </c>
      <c r="C260" s="8" t="str">
        <f>VLOOKUP(A260,'Master-Dummy'!A260:Y550,5,0)</f>
        <v xml:space="preserve">Take dummy </v>
      </c>
      <c r="D260" s="8" t="s">
        <v>182</v>
      </c>
      <c r="E260" s="32" t="str">
        <f>VLOOKUP(A260,'Master-Dummy'!A260:Y550,24,0)</f>
        <v>B.Tech</v>
      </c>
      <c r="F260" s="42">
        <f>VLOOKUP(A260,'Master-Dummy'!A260:Y550,6,0)</f>
        <v>13.046575342465754</v>
      </c>
      <c r="G260" s="42"/>
      <c r="H260" s="9">
        <f>VLOOKUP(A260,'Master-Dummy'!A260:Y550,12,0)</f>
        <v>45700</v>
      </c>
      <c r="I260" s="32" t="s">
        <v>199</v>
      </c>
      <c r="J260" s="9" t="str">
        <f>VLOOKUP(A260,'Master-Dummy'!A260:Y550,25,0)</f>
        <v xml:space="preserve">Pune </v>
      </c>
      <c r="K260" s="32" t="str">
        <f>VLOOKUP(A260,'Master-Dummy'!A260:Y550,11,0)</f>
        <v>L3</v>
      </c>
      <c r="L260" s="32" t="s">
        <v>284</v>
      </c>
      <c r="M260" s="32" t="s">
        <v>118</v>
      </c>
      <c r="N260" s="32" t="s">
        <v>428</v>
      </c>
      <c r="O260" s="32" t="s">
        <v>375</v>
      </c>
      <c r="P260" s="32" t="s">
        <v>426</v>
      </c>
      <c r="S260" s="32" t="s">
        <v>28</v>
      </c>
      <c r="T260" s="10">
        <v>3925000</v>
      </c>
      <c r="U260" s="32" t="e">
        <f>VLOOKUP(B260,#REF!,22,0)</f>
        <v>#REF!</v>
      </c>
      <c r="V260" s="43" t="s">
        <v>174</v>
      </c>
    </row>
    <row r="261" spans="1:22" x14ac:dyDescent="0.35">
      <c r="A261" s="41">
        <f t="shared" si="4"/>
        <v>260</v>
      </c>
      <c r="B261" s="31">
        <f>VLOOKUP(A261,'Master-Dummy'!A261:Y551,4,0)</f>
        <v>78494</v>
      </c>
      <c r="C261" s="8" t="str">
        <f>VLOOKUP(A261,'Master-Dummy'!A261:Y551,5,0)</f>
        <v xml:space="preserve">Take dummy </v>
      </c>
      <c r="D261" s="8" t="s">
        <v>182</v>
      </c>
      <c r="E261" s="32" t="str">
        <f>VLOOKUP(A261,'Master-Dummy'!A261:Y551,24,0)</f>
        <v>B.Tech</v>
      </c>
      <c r="F261" s="42">
        <f>VLOOKUP(A261,'Master-Dummy'!A261:Y551,6,0)</f>
        <v>2.2465753424657535</v>
      </c>
      <c r="G261" s="42"/>
      <c r="H261" s="9">
        <f>VLOOKUP(A261,'Master-Dummy'!A261:Y551,12,0)</f>
        <v>45665</v>
      </c>
      <c r="I261" s="32" t="s">
        <v>199</v>
      </c>
      <c r="J261" s="9" t="str">
        <f>VLOOKUP(A261,'Master-Dummy'!A261:Y551,25,0)</f>
        <v xml:space="preserve">Pune </v>
      </c>
      <c r="K261" s="32" t="str">
        <f>VLOOKUP(A261,'Master-Dummy'!A261:Y551,11,0)</f>
        <v>L1.1</v>
      </c>
      <c r="L261" s="32" t="s">
        <v>285</v>
      </c>
      <c r="M261" s="32" t="s">
        <v>118</v>
      </c>
      <c r="N261" s="32" t="s">
        <v>428</v>
      </c>
      <c r="O261" s="32" t="s">
        <v>375</v>
      </c>
      <c r="P261" s="32" t="s">
        <v>427</v>
      </c>
      <c r="S261" s="32" t="s">
        <v>371</v>
      </c>
      <c r="T261" s="10">
        <v>814000</v>
      </c>
      <c r="U261" s="32" t="e">
        <f>VLOOKUP(B261,#REF!,22,0)</f>
        <v>#REF!</v>
      </c>
      <c r="V261" s="43" t="s">
        <v>57</v>
      </c>
    </row>
    <row r="262" spans="1:22" x14ac:dyDescent="0.35">
      <c r="A262" s="41">
        <f t="shared" si="4"/>
        <v>261</v>
      </c>
      <c r="B262" s="31">
        <f>VLOOKUP(A262,'Master-Dummy'!A262:Y552,4,0)</f>
        <v>78436</v>
      </c>
      <c r="C262" s="8" t="str">
        <f>VLOOKUP(A262,'Master-Dummy'!A262:Y552,5,0)</f>
        <v xml:space="preserve">Take dummy </v>
      </c>
      <c r="D262" s="8" t="s">
        <v>182</v>
      </c>
      <c r="E262" s="32" t="str">
        <f>VLOOKUP(A262,'Master-Dummy'!A262:Y552,24,0)</f>
        <v>B.Tech</v>
      </c>
      <c r="F262" s="42">
        <f>VLOOKUP(A262,'Master-Dummy'!A262:Y552,6,0)</f>
        <v>7.2465753424657535</v>
      </c>
      <c r="G262" s="42"/>
      <c r="H262" s="9">
        <f>VLOOKUP(A262,'Master-Dummy'!A262:Y552,12,0)</f>
        <v>45665</v>
      </c>
      <c r="I262" s="32" t="s">
        <v>199</v>
      </c>
      <c r="J262" s="9" t="str">
        <f>VLOOKUP(A262,'Master-Dummy'!A262:Y552,25,0)</f>
        <v xml:space="preserve">Pune </v>
      </c>
      <c r="K262" s="32" t="str">
        <f>VLOOKUP(A262,'Master-Dummy'!A262:Y552,11,0)</f>
        <v>L2.1</v>
      </c>
      <c r="L262" s="32" t="s">
        <v>285</v>
      </c>
      <c r="M262" s="32" t="s">
        <v>118</v>
      </c>
      <c r="N262" s="32" t="s">
        <v>428</v>
      </c>
      <c r="O262" s="32" t="s">
        <v>375</v>
      </c>
      <c r="P262" s="32" t="s">
        <v>426</v>
      </c>
      <c r="S262" s="32" t="s">
        <v>371</v>
      </c>
      <c r="T262" s="10">
        <v>2603000</v>
      </c>
      <c r="U262" s="32" t="e">
        <f>VLOOKUP(B262,#REF!,22,0)</f>
        <v>#REF!</v>
      </c>
      <c r="V262" s="43" t="s">
        <v>57</v>
      </c>
    </row>
    <row r="263" spans="1:22" x14ac:dyDescent="0.35">
      <c r="A263" s="41">
        <f t="shared" si="4"/>
        <v>262</v>
      </c>
      <c r="B263" s="31">
        <f>VLOOKUP(A263,'Master-Dummy'!A263:Y553,4,0)</f>
        <v>78502</v>
      </c>
      <c r="C263" s="8" t="str">
        <f>VLOOKUP(A263,'Master-Dummy'!A263:Y553,5,0)</f>
        <v xml:space="preserve">Take dummy </v>
      </c>
      <c r="D263" s="8" t="s">
        <v>182</v>
      </c>
      <c r="E263" s="32" t="str">
        <f>VLOOKUP(A263,'Master-Dummy'!A263:Y553,24,0)</f>
        <v>B.Tech</v>
      </c>
      <c r="F263" s="42">
        <f>VLOOKUP(A263,'Master-Dummy'!A263:Y553,6,0)</f>
        <v>8.7465753424657535</v>
      </c>
      <c r="G263" s="42"/>
      <c r="H263" s="9">
        <f>VLOOKUP(A263,'Master-Dummy'!A263:Y553,12,0)</f>
        <v>45665</v>
      </c>
      <c r="I263" s="32" t="s">
        <v>199</v>
      </c>
      <c r="J263" s="9" t="str">
        <f>VLOOKUP(A263,'Master-Dummy'!A263:Y553,25,0)</f>
        <v xml:space="preserve">Pune </v>
      </c>
      <c r="K263" s="32" t="str">
        <f>VLOOKUP(A263,'Master-Dummy'!A263:Y553,11,0)</f>
        <v>L2.1</v>
      </c>
      <c r="L263" s="32" t="s">
        <v>285</v>
      </c>
      <c r="M263" s="32" t="s">
        <v>118</v>
      </c>
      <c r="N263" s="32" t="s">
        <v>428</v>
      </c>
      <c r="O263" s="32" t="s">
        <v>375</v>
      </c>
      <c r="P263" s="32" t="s">
        <v>427</v>
      </c>
      <c r="S263" s="32" t="s">
        <v>371</v>
      </c>
      <c r="T263" s="10">
        <v>2505000</v>
      </c>
      <c r="U263" s="32" t="e">
        <f>VLOOKUP(B263,#REF!,22,0)</f>
        <v>#REF!</v>
      </c>
      <c r="V263" s="43" t="s">
        <v>175</v>
      </c>
    </row>
    <row r="264" spans="1:22" x14ac:dyDescent="0.35">
      <c r="A264" s="41">
        <f t="shared" si="4"/>
        <v>263</v>
      </c>
      <c r="B264" s="31">
        <f>VLOOKUP(A264,'Master-Dummy'!A264:Y554,4,0)</f>
        <v>78500</v>
      </c>
      <c r="C264" s="8" t="str">
        <f>VLOOKUP(A264,'Master-Dummy'!A264:Y554,5,0)</f>
        <v xml:space="preserve">Take dummy </v>
      </c>
      <c r="D264" s="8" t="s">
        <v>182</v>
      </c>
      <c r="E264" s="32" t="str">
        <f>VLOOKUP(A264,'Master-Dummy'!A264:Y554,24,0)</f>
        <v>B.Tech</v>
      </c>
      <c r="F264" s="42">
        <f>VLOOKUP(A264,'Master-Dummy'!A264:Y554,6,0)</f>
        <v>8.7465753424657535</v>
      </c>
      <c r="G264" s="42"/>
      <c r="H264" s="9">
        <f>VLOOKUP(A264,'Master-Dummy'!A264:Y554,12,0)</f>
        <v>45665</v>
      </c>
      <c r="I264" s="32" t="s">
        <v>199</v>
      </c>
      <c r="J264" s="9" t="str">
        <f>VLOOKUP(A264,'Master-Dummy'!A264:Y554,25,0)</f>
        <v xml:space="preserve">Pune </v>
      </c>
      <c r="K264" s="32" t="str">
        <f>VLOOKUP(A264,'Master-Dummy'!A264:Y554,11,0)</f>
        <v>L2.1</v>
      </c>
      <c r="L264" s="32" t="s">
        <v>285</v>
      </c>
      <c r="M264" s="32" t="s">
        <v>118</v>
      </c>
      <c r="N264" s="32" t="s">
        <v>428</v>
      </c>
      <c r="O264" s="32" t="s">
        <v>375</v>
      </c>
      <c r="P264" s="32" t="s">
        <v>427</v>
      </c>
      <c r="S264" s="32" t="s">
        <v>371</v>
      </c>
      <c r="T264" s="10">
        <v>2755000</v>
      </c>
      <c r="U264" s="32" t="e">
        <f>VLOOKUP(B264,#REF!,22,0)</f>
        <v>#REF!</v>
      </c>
      <c r="V264" s="43" t="s">
        <v>175</v>
      </c>
    </row>
    <row r="265" spans="1:22" x14ac:dyDescent="0.35">
      <c r="A265" s="41">
        <f t="shared" si="4"/>
        <v>264</v>
      </c>
      <c r="B265" s="31">
        <f>VLOOKUP(A265,'Master-Dummy'!A265:Y555,4,0)</f>
        <v>78443</v>
      </c>
      <c r="C265" s="8" t="str">
        <f>VLOOKUP(A265,'Master-Dummy'!A265:Y555,5,0)</f>
        <v xml:space="preserve">Take dummy </v>
      </c>
      <c r="D265" s="8" t="s">
        <v>182</v>
      </c>
      <c r="E265" s="32" t="str">
        <f>VLOOKUP(A265,'Master-Dummy'!A265:Y555,24,0)</f>
        <v>B.Tech</v>
      </c>
      <c r="F265" s="42">
        <f>VLOOKUP(A265,'Master-Dummy'!A265:Y555,6,0)</f>
        <v>8.2465753424657535</v>
      </c>
      <c r="G265" s="42"/>
      <c r="H265" s="9">
        <f>VLOOKUP(A265,'Master-Dummy'!A265:Y555,12,0)</f>
        <v>45665</v>
      </c>
      <c r="I265" s="32" t="s">
        <v>199</v>
      </c>
      <c r="J265" s="9" t="str">
        <f>VLOOKUP(A265,'Master-Dummy'!A265:Y555,25,0)</f>
        <v xml:space="preserve">Pune </v>
      </c>
      <c r="K265" s="32" t="str">
        <f>VLOOKUP(A265,'Master-Dummy'!A265:Y555,11,0)</f>
        <v>L2.1</v>
      </c>
      <c r="L265" s="32" t="s">
        <v>285</v>
      </c>
      <c r="M265" s="32" t="s">
        <v>118</v>
      </c>
      <c r="N265" s="32" t="s">
        <v>428</v>
      </c>
      <c r="O265" s="32" t="s">
        <v>375</v>
      </c>
      <c r="P265" s="32" t="s">
        <v>426</v>
      </c>
      <c r="S265" s="32" t="s">
        <v>371</v>
      </c>
      <c r="T265" s="10">
        <v>2895000</v>
      </c>
      <c r="U265" s="32" t="e">
        <f>VLOOKUP(B265,#REF!,22,0)</f>
        <v>#REF!</v>
      </c>
      <c r="V265" s="43" t="s">
        <v>175</v>
      </c>
    </row>
    <row r="266" spans="1:22" x14ac:dyDescent="0.35">
      <c r="A266" s="41">
        <f t="shared" si="4"/>
        <v>265</v>
      </c>
      <c r="B266" s="31">
        <f>VLOOKUP(A266,'Master-Dummy'!A266:Y556,4,0)</f>
        <v>78506</v>
      </c>
      <c r="C266" s="8" t="str">
        <f>VLOOKUP(A266,'Master-Dummy'!A266:Y556,5,0)</f>
        <v xml:space="preserve">Take dummy </v>
      </c>
      <c r="D266" s="8" t="s">
        <v>182</v>
      </c>
      <c r="E266" s="32" t="str">
        <f>VLOOKUP(A266,'Master-Dummy'!A266:Y556,24,0)</f>
        <v>B.Tech</v>
      </c>
      <c r="F266" s="42">
        <f>VLOOKUP(A266,'Master-Dummy'!A266:Y556,6,0)</f>
        <v>8.2465753424657535</v>
      </c>
      <c r="G266" s="42"/>
      <c r="H266" s="9">
        <f>VLOOKUP(A266,'Master-Dummy'!A266:Y556,12,0)</f>
        <v>45665</v>
      </c>
      <c r="I266" s="32" t="s">
        <v>199</v>
      </c>
      <c r="J266" s="9" t="str">
        <f>VLOOKUP(A266,'Master-Dummy'!A266:Y556,25,0)</f>
        <v xml:space="preserve">Pune </v>
      </c>
      <c r="K266" s="32" t="str">
        <f>VLOOKUP(A266,'Master-Dummy'!A266:Y556,11,0)</f>
        <v>L2.1</v>
      </c>
      <c r="L266" s="32" t="s">
        <v>285</v>
      </c>
      <c r="M266" s="32" t="s">
        <v>118</v>
      </c>
      <c r="N266" s="32" t="s">
        <v>428</v>
      </c>
      <c r="O266" s="32" t="s">
        <v>375</v>
      </c>
      <c r="P266" s="32" t="s">
        <v>427</v>
      </c>
      <c r="S266" s="32" t="s">
        <v>371</v>
      </c>
      <c r="T266" s="10">
        <v>2745000</v>
      </c>
      <c r="U266" s="32" t="e">
        <f>VLOOKUP(B266,#REF!,22,0)</f>
        <v>#REF!</v>
      </c>
      <c r="V266" s="43" t="s">
        <v>175</v>
      </c>
    </row>
    <row r="267" spans="1:22" x14ac:dyDescent="0.35">
      <c r="A267" s="41">
        <f t="shared" si="4"/>
        <v>266</v>
      </c>
      <c r="B267" s="31">
        <f>VLOOKUP(A267,'Master-Dummy'!A267:Y557,4,0)</f>
        <v>78504</v>
      </c>
      <c r="C267" s="8" t="str">
        <f>VLOOKUP(A267,'Master-Dummy'!A267:Y557,5,0)</f>
        <v xml:space="preserve">Take dummy </v>
      </c>
      <c r="D267" s="8" t="s">
        <v>182</v>
      </c>
      <c r="E267" s="32" t="str">
        <f>VLOOKUP(A267,'Master-Dummy'!A267:Y557,24,0)</f>
        <v>B.Tech</v>
      </c>
      <c r="F267" s="42">
        <f>VLOOKUP(A267,'Master-Dummy'!A267:Y557,6,0)</f>
        <v>10.246575342465754</v>
      </c>
      <c r="G267" s="42"/>
      <c r="H267" s="9">
        <f>VLOOKUP(A267,'Master-Dummy'!A267:Y557,12,0)</f>
        <v>45665</v>
      </c>
      <c r="I267" s="32" t="s">
        <v>199</v>
      </c>
      <c r="J267" s="9" t="str">
        <f>VLOOKUP(A267,'Master-Dummy'!A267:Y557,25,0)</f>
        <v xml:space="preserve">Pune </v>
      </c>
      <c r="K267" s="32" t="str">
        <f>VLOOKUP(A267,'Master-Dummy'!A267:Y557,11,0)</f>
        <v>L2.2</v>
      </c>
      <c r="L267" s="32" t="s">
        <v>285</v>
      </c>
      <c r="M267" s="32" t="s">
        <v>118</v>
      </c>
      <c r="N267" s="32" t="s">
        <v>428</v>
      </c>
      <c r="O267" s="32" t="s">
        <v>375</v>
      </c>
      <c r="P267" s="32" t="s">
        <v>427</v>
      </c>
      <c r="S267" s="32" t="s">
        <v>371</v>
      </c>
      <c r="T267" s="10">
        <v>3415000</v>
      </c>
      <c r="U267" s="32" t="e">
        <f>VLOOKUP(B267,#REF!,22,0)</f>
        <v>#REF!</v>
      </c>
      <c r="V267" s="43" t="s">
        <v>175</v>
      </c>
    </row>
    <row r="268" spans="1:22" x14ac:dyDescent="0.35">
      <c r="A268" s="41">
        <f t="shared" si="4"/>
        <v>267</v>
      </c>
      <c r="B268" s="31">
        <f>VLOOKUP(A268,'Master-Dummy'!A268:Y558,4,0)</f>
        <v>78499</v>
      </c>
      <c r="C268" s="8" t="str">
        <f>VLOOKUP(A268,'Master-Dummy'!A268:Y558,5,0)</f>
        <v xml:space="preserve">Take dummy </v>
      </c>
      <c r="D268" s="8" t="s">
        <v>182</v>
      </c>
      <c r="E268" s="32" t="str">
        <f>VLOOKUP(A268,'Master-Dummy'!A268:Y558,24,0)</f>
        <v>B.Tech</v>
      </c>
      <c r="F268" s="42">
        <f>VLOOKUP(A268,'Master-Dummy'!A268:Y558,6,0)</f>
        <v>10.246575342465754</v>
      </c>
      <c r="G268" s="42"/>
      <c r="H268" s="9">
        <f>VLOOKUP(A268,'Master-Dummy'!A268:Y558,12,0)</f>
        <v>45665</v>
      </c>
      <c r="I268" s="32" t="s">
        <v>199</v>
      </c>
      <c r="J268" s="9" t="str">
        <f>VLOOKUP(A268,'Master-Dummy'!A268:Y558,25,0)</f>
        <v xml:space="preserve">Pune </v>
      </c>
      <c r="K268" s="32" t="str">
        <f>VLOOKUP(A268,'Master-Dummy'!A268:Y558,11,0)</f>
        <v>L2.2</v>
      </c>
      <c r="L268" s="32" t="s">
        <v>285</v>
      </c>
      <c r="M268" s="32" t="s">
        <v>118</v>
      </c>
      <c r="N268" s="32" t="s">
        <v>428</v>
      </c>
      <c r="O268" s="32" t="s">
        <v>375</v>
      </c>
      <c r="P268" s="32" t="s">
        <v>427</v>
      </c>
      <c r="S268" s="32" t="s">
        <v>371</v>
      </c>
      <c r="T268" s="10">
        <v>2345000</v>
      </c>
      <c r="U268" s="32" t="e">
        <f>VLOOKUP(B268,#REF!,22,0)</f>
        <v>#REF!</v>
      </c>
      <c r="V268" s="43" t="s">
        <v>175</v>
      </c>
    </row>
    <row r="269" spans="1:22" x14ac:dyDescent="0.35">
      <c r="A269" s="41">
        <f t="shared" si="4"/>
        <v>268</v>
      </c>
      <c r="B269" s="31">
        <f>VLOOKUP(A269,'Master-Dummy'!A269:Y559,4,0)</f>
        <v>78493</v>
      </c>
      <c r="C269" s="8" t="str">
        <f>VLOOKUP(A269,'Master-Dummy'!A269:Y559,5,0)</f>
        <v xml:space="preserve">Take dummy </v>
      </c>
      <c r="D269" s="8" t="s">
        <v>182</v>
      </c>
      <c r="E269" s="32" t="str">
        <f>VLOOKUP(A269,'Master-Dummy'!A269:Y559,24,0)</f>
        <v>B.Tech</v>
      </c>
      <c r="F269" s="42">
        <f>VLOOKUP(A269,'Master-Dummy'!A269:Y559,6,0)</f>
        <v>6.2465753424657535</v>
      </c>
      <c r="G269" s="42"/>
      <c r="H269" s="9">
        <f>VLOOKUP(A269,'Master-Dummy'!A269:Y559,12,0)</f>
        <v>45665</v>
      </c>
      <c r="I269" s="32" t="s">
        <v>199</v>
      </c>
      <c r="J269" s="9" t="str">
        <f>VLOOKUP(A269,'Master-Dummy'!A269:Y559,25,0)</f>
        <v xml:space="preserve">Pune </v>
      </c>
      <c r="K269" s="32" t="str">
        <f>VLOOKUP(A269,'Master-Dummy'!A269:Y559,11,0)</f>
        <v>L2</v>
      </c>
      <c r="L269" s="32" t="s">
        <v>285</v>
      </c>
      <c r="M269" s="32" t="s">
        <v>118</v>
      </c>
      <c r="N269" s="32" t="s">
        <v>428</v>
      </c>
      <c r="O269" s="32" t="s">
        <v>375</v>
      </c>
      <c r="P269" s="32" t="s">
        <v>427</v>
      </c>
      <c r="S269" s="32" t="s">
        <v>371</v>
      </c>
      <c r="T269" s="10">
        <v>1644000</v>
      </c>
      <c r="U269" s="32" t="e">
        <f>VLOOKUP(B269,#REF!,22,0)</f>
        <v>#REF!</v>
      </c>
      <c r="V269" s="43" t="s">
        <v>175</v>
      </c>
    </row>
    <row r="270" spans="1:22" x14ac:dyDescent="0.35">
      <c r="A270" s="41">
        <f t="shared" si="4"/>
        <v>269</v>
      </c>
      <c r="B270" s="31">
        <f>VLOOKUP(A270,'Master-Dummy'!A270:Y560,4,0)</f>
        <v>78444</v>
      </c>
      <c r="C270" s="8" t="str">
        <f>VLOOKUP(A270,'Master-Dummy'!A270:Y560,5,0)</f>
        <v xml:space="preserve">Take dummy </v>
      </c>
      <c r="D270" s="8" t="s">
        <v>182</v>
      </c>
      <c r="E270" s="32" t="str">
        <f>VLOOKUP(A270,'Master-Dummy'!A270:Y560,24,0)</f>
        <v>B.Tech</v>
      </c>
      <c r="F270" s="42">
        <f>VLOOKUP(A270,'Master-Dummy'!A270:Y560,6,0)</f>
        <v>5.2465753424657535</v>
      </c>
      <c r="G270" s="42"/>
      <c r="H270" s="9">
        <f>VLOOKUP(A270,'Master-Dummy'!A270:Y560,12,0)</f>
        <v>45665</v>
      </c>
      <c r="I270" s="32" t="s">
        <v>199</v>
      </c>
      <c r="J270" s="9" t="str">
        <f>VLOOKUP(A270,'Master-Dummy'!A270:Y560,25,0)</f>
        <v xml:space="preserve">Pune </v>
      </c>
      <c r="K270" s="32" t="str">
        <f>VLOOKUP(A270,'Master-Dummy'!A270:Y560,11,0)</f>
        <v>L1.2</v>
      </c>
      <c r="L270" s="32" t="s">
        <v>285</v>
      </c>
      <c r="M270" s="32" t="s">
        <v>118</v>
      </c>
      <c r="N270" s="32" t="s">
        <v>428</v>
      </c>
      <c r="O270" s="32" t="s">
        <v>375</v>
      </c>
      <c r="P270" s="32" t="s">
        <v>426</v>
      </c>
      <c r="S270" s="32" t="s">
        <v>371</v>
      </c>
      <c r="T270" s="10">
        <v>775000</v>
      </c>
      <c r="U270" s="32" t="e">
        <f>VLOOKUP(B270,#REF!,22,0)</f>
        <v>#REF!</v>
      </c>
      <c r="V270" s="43" t="s">
        <v>175</v>
      </c>
    </row>
    <row r="271" spans="1:22" x14ac:dyDescent="0.35">
      <c r="A271" s="41">
        <f t="shared" si="4"/>
        <v>270</v>
      </c>
      <c r="B271" s="31">
        <f>VLOOKUP(A271,'Master-Dummy'!A271:Y561,4,0)</f>
        <v>78503</v>
      </c>
      <c r="C271" s="8" t="str">
        <f>VLOOKUP(A271,'Master-Dummy'!A271:Y561,5,0)</f>
        <v xml:space="preserve">Take dummy </v>
      </c>
      <c r="D271" s="8" t="s">
        <v>182</v>
      </c>
      <c r="E271" s="32" t="str">
        <f>VLOOKUP(A271,'Master-Dummy'!A271:Y561,24,0)</f>
        <v>B.Tech</v>
      </c>
      <c r="F271" s="42">
        <f>VLOOKUP(A271,'Master-Dummy'!A271:Y561,6,0)</f>
        <v>6.2465753424657535</v>
      </c>
      <c r="G271" s="42"/>
      <c r="H271" s="9">
        <f>VLOOKUP(A271,'Master-Dummy'!A271:Y561,12,0)</f>
        <v>45665</v>
      </c>
      <c r="I271" s="32" t="s">
        <v>199</v>
      </c>
      <c r="J271" s="9" t="str">
        <f>VLOOKUP(A271,'Master-Dummy'!A271:Y561,25,0)</f>
        <v xml:space="preserve">Pune </v>
      </c>
      <c r="K271" s="32" t="str">
        <f>VLOOKUP(A271,'Master-Dummy'!A271:Y561,11,0)</f>
        <v>L2</v>
      </c>
      <c r="L271" s="32" t="s">
        <v>285</v>
      </c>
      <c r="M271" s="32" t="s">
        <v>118</v>
      </c>
      <c r="N271" s="32" t="s">
        <v>428</v>
      </c>
      <c r="O271" s="32" t="s">
        <v>375</v>
      </c>
      <c r="P271" s="32" t="s">
        <v>427</v>
      </c>
      <c r="S271" s="32" t="s">
        <v>371</v>
      </c>
      <c r="T271" s="10">
        <v>1985000.0000000002</v>
      </c>
      <c r="U271" s="32" t="e">
        <f>VLOOKUP(B271,#REF!,22,0)</f>
        <v>#REF!</v>
      </c>
      <c r="V271" s="43" t="s">
        <v>175</v>
      </c>
    </row>
    <row r="272" spans="1:22" x14ac:dyDescent="0.35">
      <c r="A272" s="41">
        <f t="shared" si="4"/>
        <v>271</v>
      </c>
      <c r="B272" s="31">
        <f>VLOOKUP(A272,'Master-Dummy'!A272:Y562,4,0)</f>
        <v>78501</v>
      </c>
      <c r="C272" s="8" t="str">
        <f>VLOOKUP(A272,'Master-Dummy'!A272:Y562,5,0)</f>
        <v xml:space="preserve">Take dummy </v>
      </c>
      <c r="D272" s="8" t="s">
        <v>182</v>
      </c>
      <c r="E272" s="32" t="str">
        <f>VLOOKUP(A272,'Master-Dummy'!A272:Y562,24,0)</f>
        <v>B.Tech</v>
      </c>
      <c r="F272" s="42">
        <f>VLOOKUP(A272,'Master-Dummy'!A272:Y562,6,0)</f>
        <v>11.246575342465754</v>
      </c>
      <c r="G272" s="42"/>
      <c r="H272" s="9">
        <f>VLOOKUP(A272,'Master-Dummy'!A272:Y562,12,0)</f>
        <v>45665</v>
      </c>
      <c r="I272" s="32" t="s">
        <v>199</v>
      </c>
      <c r="J272" s="9" t="str">
        <f>VLOOKUP(A272,'Master-Dummy'!A272:Y562,25,0)</f>
        <v xml:space="preserve">Pune </v>
      </c>
      <c r="K272" s="32" t="str">
        <f>VLOOKUP(A272,'Master-Dummy'!A272:Y562,11,0)</f>
        <v>L2.2</v>
      </c>
      <c r="L272" s="32" t="s">
        <v>285</v>
      </c>
      <c r="M272" s="32" t="s">
        <v>118</v>
      </c>
      <c r="N272" s="32" t="s">
        <v>428</v>
      </c>
      <c r="O272" s="32" t="s">
        <v>375</v>
      </c>
      <c r="P272" s="32" t="s">
        <v>427</v>
      </c>
      <c r="S272" s="32" t="s">
        <v>371</v>
      </c>
      <c r="T272" s="10">
        <v>3215000</v>
      </c>
      <c r="U272" s="32" t="e">
        <f>VLOOKUP(B272,#REF!,22,0)</f>
        <v>#REF!</v>
      </c>
      <c r="V272" s="43" t="s">
        <v>175</v>
      </c>
    </row>
    <row r="273" spans="1:22" x14ac:dyDescent="0.35">
      <c r="A273" s="41">
        <f t="shared" si="4"/>
        <v>272</v>
      </c>
      <c r="B273" s="31">
        <f>VLOOKUP(A273,'Master-Dummy'!A273:Y563,4,0)</f>
        <v>78441</v>
      </c>
      <c r="C273" s="8" t="str">
        <f>VLOOKUP(A273,'Master-Dummy'!A273:Y563,5,0)</f>
        <v xml:space="preserve">Take dummy </v>
      </c>
      <c r="D273" s="8" t="s">
        <v>182</v>
      </c>
      <c r="E273" s="32" t="str">
        <f>VLOOKUP(A273,'Master-Dummy'!A273:Y563,24,0)</f>
        <v>B.Tech</v>
      </c>
      <c r="F273" s="42">
        <f>VLOOKUP(A273,'Master-Dummy'!A273:Y563,6,0)</f>
        <v>9.2465753424657535</v>
      </c>
      <c r="G273" s="42"/>
      <c r="H273" s="9">
        <f>VLOOKUP(A273,'Master-Dummy'!A273:Y563,12,0)</f>
        <v>45665</v>
      </c>
      <c r="I273" s="32" t="s">
        <v>199</v>
      </c>
      <c r="J273" s="9" t="str">
        <f>VLOOKUP(A273,'Master-Dummy'!A273:Y563,25,0)</f>
        <v xml:space="preserve">Pune </v>
      </c>
      <c r="K273" s="32" t="str">
        <f>VLOOKUP(A273,'Master-Dummy'!A273:Y563,11,0)</f>
        <v>L2.1</v>
      </c>
      <c r="L273" s="32" t="s">
        <v>285</v>
      </c>
      <c r="M273" s="32" t="s">
        <v>118</v>
      </c>
      <c r="N273" s="32" t="s">
        <v>428</v>
      </c>
      <c r="O273" s="32" t="s">
        <v>375</v>
      </c>
      <c r="P273" s="32" t="s">
        <v>426</v>
      </c>
      <c r="S273" s="32" t="s">
        <v>371</v>
      </c>
      <c r="T273" s="10">
        <v>2797000</v>
      </c>
      <c r="U273" s="32" t="e">
        <f>VLOOKUP(B273,#REF!,22,0)</f>
        <v>#REF!</v>
      </c>
      <c r="V273" s="43" t="s">
        <v>175</v>
      </c>
    </row>
    <row r="274" spans="1:22" x14ac:dyDescent="0.35">
      <c r="A274" s="41">
        <f t="shared" si="4"/>
        <v>273</v>
      </c>
      <c r="B274" s="31">
        <f>VLOOKUP(A274,'Master-Dummy'!A274:Y564,4,0)</f>
        <v>78600</v>
      </c>
      <c r="C274" s="8" t="str">
        <f>VLOOKUP(A274,'Master-Dummy'!A274:Y564,5,0)</f>
        <v xml:space="preserve">Take dummy </v>
      </c>
      <c r="D274" s="8" t="s">
        <v>182</v>
      </c>
      <c r="E274" s="32" t="str">
        <f>VLOOKUP(A274,'Master-Dummy'!A274:Y564,24,0)</f>
        <v>B.Tech</v>
      </c>
      <c r="F274" s="42">
        <f>VLOOKUP(A274,'Master-Dummy'!A274:Y564,6,0)</f>
        <v>11.246575342465754</v>
      </c>
      <c r="G274" s="42"/>
      <c r="H274" s="9">
        <f>VLOOKUP(A274,'Master-Dummy'!A274:Y564,12,0)</f>
        <v>45700</v>
      </c>
      <c r="I274" s="32" t="s">
        <v>199</v>
      </c>
      <c r="J274" s="9" t="str">
        <f>VLOOKUP(A274,'Master-Dummy'!A274:Y564,25,0)</f>
        <v xml:space="preserve">Pune </v>
      </c>
      <c r="K274" s="32" t="str">
        <f>VLOOKUP(A274,'Master-Dummy'!A274:Y564,11,0)</f>
        <v>L3</v>
      </c>
      <c r="L274" s="32" t="s">
        <v>286</v>
      </c>
      <c r="M274" s="32" t="s">
        <v>118</v>
      </c>
      <c r="N274" s="32" t="s">
        <v>428</v>
      </c>
      <c r="O274" s="32" t="s">
        <v>375</v>
      </c>
      <c r="P274" s="32" t="s">
        <v>427</v>
      </c>
      <c r="S274" s="32" t="s">
        <v>371</v>
      </c>
      <c r="T274" s="10">
        <v>4025000</v>
      </c>
      <c r="U274" s="32" t="e">
        <f>VLOOKUP(B274,#REF!,22,0)</f>
        <v>#REF!</v>
      </c>
      <c r="V274" s="43" t="s">
        <v>178</v>
      </c>
    </row>
    <row r="275" spans="1:22" x14ac:dyDescent="0.35">
      <c r="A275" s="41">
        <f t="shared" si="4"/>
        <v>274</v>
      </c>
      <c r="B275" s="31">
        <f>VLOOKUP(A275,'Master-Dummy'!A275:Y565,4,0)</f>
        <v>78435</v>
      </c>
      <c r="C275" s="8" t="str">
        <f>VLOOKUP(A275,'Master-Dummy'!A275:Y565,5,0)</f>
        <v xml:space="preserve">Take dummy </v>
      </c>
      <c r="D275" s="8" t="s">
        <v>182</v>
      </c>
      <c r="E275" s="32" t="str">
        <f>VLOOKUP(A275,'Master-Dummy'!A275:Y565,24,0)</f>
        <v>B.Tech</v>
      </c>
      <c r="F275" s="42">
        <f>VLOOKUP(A275,'Master-Dummy'!A275:Y565,6,0)</f>
        <v>1.2465753424657535</v>
      </c>
      <c r="G275" s="42"/>
      <c r="H275" s="9">
        <f>VLOOKUP(A275,'Master-Dummy'!A275:Y565,12,0)</f>
        <v>45700</v>
      </c>
      <c r="I275" s="32" t="s">
        <v>199</v>
      </c>
      <c r="J275" s="9" t="str">
        <f>VLOOKUP(A275,'Master-Dummy'!A275:Y565,25,0)</f>
        <v xml:space="preserve">Pune </v>
      </c>
      <c r="K275" s="32" t="str">
        <f>VLOOKUP(A275,'Master-Dummy'!A275:Y565,11,0)</f>
        <v>L1.1</v>
      </c>
      <c r="L275" s="32" t="s">
        <v>285</v>
      </c>
      <c r="M275" s="32" t="s">
        <v>118</v>
      </c>
      <c r="N275" s="32" t="s">
        <v>428</v>
      </c>
      <c r="O275" s="32" t="s">
        <v>375</v>
      </c>
      <c r="P275" s="32" t="s">
        <v>426</v>
      </c>
      <c r="S275" s="32" t="s">
        <v>371</v>
      </c>
      <c r="T275" s="10">
        <v>775000</v>
      </c>
      <c r="U275" s="32" t="e">
        <f>VLOOKUP(B275,#REF!,22,0)</f>
        <v>#REF!</v>
      </c>
      <c r="V275" s="43" t="s">
        <v>178</v>
      </c>
    </row>
    <row r="276" spans="1:22" x14ac:dyDescent="0.35">
      <c r="A276" s="41">
        <f t="shared" si="4"/>
        <v>275</v>
      </c>
      <c r="B276" s="31">
        <f>VLOOKUP(A276,'Master-Dummy'!A276:Y566,4,0)</f>
        <v>78434</v>
      </c>
      <c r="C276" s="8" t="str">
        <f>VLOOKUP(A276,'Master-Dummy'!A276:Y566,5,0)</f>
        <v xml:space="preserve">Take dummy </v>
      </c>
      <c r="D276" s="8" t="s">
        <v>182</v>
      </c>
      <c r="E276" s="32" t="str">
        <f>VLOOKUP(A276,'Master-Dummy'!A276:Y566,24,0)</f>
        <v>B.Tech</v>
      </c>
      <c r="F276" s="42">
        <f>VLOOKUP(A276,'Master-Dummy'!A276:Y566,6,0)</f>
        <v>1.2465753424657535</v>
      </c>
      <c r="G276" s="42"/>
      <c r="H276" s="9">
        <f>VLOOKUP(A276,'Master-Dummy'!A276:Y566,12,0)</f>
        <v>45700</v>
      </c>
      <c r="I276" s="32" t="s">
        <v>199</v>
      </c>
      <c r="J276" s="9" t="str">
        <f>VLOOKUP(A276,'Master-Dummy'!A276:Y566,25,0)</f>
        <v xml:space="preserve">Pune </v>
      </c>
      <c r="K276" s="32" t="str">
        <f>VLOOKUP(A276,'Master-Dummy'!A276:Y566,11,0)</f>
        <v>L1.1</v>
      </c>
      <c r="L276" s="32" t="s">
        <v>285</v>
      </c>
      <c r="M276" s="32" t="s">
        <v>118</v>
      </c>
      <c r="N276" s="32" t="s">
        <v>428</v>
      </c>
      <c r="O276" s="32" t="s">
        <v>375</v>
      </c>
      <c r="P276" s="32" t="s">
        <v>426</v>
      </c>
      <c r="S276" s="32" t="s">
        <v>371</v>
      </c>
      <c r="T276" s="10">
        <v>775000</v>
      </c>
      <c r="U276" s="32" t="e">
        <f>VLOOKUP(B276,#REF!,22,0)</f>
        <v>#REF!</v>
      </c>
      <c r="V276" s="43" t="s">
        <v>178</v>
      </c>
    </row>
    <row r="277" spans="1:22" x14ac:dyDescent="0.35">
      <c r="A277" s="41">
        <f t="shared" si="4"/>
        <v>276</v>
      </c>
      <c r="B277" s="31">
        <f>VLOOKUP(A277,'Master-Dummy'!A277:Y567,4,0)</f>
        <v>78429</v>
      </c>
      <c r="C277" s="8" t="str">
        <f>VLOOKUP(A277,'Master-Dummy'!A277:Y567,5,0)</f>
        <v xml:space="preserve">Take dummy </v>
      </c>
      <c r="D277" s="8" t="s">
        <v>182</v>
      </c>
      <c r="E277" s="32" t="str">
        <f>VLOOKUP(A277,'Master-Dummy'!A277:Y567,24,0)</f>
        <v>B.Tech</v>
      </c>
      <c r="F277" s="42">
        <f>VLOOKUP(A277,'Master-Dummy'!A277:Y567,6,0)</f>
        <v>2.2465753424657535</v>
      </c>
      <c r="G277" s="42"/>
      <c r="H277" s="9">
        <f>VLOOKUP(A277,'Master-Dummy'!A277:Y567,12,0)</f>
        <v>45700</v>
      </c>
      <c r="I277" s="32" t="s">
        <v>199</v>
      </c>
      <c r="J277" s="9" t="str">
        <f>VLOOKUP(A277,'Master-Dummy'!A277:Y567,25,0)</f>
        <v xml:space="preserve">Pune </v>
      </c>
      <c r="K277" s="32" t="str">
        <f>VLOOKUP(A277,'Master-Dummy'!A277:Y567,11,0)</f>
        <v>L1.1</v>
      </c>
      <c r="L277" s="32" t="s">
        <v>285</v>
      </c>
      <c r="M277" s="32" t="s">
        <v>118</v>
      </c>
      <c r="N277" s="32" t="s">
        <v>428</v>
      </c>
      <c r="O277" s="32" t="s">
        <v>375</v>
      </c>
      <c r="P277" s="32" t="s">
        <v>426</v>
      </c>
      <c r="S277" s="32" t="s">
        <v>371</v>
      </c>
      <c r="T277" s="10">
        <v>775000</v>
      </c>
      <c r="U277" s="32" t="e">
        <f>VLOOKUP(B277,#REF!,22,0)</f>
        <v>#REF!</v>
      </c>
      <c r="V277" s="43" t="s">
        <v>178</v>
      </c>
    </row>
    <row r="278" spans="1:22" x14ac:dyDescent="0.35">
      <c r="A278" s="41">
        <f t="shared" si="4"/>
        <v>277</v>
      </c>
      <c r="B278" s="31">
        <f>VLOOKUP(A278,'Master-Dummy'!A278:Y568,4,0)</f>
        <v>78428</v>
      </c>
      <c r="C278" s="8" t="str">
        <f>VLOOKUP(A278,'Master-Dummy'!A278:Y568,5,0)</f>
        <v xml:space="preserve">Take dummy </v>
      </c>
      <c r="D278" s="8" t="s">
        <v>182</v>
      </c>
      <c r="E278" s="32" t="str">
        <f>VLOOKUP(A278,'Master-Dummy'!A278:Y568,24,0)</f>
        <v>B.Tech</v>
      </c>
      <c r="F278" s="42">
        <f>VLOOKUP(A278,'Master-Dummy'!A278:Y568,6,0)</f>
        <v>3.4465753424657537</v>
      </c>
      <c r="G278" s="42"/>
      <c r="H278" s="9">
        <f>VLOOKUP(A278,'Master-Dummy'!A278:Y568,12,0)</f>
        <v>45700</v>
      </c>
      <c r="I278" s="32" t="s">
        <v>199</v>
      </c>
      <c r="J278" s="9" t="str">
        <f>VLOOKUP(A278,'Master-Dummy'!A278:Y568,25,0)</f>
        <v xml:space="preserve">Pune </v>
      </c>
      <c r="K278" s="32" t="str">
        <f>VLOOKUP(A278,'Master-Dummy'!A278:Y568,11,0)</f>
        <v>L1.2</v>
      </c>
      <c r="L278" s="32" t="s">
        <v>285</v>
      </c>
      <c r="M278" s="32" t="s">
        <v>118</v>
      </c>
      <c r="N278" s="32" t="s">
        <v>428</v>
      </c>
      <c r="O278" s="32" t="s">
        <v>375</v>
      </c>
      <c r="P278" s="32" t="s">
        <v>426</v>
      </c>
      <c r="S278" s="32" t="s">
        <v>371</v>
      </c>
      <c r="T278" s="10">
        <v>944999.99999999988</v>
      </c>
      <c r="U278" s="32" t="e">
        <f>VLOOKUP(B278,#REF!,22,0)</f>
        <v>#REF!</v>
      </c>
      <c r="V278" s="43" t="s">
        <v>178</v>
      </c>
    </row>
    <row r="279" spans="1:22" x14ac:dyDescent="0.35">
      <c r="A279" s="41">
        <f t="shared" si="4"/>
        <v>278</v>
      </c>
      <c r="B279" s="31">
        <f>VLOOKUP(A279,'Master-Dummy'!A279:Y569,4,0)</f>
        <v>78426</v>
      </c>
      <c r="C279" s="8" t="str">
        <f>VLOOKUP(A279,'Master-Dummy'!A279:Y569,5,0)</f>
        <v xml:space="preserve">Take dummy </v>
      </c>
      <c r="D279" s="8" t="s">
        <v>182</v>
      </c>
      <c r="E279" s="32" t="str">
        <f>VLOOKUP(A279,'Master-Dummy'!A279:Y569,24,0)</f>
        <v>B.Tech</v>
      </c>
      <c r="F279" s="42">
        <f>VLOOKUP(A279,'Master-Dummy'!A279:Y569,6,0)</f>
        <v>2.2465753424657535</v>
      </c>
      <c r="G279" s="42"/>
      <c r="H279" s="9">
        <f>VLOOKUP(A279,'Master-Dummy'!A279:Y569,12,0)</f>
        <v>45700</v>
      </c>
      <c r="I279" s="32" t="s">
        <v>199</v>
      </c>
      <c r="J279" s="9" t="str">
        <f>VLOOKUP(A279,'Master-Dummy'!A279:Y569,25,0)</f>
        <v xml:space="preserve">Pune </v>
      </c>
      <c r="K279" s="32" t="str">
        <f>VLOOKUP(A279,'Master-Dummy'!A279:Y569,11,0)</f>
        <v>L1.1</v>
      </c>
      <c r="L279" s="32" t="s">
        <v>285</v>
      </c>
      <c r="M279" s="32" t="s">
        <v>118</v>
      </c>
      <c r="N279" s="32" t="s">
        <v>428</v>
      </c>
      <c r="O279" s="32" t="s">
        <v>375</v>
      </c>
      <c r="P279" s="32" t="s">
        <v>426</v>
      </c>
      <c r="S279" s="32" t="s">
        <v>371</v>
      </c>
      <c r="T279" s="10">
        <v>775000</v>
      </c>
      <c r="U279" s="32" t="e">
        <f>VLOOKUP(B279,#REF!,22,0)</f>
        <v>#REF!</v>
      </c>
      <c r="V279" s="43" t="s">
        <v>178</v>
      </c>
    </row>
    <row r="280" spans="1:22" x14ac:dyDescent="0.35">
      <c r="A280" s="41">
        <f t="shared" si="4"/>
        <v>279</v>
      </c>
      <c r="B280" s="31">
        <f>VLOOKUP(A280,'Master-Dummy'!A280:Y570,4,0)</f>
        <v>78425</v>
      </c>
      <c r="C280" s="8" t="str">
        <f>VLOOKUP(A280,'Master-Dummy'!A280:Y570,5,0)</f>
        <v xml:space="preserve">Take dummy </v>
      </c>
      <c r="D280" s="8" t="s">
        <v>182</v>
      </c>
      <c r="E280" s="32" t="str">
        <f>VLOOKUP(A280,'Master-Dummy'!A280:Y570,24,0)</f>
        <v>B.Tech</v>
      </c>
      <c r="F280" s="42">
        <f>VLOOKUP(A280,'Master-Dummy'!A280:Y570,6,0)</f>
        <v>2.2465753424657535</v>
      </c>
      <c r="G280" s="42"/>
      <c r="H280" s="9">
        <f>VLOOKUP(A280,'Master-Dummy'!A280:Y570,12,0)</f>
        <v>45700</v>
      </c>
      <c r="I280" s="32" t="s">
        <v>199</v>
      </c>
      <c r="J280" s="9" t="str">
        <f>VLOOKUP(A280,'Master-Dummy'!A280:Y570,25,0)</f>
        <v xml:space="preserve">Pune </v>
      </c>
      <c r="K280" s="32" t="str">
        <f>VLOOKUP(A280,'Master-Dummy'!A280:Y570,11,0)</f>
        <v>L1.1</v>
      </c>
      <c r="L280" s="32" t="s">
        <v>285</v>
      </c>
      <c r="M280" s="32" t="s">
        <v>118</v>
      </c>
      <c r="N280" s="32" t="s">
        <v>428</v>
      </c>
      <c r="O280" s="32" t="s">
        <v>375</v>
      </c>
      <c r="P280" s="32" t="s">
        <v>426</v>
      </c>
      <c r="S280" s="32" t="s">
        <v>371</v>
      </c>
      <c r="T280" s="10">
        <v>775000</v>
      </c>
      <c r="U280" s="32" t="e">
        <f>VLOOKUP(B280,#REF!,22,0)</f>
        <v>#REF!</v>
      </c>
      <c r="V280" s="43" t="s">
        <v>178</v>
      </c>
    </row>
    <row r="281" spans="1:22" x14ac:dyDescent="0.35">
      <c r="A281" s="41">
        <f t="shared" si="4"/>
        <v>280</v>
      </c>
      <c r="B281" s="31">
        <f>VLOOKUP(A281,'Master-Dummy'!A281:Y571,4,0)</f>
        <v>78439</v>
      </c>
      <c r="C281" s="8" t="str">
        <f>VLOOKUP(A281,'Master-Dummy'!A281:Y571,5,0)</f>
        <v xml:space="preserve">Take dummy </v>
      </c>
      <c r="D281" s="8" t="s">
        <v>182</v>
      </c>
      <c r="E281" s="32" t="str">
        <f>VLOOKUP(A281,'Master-Dummy'!A281:Y571,24,0)</f>
        <v>B.Tech</v>
      </c>
      <c r="F281" s="42">
        <f>VLOOKUP(A281,'Master-Dummy'!A281:Y571,6,0)</f>
        <v>8.7465753424657535</v>
      </c>
      <c r="G281" s="42"/>
      <c r="H281" s="9">
        <f>VLOOKUP(A281,'Master-Dummy'!A281:Y571,12,0)</f>
        <v>45665</v>
      </c>
      <c r="I281" s="32" t="s">
        <v>199</v>
      </c>
      <c r="J281" s="9" t="str">
        <f>VLOOKUP(A281,'Master-Dummy'!A281:Y571,25,0)</f>
        <v xml:space="preserve">Pune </v>
      </c>
      <c r="K281" s="32" t="str">
        <f>VLOOKUP(A281,'Master-Dummy'!A281:Y571,11,0)</f>
        <v>L2.1</v>
      </c>
      <c r="L281" s="32" t="s">
        <v>285</v>
      </c>
      <c r="M281" s="32" t="s">
        <v>118</v>
      </c>
      <c r="N281" s="32" t="s">
        <v>428</v>
      </c>
      <c r="O281" s="32" t="s">
        <v>375</v>
      </c>
      <c r="P281" s="32" t="s">
        <v>426</v>
      </c>
      <c r="S281" s="32" t="s">
        <v>371</v>
      </c>
      <c r="T281" s="10">
        <v>1658000</v>
      </c>
      <c r="U281" s="32" t="e">
        <f>VLOOKUP(B281,#REF!,22,0)</f>
        <v>#REF!</v>
      </c>
      <c r="V281" s="43" t="s">
        <v>175</v>
      </c>
    </row>
    <row r="282" spans="1:22" x14ac:dyDescent="0.35">
      <c r="A282" s="41">
        <f t="shared" si="4"/>
        <v>281</v>
      </c>
      <c r="B282" s="31">
        <f>VLOOKUP(A282,'Master-Dummy'!A282:Y572,4,0)</f>
        <v>78514</v>
      </c>
      <c r="C282" s="8" t="str">
        <f>VLOOKUP(A282,'Master-Dummy'!A282:Y572,5,0)</f>
        <v xml:space="preserve">Take dummy </v>
      </c>
      <c r="D282" s="8" t="s">
        <v>182</v>
      </c>
      <c r="E282" s="32" t="str">
        <f>VLOOKUP(A282,'Master-Dummy'!A282:Y572,24,0)</f>
        <v>B.Tech</v>
      </c>
      <c r="F282" s="42">
        <f>VLOOKUP(A282,'Master-Dummy'!A282:Y572,6,0)</f>
        <v>10.246575342465754</v>
      </c>
      <c r="G282" s="42"/>
      <c r="H282" s="9">
        <f>VLOOKUP(A282,'Master-Dummy'!A282:Y572,12,0)</f>
        <v>45665</v>
      </c>
      <c r="I282" s="32" t="s">
        <v>199</v>
      </c>
      <c r="J282" s="9" t="str">
        <f>VLOOKUP(A282,'Master-Dummy'!A282:Y572,25,0)</f>
        <v xml:space="preserve">Pune </v>
      </c>
      <c r="K282" s="32" t="str">
        <f>VLOOKUP(A282,'Master-Dummy'!A282:Y572,11,0)</f>
        <v>L2.2</v>
      </c>
      <c r="L282" s="32" t="s">
        <v>285</v>
      </c>
      <c r="M282" s="32" t="s">
        <v>118</v>
      </c>
      <c r="N282" s="32" t="s">
        <v>428</v>
      </c>
      <c r="O282" s="32" t="s">
        <v>375</v>
      </c>
      <c r="P282" s="32" t="s">
        <v>427</v>
      </c>
      <c r="S282" s="32" t="s">
        <v>371</v>
      </c>
      <c r="T282" s="10">
        <v>3177000</v>
      </c>
      <c r="U282" s="32" t="e">
        <f>VLOOKUP(B282,#REF!,22,0)</f>
        <v>#REF!</v>
      </c>
      <c r="V282" s="43" t="s">
        <v>175</v>
      </c>
    </row>
    <row r="283" spans="1:22" x14ac:dyDescent="0.35">
      <c r="A283" s="41">
        <f t="shared" si="4"/>
        <v>282</v>
      </c>
      <c r="B283" s="31">
        <f>VLOOKUP(A283,'Master-Dummy'!A283:Y573,4,0)</f>
        <v>78513</v>
      </c>
      <c r="C283" s="8" t="str">
        <f>VLOOKUP(A283,'Master-Dummy'!A283:Y573,5,0)</f>
        <v xml:space="preserve">Take dummy </v>
      </c>
      <c r="D283" s="8" t="s">
        <v>182</v>
      </c>
      <c r="E283" s="32" t="str">
        <f>VLOOKUP(A283,'Master-Dummy'!A283:Y573,24,0)</f>
        <v>B.Tech</v>
      </c>
      <c r="F283" s="42">
        <f>VLOOKUP(A283,'Master-Dummy'!A283:Y573,6,0)</f>
        <v>2.2465753424657535</v>
      </c>
      <c r="G283" s="42"/>
      <c r="H283" s="9">
        <f>VLOOKUP(A283,'Master-Dummy'!A283:Y573,12,0)</f>
        <v>45665</v>
      </c>
      <c r="I283" s="32" t="s">
        <v>199</v>
      </c>
      <c r="J283" s="9" t="str">
        <f>VLOOKUP(A283,'Master-Dummy'!A283:Y573,25,0)</f>
        <v xml:space="preserve">Pune </v>
      </c>
      <c r="K283" s="32" t="str">
        <f>VLOOKUP(A283,'Master-Dummy'!A283:Y573,11,0)</f>
        <v>L1.1</v>
      </c>
      <c r="L283" s="32" t="s">
        <v>285</v>
      </c>
      <c r="M283" s="32" t="s">
        <v>118</v>
      </c>
      <c r="N283" s="32" t="s">
        <v>428</v>
      </c>
      <c r="O283" s="32" t="s">
        <v>375</v>
      </c>
      <c r="P283" s="32" t="s">
        <v>427</v>
      </c>
      <c r="S283" s="32" t="s">
        <v>371</v>
      </c>
      <c r="T283" s="10">
        <v>894000</v>
      </c>
      <c r="U283" s="32" t="e">
        <f>VLOOKUP(B283,#REF!,22,0)</f>
        <v>#REF!</v>
      </c>
      <c r="V283" s="43" t="s">
        <v>175</v>
      </c>
    </row>
    <row r="284" spans="1:22" x14ac:dyDescent="0.35">
      <c r="A284" s="41">
        <f t="shared" si="4"/>
        <v>283</v>
      </c>
      <c r="B284" s="31">
        <f>VLOOKUP(A284,'Master-Dummy'!A284:Y574,4,0)</f>
        <v>78512</v>
      </c>
      <c r="C284" s="8" t="str">
        <f>VLOOKUP(A284,'Master-Dummy'!A284:Y574,5,0)</f>
        <v xml:space="preserve">Take dummy </v>
      </c>
      <c r="D284" s="8" t="s">
        <v>182</v>
      </c>
      <c r="E284" s="32" t="str">
        <f>VLOOKUP(A284,'Master-Dummy'!A284:Y574,24,0)</f>
        <v>B.Tech</v>
      </c>
      <c r="F284" s="42">
        <f>VLOOKUP(A284,'Master-Dummy'!A284:Y574,6,0)</f>
        <v>3.2465753424657535</v>
      </c>
      <c r="G284" s="42"/>
      <c r="H284" s="9">
        <f>VLOOKUP(A284,'Master-Dummy'!A284:Y574,12,0)</f>
        <v>45665</v>
      </c>
      <c r="I284" s="32" t="s">
        <v>199</v>
      </c>
      <c r="J284" s="9" t="str">
        <f>VLOOKUP(A284,'Master-Dummy'!A284:Y574,25,0)</f>
        <v xml:space="preserve">Pune </v>
      </c>
      <c r="K284" s="32" t="str">
        <f>VLOOKUP(A284,'Master-Dummy'!A284:Y574,11,0)</f>
        <v>L1.2</v>
      </c>
      <c r="L284" s="32" t="s">
        <v>285</v>
      </c>
      <c r="M284" s="32" t="s">
        <v>118</v>
      </c>
      <c r="N284" s="32" t="s">
        <v>428</v>
      </c>
      <c r="O284" s="32" t="s">
        <v>375</v>
      </c>
      <c r="P284" s="32" t="s">
        <v>427</v>
      </c>
      <c r="S284" s="32" t="s">
        <v>371</v>
      </c>
      <c r="T284" s="10">
        <v>1122000</v>
      </c>
      <c r="U284" s="32" t="e">
        <f>VLOOKUP(B284,#REF!,22,0)</f>
        <v>#REF!</v>
      </c>
      <c r="V284" s="43" t="s">
        <v>175</v>
      </c>
    </row>
    <row r="285" spans="1:22" x14ac:dyDescent="0.35">
      <c r="A285" s="41">
        <f t="shared" si="4"/>
        <v>284</v>
      </c>
      <c r="B285" s="31">
        <f>VLOOKUP(A285,'Master-Dummy'!A285:Y575,4,0)</f>
        <v>78509</v>
      </c>
      <c r="C285" s="8" t="str">
        <f>VLOOKUP(A285,'Master-Dummy'!A285:Y575,5,0)</f>
        <v xml:space="preserve">Take dummy </v>
      </c>
      <c r="D285" s="8" t="s">
        <v>182</v>
      </c>
      <c r="E285" s="32" t="str">
        <f>VLOOKUP(A285,'Master-Dummy'!A285:Y575,24,0)</f>
        <v>B.Tech</v>
      </c>
      <c r="F285" s="42">
        <f>VLOOKUP(A285,'Master-Dummy'!A285:Y575,6,0)</f>
        <v>3.2465753424657535</v>
      </c>
      <c r="G285" s="42"/>
      <c r="H285" s="9">
        <f>VLOOKUP(A285,'Master-Dummy'!A285:Y575,12,0)</f>
        <v>45665</v>
      </c>
      <c r="I285" s="32" t="s">
        <v>199</v>
      </c>
      <c r="J285" s="9" t="str">
        <f>VLOOKUP(A285,'Master-Dummy'!A285:Y575,25,0)</f>
        <v xml:space="preserve">Pune </v>
      </c>
      <c r="K285" s="32" t="str">
        <f>VLOOKUP(A285,'Master-Dummy'!A285:Y575,11,0)</f>
        <v>L1.2</v>
      </c>
      <c r="L285" s="32" t="s">
        <v>285</v>
      </c>
      <c r="M285" s="32" t="s">
        <v>118</v>
      </c>
      <c r="N285" s="32" t="s">
        <v>428</v>
      </c>
      <c r="O285" s="32" t="s">
        <v>375</v>
      </c>
      <c r="P285" s="32" t="s">
        <v>427</v>
      </c>
      <c r="S285" s="32" t="s">
        <v>371</v>
      </c>
      <c r="T285" s="10">
        <v>780000</v>
      </c>
      <c r="U285" s="32" t="e">
        <f>VLOOKUP(B285,#REF!,22,0)</f>
        <v>#REF!</v>
      </c>
      <c r="V285" s="43" t="s">
        <v>175</v>
      </c>
    </row>
    <row r="286" spans="1:22" x14ac:dyDescent="0.35">
      <c r="A286" s="41">
        <f t="shared" si="4"/>
        <v>285</v>
      </c>
      <c r="B286" s="31">
        <f>VLOOKUP(A286,'Master-Dummy'!A286:Y576,4,0)</f>
        <v>78505</v>
      </c>
      <c r="C286" s="8" t="str">
        <f>VLOOKUP(A286,'Master-Dummy'!A286:Y576,5,0)</f>
        <v xml:space="preserve">Take dummy </v>
      </c>
      <c r="D286" s="8" t="s">
        <v>182</v>
      </c>
      <c r="E286" s="32" t="str">
        <f>VLOOKUP(A286,'Master-Dummy'!A286:Y576,24,0)</f>
        <v>B.Tech</v>
      </c>
      <c r="F286" s="42">
        <f>VLOOKUP(A286,'Master-Dummy'!A286:Y576,6,0)</f>
        <v>10.246575342465754</v>
      </c>
      <c r="G286" s="42"/>
      <c r="H286" s="9">
        <f>VLOOKUP(A286,'Master-Dummy'!A286:Y576,12,0)</f>
        <v>45665</v>
      </c>
      <c r="I286" s="32" t="s">
        <v>199</v>
      </c>
      <c r="J286" s="9" t="str">
        <f>VLOOKUP(A286,'Master-Dummy'!A286:Y576,25,0)</f>
        <v xml:space="preserve">Pune </v>
      </c>
      <c r="K286" s="32" t="str">
        <f>VLOOKUP(A286,'Master-Dummy'!A286:Y576,11,0)</f>
        <v>L2.2</v>
      </c>
      <c r="L286" s="32" t="s">
        <v>285</v>
      </c>
      <c r="M286" s="32" t="s">
        <v>118</v>
      </c>
      <c r="N286" s="32" t="s">
        <v>428</v>
      </c>
      <c r="O286" s="32" t="s">
        <v>375</v>
      </c>
      <c r="P286" s="32" t="s">
        <v>427</v>
      </c>
      <c r="S286" s="32" t="s">
        <v>371</v>
      </c>
      <c r="T286" s="10">
        <v>3236000</v>
      </c>
      <c r="U286" s="32" t="e">
        <f>VLOOKUP(B286,#REF!,22,0)</f>
        <v>#REF!</v>
      </c>
      <c r="V286" s="43" t="s">
        <v>175</v>
      </c>
    </row>
    <row r="287" spans="1:22" x14ac:dyDescent="0.35">
      <c r="A287" s="41">
        <f t="shared" si="4"/>
        <v>286</v>
      </c>
      <c r="B287" s="31">
        <f>VLOOKUP(A287,'Master-Dummy'!A287:Y577,4,0)</f>
        <v>78417</v>
      </c>
      <c r="C287" s="8" t="str">
        <f>VLOOKUP(A287,'Master-Dummy'!A287:Y577,5,0)</f>
        <v xml:space="preserve">Take dummy </v>
      </c>
      <c r="D287" s="8" t="s">
        <v>182</v>
      </c>
      <c r="E287" s="32" t="str">
        <f>VLOOKUP(A287,'Master-Dummy'!A287:Y577,24,0)</f>
        <v>B.Tech</v>
      </c>
      <c r="F287" s="42">
        <f>VLOOKUP(A287,'Master-Dummy'!A287:Y577,6,0)</f>
        <v>14.246575342465754</v>
      </c>
      <c r="G287" s="42"/>
      <c r="H287" s="9">
        <f>VLOOKUP(A287,'Master-Dummy'!A287:Y577,12,0)</f>
        <v>45665</v>
      </c>
      <c r="I287" s="32" t="s">
        <v>199</v>
      </c>
      <c r="J287" s="9" t="str">
        <f>VLOOKUP(A287,'Master-Dummy'!A287:Y577,25,0)</f>
        <v xml:space="preserve">Pune </v>
      </c>
      <c r="K287" s="32" t="str">
        <f>VLOOKUP(A287,'Master-Dummy'!A287:Y577,11,0)</f>
        <v>L3.1</v>
      </c>
      <c r="L287" s="32" t="s">
        <v>285</v>
      </c>
      <c r="M287" s="32" t="s">
        <v>118</v>
      </c>
      <c r="N287" s="32" t="s">
        <v>428</v>
      </c>
      <c r="O287" s="32" t="s">
        <v>375</v>
      </c>
      <c r="P287" s="32" t="s">
        <v>426</v>
      </c>
      <c r="S287" s="32" t="s">
        <v>371</v>
      </c>
      <c r="T287" s="10">
        <v>4082000</v>
      </c>
      <c r="U287" s="32" t="e">
        <f>VLOOKUP(B287,#REF!,22,0)</f>
        <v>#REF!</v>
      </c>
      <c r="V287" s="43" t="s">
        <v>175</v>
      </c>
    </row>
    <row r="288" spans="1:22" x14ac:dyDescent="0.35">
      <c r="A288" s="41">
        <f t="shared" si="4"/>
        <v>287</v>
      </c>
      <c r="B288" s="31">
        <f>VLOOKUP(A288,'Master-Dummy'!A288:Y578,4,0)</f>
        <v>78510</v>
      </c>
      <c r="C288" s="8" t="str">
        <f>VLOOKUP(A288,'Master-Dummy'!A288:Y578,5,0)</f>
        <v xml:space="preserve">Take dummy </v>
      </c>
      <c r="D288" s="8" t="s">
        <v>182</v>
      </c>
      <c r="E288" s="32" t="str">
        <f>VLOOKUP(A288,'Master-Dummy'!A288:Y578,24,0)</f>
        <v>B.Tech</v>
      </c>
      <c r="F288" s="42">
        <f>VLOOKUP(A288,'Master-Dummy'!A288:Y578,6,0)</f>
        <v>6.6465753424657539</v>
      </c>
      <c r="G288" s="42"/>
      <c r="H288" s="9">
        <f>VLOOKUP(A288,'Master-Dummy'!A288:Y578,12,0)</f>
        <v>45665</v>
      </c>
      <c r="I288" s="32" t="s">
        <v>199</v>
      </c>
      <c r="J288" s="9" t="str">
        <f>VLOOKUP(A288,'Master-Dummy'!A288:Y578,25,0)</f>
        <v xml:space="preserve">Pune </v>
      </c>
      <c r="K288" s="32" t="str">
        <f>VLOOKUP(A288,'Master-Dummy'!A288:Y578,11,0)</f>
        <v>L2</v>
      </c>
      <c r="L288" s="32" t="s">
        <v>285</v>
      </c>
      <c r="M288" s="32" t="s">
        <v>118</v>
      </c>
      <c r="N288" s="32" t="s">
        <v>428</v>
      </c>
      <c r="O288" s="32" t="s">
        <v>375</v>
      </c>
      <c r="P288" s="32" t="s">
        <v>427</v>
      </c>
      <c r="S288" s="32" t="s">
        <v>371</v>
      </c>
      <c r="T288" s="10">
        <v>2470000</v>
      </c>
      <c r="U288" s="32" t="e">
        <f>VLOOKUP(B288,#REF!,22,0)</f>
        <v>#REF!</v>
      </c>
      <c r="V288" s="43" t="s">
        <v>175</v>
      </c>
    </row>
    <row r="289" spans="1:22" x14ac:dyDescent="0.35">
      <c r="A289" s="41">
        <f t="shared" si="4"/>
        <v>288</v>
      </c>
      <c r="B289" s="31">
        <f>VLOOKUP(A289,'Master-Dummy'!A289:Y579,4,0)</f>
        <v>78437</v>
      </c>
      <c r="C289" s="8" t="str">
        <f>VLOOKUP(A289,'Master-Dummy'!A289:Y579,5,0)</f>
        <v xml:space="preserve">Take dummy </v>
      </c>
      <c r="D289" s="8" t="s">
        <v>182</v>
      </c>
      <c r="E289" s="32" t="str">
        <f>VLOOKUP(A289,'Master-Dummy'!A289:Y579,24,0)</f>
        <v>B.Tech</v>
      </c>
      <c r="F289" s="42">
        <f>VLOOKUP(A289,'Master-Dummy'!A289:Y579,6,0)</f>
        <v>6.7465753424657535</v>
      </c>
      <c r="G289" s="42"/>
      <c r="H289" s="9">
        <f>VLOOKUP(A289,'Master-Dummy'!A289:Y579,12,0)</f>
        <v>45665</v>
      </c>
      <c r="I289" s="32" t="s">
        <v>199</v>
      </c>
      <c r="J289" s="9" t="str">
        <f>VLOOKUP(A289,'Master-Dummy'!A289:Y579,25,0)</f>
        <v xml:space="preserve">Pune </v>
      </c>
      <c r="K289" s="32" t="str">
        <f>VLOOKUP(A289,'Master-Dummy'!A289:Y579,11,0)</f>
        <v>L2</v>
      </c>
      <c r="L289" s="32" t="s">
        <v>285</v>
      </c>
      <c r="M289" s="32" t="s">
        <v>118</v>
      </c>
      <c r="N289" s="32" t="s">
        <v>428</v>
      </c>
      <c r="O289" s="32" t="s">
        <v>375</v>
      </c>
      <c r="P289" s="32" t="s">
        <v>426</v>
      </c>
      <c r="S289" s="32" t="s">
        <v>371</v>
      </c>
      <c r="T289" s="10">
        <v>2550000</v>
      </c>
      <c r="U289" s="32" t="e">
        <f>VLOOKUP(B289,#REF!,22,0)</f>
        <v>#REF!</v>
      </c>
      <c r="V289" s="43" t="s">
        <v>175</v>
      </c>
    </row>
    <row r="290" spans="1:22" x14ac:dyDescent="0.35">
      <c r="A290" s="41">
        <f t="shared" si="4"/>
        <v>289</v>
      </c>
      <c r="B290" s="31">
        <f>VLOOKUP(A290,'Master-Dummy'!A290:Y580,4,0)</f>
        <v>78438</v>
      </c>
      <c r="C290" s="8" t="str">
        <f>VLOOKUP(A290,'Master-Dummy'!A290:Y580,5,0)</f>
        <v xml:space="preserve">Take dummy </v>
      </c>
      <c r="D290" s="8" t="s">
        <v>182</v>
      </c>
      <c r="E290" s="32" t="str">
        <f>VLOOKUP(A290,'Master-Dummy'!A290:Y580,24,0)</f>
        <v>B.Tech</v>
      </c>
      <c r="F290" s="42">
        <f>VLOOKUP(A290,'Master-Dummy'!A290:Y580,6,0)</f>
        <v>8.2465753424657535</v>
      </c>
      <c r="G290" s="42"/>
      <c r="H290" s="9">
        <f>VLOOKUP(A290,'Master-Dummy'!A290:Y580,12,0)</f>
        <v>45665</v>
      </c>
      <c r="I290" s="32" t="s">
        <v>199</v>
      </c>
      <c r="J290" s="9" t="str">
        <f>VLOOKUP(A290,'Master-Dummy'!A290:Y580,25,0)</f>
        <v xml:space="preserve">Pune </v>
      </c>
      <c r="K290" s="32" t="str">
        <f>VLOOKUP(A290,'Master-Dummy'!A290:Y580,11,0)</f>
        <v>L2.1</v>
      </c>
      <c r="L290" s="32" t="s">
        <v>285</v>
      </c>
      <c r="M290" s="32" t="s">
        <v>118</v>
      </c>
      <c r="N290" s="32" t="s">
        <v>428</v>
      </c>
      <c r="O290" s="32" t="s">
        <v>375</v>
      </c>
      <c r="P290" s="32" t="s">
        <v>426</v>
      </c>
      <c r="S290" s="32" t="s">
        <v>371</v>
      </c>
      <c r="T290" s="10">
        <v>3057000</v>
      </c>
      <c r="U290" s="32" t="e">
        <f>VLOOKUP(B290,#REF!,22,0)</f>
        <v>#REF!</v>
      </c>
      <c r="V290" s="43" t="s">
        <v>175</v>
      </c>
    </row>
    <row r="291" spans="1:22" ht="14" thickBot="1" x14ac:dyDescent="0.4">
      <c r="A291" s="44">
        <f t="shared" si="4"/>
        <v>290</v>
      </c>
      <c r="B291" s="45">
        <f>VLOOKUP(A291,'Master-Dummy'!A291:Y581,4,0)</f>
        <v>78418</v>
      </c>
      <c r="C291" s="46" t="str">
        <f>VLOOKUP(A291,'Master-Dummy'!A291:Y581,5,0)</f>
        <v xml:space="preserve">Take dummy </v>
      </c>
      <c r="D291" s="46" t="s">
        <v>182</v>
      </c>
      <c r="E291" s="47" t="str">
        <f>VLOOKUP(A291,'Master-Dummy'!A291:Y581,24,0)</f>
        <v>B.Tech</v>
      </c>
      <c r="F291" s="48">
        <f>VLOOKUP(A291,'Master-Dummy'!A291:Y581,6,0)</f>
        <v>13.246575342465754</v>
      </c>
      <c r="G291" s="48"/>
      <c r="H291" s="49">
        <f>VLOOKUP(A291,'Master-Dummy'!A291:Y581,12,0)</f>
        <v>45665</v>
      </c>
      <c r="I291" s="47" t="s">
        <v>199</v>
      </c>
      <c r="J291" s="49" t="str">
        <f>VLOOKUP(A291,'Master-Dummy'!A291:Y581,25,0)</f>
        <v xml:space="preserve">Pune </v>
      </c>
      <c r="K291" s="47" t="str">
        <f>VLOOKUP(A291,'Master-Dummy'!A291:Y581,11,0)</f>
        <v>L3</v>
      </c>
      <c r="L291" s="47" t="s">
        <v>285</v>
      </c>
      <c r="M291" s="47" t="s">
        <v>118</v>
      </c>
      <c r="N291" s="47" t="s">
        <v>428</v>
      </c>
      <c r="O291" s="47" t="s">
        <v>375</v>
      </c>
      <c r="P291" s="47" t="s">
        <v>426</v>
      </c>
      <c r="Q291" s="47"/>
      <c r="R291" s="47"/>
      <c r="S291" s="47" t="s">
        <v>371</v>
      </c>
      <c r="T291" s="50">
        <v>3574000</v>
      </c>
      <c r="U291" s="32" t="e">
        <f>VLOOKUP(B291,#REF!,22,0)</f>
        <v>#REF!</v>
      </c>
      <c r="V291" s="51" t="s">
        <v>175</v>
      </c>
    </row>
  </sheetData>
  <autoFilter ref="A1:V291" xr:uid="{81AEDC5F-BF46-4063-BE5D-1B0816931F4D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794-BF89-4A81-AE26-8D381AD2E798}">
  <dimension ref="A1:Z291"/>
  <sheetViews>
    <sheetView tabSelected="1" workbookViewId="0">
      <selection activeCell="P296" sqref="A1:XFD1048576"/>
    </sheetView>
  </sheetViews>
  <sheetFormatPr defaultRowHeight="13.5" x14ac:dyDescent="0.35"/>
  <cols>
    <col min="2" max="2" width="12.5" bestFit="1" customWidth="1"/>
    <col min="4" max="4" width="9.640625" customWidth="1"/>
    <col min="7" max="7" width="9.5" bestFit="1" customWidth="1"/>
    <col min="8" max="8" width="10.2109375" customWidth="1"/>
    <col min="15" max="15" width="16.78515625" customWidth="1"/>
    <col min="16" max="16" width="14.35546875" bestFit="1" customWidth="1"/>
    <col min="18" max="18" width="28.5" bestFit="1" customWidth="1"/>
    <col min="19" max="19" width="10.92578125" bestFit="1" customWidth="1"/>
    <col min="26" max="26" width="21" bestFit="1" customWidth="1"/>
  </cols>
  <sheetData>
    <row r="1" spans="1:26" ht="40.5" x14ac:dyDescent="0.35">
      <c r="A1" s="54" t="s">
        <v>0</v>
      </c>
      <c r="B1" s="54" t="s">
        <v>4</v>
      </c>
      <c r="C1" s="54" t="s">
        <v>192</v>
      </c>
      <c r="D1" s="54" t="s">
        <v>193</v>
      </c>
      <c r="E1" s="54" t="s">
        <v>466</v>
      </c>
      <c r="F1" s="54" t="s">
        <v>467</v>
      </c>
      <c r="G1" s="54" t="s">
        <v>195</v>
      </c>
      <c r="H1" s="54" t="s">
        <v>196</v>
      </c>
      <c r="I1" s="54" t="s">
        <v>197</v>
      </c>
      <c r="J1" s="54" t="s">
        <v>200</v>
      </c>
      <c r="K1" s="54" t="s">
        <v>458</v>
      </c>
      <c r="L1" s="54" t="s">
        <v>459</v>
      </c>
      <c r="M1" s="54" t="s">
        <v>460</v>
      </c>
      <c r="N1" s="54" t="s">
        <v>461</v>
      </c>
      <c r="O1" s="54" t="s">
        <v>462</v>
      </c>
      <c r="P1" s="54" t="s">
        <v>463</v>
      </c>
      <c r="Q1" s="54" t="s">
        <v>464</v>
      </c>
      <c r="R1" s="54" t="s">
        <v>465</v>
      </c>
      <c r="S1" s="54" t="s">
        <v>198</v>
      </c>
      <c r="T1" s="54" t="s">
        <v>431</v>
      </c>
      <c r="U1" s="54" t="s">
        <v>201</v>
      </c>
      <c r="V1" s="54" t="s">
        <v>433</v>
      </c>
      <c r="W1" s="54" t="s">
        <v>434</v>
      </c>
      <c r="X1" s="54" t="s">
        <v>435</v>
      </c>
      <c r="Y1" s="54" t="s">
        <v>432</v>
      </c>
      <c r="Z1" s="57" t="s">
        <v>436</v>
      </c>
    </row>
    <row r="2" spans="1:26" x14ac:dyDescent="0.35">
      <c r="A2" s="53">
        <v>1</v>
      </c>
      <c r="B2" s="53" t="s">
        <v>182</v>
      </c>
      <c r="C2" s="53" t="s">
        <v>182</v>
      </c>
      <c r="D2" s="53" t="s">
        <v>189</v>
      </c>
      <c r="E2" s="55">
        <v>6.4465753424657537</v>
      </c>
      <c r="F2" s="55">
        <v>6.4465753424657537</v>
      </c>
      <c r="G2" s="56">
        <v>45185</v>
      </c>
      <c r="H2" s="53" t="s">
        <v>199</v>
      </c>
      <c r="I2" s="53" t="s">
        <v>144</v>
      </c>
      <c r="J2" s="53" t="s">
        <v>20</v>
      </c>
      <c r="K2" s="53" t="s">
        <v>212</v>
      </c>
      <c r="L2" s="53" t="s">
        <v>118</v>
      </c>
      <c r="M2" s="30" t="e">
        <v>#N/A</v>
      </c>
      <c r="N2" s="30">
        <v>0</v>
      </c>
      <c r="O2" s="30" t="s">
        <v>22</v>
      </c>
      <c r="P2" s="59">
        <v>1500000</v>
      </c>
      <c r="Q2" s="61">
        <f>S2+100000</f>
        <v>1625000</v>
      </c>
      <c r="R2" s="53" t="s">
        <v>288</v>
      </c>
      <c r="S2" s="58">
        <v>1525000</v>
      </c>
      <c r="T2" s="53" t="e">
        <v>#N/A</v>
      </c>
      <c r="U2" s="53" t="s">
        <v>18</v>
      </c>
      <c r="V2" s="53" t="s">
        <v>440</v>
      </c>
      <c r="W2" s="53" t="s">
        <v>440</v>
      </c>
      <c r="X2" s="53" t="s">
        <v>438</v>
      </c>
      <c r="Y2" s="53" t="e">
        <v>#N/A</v>
      </c>
      <c r="Z2" s="53"/>
    </row>
    <row r="3" spans="1:26" x14ac:dyDescent="0.35">
      <c r="A3" s="53">
        <v>2</v>
      </c>
      <c r="B3" s="53" t="s">
        <v>182</v>
      </c>
      <c r="C3" s="53" t="s">
        <v>182</v>
      </c>
      <c r="D3" s="53" t="s">
        <v>189</v>
      </c>
      <c r="E3" s="55">
        <v>7.2465753424657535</v>
      </c>
      <c r="F3" s="55">
        <v>7.2465753424657535</v>
      </c>
      <c r="G3" s="56">
        <v>45232</v>
      </c>
      <c r="H3" s="53" t="s">
        <v>199</v>
      </c>
      <c r="I3" s="53" t="s">
        <v>144</v>
      </c>
      <c r="J3" s="53" t="s">
        <v>20</v>
      </c>
      <c r="K3" s="53" t="s">
        <v>213</v>
      </c>
      <c r="L3" s="53" t="s">
        <v>118</v>
      </c>
      <c r="M3" s="30" t="e">
        <v>#N/A</v>
      </c>
      <c r="N3" s="30">
        <v>0</v>
      </c>
      <c r="O3" s="30" t="s">
        <v>17</v>
      </c>
      <c r="P3" s="59">
        <v>1050000</v>
      </c>
      <c r="Q3" s="61">
        <f t="shared" ref="Q3:Q66" si="0">S3+100000</f>
        <v>1825000</v>
      </c>
      <c r="R3" s="53" t="s">
        <v>289</v>
      </c>
      <c r="S3" s="58">
        <v>1725000</v>
      </c>
      <c r="T3" s="53" t="e">
        <v>#N/A</v>
      </c>
      <c r="U3" s="53" t="s">
        <v>18</v>
      </c>
      <c r="V3" s="53" t="s">
        <v>445</v>
      </c>
      <c r="W3" s="53" t="s">
        <v>440</v>
      </c>
      <c r="X3" s="53" t="s">
        <v>438</v>
      </c>
      <c r="Y3" s="53" t="e">
        <v>#N/A</v>
      </c>
      <c r="Z3" s="53" t="s">
        <v>456</v>
      </c>
    </row>
    <row r="4" spans="1:26" x14ac:dyDescent="0.35">
      <c r="A4" s="53">
        <v>3</v>
      </c>
      <c r="B4" s="53" t="s">
        <v>182</v>
      </c>
      <c r="C4" s="53" t="s">
        <v>182</v>
      </c>
      <c r="D4" s="53" t="s">
        <v>189</v>
      </c>
      <c r="E4" s="55">
        <v>12.146575342465754</v>
      </c>
      <c r="F4" s="55">
        <v>12.146575342465754</v>
      </c>
      <c r="G4" s="56">
        <v>45224</v>
      </c>
      <c r="H4" s="53" t="s">
        <v>199</v>
      </c>
      <c r="I4" s="53" t="s">
        <v>144</v>
      </c>
      <c r="J4" s="53" t="s">
        <v>21</v>
      </c>
      <c r="K4" s="53" t="s">
        <v>214</v>
      </c>
      <c r="L4" s="53" t="s">
        <v>287</v>
      </c>
      <c r="M4" s="30" t="e">
        <v>#N/A</v>
      </c>
      <c r="N4" s="30">
        <v>0</v>
      </c>
      <c r="O4" s="30" t="s">
        <v>17</v>
      </c>
      <c r="P4" s="59">
        <v>1250000</v>
      </c>
      <c r="Q4" s="61">
        <f t="shared" si="0"/>
        <v>2225000</v>
      </c>
      <c r="R4" s="53" t="s">
        <v>290</v>
      </c>
      <c r="S4" s="58">
        <v>2125000</v>
      </c>
      <c r="T4" s="53" t="e">
        <v>#N/A</v>
      </c>
      <c r="U4" s="53" t="s">
        <v>18</v>
      </c>
      <c r="V4" s="53" t="s">
        <v>439</v>
      </c>
      <c r="W4" s="53" t="s">
        <v>440</v>
      </c>
      <c r="X4" s="53" t="s">
        <v>438</v>
      </c>
      <c r="Y4" s="53" t="e">
        <v>#N/A</v>
      </c>
      <c r="Z4" s="53"/>
    </row>
    <row r="5" spans="1:26" x14ac:dyDescent="0.35">
      <c r="A5" s="53">
        <v>4</v>
      </c>
      <c r="B5" s="53" t="s">
        <v>182</v>
      </c>
      <c r="C5" s="53" t="s">
        <v>182</v>
      </c>
      <c r="D5" s="53" t="s">
        <v>189</v>
      </c>
      <c r="E5" s="55">
        <v>12.246575342465754</v>
      </c>
      <c r="F5" s="55">
        <v>12.246575342465754</v>
      </c>
      <c r="G5" s="56">
        <v>45210</v>
      </c>
      <c r="H5" s="53" t="s">
        <v>199</v>
      </c>
      <c r="I5" s="53" t="s">
        <v>144</v>
      </c>
      <c r="J5" s="53" t="s">
        <v>24</v>
      </c>
      <c r="K5" s="53" t="s">
        <v>215</v>
      </c>
      <c r="L5" s="53" t="s">
        <v>118</v>
      </c>
      <c r="M5" s="30" t="e">
        <v>#N/A</v>
      </c>
      <c r="N5" s="30">
        <v>0</v>
      </c>
      <c r="O5" s="30" t="s">
        <v>22</v>
      </c>
      <c r="P5" s="59">
        <v>1000000</v>
      </c>
      <c r="Q5" s="61">
        <f t="shared" si="0"/>
        <v>1825000</v>
      </c>
      <c r="R5" s="53" t="s">
        <v>291</v>
      </c>
      <c r="S5" s="58">
        <v>1725000</v>
      </c>
      <c r="T5" s="53" t="e">
        <v>#N/A</v>
      </c>
      <c r="U5" s="53" t="s">
        <v>23</v>
      </c>
      <c r="V5" s="53" t="s">
        <v>437</v>
      </c>
      <c r="W5" s="53" t="s">
        <v>437</v>
      </c>
      <c r="X5" s="53" t="s">
        <v>438</v>
      </c>
      <c r="Y5" s="53" t="e">
        <v>#N/A</v>
      </c>
      <c r="Z5" s="53"/>
    </row>
    <row r="6" spans="1:26" x14ac:dyDescent="0.35">
      <c r="A6" s="53">
        <v>5</v>
      </c>
      <c r="B6" s="53" t="s">
        <v>182</v>
      </c>
      <c r="C6" s="53" t="s">
        <v>182</v>
      </c>
      <c r="D6" s="53" t="s">
        <v>189</v>
      </c>
      <c r="E6" s="55">
        <v>18.246575342465754</v>
      </c>
      <c r="F6" s="55">
        <v>18.246575342465754</v>
      </c>
      <c r="G6" s="56">
        <v>45226</v>
      </c>
      <c r="H6" s="53" t="s">
        <v>199</v>
      </c>
      <c r="I6" s="53" t="s">
        <v>144</v>
      </c>
      <c r="J6" s="53" t="s">
        <v>21</v>
      </c>
      <c r="K6" s="53" t="s">
        <v>215</v>
      </c>
      <c r="L6" s="53" t="s">
        <v>118</v>
      </c>
      <c r="M6" s="30" t="e">
        <v>#N/A</v>
      </c>
      <c r="N6" s="30">
        <v>0</v>
      </c>
      <c r="O6" s="30" t="s">
        <v>25</v>
      </c>
      <c r="P6" s="59">
        <v>1800000</v>
      </c>
      <c r="Q6" s="61">
        <f t="shared" si="0"/>
        <v>2225000</v>
      </c>
      <c r="R6" s="53" t="s">
        <v>291</v>
      </c>
      <c r="S6" s="58">
        <v>2125000</v>
      </c>
      <c r="T6" s="53" t="e">
        <v>#N/A</v>
      </c>
      <c r="U6" s="53" t="s">
        <v>23</v>
      </c>
      <c r="V6" s="53" t="s">
        <v>439</v>
      </c>
      <c r="W6" s="53" t="s">
        <v>446</v>
      </c>
      <c r="X6" s="53" t="s">
        <v>438</v>
      </c>
      <c r="Y6" s="53" t="e">
        <v>#N/A</v>
      </c>
      <c r="Z6" s="53"/>
    </row>
    <row r="7" spans="1:26" x14ac:dyDescent="0.35">
      <c r="A7" s="53">
        <v>6</v>
      </c>
      <c r="B7" s="53" t="s">
        <v>182</v>
      </c>
      <c r="C7" s="53" t="s">
        <v>182</v>
      </c>
      <c r="D7" s="53" t="s">
        <v>189</v>
      </c>
      <c r="E7" s="55">
        <v>10.746575342465754</v>
      </c>
      <c r="F7" s="55">
        <v>10.746575342465754</v>
      </c>
      <c r="G7" s="56">
        <v>45179</v>
      </c>
      <c r="H7" s="53" t="s">
        <v>199</v>
      </c>
      <c r="I7" s="53" t="s">
        <v>144</v>
      </c>
      <c r="J7" s="53" t="s">
        <v>27</v>
      </c>
      <c r="K7" s="53" t="s">
        <v>216</v>
      </c>
      <c r="L7" s="53" t="s">
        <v>118</v>
      </c>
      <c r="M7" s="30" t="e">
        <v>#N/A</v>
      </c>
      <c r="N7" s="30">
        <v>0</v>
      </c>
      <c r="O7" s="30" t="s">
        <v>22</v>
      </c>
      <c r="P7" s="59">
        <v>2600000</v>
      </c>
      <c r="Q7" s="61">
        <f t="shared" si="0"/>
        <v>3425000</v>
      </c>
      <c r="R7" s="53" t="s">
        <v>46</v>
      </c>
      <c r="S7" s="58">
        <v>3325000</v>
      </c>
      <c r="T7" s="53" t="e">
        <v>#N/A</v>
      </c>
      <c r="U7" s="53" t="s">
        <v>23</v>
      </c>
      <c r="V7" s="53" t="s">
        <v>446</v>
      </c>
      <c r="W7" s="53" t="s">
        <v>446</v>
      </c>
      <c r="X7" s="53" t="s">
        <v>438</v>
      </c>
      <c r="Y7" s="53" t="e">
        <v>#N/A</v>
      </c>
      <c r="Z7" s="53"/>
    </row>
    <row r="8" spans="1:26" x14ac:dyDescent="0.35">
      <c r="A8" s="53">
        <v>7</v>
      </c>
      <c r="B8" s="53" t="s">
        <v>182</v>
      </c>
      <c r="C8" s="53" t="s">
        <v>182</v>
      </c>
      <c r="D8" s="53" t="s">
        <v>189</v>
      </c>
      <c r="E8" s="55">
        <v>6.2465753424657535</v>
      </c>
      <c r="F8" s="55">
        <v>6.2465753424657535</v>
      </c>
      <c r="G8" s="56">
        <v>45291</v>
      </c>
      <c r="H8" s="53" t="s">
        <v>199</v>
      </c>
      <c r="I8" s="53" t="s">
        <v>144</v>
      </c>
      <c r="J8" s="53" t="s">
        <v>27</v>
      </c>
      <c r="K8" s="53" t="s">
        <v>217</v>
      </c>
      <c r="L8" s="53" t="s">
        <v>118</v>
      </c>
      <c r="M8" s="30" t="e">
        <v>#N/A</v>
      </c>
      <c r="N8" s="30">
        <v>0</v>
      </c>
      <c r="O8" s="30" t="s">
        <v>22</v>
      </c>
      <c r="P8" s="59">
        <v>1510000</v>
      </c>
      <c r="Q8" s="61">
        <f t="shared" si="0"/>
        <v>2525000</v>
      </c>
      <c r="R8" s="53" t="s">
        <v>292</v>
      </c>
      <c r="S8" s="58">
        <v>2425000</v>
      </c>
      <c r="T8" s="53" t="e">
        <v>#N/A</v>
      </c>
      <c r="U8" s="53" t="s">
        <v>23</v>
      </c>
      <c r="V8" s="53" t="s">
        <v>440</v>
      </c>
      <c r="W8" s="53" t="s">
        <v>440</v>
      </c>
      <c r="X8" s="53" t="s">
        <v>438</v>
      </c>
      <c r="Y8" s="53" t="e">
        <v>#N/A</v>
      </c>
      <c r="Z8" s="53"/>
    </row>
    <row r="9" spans="1:26" x14ac:dyDescent="0.35">
      <c r="A9" s="53">
        <v>8</v>
      </c>
      <c r="B9" s="53" t="s">
        <v>182</v>
      </c>
      <c r="C9" s="53" t="s">
        <v>182</v>
      </c>
      <c r="D9" s="53" t="s">
        <v>189</v>
      </c>
      <c r="E9" s="55">
        <v>4.3465753424657532</v>
      </c>
      <c r="F9" s="55">
        <v>4.3465753424657532</v>
      </c>
      <c r="G9" s="56">
        <v>45220</v>
      </c>
      <c r="H9" s="53" t="s">
        <v>199</v>
      </c>
      <c r="I9" s="53" t="s">
        <v>144</v>
      </c>
      <c r="J9" s="53" t="s">
        <v>31</v>
      </c>
      <c r="K9" s="53" t="s">
        <v>213</v>
      </c>
      <c r="L9" s="53" t="s">
        <v>287</v>
      </c>
      <c r="M9" s="30" t="e">
        <v>#N/A</v>
      </c>
      <c r="N9" s="30">
        <v>0</v>
      </c>
      <c r="O9" s="30" t="s">
        <v>28</v>
      </c>
      <c r="P9" s="59">
        <v>2800000</v>
      </c>
      <c r="Q9" s="61">
        <f t="shared" si="0"/>
        <v>3725000</v>
      </c>
      <c r="R9" s="53" t="s">
        <v>293</v>
      </c>
      <c r="S9" s="58">
        <v>3625000</v>
      </c>
      <c r="T9" s="53" t="e">
        <v>#N/A</v>
      </c>
      <c r="U9" s="53" t="s">
        <v>29</v>
      </c>
      <c r="V9" s="53" t="s">
        <v>445</v>
      </c>
      <c r="W9" s="53" t="s">
        <v>440</v>
      </c>
      <c r="X9" s="53" t="s">
        <v>438</v>
      </c>
      <c r="Y9" s="53" t="e">
        <v>#N/A</v>
      </c>
      <c r="Z9" s="53" t="s">
        <v>457</v>
      </c>
    </row>
    <row r="10" spans="1:26" x14ac:dyDescent="0.35">
      <c r="A10" s="53">
        <v>9</v>
      </c>
      <c r="B10" s="53" t="s">
        <v>182</v>
      </c>
      <c r="C10" s="53" t="s">
        <v>182</v>
      </c>
      <c r="D10" s="53" t="s">
        <v>189</v>
      </c>
      <c r="E10" s="55">
        <v>10.046575342465754</v>
      </c>
      <c r="F10" s="55">
        <v>10.046575342465754</v>
      </c>
      <c r="G10" s="56">
        <v>45224</v>
      </c>
      <c r="H10" s="53" t="s">
        <v>199</v>
      </c>
      <c r="I10" s="53" t="s">
        <v>144</v>
      </c>
      <c r="J10" s="53" t="s">
        <v>33</v>
      </c>
      <c r="K10" s="53" t="s">
        <v>218</v>
      </c>
      <c r="L10" s="53" t="s">
        <v>118</v>
      </c>
      <c r="M10" s="30" t="e">
        <v>#N/A</v>
      </c>
      <c r="N10" s="30">
        <v>0</v>
      </c>
      <c r="O10" s="30" t="s">
        <v>32</v>
      </c>
      <c r="P10" s="59">
        <v>900000</v>
      </c>
      <c r="Q10" s="61">
        <f t="shared" si="0"/>
        <v>3725000</v>
      </c>
      <c r="R10" s="53" t="s">
        <v>293</v>
      </c>
      <c r="S10" s="58">
        <v>3625000</v>
      </c>
      <c r="T10" s="53" t="e">
        <v>#N/A</v>
      </c>
      <c r="U10" s="53" t="s">
        <v>18</v>
      </c>
      <c r="V10" s="53" t="s">
        <v>440</v>
      </c>
      <c r="W10" s="53" t="s">
        <v>440</v>
      </c>
      <c r="X10" s="53" t="s">
        <v>438</v>
      </c>
      <c r="Y10" s="53" t="e">
        <v>#N/A</v>
      </c>
      <c r="Z10" s="53"/>
    </row>
    <row r="11" spans="1:26" x14ac:dyDescent="0.35">
      <c r="A11" s="53">
        <v>10</v>
      </c>
      <c r="B11" s="53" t="s">
        <v>182</v>
      </c>
      <c r="C11" s="53" t="s">
        <v>182</v>
      </c>
      <c r="D11" s="53" t="s">
        <v>189</v>
      </c>
      <c r="E11" s="55">
        <v>6.7465753424657535</v>
      </c>
      <c r="F11" s="55">
        <v>6.7465753424657535</v>
      </c>
      <c r="G11" s="56">
        <v>45221</v>
      </c>
      <c r="H11" s="53" t="s">
        <v>199</v>
      </c>
      <c r="I11" s="53" t="s">
        <v>144</v>
      </c>
      <c r="J11" s="53" t="s">
        <v>27</v>
      </c>
      <c r="K11" s="53" t="s">
        <v>217</v>
      </c>
      <c r="L11" s="53" t="s">
        <v>118</v>
      </c>
      <c r="M11" s="30" t="e">
        <v>#N/A</v>
      </c>
      <c r="N11" s="30">
        <v>0</v>
      </c>
      <c r="O11" s="30" t="s">
        <v>17</v>
      </c>
      <c r="P11" s="59">
        <v>1400000</v>
      </c>
      <c r="Q11" s="61">
        <f t="shared" si="0"/>
        <v>3025000</v>
      </c>
      <c r="R11" s="53" t="s">
        <v>294</v>
      </c>
      <c r="S11" s="58">
        <v>2925000</v>
      </c>
      <c r="T11" s="53" t="e">
        <v>#N/A</v>
      </c>
      <c r="U11" s="53" t="s">
        <v>18</v>
      </c>
      <c r="V11" s="53" t="s">
        <v>440</v>
      </c>
      <c r="W11" s="53" t="s">
        <v>439</v>
      </c>
      <c r="X11" s="53" t="s">
        <v>438</v>
      </c>
      <c r="Y11" s="53" t="e">
        <v>#N/A</v>
      </c>
      <c r="Z11" s="53"/>
    </row>
    <row r="12" spans="1:26" x14ac:dyDescent="0.35">
      <c r="A12" s="53">
        <v>11</v>
      </c>
      <c r="B12" s="53" t="s">
        <v>182</v>
      </c>
      <c r="C12" s="53" t="s">
        <v>182</v>
      </c>
      <c r="D12" s="53" t="s">
        <v>189</v>
      </c>
      <c r="E12" s="55">
        <v>3.4465753424657537</v>
      </c>
      <c r="F12" s="55">
        <v>3.4465753424657537</v>
      </c>
      <c r="G12" s="56">
        <v>45168</v>
      </c>
      <c r="H12" s="53" t="s">
        <v>199</v>
      </c>
      <c r="I12" s="53" t="s">
        <v>144</v>
      </c>
      <c r="J12" s="53" t="s">
        <v>27</v>
      </c>
      <c r="K12" s="53" t="s">
        <v>217</v>
      </c>
      <c r="L12" s="53" t="s">
        <v>118</v>
      </c>
      <c r="M12" s="30" t="e">
        <v>#N/A</v>
      </c>
      <c r="N12" s="30">
        <v>0</v>
      </c>
      <c r="O12" s="30" t="s">
        <v>17</v>
      </c>
      <c r="P12" s="59">
        <v>800000</v>
      </c>
      <c r="Q12" s="61">
        <f t="shared" si="0"/>
        <v>2325000</v>
      </c>
      <c r="R12" s="53" t="s">
        <v>293</v>
      </c>
      <c r="S12" s="58">
        <v>2225000</v>
      </c>
      <c r="T12" s="53" t="e">
        <v>#N/A</v>
      </c>
      <c r="U12" s="53" t="s">
        <v>18</v>
      </c>
      <c r="V12" s="53" t="s">
        <v>437</v>
      </c>
      <c r="W12" s="53" t="s">
        <v>437</v>
      </c>
      <c r="X12" s="53" t="s">
        <v>438</v>
      </c>
      <c r="Y12" s="53" t="e">
        <v>#N/A</v>
      </c>
      <c r="Z12" s="53" t="s">
        <v>443</v>
      </c>
    </row>
    <row r="13" spans="1:26" x14ac:dyDescent="0.35">
      <c r="A13" s="53">
        <v>12</v>
      </c>
      <c r="B13" s="53" t="s">
        <v>182</v>
      </c>
      <c r="C13" s="53" t="s">
        <v>182</v>
      </c>
      <c r="D13" s="53" t="s">
        <v>189</v>
      </c>
      <c r="E13" s="55">
        <v>2.6465753424657534</v>
      </c>
      <c r="F13" s="55">
        <v>2.6465753424657534</v>
      </c>
      <c r="G13" s="56">
        <v>45189</v>
      </c>
      <c r="H13" s="53" t="s">
        <v>199</v>
      </c>
      <c r="I13" s="53" t="s">
        <v>144</v>
      </c>
      <c r="J13" s="53" t="s">
        <v>35</v>
      </c>
      <c r="K13" s="53" t="s">
        <v>219</v>
      </c>
      <c r="L13" s="53" t="s">
        <v>118</v>
      </c>
      <c r="M13" s="30" t="e">
        <v>#N/A</v>
      </c>
      <c r="N13" s="30">
        <v>0</v>
      </c>
      <c r="O13" s="30" t="s">
        <v>34</v>
      </c>
      <c r="P13" s="59">
        <v>270000</v>
      </c>
      <c r="Q13" s="61">
        <f t="shared" si="0"/>
        <v>825000</v>
      </c>
      <c r="R13" s="53" t="s">
        <v>295</v>
      </c>
      <c r="S13" s="58">
        <v>725000</v>
      </c>
      <c r="T13" s="53" t="e">
        <v>#N/A</v>
      </c>
      <c r="U13" s="53" t="s">
        <v>18</v>
      </c>
      <c r="V13" s="53" t="s">
        <v>445</v>
      </c>
      <c r="W13" s="53" t="s">
        <v>439</v>
      </c>
      <c r="X13" s="53" t="s">
        <v>438</v>
      </c>
      <c r="Y13" s="53" t="e">
        <v>#N/A</v>
      </c>
      <c r="Z13" s="53" t="s">
        <v>456</v>
      </c>
    </row>
    <row r="14" spans="1:26" x14ac:dyDescent="0.35">
      <c r="A14" s="53">
        <v>13</v>
      </c>
      <c r="B14" s="53" t="s">
        <v>182</v>
      </c>
      <c r="C14" s="53" t="s">
        <v>182</v>
      </c>
      <c r="D14" s="53" t="s">
        <v>189</v>
      </c>
      <c r="E14" s="55">
        <v>4.0465753424657533</v>
      </c>
      <c r="F14" s="55">
        <v>4.0465753424657533</v>
      </c>
      <c r="G14" s="56">
        <v>45151</v>
      </c>
      <c r="H14" s="53" t="s">
        <v>199</v>
      </c>
      <c r="I14" s="53" t="s">
        <v>144</v>
      </c>
      <c r="J14" s="53" t="s">
        <v>24</v>
      </c>
      <c r="K14" s="53" t="s">
        <v>217</v>
      </c>
      <c r="L14" s="53" t="s">
        <v>118</v>
      </c>
      <c r="M14" s="30" t="e">
        <v>#N/A</v>
      </c>
      <c r="N14" s="30">
        <v>0</v>
      </c>
      <c r="O14" s="30" t="s">
        <v>36</v>
      </c>
      <c r="P14" s="59">
        <v>630000</v>
      </c>
      <c r="Q14" s="61">
        <f t="shared" si="0"/>
        <v>1525000</v>
      </c>
      <c r="R14" s="53" t="s">
        <v>293</v>
      </c>
      <c r="S14" s="58">
        <v>1425000</v>
      </c>
      <c r="T14" s="53" t="e">
        <v>#N/A</v>
      </c>
      <c r="U14" s="53" t="s">
        <v>18</v>
      </c>
      <c r="V14" s="53" t="s">
        <v>445</v>
      </c>
      <c r="W14" s="53" t="s">
        <v>440</v>
      </c>
      <c r="X14" s="53" t="s">
        <v>438</v>
      </c>
      <c r="Y14" s="53" t="e">
        <v>#N/A</v>
      </c>
      <c r="Z14" s="53" t="s">
        <v>457</v>
      </c>
    </row>
    <row r="15" spans="1:26" x14ac:dyDescent="0.35">
      <c r="A15" s="53">
        <v>14</v>
      </c>
      <c r="B15" s="53" t="s">
        <v>182</v>
      </c>
      <c r="C15" s="53" t="s">
        <v>182</v>
      </c>
      <c r="D15" s="53" t="s">
        <v>189</v>
      </c>
      <c r="E15" s="55">
        <v>6.2465753424657535</v>
      </c>
      <c r="F15" s="55">
        <v>6.2465753424657535</v>
      </c>
      <c r="G15" s="56">
        <v>45140</v>
      </c>
      <c r="H15" s="53" t="s">
        <v>199</v>
      </c>
      <c r="I15" s="53" t="s">
        <v>144</v>
      </c>
      <c r="J15" s="53" t="s">
        <v>20</v>
      </c>
      <c r="K15" s="53" t="s">
        <v>220</v>
      </c>
      <c r="L15" s="53" t="s">
        <v>118</v>
      </c>
      <c r="M15" s="30" t="e">
        <v>#N/A</v>
      </c>
      <c r="N15" s="30">
        <v>0</v>
      </c>
      <c r="O15" s="30" t="s">
        <v>25</v>
      </c>
      <c r="P15" s="59">
        <v>1200000</v>
      </c>
      <c r="Q15" s="61">
        <f t="shared" si="0"/>
        <v>2075000</v>
      </c>
      <c r="R15" s="53" t="s">
        <v>296</v>
      </c>
      <c r="S15" s="58">
        <v>1975000</v>
      </c>
      <c r="T15" s="53" t="e">
        <v>#N/A</v>
      </c>
      <c r="U15" s="53" t="s">
        <v>18</v>
      </c>
      <c r="V15" s="53" t="e">
        <v>#N/A</v>
      </c>
      <c r="W15" s="53"/>
      <c r="X15" s="53"/>
      <c r="Y15" s="53" t="e">
        <v>#N/A</v>
      </c>
      <c r="Z15" s="53">
        <v>45118</v>
      </c>
    </row>
    <row r="16" spans="1:26" x14ac:dyDescent="0.35">
      <c r="A16" s="53">
        <v>15</v>
      </c>
      <c r="B16" s="53" t="s">
        <v>182</v>
      </c>
      <c r="C16" s="53" t="s">
        <v>182</v>
      </c>
      <c r="D16" s="53" t="s">
        <v>189</v>
      </c>
      <c r="E16" s="55">
        <v>2.2465753424657535</v>
      </c>
      <c r="F16" s="55">
        <v>2.2465753424657535</v>
      </c>
      <c r="G16" s="56">
        <v>45149</v>
      </c>
      <c r="H16" s="53" t="s">
        <v>199</v>
      </c>
      <c r="I16" s="53" t="s">
        <v>144</v>
      </c>
      <c r="J16" s="53" t="s">
        <v>35</v>
      </c>
      <c r="K16" s="53" t="s">
        <v>220</v>
      </c>
      <c r="L16" s="53" t="s">
        <v>118</v>
      </c>
      <c r="M16" s="30" t="e">
        <v>#N/A</v>
      </c>
      <c r="N16" s="30">
        <v>0</v>
      </c>
      <c r="O16" s="30" t="s">
        <v>37</v>
      </c>
      <c r="P16" s="59">
        <v>600000</v>
      </c>
      <c r="Q16" s="61">
        <f t="shared" si="0"/>
        <v>1525000</v>
      </c>
      <c r="R16" s="53" t="s">
        <v>296</v>
      </c>
      <c r="S16" s="58">
        <v>1425000</v>
      </c>
      <c r="T16" s="53" t="e">
        <v>#N/A</v>
      </c>
      <c r="U16" s="53" t="s">
        <v>18</v>
      </c>
      <c r="V16" s="53" t="s">
        <v>445</v>
      </c>
      <c r="W16" s="53" t="s">
        <v>440</v>
      </c>
      <c r="X16" s="53" t="s">
        <v>438</v>
      </c>
      <c r="Y16" s="53" t="e">
        <v>#N/A</v>
      </c>
      <c r="Z16" s="53" t="s">
        <v>456</v>
      </c>
    </row>
    <row r="17" spans="1:26" x14ac:dyDescent="0.35">
      <c r="A17" s="53">
        <v>16</v>
      </c>
      <c r="B17" s="53" t="s">
        <v>182</v>
      </c>
      <c r="C17" s="53" t="s">
        <v>182</v>
      </c>
      <c r="D17" s="53" t="s">
        <v>189</v>
      </c>
      <c r="E17" s="55">
        <v>10.246575342465754</v>
      </c>
      <c r="F17" s="55">
        <v>10.246575342465754</v>
      </c>
      <c r="G17" s="56">
        <v>45134</v>
      </c>
      <c r="H17" s="53" t="s">
        <v>199</v>
      </c>
      <c r="I17" s="53" t="s">
        <v>144</v>
      </c>
      <c r="J17" s="53" t="s">
        <v>24</v>
      </c>
      <c r="K17" s="53" t="s">
        <v>221</v>
      </c>
      <c r="L17" s="53" t="s">
        <v>118</v>
      </c>
      <c r="M17" s="30" t="e">
        <v>#N/A</v>
      </c>
      <c r="N17" s="30">
        <v>0</v>
      </c>
      <c r="O17" s="30" t="s">
        <v>17</v>
      </c>
      <c r="P17" s="59">
        <v>1300000</v>
      </c>
      <c r="Q17" s="61">
        <f t="shared" si="0"/>
        <v>1625000</v>
      </c>
      <c r="R17" s="53" t="s">
        <v>296</v>
      </c>
      <c r="S17" s="58">
        <v>1525000</v>
      </c>
      <c r="T17" s="53" t="e">
        <v>#N/A</v>
      </c>
      <c r="U17" s="53" t="s">
        <v>18</v>
      </c>
      <c r="V17" s="53" t="s">
        <v>440</v>
      </c>
      <c r="W17" s="53" t="s">
        <v>440</v>
      </c>
      <c r="X17" s="53" t="s">
        <v>438</v>
      </c>
      <c r="Y17" s="53" t="e">
        <v>#N/A</v>
      </c>
      <c r="Z17" s="53"/>
    </row>
    <row r="18" spans="1:26" x14ac:dyDescent="0.35">
      <c r="A18" s="53">
        <v>17</v>
      </c>
      <c r="B18" s="53" t="s">
        <v>182</v>
      </c>
      <c r="C18" s="53" t="s">
        <v>182</v>
      </c>
      <c r="D18" s="53" t="s">
        <v>189</v>
      </c>
      <c r="E18" s="55">
        <v>8.1465753424657539</v>
      </c>
      <c r="F18" s="55">
        <v>8.1465753424657539</v>
      </c>
      <c r="G18" s="56">
        <v>45136</v>
      </c>
      <c r="H18" s="53" t="s">
        <v>199</v>
      </c>
      <c r="I18" s="53" t="s">
        <v>144</v>
      </c>
      <c r="J18" s="53" t="s">
        <v>24</v>
      </c>
      <c r="K18" s="53" t="s">
        <v>219</v>
      </c>
      <c r="L18" s="53" t="s">
        <v>118</v>
      </c>
      <c r="M18" s="30" t="e">
        <v>#N/A</v>
      </c>
      <c r="N18" s="30">
        <v>0</v>
      </c>
      <c r="O18" s="30" t="s">
        <v>17</v>
      </c>
      <c r="P18" s="59">
        <v>1000000</v>
      </c>
      <c r="Q18" s="61">
        <f t="shared" si="0"/>
        <v>1925000</v>
      </c>
      <c r="R18" s="53" t="s">
        <v>295</v>
      </c>
      <c r="S18" s="58">
        <v>1825000</v>
      </c>
      <c r="T18" s="53" t="e">
        <v>#N/A</v>
      </c>
      <c r="U18" s="53" t="s">
        <v>18</v>
      </c>
      <c r="V18" s="53" t="s">
        <v>445</v>
      </c>
      <c r="W18" s="53" t="s">
        <v>440</v>
      </c>
      <c r="X18" s="53" t="s">
        <v>438</v>
      </c>
      <c r="Y18" s="53" t="e">
        <v>#N/A</v>
      </c>
      <c r="Z18" s="53" t="s">
        <v>456</v>
      </c>
    </row>
    <row r="19" spans="1:26" x14ac:dyDescent="0.35">
      <c r="A19" s="53">
        <v>18</v>
      </c>
      <c r="B19" s="53" t="s">
        <v>182</v>
      </c>
      <c r="C19" s="53" t="s">
        <v>182</v>
      </c>
      <c r="D19" s="53" t="s">
        <v>189</v>
      </c>
      <c r="E19" s="55">
        <v>4.2465753424657535</v>
      </c>
      <c r="F19" s="55">
        <v>4.2465753424657535</v>
      </c>
      <c r="G19" s="56">
        <v>45231</v>
      </c>
      <c r="H19" s="53" t="s">
        <v>199</v>
      </c>
      <c r="I19" s="53" t="s">
        <v>144</v>
      </c>
      <c r="J19" s="53" t="s">
        <v>24</v>
      </c>
      <c r="K19" s="53" t="s">
        <v>213</v>
      </c>
      <c r="L19" s="53" t="s">
        <v>287</v>
      </c>
      <c r="M19" s="30" t="e">
        <v>#N/A</v>
      </c>
      <c r="N19" s="30">
        <v>0</v>
      </c>
      <c r="O19" s="30" t="s">
        <v>17</v>
      </c>
      <c r="P19" s="59">
        <v>1000000</v>
      </c>
      <c r="Q19" s="61">
        <f t="shared" si="0"/>
        <v>1725000</v>
      </c>
      <c r="R19" s="53" t="s">
        <v>297</v>
      </c>
      <c r="S19" s="58">
        <v>1625000</v>
      </c>
      <c r="T19" s="53" t="e">
        <v>#N/A</v>
      </c>
      <c r="U19" s="53" t="s">
        <v>18</v>
      </c>
      <c r="V19" s="53" t="s">
        <v>440</v>
      </c>
      <c r="W19" s="53" t="s">
        <v>437</v>
      </c>
      <c r="X19" s="53" t="s">
        <v>438</v>
      </c>
      <c r="Y19" s="53" t="e">
        <v>#N/A</v>
      </c>
      <c r="Z19" s="53"/>
    </row>
    <row r="20" spans="1:26" x14ac:dyDescent="0.35">
      <c r="A20" s="53">
        <v>19</v>
      </c>
      <c r="B20" s="53" t="s">
        <v>182</v>
      </c>
      <c r="C20" s="53" t="s">
        <v>182</v>
      </c>
      <c r="D20" s="53" t="s">
        <v>189</v>
      </c>
      <c r="E20" s="55">
        <v>5.2465753424657535</v>
      </c>
      <c r="F20" s="55">
        <v>5.2465753424657535</v>
      </c>
      <c r="G20" s="56">
        <v>45170</v>
      </c>
      <c r="H20" s="53" t="s">
        <v>199</v>
      </c>
      <c r="I20" s="53" t="s">
        <v>144</v>
      </c>
      <c r="J20" s="53" t="s">
        <v>24</v>
      </c>
      <c r="K20" s="53" t="s">
        <v>222</v>
      </c>
      <c r="L20" s="53" t="s">
        <v>118</v>
      </c>
      <c r="M20" s="30" t="e">
        <v>#N/A</v>
      </c>
      <c r="N20" s="30">
        <v>0</v>
      </c>
      <c r="O20" s="30" t="s">
        <v>17</v>
      </c>
      <c r="P20" s="59">
        <v>550000</v>
      </c>
      <c r="Q20" s="61">
        <f t="shared" si="0"/>
        <v>2025000</v>
      </c>
      <c r="R20" s="53" t="s">
        <v>288</v>
      </c>
      <c r="S20" s="58">
        <v>1925000</v>
      </c>
      <c r="T20" s="53" t="e">
        <v>#N/A</v>
      </c>
      <c r="U20" s="53" t="s">
        <v>18</v>
      </c>
      <c r="V20" s="53" t="s">
        <v>440</v>
      </c>
      <c r="W20" s="53" t="s">
        <v>440</v>
      </c>
      <c r="X20" s="53" t="s">
        <v>438</v>
      </c>
      <c r="Y20" s="53" t="e">
        <v>#N/A</v>
      </c>
      <c r="Z20" s="53"/>
    </row>
    <row r="21" spans="1:26" x14ac:dyDescent="0.35">
      <c r="A21" s="53">
        <v>20</v>
      </c>
      <c r="B21" s="53" t="s">
        <v>182</v>
      </c>
      <c r="C21" s="53" t="s">
        <v>182</v>
      </c>
      <c r="D21" s="53" t="s">
        <v>189</v>
      </c>
      <c r="E21" s="55">
        <v>5.7465753424657535</v>
      </c>
      <c r="F21" s="55">
        <v>5.7465753424657535</v>
      </c>
      <c r="G21" s="56">
        <v>45149</v>
      </c>
      <c r="H21" s="53" t="s">
        <v>199</v>
      </c>
      <c r="I21" s="53" t="s">
        <v>144</v>
      </c>
      <c r="J21" s="53" t="s">
        <v>24</v>
      </c>
      <c r="K21" s="53" t="s">
        <v>218</v>
      </c>
      <c r="L21" s="53" t="s">
        <v>118</v>
      </c>
      <c r="M21" s="30" t="e">
        <v>#N/A</v>
      </c>
      <c r="N21" s="30">
        <v>0</v>
      </c>
      <c r="O21" s="30" t="s">
        <v>17</v>
      </c>
      <c r="P21" s="59">
        <v>1200000</v>
      </c>
      <c r="Q21" s="61">
        <f t="shared" si="0"/>
        <v>1675000</v>
      </c>
      <c r="R21" s="53" t="s">
        <v>293</v>
      </c>
      <c r="S21" s="58">
        <v>1575000</v>
      </c>
      <c r="T21" s="53" t="e">
        <v>#N/A</v>
      </c>
      <c r="U21" s="53" t="s">
        <v>18</v>
      </c>
      <c r="V21" s="53" t="e">
        <v>#N/A</v>
      </c>
      <c r="W21" s="53"/>
      <c r="X21" s="53"/>
      <c r="Y21" s="53" t="e">
        <v>#N/A</v>
      </c>
      <c r="Z21" s="53">
        <v>45311</v>
      </c>
    </row>
    <row r="22" spans="1:26" x14ac:dyDescent="0.35">
      <c r="A22" s="53">
        <v>21</v>
      </c>
      <c r="B22" s="53" t="s">
        <v>182</v>
      </c>
      <c r="C22" s="53" t="s">
        <v>182</v>
      </c>
      <c r="D22" s="53" t="s">
        <v>189</v>
      </c>
      <c r="E22" s="55">
        <v>5.0465753424657533</v>
      </c>
      <c r="F22" s="55">
        <v>5.0465753424657533</v>
      </c>
      <c r="G22" s="56">
        <v>45210</v>
      </c>
      <c r="H22" s="53" t="s">
        <v>199</v>
      </c>
      <c r="I22" s="53" t="s">
        <v>144</v>
      </c>
      <c r="J22" s="53" t="s">
        <v>24</v>
      </c>
      <c r="K22" s="53" t="s">
        <v>223</v>
      </c>
      <c r="L22" s="53" t="s">
        <v>287</v>
      </c>
      <c r="M22" s="30" t="e">
        <v>#N/A</v>
      </c>
      <c r="N22" s="30">
        <v>0</v>
      </c>
      <c r="O22" s="30" t="s">
        <v>34</v>
      </c>
      <c r="P22" s="59">
        <v>670000</v>
      </c>
      <c r="Q22" s="61">
        <f t="shared" si="0"/>
        <v>1425000</v>
      </c>
      <c r="R22" s="53" t="s">
        <v>293</v>
      </c>
      <c r="S22" s="58">
        <v>1325000</v>
      </c>
      <c r="T22" s="53" t="e">
        <v>#N/A</v>
      </c>
      <c r="U22" s="53" t="s">
        <v>18</v>
      </c>
      <c r="V22" s="53" t="s">
        <v>439</v>
      </c>
      <c r="W22" s="53" t="s">
        <v>440</v>
      </c>
      <c r="X22" s="53" t="s">
        <v>438</v>
      </c>
      <c r="Y22" s="53" t="e">
        <v>#N/A</v>
      </c>
      <c r="Z22" s="53"/>
    </row>
    <row r="23" spans="1:26" x14ac:dyDescent="0.35">
      <c r="A23" s="53">
        <v>22</v>
      </c>
      <c r="B23" s="53" t="s">
        <v>182</v>
      </c>
      <c r="C23" s="53" t="s">
        <v>182</v>
      </c>
      <c r="D23" s="53" t="s">
        <v>189</v>
      </c>
      <c r="E23" s="55">
        <v>8.8465753424657532</v>
      </c>
      <c r="F23" s="55">
        <v>8.8465753424657532</v>
      </c>
      <c r="G23" s="56">
        <v>45221</v>
      </c>
      <c r="H23" s="53" t="s">
        <v>199</v>
      </c>
      <c r="I23" s="53" t="s">
        <v>144</v>
      </c>
      <c r="J23" s="53" t="s">
        <v>27</v>
      </c>
      <c r="K23" s="53" t="s">
        <v>224</v>
      </c>
      <c r="L23" s="53" t="s">
        <v>118</v>
      </c>
      <c r="M23" s="30" t="e">
        <v>#N/A</v>
      </c>
      <c r="N23" s="30">
        <v>0</v>
      </c>
      <c r="O23" s="30" t="s">
        <v>38</v>
      </c>
      <c r="P23" s="59">
        <v>2300000</v>
      </c>
      <c r="Q23" s="61">
        <f t="shared" si="0"/>
        <v>3325000</v>
      </c>
      <c r="R23" s="53" t="s">
        <v>298</v>
      </c>
      <c r="S23" s="58">
        <v>3225000</v>
      </c>
      <c r="T23" s="53" t="e">
        <v>#N/A</v>
      </c>
      <c r="U23" s="53" t="s">
        <v>18</v>
      </c>
      <c r="V23" s="53" t="s">
        <v>445</v>
      </c>
      <c r="W23" s="53" t="s">
        <v>437</v>
      </c>
      <c r="X23" s="53" t="s">
        <v>438</v>
      </c>
      <c r="Y23" s="53" t="e">
        <v>#N/A</v>
      </c>
      <c r="Z23" s="53" t="s">
        <v>457</v>
      </c>
    </row>
    <row r="24" spans="1:26" x14ac:dyDescent="0.35">
      <c r="A24" s="53">
        <v>23</v>
      </c>
      <c r="B24" s="53" t="s">
        <v>182</v>
      </c>
      <c r="C24" s="53" t="s">
        <v>182</v>
      </c>
      <c r="D24" s="53" t="s">
        <v>189</v>
      </c>
      <c r="E24" s="55">
        <v>18.246575342465754</v>
      </c>
      <c r="F24" s="55">
        <v>18.246575342465754</v>
      </c>
      <c r="G24" s="56">
        <v>45241</v>
      </c>
      <c r="H24" s="53" t="s">
        <v>199</v>
      </c>
      <c r="I24" s="53" t="s">
        <v>144</v>
      </c>
      <c r="J24" s="53" t="s">
        <v>31</v>
      </c>
      <c r="K24" s="53" t="s">
        <v>213</v>
      </c>
      <c r="L24" s="53" t="s">
        <v>287</v>
      </c>
      <c r="M24" s="30" t="e">
        <v>#N/A</v>
      </c>
      <c r="N24" s="30">
        <v>0</v>
      </c>
      <c r="O24" s="30" t="s">
        <v>40</v>
      </c>
      <c r="P24" s="59">
        <v>2871000</v>
      </c>
      <c r="Q24" s="61">
        <f t="shared" si="0"/>
        <v>3725000</v>
      </c>
      <c r="R24" s="53" t="s">
        <v>293</v>
      </c>
      <c r="S24" s="58">
        <v>3625000</v>
      </c>
      <c r="T24" s="53" t="e">
        <v>#N/A</v>
      </c>
      <c r="U24" s="53" t="s">
        <v>18</v>
      </c>
      <c r="V24" s="53" t="s">
        <v>445</v>
      </c>
      <c r="W24" s="53" t="s">
        <v>440</v>
      </c>
      <c r="X24" s="53" t="s">
        <v>438</v>
      </c>
      <c r="Y24" s="53" t="e">
        <v>#N/A</v>
      </c>
      <c r="Z24" s="53" t="s">
        <v>456</v>
      </c>
    </row>
    <row r="25" spans="1:26" x14ac:dyDescent="0.35">
      <c r="A25" s="53">
        <v>24</v>
      </c>
      <c r="B25" s="53" t="s">
        <v>182</v>
      </c>
      <c r="C25" s="53" t="s">
        <v>182</v>
      </c>
      <c r="D25" s="53" t="s">
        <v>189</v>
      </c>
      <c r="E25" s="55">
        <v>22.246575342465754</v>
      </c>
      <c r="F25" s="55">
        <v>22.246575342465754</v>
      </c>
      <c r="G25" s="56">
        <v>45142</v>
      </c>
      <c r="H25" s="53" t="s">
        <v>199</v>
      </c>
      <c r="I25" s="53" t="s">
        <v>144</v>
      </c>
      <c r="J25" s="53" t="s">
        <v>33</v>
      </c>
      <c r="K25" s="53" t="s">
        <v>213</v>
      </c>
      <c r="L25" s="53" t="s">
        <v>287</v>
      </c>
      <c r="M25" s="30" t="e">
        <v>#N/A</v>
      </c>
      <c r="N25" s="30">
        <v>0</v>
      </c>
      <c r="O25" s="30" t="s">
        <v>41</v>
      </c>
      <c r="P25" s="59">
        <v>1700000</v>
      </c>
      <c r="Q25" s="61">
        <f t="shared" si="0"/>
        <v>3225000</v>
      </c>
      <c r="R25" s="53" t="s">
        <v>293</v>
      </c>
      <c r="S25" s="58">
        <v>3125000</v>
      </c>
      <c r="T25" s="53" t="e">
        <v>#N/A</v>
      </c>
      <c r="U25" s="53" t="s">
        <v>29</v>
      </c>
      <c r="V25" s="53" t="s">
        <v>447</v>
      </c>
      <c r="W25" s="53" t="s">
        <v>437</v>
      </c>
      <c r="X25" s="53" t="s">
        <v>438</v>
      </c>
      <c r="Y25" s="53" t="e">
        <v>#N/A</v>
      </c>
      <c r="Z25" s="53"/>
    </row>
    <row r="26" spans="1:26" x14ac:dyDescent="0.35">
      <c r="A26" s="53">
        <v>25</v>
      </c>
      <c r="B26" s="53" t="s">
        <v>182</v>
      </c>
      <c r="C26" s="53" t="s">
        <v>182</v>
      </c>
      <c r="D26" s="53" t="s">
        <v>189</v>
      </c>
      <c r="E26" s="55">
        <v>9.0465753424657542</v>
      </c>
      <c r="F26" s="55">
        <v>9.0465753424657542</v>
      </c>
      <c r="G26" s="56">
        <v>45158</v>
      </c>
      <c r="H26" s="53" t="s">
        <v>199</v>
      </c>
      <c r="I26" s="53" t="s">
        <v>144</v>
      </c>
      <c r="J26" s="53" t="s">
        <v>27</v>
      </c>
      <c r="K26" s="53" t="s">
        <v>213</v>
      </c>
      <c r="L26" s="53" t="s">
        <v>118</v>
      </c>
      <c r="M26" s="30" t="e">
        <v>#N/A</v>
      </c>
      <c r="N26" s="30">
        <v>0</v>
      </c>
      <c r="O26" s="30" t="s">
        <v>42</v>
      </c>
      <c r="P26" s="59">
        <v>780000</v>
      </c>
      <c r="Q26" s="61">
        <f t="shared" si="0"/>
        <v>1925000</v>
      </c>
      <c r="R26" s="53" t="s">
        <v>289</v>
      </c>
      <c r="S26" s="58">
        <v>1825000</v>
      </c>
      <c r="T26" s="53" t="e">
        <v>#N/A</v>
      </c>
      <c r="U26" s="53" t="s">
        <v>43</v>
      </c>
      <c r="V26" s="53" t="s">
        <v>437</v>
      </c>
      <c r="W26" s="53" t="s">
        <v>437</v>
      </c>
      <c r="X26" s="53" t="s">
        <v>438</v>
      </c>
      <c r="Y26" s="53" t="e">
        <v>#N/A</v>
      </c>
      <c r="Z26" s="53"/>
    </row>
    <row r="27" spans="1:26" x14ac:dyDescent="0.35">
      <c r="A27" s="53">
        <v>26</v>
      </c>
      <c r="B27" s="53" t="s">
        <v>182</v>
      </c>
      <c r="C27" s="53" t="s">
        <v>182</v>
      </c>
      <c r="D27" s="53" t="s">
        <v>189</v>
      </c>
      <c r="E27" s="55">
        <v>16.246575342465754</v>
      </c>
      <c r="F27" s="55">
        <v>16.246575342465754</v>
      </c>
      <c r="G27" s="56">
        <v>45149</v>
      </c>
      <c r="H27" s="53" t="s">
        <v>199</v>
      </c>
      <c r="I27" s="53" t="s">
        <v>144</v>
      </c>
      <c r="J27" s="53" t="s">
        <v>31</v>
      </c>
      <c r="K27" s="53" t="s">
        <v>213</v>
      </c>
      <c r="L27" s="53" t="s">
        <v>287</v>
      </c>
      <c r="M27" s="30" t="e">
        <v>#N/A</v>
      </c>
      <c r="N27" s="30">
        <v>0</v>
      </c>
      <c r="O27" s="30" t="s">
        <v>22</v>
      </c>
      <c r="P27" s="59">
        <v>3100000</v>
      </c>
      <c r="Q27" s="61">
        <f t="shared" si="0"/>
        <v>4725000</v>
      </c>
      <c r="R27" s="53" t="s">
        <v>293</v>
      </c>
      <c r="S27" s="58">
        <v>4625000</v>
      </c>
      <c r="T27" s="53" t="e">
        <v>#N/A</v>
      </c>
      <c r="U27" s="53" t="s">
        <v>18</v>
      </c>
      <c r="V27" s="53" t="s">
        <v>440</v>
      </c>
      <c r="W27" s="53" t="s">
        <v>440</v>
      </c>
      <c r="X27" s="53" t="s">
        <v>438</v>
      </c>
      <c r="Y27" s="53" t="e">
        <v>#N/A</v>
      </c>
      <c r="Z27" s="53"/>
    </row>
    <row r="28" spans="1:26" x14ac:dyDescent="0.35">
      <c r="A28" s="53">
        <v>27</v>
      </c>
      <c r="B28" s="53" t="s">
        <v>182</v>
      </c>
      <c r="C28" s="53" t="s">
        <v>182</v>
      </c>
      <c r="D28" s="53" t="s">
        <v>189</v>
      </c>
      <c r="E28" s="55">
        <v>7.3565753424657538</v>
      </c>
      <c r="F28" s="55">
        <v>7.3565753424657538</v>
      </c>
      <c r="G28" s="56">
        <v>45226</v>
      </c>
      <c r="H28" s="53" t="s">
        <v>199</v>
      </c>
      <c r="I28" s="53" t="s">
        <v>144</v>
      </c>
      <c r="J28" s="53" t="s">
        <v>20</v>
      </c>
      <c r="K28" s="53" t="s">
        <v>213</v>
      </c>
      <c r="L28" s="53" t="s">
        <v>118</v>
      </c>
      <c r="M28" s="30" t="e">
        <v>#N/A</v>
      </c>
      <c r="N28" s="30">
        <v>0</v>
      </c>
      <c r="O28" s="30" t="s">
        <v>34</v>
      </c>
      <c r="P28" s="59">
        <v>1500000</v>
      </c>
      <c r="Q28" s="61">
        <f t="shared" si="0"/>
        <v>2625000</v>
      </c>
      <c r="R28" s="53" t="s">
        <v>289</v>
      </c>
      <c r="S28" s="58">
        <v>2525000</v>
      </c>
      <c r="T28" s="53" t="e">
        <v>#N/A</v>
      </c>
      <c r="U28" s="53" t="s">
        <v>18</v>
      </c>
      <c r="V28" s="53" t="s">
        <v>440</v>
      </c>
      <c r="W28" s="53" t="s">
        <v>440</v>
      </c>
      <c r="X28" s="53" t="s">
        <v>438</v>
      </c>
      <c r="Y28" s="53" t="e">
        <v>#N/A</v>
      </c>
      <c r="Z28" s="53"/>
    </row>
    <row r="29" spans="1:26" x14ac:dyDescent="0.35">
      <c r="A29" s="53">
        <v>28</v>
      </c>
      <c r="B29" s="53" t="s">
        <v>182</v>
      </c>
      <c r="C29" s="53" t="s">
        <v>182</v>
      </c>
      <c r="D29" s="53" t="s">
        <v>189</v>
      </c>
      <c r="E29" s="55">
        <v>8.7465753424657535</v>
      </c>
      <c r="F29" s="55">
        <v>8.7465753424657535</v>
      </c>
      <c r="G29" s="56">
        <v>45163</v>
      </c>
      <c r="H29" s="53" t="s">
        <v>199</v>
      </c>
      <c r="I29" s="53" t="s">
        <v>144</v>
      </c>
      <c r="J29" s="53" t="s">
        <v>21</v>
      </c>
      <c r="K29" s="53" t="s">
        <v>213</v>
      </c>
      <c r="L29" s="53" t="s">
        <v>287</v>
      </c>
      <c r="M29" s="30" t="e">
        <v>#N/A</v>
      </c>
      <c r="N29" s="30">
        <v>0</v>
      </c>
      <c r="O29" s="30" t="s">
        <v>40</v>
      </c>
      <c r="P29" s="59">
        <v>1600000</v>
      </c>
      <c r="Q29" s="61">
        <f t="shared" si="0"/>
        <v>3325000</v>
      </c>
      <c r="R29" s="53" t="s">
        <v>293</v>
      </c>
      <c r="S29" s="58">
        <v>3225000</v>
      </c>
      <c r="T29" s="53" t="e">
        <v>#N/A</v>
      </c>
      <c r="U29" s="53" t="s">
        <v>18</v>
      </c>
      <c r="V29" s="53" t="s">
        <v>440</v>
      </c>
      <c r="W29" s="53" t="s">
        <v>440</v>
      </c>
      <c r="X29" s="53" t="s">
        <v>438</v>
      </c>
      <c r="Y29" s="53" t="e">
        <v>#N/A</v>
      </c>
      <c r="Z29" s="53"/>
    </row>
    <row r="30" spans="1:26" x14ac:dyDescent="0.35">
      <c r="A30" s="53">
        <v>29</v>
      </c>
      <c r="B30" s="53" t="s">
        <v>182</v>
      </c>
      <c r="C30" s="53" t="s">
        <v>182</v>
      </c>
      <c r="D30" s="53" t="s">
        <v>189</v>
      </c>
      <c r="E30" s="55">
        <v>12.246575342465754</v>
      </c>
      <c r="F30" s="55">
        <v>12.246575342465754</v>
      </c>
      <c r="G30" s="56">
        <v>45282</v>
      </c>
      <c r="H30" s="53" t="s">
        <v>199</v>
      </c>
      <c r="I30" s="53" t="s">
        <v>144</v>
      </c>
      <c r="J30" s="53" t="s">
        <v>33</v>
      </c>
      <c r="K30" s="53" t="s">
        <v>225</v>
      </c>
      <c r="L30" s="53" t="s">
        <v>287</v>
      </c>
      <c r="M30" s="30" t="e">
        <v>#N/A</v>
      </c>
      <c r="N30" s="30">
        <v>0</v>
      </c>
      <c r="O30" s="30" t="s">
        <v>40</v>
      </c>
      <c r="P30" s="59">
        <v>1900000</v>
      </c>
      <c r="Q30" s="61">
        <f t="shared" si="0"/>
        <v>2725000</v>
      </c>
      <c r="R30" s="53" t="s">
        <v>299</v>
      </c>
      <c r="S30" s="58">
        <v>2625000</v>
      </c>
      <c r="T30" s="53" t="e">
        <v>#N/A</v>
      </c>
      <c r="U30" s="53" t="s">
        <v>18</v>
      </c>
      <c r="V30" s="53" t="s">
        <v>440</v>
      </c>
      <c r="W30" s="53" t="s">
        <v>440</v>
      </c>
      <c r="X30" s="53" t="s">
        <v>438</v>
      </c>
      <c r="Y30" s="53" t="e">
        <v>#N/A</v>
      </c>
      <c r="Z30" s="53"/>
    </row>
    <row r="31" spans="1:26" x14ac:dyDescent="0.35">
      <c r="A31" s="53">
        <v>30</v>
      </c>
      <c r="B31" s="53" t="s">
        <v>182</v>
      </c>
      <c r="C31" s="53" t="s">
        <v>182</v>
      </c>
      <c r="D31" s="53" t="s">
        <v>189</v>
      </c>
      <c r="E31" s="55">
        <v>3.1465753424657534</v>
      </c>
      <c r="F31" s="55">
        <v>3.1465753424657534</v>
      </c>
      <c r="G31" s="56">
        <v>45170</v>
      </c>
      <c r="H31" s="53" t="s">
        <v>199</v>
      </c>
      <c r="I31" s="53" t="s">
        <v>144</v>
      </c>
      <c r="J31" s="53" t="s">
        <v>44</v>
      </c>
      <c r="K31" s="53" t="s">
        <v>226</v>
      </c>
      <c r="L31" s="53" t="s">
        <v>287</v>
      </c>
      <c r="M31" s="30" t="e">
        <v>#N/A</v>
      </c>
      <c r="N31" s="30">
        <v>0</v>
      </c>
      <c r="O31" s="30" t="s">
        <v>22</v>
      </c>
      <c r="P31" s="59">
        <v>880000.00000000012</v>
      </c>
      <c r="Q31" s="61">
        <f t="shared" si="0"/>
        <v>1625000</v>
      </c>
      <c r="R31" s="53" t="s">
        <v>300</v>
      </c>
      <c r="S31" s="58">
        <v>1525000</v>
      </c>
      <c r="T31" s="53" t="e">
        <v>#N/A</v>
      </c>
      <c r="U31" s="53" t="s">
        <v>18</v>
      </c>
      <c r="V31" s="53" t="s">
        <v>440</v>
      </c>
      <c r="W31" s="53" t="s">
        <v>437</v>
      </c>
      <c r="X31" s="53" t="s">
        <v>438</v>
      </c>
      <c r="Y31" s="53" t="e">
        <v>#N/A</v>
      </c>
      <c r="Z31" s="53"/>
    </row>
    <row r="32" spans="1:26" x14ac:dyDescent="0.35">
      <c r="A32" s="53">
        <v>31</v>
      </c>
      <c r="B32" s="53" t="s">
        <v>182</v>
      </c>
      <c r="C32" s="53" t="s">
        <v>182</v>
      </c>
      <c r="D32" s="53" t="s">
        <v>189</v>
      </c>
      <c r="E32" s="55">
        <v>8.2465753424657535</v>
      </c>
      <c r="F32" s="55">
        <v>8.2465753424657535</v>
      </c>
      <c r="G32" s="56">
        <v>45162</v>
      </c>
      <c r="H32" s="53" t="s">
        <v>199</v>
      </c>
      <c r="I32" s="53" t="s">
        <v>144</v>
      </c>
      <c r="J32" s="53" t="s">
        <v>27</v>
      </c>
      <c r="K32" s="53" t="s">
        <v>213</v>
      </c>
      <c r="L32" s="53" t="s">
        <v>287</v>
      </c>
      <c r="M32" s="30" t="e">
        <v>#N/A</v>
      </c>
      <c r="N32" s="30">
        <v>0</v>
      </c>
      <c r="O32" s="30" t="s">
        <v>45</v>
      </c>
      <c r="P32" s="59">
        <v>1700000</v>
      </c>
      <c r="Q32" s="61">
        <f t="shared" si="0"/>
        <v>2275000</v>
      </c>
      <c r="R32" s="53" t="s">
        <v>297</v>
      </c>
      <c r="S32" s="58">
        <v>2175000</v>
      </c>
      <c r="T32" s="53" t="e">
        <v>#N/A</v>
      </c>
      <c r="U32" s="53" t="s">
        <v>18</v>
      </c>
      <c r="V32" s="53" t="s">
        <v>440</v>
      </c>
      <c r="W32" s="53" t="s">
        <v>440</v>
      </c>
      <c r="X32" s="53" t="s">
        <v>438</v>
      </c>
      <c r="Y32" s="53" t="e">
        <v>#N/A</v>
      </c>
      <c r="Z32" s="53"/>
    </row>
    <row r="33" spans="1:26" x14ac:dyDescent="0.35">
      <c r="A33" s="53">
        <v>32</v>
      </c>
      <c r="B33" s="53" t="s">
        <v>182</v>
      </c>
      <c r="C33" s="53" t="s">
        <v>182</v>
      </c>
      <c r="D33" s="53" t="s">
        <v>189</v>
      </c>
      <c r="E33" s="55">
        <v>12.746575342465754</v>
      </c>
      <c r="F33" s="55">
        <v>12.746575342465754</v>
      </c>
      <c r="G33" s="56">
        <v>45612</v>
      </c>
      <c r="H33" s="53" t="s">
        <v>199</v>
      </c>
      <c r="I33" s="53" t="s">
        <v>144</v>
      </c>
      <c r="J33" s="53" t="s">
        <v>21</v>
      </c>
      <c r="K33" s="53" t="s">
        <v>213</v>
      </c>
      <c r="L33" s="53" t="s">
        <v>118</v>
      </c>
      <c r="M33" s="30" t="e">
        <v>#N/A</v>
      </c>
      <c r="N33" s="30">
        <v>0</v>
      </c>
      <c r="O33" s="30" t="s">
        <v>34</v>
      </c>
      <c r="P33" s="59">
        <v>1500000</v>
      </c>
      <c r="Q33" s="61">
        <f t="shared" si="0"/>
        <v>3625000</v>
      </c>
      <c r="R33" s="53" t="s">
        <v>289</v>
      </c>
      <c r="S33" s="58">
        <v>3525000</v>
      </c>
      <c r="T33" s="53" t="e">
        <v>#N/A</v>
      </c>
      <c r="U33" s="53" t="s">
        <v>23</v>
      </c>
      <c r="V33" s="53" t="s">
        <v>440</v>
      </c>
      <c r="W33" s="53" t="s">
        <v>440</v>
      </c>
      <c r="X33" s="53" t="s">
        <v>438</v>
      </c>
      <c r="Y33" s="53" t="e">
        <v>#N/A</v>
      </c>
      <c r="Z33" s="53"/>
    </row>
    <row r="34" spans="1:26" x14ac:dyDescent="0.35">
      <c r="A34" s="53">
        <v>33</v>
      </c>
      <c r="B34" s="53" t="s">
        <v>182</v>
      </c>
      <c r="C34" s="53" t="s">
        <v>182</v>
      </c>
      <c r="D34" s="53" t="s">
        <v>189</v>
      </c>
      <c r="E34" s="55">
        <v>4.0465753424657533</v>
      </c>
      <c r="F34" s="55">
        <v>4.0465753424657533</v>
      </c>
      <c r="G34" s="56">
        <v>45163</v>
      </c>
      <c r="H34" s="53" t="s">
        <v>199</v>
      </c>
      <c r="I34" s="53" t="s">
        <v>144</v>
      </c>
      <c r="J34" s="53" t="s">
        <v>24</v>
      </c>
      <c r="K34" s="53" t="s">
        <v>227</v>
      </c>
      <c r="L34" s="53" t="s">
        <v>287</v>
      </c>
      <c r="M34" s="30" t="e">
        <v>#N/A</v>
      </c>
      <c r="N34" s="30">
        <v>0</v>
      </c>
      <c r="O34" s="30" t="s">
        <v>22</v>
      </c>
      <c r="P34" s="59">
        <v>1385000</v>
      </c>
      <c r="Q34" s="61">
        <f t="shared" si="0"/>
        <v>1925000</v>
      </c>
      <c r="R34" s="53" t="s">
        <v>293</v>
      </c>
      <c r="S34" s="58">
        <v>1825000</v>
      </c>
      <c r="T34" s="53" t="e">
        <v>#N/A</v>
      </c>
      <c r="U34" s="53" t="s">
        <v>18</v>
      </c>
      <c r="V34" s="53" t="s">
        <v>440</v>
      </c>
      <c r="W34" s="53" t="s">
        <v>440</v>
      </c>
      <c r="X34" s="53" t="s">
        <v>438</v>
      </c>
      <c r="Y34" s="53" t="e">
        <v>#N/A</v>
      </c>
      <c r="Z34" s="53"/>
    </row>
    <row r="35" spans="1:26" x14ac:dyDescent="0.35">
      <c r="A35" s="53">
        <v>34</v>
      </c>
      <c r="B35" s="53" t="s">
        <v>182</v>
      </c>
      <c r="C35" s="53" t="s">
        <v>182</v>
      </c>
      <c r="D35" s="53" t="s">
        <v>189</v>
      </c>
      <c r="E35" s="55">
        <v>13.046575342465754</v>
      </c>
      <c r="F35" s="55">
        <v>13.046575342465754</v>
      </c>
      <c r="G35" s="56">
        <v>45176</v>
      </c>
      <c r="H35" s="53" t="s">
        <v>199</v>
      </c>
      <c r="I35" s="53" t="s">
        <v>144</v>
      </c>
      <c r="J35" s="53" t="s">
        <v>33</v>
      </c>
      <c r="K35" s="53" t="s">
        <v>225</v>
      </c>
      <c r="L35" s="53" t="s">
        <v>287</v>
      </c>
      <c r="M35" s="30" t="e">
        <v>#N/A</v>
      </c>
      <c r="N35" s="30">
        <v>0</v>
      </c>
      <c r="O35" s="30" t="s">
        <v>47</v>
      </c>
      <c r="P35" s="59">
        <v>2300000</v>
      </c>
      <c r="Q35" s="61">
        <f t="shared" si="0"/>
        <v>3725000</v>
      </c>
      <c r="R35" s="53" t="s">
        <v>299</v>
      </c>
      <c r="S35" s="58">
        <v>3625000</v>
      </c>
      <c r="T35" s="53" t="e">
        <v>#N/A</v>
      </c>
      <c r="U35" s="53" t="s">
        <v>48</v>
      </c>
      <c r="V35" s="53" t="s">
        <v>445</v>
      </c>
      <c r="W35" s="53" t="s">
        <v>439</v>
      </c>
      <c r="X35" s="53" t="s">
        <v>438</v>
      </c>
      <c r="Y35" s="53" t="e">
        <v>#N/A</v>
      </c>
      <c r="Z35" s="53" t="s">
        <v>456</v>
      </c>
    </row>
    <row r="36" spans="1:26" x14ac:dyDescent="0.35">
      <c r="A36" s="53">
        <v>35</v>
      </c>
      <c r="B36" s="53" t="s">
        <v>182</v>
      </c>
      <c r="C36" s="53" t="s">
        <v>182</v>
      </c>
      <c r="D36" s="53" t="s">
        <v>189</v>
      </c>
      <c r="E36" s="55">
        <v>3.7465753424657535</v>
      </c>
      <c r="F36" s="55">
        <v>3.7465753424657535</v>
      </c>
      <c r="G36" s="56">
        <v>45164</v>
      </c>
      <c r="H36" s="53" t="s">
        <v>199</v>
      </c>
      <c r="I36" s="53" t="s">
        <v>144</v>
      </c>
      <c r="J36" s="53" t="s">
        <v>24</v>
      </c>
      <c r="K36" s="53" t="s">
        <v>228</v>
      </c>
      <c r="L36" s="53" t="s">
        <v>118</v>
      </c>
      <c r="M36" s="30" t="e">
        <v>#N/A</v>
      </c>
      <c r="N36" s="30">
        <v>0</v>
      </c>
      <c r="O36" s="30" t="s">
        <v>49</v>
      </c>
      <c r="P36" s="59">
        <v>900000</v>
      </c>
      <c r="Q36" s="61">
        <f t="shared" si="0"/>
        <v>1325000</v>
      </c>
      <c r="R36" s="53" t="s">
        <v>301</v>
      </c>
      <c r="S36" s="58">
        <v>1225000</v>
      </c>
      <c r="T36" s="53" t="e">
        <v>#N/A</v>
      </c>
      <c r="U36" s="53" t="s">
        <v>39</v>
      </c>
      <c r="V36" s="53" t="e">
        <v>#N/A</v>
      </c>
      <c r="W36" s="53"/>
      <c r="X36" s="53"/>
      <c r="Y36" s="53" t="e">
        <v>#N/A</v>
      </c>
      <c r="Z36" s="53"/>
    </row>
    <row r="37" spans="1:26" x14ac:dyDescent="0.35">
      <c r="A37" s="53">
        <v>36</v>
      </c>
      <c r="B37" s="53" t="s">
        <v>182</v>
      </c>
      <c r="C37" s="53" t="s">
        <v>182</v>
      </c>
      <c r="D37" s="53" t="s">
        <v>189</v>
      </c>
      <c r="E37" s="55">
        <v>4.4465753424657537</v>
      </c>
      <c r="F37" s="55">
        <v>4.4465753424657537</v>
      </c>
      <c r="G37" s="56">
        <v>45184</v>
      </c>
      <c r="H37" s="53" t="s">
        <v>199</v>
      </c>
      <c r="I37" s="53" t="s">
        <v>144</v>
      </c>
      <c r="J37" s="53" t="s">
        <v>24</v>
      </c>
      <c r="K37" s="53" t="s">
        <v>223</v>
      </c>
      <c r="L37" s="53" t="s">
        <v>287</v>
      </c>
      <c r="M37" s="30" t="e">
        <v>#N/A</v>
      </c>
      <c r="N37" s="30">
        <v>0</v>
      </c>
      <c r="O37" s="30" t="s">
        <v>49</v>
      </c>
      <c r="P37" s="59">
        <v>350000</v>
      </c>
      <c r="Q37" s="61">
        <f t="shared" si="0"/>
        <v>725000</v>
      </c>
      <c r="R37" s="53" t="s">
        <v>293</v>
      </c>
      <c r="S37" s="58">
        <v>625000</v>
      </c>
      <c r="T37" s="53" t="e">
        <v>#N/A</v>
      </c>
      <c r="U37" s="53" t="s">
        <v>39</v>
      </c>
      <c r="V37" s="53" t="s">
        <v>440</v>
      </c>
      <c r="W37" s="53" t="s">
        <v>440</v>
      </c>
      <c r="X37" s="53" t="s">
        <v>438</v>
      </c>
      <c r="Y37" s="53" t="e">
        <v>#N/A</v>
      </c>
      <c r="Z37" s="53"/>
    </row>
    <row r="38" spans="1:26" x14ac:dyDescent="0.35">
      <c r="A38" s="53">
        <v>37</v>
      </c>
      <c r="B38" s="53" t="s">
        <v>182</v>
      </c>
      <c r="C38" s="53" t="s">
        <v>182</v>
      </c>
      <c r="D38" s="53" t="s">
        <v>189</v>
      </c>
      <c r="E38" s="55">
        <v>3.9465753424657537</v>
      </c>
      <c r="F38" s="55">
        <v>3.9465753424657537</v>
      </c>
      <c r="G38" s="56">
        <v>45210</v>
      </c>
      <c r="H38" s="53" t="s">
        <v>199</v>
      </c>
      <c r="I38" s="53" t="s">
        <v>144</v>
      </c>
      <c r="J38" s="53" t="s">
        <v>24</v>
      </c>
      <c r="K38" s="53" t="s">
        <v>229</v>
      </c>
      <c r="L38" s="53" t="s">
        <v>118</v>
      </c>
      <c r="M38" s="30" t="e">
        <v>#N/A</v>
      </c>
      <c r="N38" s="30">
        <v>0</v>
      </c>
      <c r="O38" s="30" t="s">
        <v>49</v>
      </c>
      <c r="P38" s="59">
        <v>250000</v>
      </c>
      <c r="Q38" s="61">
        <f t="shared" si="0"/>
        <v>925000</v>
      </c>
      <c r="R38" s="53" t="s">
        <v>302</v>
      </c>
      <c r="S38" s="58">
        <v>825000</v>
      </c>
      <c r="T38" s="53" t="e">
        <v>#N/A</v>
      </c>
      <c r="U38" s="53" t="s">
        <v>39</v>
      </c>
      <c r="V38" s="53" t="s">
        <v>439</v>
      </c>
      <c r="W38" s="53" t="s">
        <v>437</v>
      </c>
      <c r="X38" s="53" t="s">
        <v>438</v>
      </c>
      <c r="Y38" s="53" t="e">
        <v>#N/A</v>
      </c>
      <c r="Z38" s="53"/>
    </row>
    <row r="39" spans="1:26" x14ac:dyDescent="0.35">
      <c r="A39" s="53">
        <v>38</v>
      </c>
      <c r="B39" s="53" t="s">
        <v>182</v>
      </c>
      <c r="C39" s="53" t="s">
        <v>182</v>
      </c>
      <c r="D39" s="53" t="s">
        <v>189</v>
      </c>
      <c r="E39" s="55">
        <v>3.2465753424657535</v>
      </c>
      <c r="F39" s="55">
        <v>3.2465753424657535</v>
      </c>
      <c r="G39" s="56">
        <v>45212</v>
      </c>
      <c r="H39" s="53" t="s">
        <v>199</v>
      </c>
      <c r="I39" s="53" t="s">
        <v>144</v>
      </c>
      <c r="J39" s="53" t="s">
        <v>24</v>
      </c>
      <c r="K39" s="53" t="s">
        <v>228</v>
      </c>
      <c r="L39" s="53" t="s">
        <v>118</v>
      </c>
      <c r="M39" s="30" t="e">
        <v>#N/A</v>
      </c>
      <c r="N39" s="30">
        <v>0</v>
      </c>
      <c r="O39" s="30" t="s">
        <v>49</v>
      </c>
      <c r="P39" s="59">
        <v>900000</v>
      </c>
      <c r="Q39" s="61">
        <f t="shared" si="0"/>
        <v>1225000</v>
      </c>
      <c r="R39" s="53" t="s">
        <v>301</v>
      </c>
      <c r="S39" s="58">
        <v>1125000</v>
      </c>
      <c r="T39" s="53" t="e">
        <v>#N/A</v>
      </c>
      <c r="U39" s="53" t="s">
        <v>39</v>
      </c>
      <c r="V39" s="53" t="e">
        <v>#N/A</v>
      </c>
      <c r="W39" s="53"/>
      <c r="X39" s="53"/>
      <c r="Y39" s="53" t="e">
        <v>#N/A</v>
      </c>
      <c r="Z39" s="53"/>
    </row>
    <row r="40" spans="1:26" x14ac:dyDescent="0.35">
      <c r="A40" s="53">
        <v>39</v>
      </c>
      <c r="B40" s="53" t="s">
        <v>182</v>
      </c>
      <c r="C40" s="53" t="s">
        <v>182</v>
      </c>
      <c r="D40" s="53" t="s">
        <v>189</v>
      </c>
      <c r="E40" s="55">
        <v>5.3465753424657532</v>
      </c>
      <c r="F40" s="55">
        <v>5.3465753424657532</v>
      </c>
      <c r="G40" s="56">
        <v>45224</v>
      </c>
      <c r="H40" s="53" t="s">
        <v>199</v>
      </c>
      <c r="I40" s="53" t="s">
        <v>144</v>
      </c>
      <c r="J40" s="53" t="s">
        <v>20</v>
      </c>
      <c r="K40" s="53" t="s">
        <v>213</v>
      </c>
      <c r="L40" s="53" t="s">
        <v>287</v>
      </c>
      <c r="M40" s="30" t="e">
        <v>#N/A</v>
      </c>
      <c r="N40" s="30">
        <v>0</v>
      </c>
      <c r="O40" s="30" t="s">
        <v>49</v>
      </c>
      <c r="P40" s="59">
        <v>800000</v>
      </c>
      <c r="Q40" s="61">
        <f t="shared" si="0"/>
        <v>1525000</v>
      </c>
      <c r="R40" s="53" t="s">
        <v>297</v>
      </c>
      <c r="S40" s="58">
        <v>1425000</v>
      </c>
      <c r="T40" s="53" t="e">
        <v>#N/A</v>
      </c>
      <c r="U40" s="53" t="s">
        <v>39</v>
      </c>
      <c r="V40" s="53" t="s">
        <v>440</v>
      </c>
      <c r="W40" s="53" t="s">
        <v>439</v>
      </c>
      <c r="X40" s="53" t="s">
        <v>438</v>
      </c>
      <c r="Y40" s="53" t="e">
        <v>#N/A</v>
      </c>
      <c r="Z40" s="53"/>
    </row>
    <row r="41" spans="1:26" x14ac:dyDescent="0.35">
      <c r="A41" s="53">
        <v>40</v>
      </c>
      <c r="B41" s="53" t="s">
        <v>182</v>
      </c>
      <c r="C41" s="53" t="s">
        <v>182</v>
      </c>
      <c r="D41" s="53" t="s">
        <v>189</v>
      </c>
      <c r="E41" s="55">
        <v>21.246575342465754</v>
      </c>
      <c r="F41" s="55">
        <v>21.246575342465754</v>
      </c>
      <c r="G41" s="56">
        <v>45259</v>
      </c>
      <c r="H41" s="53" t="s">
        <v>199</v>
      </c>
      <c r="I41" s="53" t="s">
        <v>144</v>
      </c>
      <c r="J41" s="53" t="s">
        <v>31</v>
      </c>
      <c r="K41" s="53" t="s">
        <v>225</v>
      </c>
      <c r="L41" s="53" t="s">
        <v>287</v>
      </c>
      <c r="M41" s="30" t="e">
        <v>#N/A</v>
      </c>
      <c r="N41" s="30">
        <v>0</v>
      </c>
      <c r="O41" s="30" t="s">
        <v>41</v>
      </c>
      <c r="P41" s="59">
        <v>2300000</v>
      </c>
      <c r="Q41" s="61">
        <f t="shared" si="0"/>
        <v>4025000</v>
      </c>
      <c r="R41" s="53" t="s">
        <v>293</v>
      </c>
      <c r="S41" s="58">
        <v>3925000</v>
      </c>
      <c r="T41" s="53" t="e">
        <v>#N/A</v>
      </c>
      <c r="U41" s="53" t="s">
        <v>18</v>
      </c>
      <c r="V41" s="53" t="s">
        <v>440</v>
      </c>
      <c r="W41" s="53" t="s">
        <v>437</v>
      </c>
      <c r="X41" s="53" t="s">
        <v>438</v>
      </c>
      <c r="Y41" s="53" t="e">
        <v>#N/A</v>
      </c>
      <c r="Z41" s="53"/>
    </row>
    <row r="42" spans="1:26" x14ac:dyDescent="0.35">
      <c r="A42" s="53">
        <v>41</v>
      </c>
      <c r="B42" s="53" t="s">
        <v>182</v>
      </c>
      <c r="C42" s="53" t="s">
        <v>182</v>
      </c>
      <c r="D42" s="53" t="s">
        <v>189</v>
      </c>
      <c r="E42" s="55">
        <v>11.246575342465754</v>
      </c>
      <c r="F42" s="55">
        <v>11.246575342465754</v>
      </c>
      <c r="G42" s="56">
        <v>45280</v>
      </c>
      <c r="H42" s="53" t="s">
        <v>199</v>
      </c>
      <c r="I42" s="53" t="s">
        <v>144</v>
      </c>
      <c r="J42" s="53" t="s">
        <v>31</v>
      </c>
      <c r="K42" s="53" t="s">
        <v>225</v>
      </c>
      <c r="L42" s="53" t="s">
        <v>287</v>
      </c>
      <c r="M42" s="30" t="e">
        <v>#N/A</v>
      </c>
      <c r="N42" s="30">
        <v>0</v>
      </c>
      <c r="O42" s="30" t="s">
        <v>50</v>
      </c>
      <c r="P42" s="59">
        <v>3000000</v>
      </c>
      <c r="Q42" s="61">
        <f t="shared" si="0"/>
        <v>3125000</v>
      </c>
      <c r="R42" s="53" t="s">
        <v>299</v>
      </c>
      <c r="S42" s="58">
        <v>3025000</v>
      </c>
      <c r="T42" s="53" t="e">
        <v>#N/A</v>
      </c>
      <c r="U42" s="53" t="s">
        <v>18</v>
      </c>
      <c r="V42" s="53" t="s">
        <v>440</v>
      </c>
      <c r="W42" s="53" t="s">
        <v>440</v>
      </c>
      <c r="X42" s="53" t="s">
        <v>438</v>
      </c>
      <c r="Y42" s="53" t="e">
        <v>#N/A</v>
      </c>
      <c r="Z42" s="53"/>
    </row>
    <row r="43" spans="1:26" x14ac:dyDescent="0.35">
      <c r="A43" s="53">
        <v>42</v>
      </c>
      <c r="B43" s="53" t="s">
        <v>182</v>
      </c>
      <c r="C43" s="53" t="s">
        <v>182</v>
      </c>
      <c r="D43" s="53" t="s">
        <v>189</v>
      </c>
      <c r="E43" s="55">
        <v>9.1465753424657539</v>
      </c>
      <c r="F43" s="55">
        <v>9.1465753424657539</v>
      </c>
      <c r="G43" s="56">
        <v>45169</v>
      </c>
      <c r="H43" s="53" t="s">
        <v>199</v>
      </c>
      <c r="I43" s="53" t="s">
        <v>144</v>
      </c>
      <c r="J43" s="53" t="s">
        <v>27</v>
      </c>
      <c r="K43" s="53" t="s">
        <v>227</v>
      </c>
      <c r="L43" s="53" t="s">
        <v>287</v>
      </c>
      <c r="M43" s="30" t="e">
        <v>#N/A</v>
      </c>
      <c r="N43" s="30">
        <v>0</v>
      </c>
      <c r="O43" s="30" t="s">
        <v>51</v>
      </c>
      <c r="P43" s="59">
        <v>1600000</v>
      </c>
      <c r="Q43" s="61">
        <f t="shared" si="0"/>
        <v>3225000</v>
      </c>
      <c r="R43" s="53" t="s">
        <v>293</v>
      </c>
      <c r="S43" s="58">
        <v>3125000</v>
      </c>
      <c r="T43" s="53" t="e">
        <v>#N/A</v>
      </c>
      <c r="U43" s="53" t="s">
        <v>18</v>
      </c>
      <c r="V43" s="53" t="s">
        <v>440</v>
      </c>
      <c r="W43" s="53" t="s">
        <v>446</v>
      </c>
      <c r="X43" s="53" t="s">
        <v>438</v>
      </c>
      <c r="Y43" s="53" t="e">
        <v>#N/A</v>
      </c>
      <c r="Z43" s="53"/>
    </row>
    <row r="44" spans="1:26" x14ac:dyDescent="0.35">
      <c r="A44" s="53">
        <v>43</v>
      </c>
      <c r="B44" s="53" t="s">
        <v>182</v>
      </c>
      <c r="C44" s="53" t="s">
        <v>182</v>
      </c>
      <c r="D44" s="53" t="s">
        <v>189</v>
      </c>
      <c r="E44" s="55">
        <v>8.2465753424657535</v>
      </c>
      <c r="F44" s="55">
        <v>8.2465753424657535</v>
      </c>
      <c r="G44" s="56">
        <v>45267</v>
      </c>
      <c r="H44" s="53" t="s">
        <v>199</v>
      </c>
      <c r="I44" s="53" t="s">
        <v>144</v>
      </c>
      <c r="J44" s="53" t="s">
        <v>20</v>
      </c>
      <c r="K44" s="53" t="s">
        <v>227</v>
      </c>
      <c r="L44" s="53" t="s">
        <v>287</v>
      </c>
      <c r="M44" s="30" t="e">
        <v>#N/A</v>
      </c>
      <c r="N44" s="30">
        <v>0</v>
      </c>
      <c r="O44" s="30" t="s">
        <v>52</v>
      </c>
      <c r="P44" s="59">
        <v>1350000</v>
      </c>
      <c r="Q44" s="61">
        <f t="shared" si="0"/>
        <v>2125000</v>
      </c>
      <c r="R44" s="53" t="s">
        <v>293</v>
      </c>
      <c r="S44" s="58">
        <v>2025000</v>
      </c>
      <c r="T44" s="53" t="e">
        <v>#N/A</v>
      </c>
      <c r="U44" s="53" t="s">
        <v>18</v>
      </c>
      <c r="V44" s="53" t="s">
        <v>440</v>
      </c>
      <c r="W44" s="53" t="s">
        <v>440</v>
      </c>
      <c r="X44" s="53" t="s">
        <v>438</v>
      </c>
      <c r="Y44" s="53" t="e">
        <v>#N/A</v>
      </c>
      <c r="Z44" s="53"/>
    </row>
    <row r="45" spans="1:26" x14ac:dyDescent="0.35">
      <c r="A45" s="53">
        <v>44</v>
      </c>
      <c r="B45" s="53" t="s">
        <v>182</v>
      </c>
      <c r="C45" s="53" t="s">
        <v>182</v>
      </c>
      <c r="D45" s="53" t="s">
        <v>189</v>
      </c>
      <c r="E45" s="55">
        <v>9.7465753424657535</v>
      </c>
      <c r="F45" s="55">
        <v>9.7465753424657535</v>
      </c>
      <c r="G45" s="56">
        <v>45270</v>
      </c>
      <c r="H45" s="53" t="s">
        <v>199</v>
      </c>
      <c r="I45" s="53" t="s">
        <v>144</v>
      </c>
      <c r="J45" s="53" t="s">
        <v>27</v>
      </c>
      <c r="K45" s="53" t="s">
        <v>213</v>
      </c>
      <c r="L45" s="53" t="s">
        <v>118</v>
      </c>
      <c r="M45" s="30" t="e">
        <v>#N/A</v>
      </c>
      <c r="N45" s="30">
        <v>0</v>
      </c>
      <c r="O45" s="30" t="s">
        <v>32</v>
      </c>
      <c r="P45" s="59">
        <v>1900000</v>
      </c>
      <c r="Q45" s="61">
        <f t="shared" si="0"/>
        <v>2925000</v>
      </c>
      <c r="R45" s="53" t="s">
        <v>289</v>
      </c>
      <c r="S45" s="58">
        <v>2825000</v>
      </c>
      <c r="T45" s="53" t="e">
        <v>#N/A</v>
      </c>
      <c r="U45" s="53" t="s">
        <v>18</v>
      </c>
      <c r="V45" s="53" t="s">
        <v>445</v>
      </c>
      <c r="W45" s="53" t="s">
        <v>440</v>
      </c>
      <c r="X45" s="53" t="s">
        <v>438</v>
      </c>
      <c r="Y45" s="53" t="e">
        <v>#N/A</v>
      </c>
      <c r="Z45" s="53" t="s">
        <v>456</v>
      </c>
    </row>
    <row r="46" spans="1:26" x14ac:dyDescent="0.35">
      <c r="A46" s="53">
        <v>45</v>
      </c>
      <c r="B46" s="53" t="s">
        <v>182</v>
      </c>
      <c r="C46" s="53" t="s">
        <v>182</v>
      </c>
      <c r="D46" s="53" t="s">
        <v>189</v>
      </c>
      <c r="E46" s="55">
        <v>11.246575342465754</v>
      </c>
      <c r="F46" s="55">
        <v>11.246575342465754</v>
      </c>
      <c r="G46" s="56">
        <v>45190</v>
      </c>
      <c r="H46" s="53" t="s">
        <v>199</v>
      </c>
      <c r="I46" s="53" t="s">
        <v>144</v>
      </c>
      <c r="J46" s="53" t="s">
        <v>21</v>
      </c>
      <c r="K46" s="53" t="s">
        <v>227</v>
      </c>
      <c r="L46" s="53" t="s">
        <v>287</v>
      </c>
      <c r="M46" s="30" t="e">
        <v>#N/A</v>
      </c>
      <c r="N46" s="30">
        <v>0</v>
      </c>
      <c r="O46" s="30" t="s">
        <v>22</v>
      </c>
      <c r="P46" s="59">
        <v>2300000</v>
      </c>
      <c r="Q46" s="61">
        <f t="shared" si="0"/>
        <v>3725000</v>
      </c>
      <c r="R46" s="53" t="s">
        <v>293</v>
      </c>
      <c r="S46" s="58">
        <v>3625000</v>
      </c>
      <c r="T46" s="53" t="e">
        <v>#N/A</v>
      </c>
      <c r="U46" s="53" t="s">
        <v>18</v>
      </c>
      <c r="V46" s="53" t="e">
        <v>#N/A</v>
      </c>
      <c r="W46" s="53"/>
      <c r="X46" s="53"/>
      <c r="Y46" s="53" t="e">
        <v>#N/A</v>
      </c>
      <c r="Z46" s="53"/>
    </row>
    <row r="47" spans="1:26" x14ac:dyDescent="0.35">
      <c r="A47" s="53">
        <v>46</v>
      </c>
      <c r="B47" s="53" t="s">
        <v>182</v>
      </c>
      <c r="C47" s="53" t="s">
        <v>182</v>
      </c>
      <c r="D47" s="53" t="s">
        <v>189</v>
      </c>
      <c r="E47" s="55">
        <v>7.4465753424657537</v>
      </c>
      <c r="F47" s="55">
        <v>7.4465753424657537</v>
      </c>
      <c r="G47" s="56">
        <v>45273</v>
      </c>
      <c r="H47" s="53" t="s">
        <v>199</v>
      </c>
      <c r="I47" s="53" t="s">
        <v>144</v>
      </c>
      <c r="J47" s="53" t="s">
        <v>20</v>
      </c>
      <c r="K47" s="53" t="s">
        <v>218</v>
      </c>
      <c r="L47" s="53" t="s">
        <v>118</v>
      </c>
      <c r="M47" s="30" t="e">
        <v>#N/A</v>
      </c>
      <c r="N47" s="30">
        <v>0</v>
      </c>
      <c r="O47" s="30" t="s">
        <v>17</v>
      </c>
      <c r="P47" s="59">
        <v>1400000</v>
      </c>
      <c r="Q47" s="61">
        <f t="shared" si="0"/>
        <v>2025000</v>
      </c>
      <c r="R47" s="53" t="s">
        <v>293</v>
      </c>
      <c r="S47" s="58">
        <v>1925000</v>
      </c>
      <c r="T47" s="53" t="e">
        <v>#N/A</v>
      </c>
      <c r="U47" s="53" t="s">
        <v>18</v>
      </c>
      <c r="V47" s="53" t="s">
        <v>439</v>
      </c>
      <c r="W47" s="53" t="s">
        <v>439</v>
      </c>
      <c r="X47" s="53" t="s">
        <v>438</v>
      </c>
      <c r="Y47" s="53" t="e">
        <v>#N/A</v>
      </c>
      <c r="Z47" s="53"/>
    </row>
    <row r="48" spans="1:26" x14ac:dyDescent="0.35">
      <c r="A48" s="53">
        <v>47</v>
      </c>
      <c r="B48" s="53" t="s">
        <v>182</v>
      </c>
      <c r="C48" s="53" t="s">
        <v>182</v>
      </c>
      <c r="D48" s="53" t="s">
        <v>189</v>
      </c>
      <c r="E48" s="55">
        <v>15.246575342465754</v>
      </c>
      <c r="F48" s="55">
        <v>15.246575342465754</v>
      </c>
      <c r="G48" s="56">
        <v>45172</v>
      </c>
      <c r="H48" s="53" t="s">
        <v>199</v>
      </c>
      <c r="I48" s="53" t="s">
        <v>144</v>
      </c>
      <c r="J48" s="53" t="s">
        <v>27</v>
      </c>
      <c r="K48" s="53" t="s">
        <v>227</v>
      </c>
      <c r="L48" s="53" t="s">
        <v>287</v>
      </c>
      <c r="M48" s="30" t="e">
        <v>#N/A</v>
      </c>
      <c r="N48" s="30">
        <v>0</v>
      </c>
      <c r="O48" s="30" t="s">
        <v>17</v>
      </c>
      <c r="P48" s="59">
        <v>950000</v>
      </c>
      <c r="Q48" s="61">
        <f t="shared" si="0"/>
        <v>1725000</v>
      </c>
      <c r="R48" s="53" t="s">
        <v>293</v>
      </c>
      <c r="S48" s="58">
        <v>1625000</v>
      </c>
      <c r="T48" s="53" t="e">
        <v>#N/A</v>
      </c>
      <c r="U48" s="53" t="s">
        <v>18</v>
      </c>
      <c r="V48" s="53" t="s">
        <v>445</v>
      </c>
      <c r="W48" s="53" t="s">
        <v>439</v>
      </c>
      <c r="X48" s="53" t="s">
        <v>438</v>
      </c>
      <c r="Y48" s="53" t="e">
        <v>#N/A</v>
      </c>
      <c r="Z48" s="53" t="s">
        <v>456</v>
      </c>
    </row>
    <row r="49" spans="1:26" x14ac:dyDescent="0.35">
      <c r="A49" s="53">
        <v>48</v>
      </c>
      <c r="B49" s="53" t="s">
        <v>182</v>
      </c>
      <c r="C49" s="53" t="s">
        <v>182</v>
      </c>
      <c r="D49" s="53" t="s">
        <v>189</v>
      </c>
      <c r="E49" s="55">
        <v>8.2465753424657535</v>
      </c>
      <c r="F49" s="55">
        <v>8.2465753424657535</v>
      </c>
      <c r="G49" s="56">
        <v>45287</v>
      </c>
      <c r="H49" s="53" t="s">
        <v>199</v>
      </c>
      <c r="I49" s="53" t="s">
        <v>144</v>
      </c>
      <c r="J49" s="53" t="s">
        <v>21</v>
      </c>
      <c r="K49" s="53" t="s">
        <v>227</v>
      </c>
      <c r="L49" s="53" t="s">
        <v>287</v>
      </c>
      <c r="M49" s="30" t="e">
        <v>#N/A</v>
      </c>
      <c r="N49" s="30">
        <v>0</v>
      </c>
      <c r="O49" s="30" t="s">
        <v>52</v>
      </c>
      <c r="P49" s="59">
        <v>2200000</v>
      </c>
      <c r="Q49" s="61">
        <f t="shared" si="0"/>
        <v>3025000</v>
      </c>
      <c r="R49" s="53" t="s">
        <v>293</v>
      </c>
      <c r="S49" s="58">
        <v>2925000</v>
      </c>
      <c r="T49" s="53" t="e">
        <v>#N/A</v>
      </c>
      <c r="U49" s="53" t="s">
        <v>18</v>
      </c>
      <c r="V49" s="53" t="s">
        <v>440</v>
      </c>
      <c r="W49" s="53" t="s">
        <v>440</v>
      </c>
      <c r="X49" s="53" t="s">
        <v>438</v>
      </c>
      <c r="Y49" s="53" t="e">
        <v>#N/A</v>
      </c>
      <c r="Z49" s="53"/>
    </row>
    <row r="50" spans="1:26" x14ac:dyDescent="0.35">
      <c r="A50" s="53">
        <v>49</v>
      </c>
      <c r="B50" s="53" t="s">
        <v>182</v>
      </c>
      <c r="C50" s="53" t="s">
        <v>182</v>
      </c>
      <c r="D50" s="53" t="s">
        <v>189</v>
      </c>
      <c r="E50" s="55">
        <v>5.8465753424657532</v>
      </c>
      <c r="F50" s="55">
        <v>5.8465753424657532</v>
      </c>
      <c r="G50" s="56">
        <v>45228</v>
      </c>
      <c r="H50" s="53" t="s">
        <v>199</v>
      </c>
      <c r="I50" s="53" t="s">
        <v>144</v>
      </c>
      <c r="J50" s="53" t="s">
        <v>27</v>
      </c>
      <c r="K50" s="53" t="s">
        <v>227</v>
      </c>
      <c r="L50" s="53" t="s">
        <v>287</v>
      </c>
      <c r="M50" s="30" t="e">
        <v>#N/A</v>
      </c>
      <c r="N50" s="30">
        <v>0</v>
      </c>
      <c r="O50" s="30" t="s">
        <v>17</v>
      </c>
      <c r="P50" s="59">
        <v>1150000</v>
      </c>
      <c r="Q50" s="61">
        <f t="shared" si="0"/>
        <v>2025000</v>
      </c>
      <c r="R50" s="53" t="s">
        <v>293</v>
      </c>
      <c r="S50" s="58">
        <v>1925000</v>
      </c>
      <c r="T50" s="53" t="e">
        <v>#N/A</v>
      </c>
      <c r="U50" s="53" t="s">
        <v>18</v>
      </c>
      <c r="V50" s="53" t="s">
        <v>445</v>
      </c>
      <c r="W50" s="53" t="s">
        <v>439</v>
      </c>
      <c r="X50" s="53" t="s">
        <v>438</v>
      </c>
      <c r="Y50" s="53" t="e">
        <v>#N/A</v>
      </c>
      <c r="Z50" s="53" t="s">
        <v>456</v>
      </c>
    </row>
    <row r="51" spans="1:26" x14ac:dyDescent="0.35">
      <c r="A51" s="53">
        <v>50</v>
      </c>
      <c r="B51" s="53" t="s">
        <v>182</v>
      </c>
      <c r="C51" s="53" t="s">
        <v>182</v>
      </c>
      <c r="D51" s="53" t="s">
        <v>189</v>
      </c>
      <c r="E51" s="55">
        <v>5.1465753424657539</v>
      </c>
      <c r="F51" s="55">
        <v>5.1465753424657539</v>
      </c>
      <c r="G51" s="56">
        <v>45172</v>
      </c>
      <c r="H51" s="53" t="s">
        <v>199</v>
      </c>
      <c r="I51" s="53" t="s">
        <v>144</v>
      </c>
      <c r="J51" s="53" t="s">
        <v>24</v>
      </c>
      <c r="K51" s="53" t="s">
        <v>227</v>
      </c>
      <c r="L51" s="53" t="s">
        <v>287</v>
      </c>
      <c r="M51" s="30" t="e">
        <v>#N/A</v>
      </c>
      <c r="N51" s="30">
        <v>0</v>
      </c>
      <c r="O51" s="30" t="s">
        <v>34</v>
      </c>
      <c r="P51" s="59">
        <v>550000</v>
      </c>
      <c r="Q51" s="61">
        <f t="shared" si="0"/>
        <v>1225000</v>
      </c>
      <c r="R51" s="53" t="s">
        <v>293</v>
      </c>
      <c r="S51" s="58">
        <v>1125000</v>
      </c>
      <c r="T51" s="53" t="e">
        <v>#N/A</v>
      </c>
      <c r="U51" s="53" t="s">
        <v>18</v>
      </c>
      <c r="V51" s="53" t="s">
        <v>437</v>
      </c>
      <c r="W51" s="53" t="s">
        <v>440</v>
      </c>
      <c r="X51" s="53" t="s">
        <v>438</v>
      </c>
      <c r="Y51" s="53" t="e">
        <v>#N/A</v>
      </c>
      <c r="Z51" s="53"/>
    </row>
    <row r="52" spans="1:26" x14ac:dyDescent="0.35">
      <c r="A52" s="53">
        <v>51</v>
      </c>
      <c r="B52" s="53" t="s">
        <v>182</v>
      </c>
      <c r="C52" s="53" t="s">
        <v>182</v>
      </c>
      <c r="D52" s="53" t="s">
        <v>189</v>
      </c>
      <c r="E52" s="55">
        <v>6.9465753424657537</v>
      </c>
      <c r="F52" s="55">
        <v>6.9465753424657537</v>
      </c>
      <c r="G52" s="56">
        <v>45231</v>
      </c>
      <c r="H52" s="53" t="s">
        <v>199</v>
      </c>
      <c r="I52" s="53" t="s">
        <v>144</v>
      </c>
      <c r="J52" s="53" t="s">
        <v>27</v>
      </c>
      <c r="K52" s="53" t="s">
        <v>227</v>
      </c>
      <c r="L52" s="53" t="s">
        <v>287</v>
      </c>
      <c r="M52" s="30" t="e">
        <v>#N/A</v>
      </c>
      <c r="N52" s="30">
        <v>0</v>
      </c>
      <c r="O52" s="30" t="s">
        <v>46</v>
      </c>
      <c r="P52" s="59">
        <v>1800000</v>
      </c>
      <c r="Q52" s="61">
        <f t="shared" si="0"/>
        <v>2425000</v>
      </c>
      <c r="R52" s="53" t="s">
        <v>293</v>
      </c>
      <c r="S52" s="58">
        <v>2325000</v>
      </c>
      <c r="T52" s="53" t="e">
        <v>#N/A</v>
      </c>
      <c r="U52" s="53" t="s">
        <v>18</v>
      </c>
      <c r="V52" s="53" t="s">
        <v>439</v>
      </c>
      <c r="W52" s="53" t="s">
        <v>440</v>
      </c>
      <c r="X52" s="53" t="s">
        <v>438</v>
      </c>
      <c r="Y52" s="53" t="e">
        <v>#N/A</v>
      </c>
      <c r="Z52" s="53"/>
    </row>
    <row r="53" spans="1:26" x14ac:dyDescent="0.35">
      <c r="A53" s="53">
        <v>52</v>
      </c>
      <c r="B53" s="53" t="s">
        <v>182</v>
      </c>
      <c r="C53" s="53" t="s">
        <v>182</v>
      </c>
      <c r="D53" s="53" t="s">
        <v>189</v>
      </c>
      <c r="E53" s="55">
        <v>3.2465753424657535</v>
      </c>
      <c r="F53" s="55">
        <v>3.2465753424657535</v>
      </c>
      <c r="G53" s="56">
        <v>45267</v>
      </c>
      <c r="H53" s="53" t="s">
        <v>199</v>
      </c>
      <c r="I53" s="53" t="s">
        <v>144</v>
      </c>
      <c r="J53" s="53" t="s">
        <v>24</v>
      </c>
      <c r="K53" s="53" t="s">
        <v>227</v>
      </c>
      <c r="L53" s="53" t="s">
        <v>287</v>
      </c>
      <c r="M53" s="30" t="e">
        <v>#N/A</v>
      </c>
      <c r="N53" s="30">
        <v>0</v>
      </c>
      <c r="O53" s="30" t="s">
        <v>34</v>
      </c>
      <c r="P53" s="59">
        <v>500000</v>
      </c>
      <c r="Q53" s="61">
        <f t="shared" si="0"/>
        <v>1025000</v>
      </c>
      <c r="R53" s="53" t="s">
        <v>293</v>
      </c>
      <c r="S53" s="58">
        <v>925000</v>
      </c>
      <c r="T53" s="53" t="e">
        <v>#N/A</v>
      </c>
      <c r="U53" s="53" t="s">
        <v>18</v>
      </c>
      <c r="V53" s="53" t="s">
        <v>445</v>
      </c>
      <c r="W53" s="53" t="s">
        <v>439</v>
      </c>
      <c r="X53" s="53" t="s">
        <v>438</v>
      </c>
      <c r="Y53" s="53" t="e">
        <v>#N/A</v>
      </c>
      <c r="Z53" s="53" t="s">
        <v>456</v>
      </c>
    </row>
    <row r="54" spans="1:26" x14ac:dyDescent="0.35">
      <c r="A54" s="53">
        <v>53</v>
      </c>
      <c r="B54" s="53" t="s">
        <v>182</v>
      </c>
      <c r="C54" s="53" t="s">
        <v>182</v>
      </c>
      <c r="D54" s="53" t="s">
        <v>189</v>
      </c>
      <c r="E54" s="55">
        <v>12.346575342465753</v>
      </c>
      <c r="F54" s="55">
        <v>12.346575342465753</v>
      </c>
      <c r="G54" s="56">
        <v>45224</v>
      </c>
      <c r="H54" s="53" t="s">
        <v>199</v>
      </c>
      <c r="I54" s="53" t="s">
        <v>144</v>
      </c>
      <c r="J54" s="53" t="s">
        <v>21</v>
      </c>
      <c r="K54" s="53" t="s">
        <v>227</v>
      </c>
      <c r="L54" s="53" t="s">
        <v>287</v>
      </c>
      <c r="M54" s="30" t="e">
        <v>#N/A</v>
      </c>
      <c r="N54" s="30">
        <v>0</v>
      </c>
      <c r="O54" s="30" t="s">
        <v>22</v>
      </c>
      <c r="P54" s="59">
        <v>2850000</v>
      </c>
      <c r="Q54" s="61">
        <f t="shared" si="0"/>
        <v>3325000</v>
      </c>
      <c r="R54" s="53" t="s">
        <v>293</v>
      </c>
      <c r="S54" s="58">
        <v>3225000</v>
      </c>
      <c r="T54" s="53" t="e">
        <v>#N/A</v>
      </c>
      <c r="U54" s="53" t="s">
        <v>18</v>
      </c>
      <c r="V54" s="53" t="s">
        <v>440</v>
      </c>
      <c r="W54" s="53" t="s">
        <v>446</v>
      </c>
      <c r="X54" s="53" t="s">
        <v>438</v>
      </c>
      <c r="Y54" s="53" t="e">
        <v>#N/A</v>
      </c>
      <c r="Z54" s="53"/>
    </row>
    <row r="55" spans="1:26" x14ac:dyDescent="0.35">
      <c r="A55" s="53">
        <v>54</v>
      </c>
      <c r="B55" s="53" t="s">
        <v>182</v>
      </c>
      <c r="C55" s="53" t="s">
        <v>182</v>
      </c>
      <c r="D55" s="53" t="s">
        <v>189</v>
      </c>
      <c r="E55" s="55">
        <v>9.9465753424657528</v>
      </c>
      <c r="F55" s="55">
        <v>9.9465753424657528</v>
      </c>
      <c r="G55" s="56">
        <v>45266</v>
      </c>
      <c r="H55" s="53" t="s">
        <v>199</v>
      </c>
      <c r="I55" s="53" t="s">
        <v>144</v>
      </c>
      <c r="J55" s="53" t="s">
        <v>27</v>
      </c>
      <c r="K55" s="53" t="s">
        <v>227</v>
      </c>
      <c r="L55" s="53" t="s">
        <v>287</v>
      </c>
      <c r="M55" s="30" t="e">
        <v>#N/A</v>
      </c>
      <c r="N55" s="30">
        <v>0</v>
      </c>
      <c r="O55" s="30" t="s">
        <v>52</v>
      </c>
      <c r="P55" s="59">
        <v>1600000</v>
      </c>
      <c r="Q55" s="61">
        <f t="shared" si="0"/>
        <v>3125000</v>
      </c>
      <c r="R55" s="53" t="s">
        <v>293</v>
      </c>
      <c r="S55" s="58">
        <v>3025000</v>
      </c>
      <c r="T55" s="53" t="e">
        <v>#N/A</v>
      </c>
      <c r="U55" s="53" t="s">
        <v>18</v>
      </c>
      <c r="V55" s="53" t="s">
        <v>440</v>
      </c>
      <c r="W55" s="53" t="s">
        <v>440</v>
      </c>
      <c r="X55" s="53" t="s">
        <v>438</v>
      </c>
      <c r="Y55" s="53" t="e">
        <v>#N/A</v>
      </c>
      <c r="Z55" s="53"/>
    </row>
    <row r="56" spans="1:26" x14ac:dyDescent="0.35">
      <c r="A56" s="53">
        <v>55</v>
      </c>
      <c r="B56" s="53" t="s">
        <v>182</v>
      </c>
      <c r="C56" s="53" t="s">
        <v>182</v>
      </c>
      <c r="D56" s="53" t="s">
        <v>189</v>
      </c>
      <c r="E56" s="55">
        <v>6.6465753424657539</v>
      </c>
      <c r="F56" s="55">
        <v>6.6465753424657539</v>
      </c>
      <c r="G56" s="56">
        <v>45239</v>
      </c>
      <c r="H56" s="53" t="s">
        <v>199</v>
      </c>
      <c r="I56" s="53" t="s">
        <v>144</v>
      </c>
      <c r="J56" s="53" t="s">
        <v>20</v>
      </c>
      <c r="K56" s="53" t="s">
        <v>230</v>
      </c>
      <c r="L56" s="53" t="s">
        <v>287</v>
      </c>
      <c r="M56" s="30" t="e">
        <v>#N/A</v>
      </c>
      <c r="N56" s="30">
        <v>0</v>
      </c>
      <c r="O56" s="30" t="s">
        <v>22</v>
      </c>
      <c r="P56" s="59">
        <v>1700000</v>
      </c>
      <c r="Q56" s="61">
        <f t="shared" si="0"/>
        <v>2525000</v>
      </c>
      <c r="R56" s="53" t="s">
        <v>293</v>
      </c>
      <c r="S56" s="58">
        <v>2425000</v>
      </c>
      <c r="T56" s="53" t="e">
        <v>#N/A</v>
      </c>
      <c r="U56" s="53" t="s">
        <v>18</v>
      </c>
      <c r="V56" s="53" t="s">
        <v>439</v>
      </c>
      <c r="W56" s="53" t="s">
        <v>440</v>
      </c>
      <c r="X56" s="53" t="s">
        <v>438</v>
      </c>
      <c r="Y56" s="53" t="e">
        <v>#N/A</v>
      </c>
      <c r="Z56" s="53"/>
    </row>
    <row r="57" spans="1:26" x14ac:dyDescent="0.35">
      <c r="A57" s="53">
        <v>56</v>
      </c>
      <c r="B57" s="53" t="s">
        <v>182</v>
      </c>
      <c r="C57" s="53" t="s">
        <v>182</v>
      </c>
      <c r="D57" s="53" t="s">
        <v>189</v>
      </c>
      <c r="E57" s="55">
        <v>2.2465753424657535</v>
      </c>
      <c r="F57" s="55">
        <v>2.2465753424657535</v>
      </c>
      <c r="G57" s="56">
        <v>45178</v>
      </c>
      <c r="H57" s="53" t="s">
        <v>199</v>
      </c>
      <c r="I57" s="53" t="s">
        <v>144</v>
      </c>
      <c r="J57" s="53" t="s">
        <v>35</v>
      </c>
      <c r="K57" s="53" t="s">
        <v>218</v>
      </c>
      <c r="L57" s="53" t="s">
        <v>118</v>
      </c>
      <c r="M57" s="30" t="e">
        <v>#N/A</v>
      </c>
      <c r="N57" s="30">
        <v>0</v>
      </c>
      <c r="O57" s="30" t="s">
        <v>53</v>
      </c>
      <c r="P57" s="59">
        <v>450000</v>
      </c>
      <c r="Q57" s="61">
        <f t="shared" si="0"/>
        <v>925000</v>
      </c>
      <c r="R57" s="53" t="s">
        <v>293</v>
      </c>
      <c r="S57" s="58">
        <v>825000</v>
      </c>
      <c r="T57" s="53" t="e">
        <v>#N/A</v>
      </c>
      <c r="U57" s="53" t="s">
        <v>18</v>
      </c>
      <c r="V57" s="53" t="s">
        <v>440</v>
      </c>
      <c r="W57" s="53" t="s">
        <v>440</v>
      </c>
      <c r="X57" s="53" t="s">
        <v>438</v>
      </c>
      <c r="Y57" s="53" t="e">
        <v>#N/A</v>
      </c>
      <c r="Z57" s="53"/>
    </row>
    <row r="58" spans="1:26" x14ac:dyDescent="0.35">
      <c r="A58" s="53">
        <v>57</v>
      </c>
      <c r="B58" s="53" t="s">
        <v>182</v>
      </c>
      <c r="C58" s="53" t="s">
        <v>182</v>
      </c>
      <c r="D58" s="53" t="s">
        <v>189</v>
      </c>
      <c r="E58" s="55">
        <v>3.2465753424657535</v>
      </c>
      <c r="F58" s="55">
        <v>3.2465753424657535</v>
      </c>
      <c r="G58" s="56">
        <v>45207</v>
      </c>
      <c r="H58" s="53" t="s">
        <v>199</v>
      </c>
      <c r="I58" s="53" t="s">
        <v>144</v>
      </c>
      <c r="J58" s="53" t="s">
        <v>24</v>
      </c>
      <c r="K58" s="53" t="s">
        <v>227</v>
      </c>
      <c r="L58" s="53" t="s">
        <v>287</v>
      </c>
      <c r="M58" s="30" t="e">
        <v>#N/A</v>
      </c>
      <c r="N58" s="30">
        <v>0</v>
      </c>
      <c r="O58" s="30" t="s">
        <v>54</v>
      </c>
      <c r="P58" s="59">
        <v>300000</v>
      </c>
      <c r="Q58" s="61">
        <f t="shared" si="0"/>
        <v>825000</v>
      </c>
      <c r="R58" s="53" t="s">
        <v>293</v>
      </c>
      <c r="S58" s="58">
        <v>725000</v>
      </c>
      <c r="T58" s="53" t="e">
        <v>#N/A</v>
      </c>
      <c r="U58" s="53" t="s">
        <v>18</v>
      </c>
      <c r="V58" s="53" t="s">
        <v>445</v>
      </c>
      <c r="W58" s="53" t="s">
        <v>446</v>
      </c>
      <c r="X58" s="53" t="s">
        <v>438</v>
      </c>
      <c r="Y58" s="53" t="e">
        <v>#N/A</v>
      </c>
      <c r="Z58" s="53" t="s">
        <v>456</v>
      </c>
    </row>
    <row r="59" spans="1:26" x14ac:dyDescent="0.35">
      <c r="A59" s="53">
        <v>58</v>
      </c>
      <c r="B59" s="53" t="s">
        <v>182</v>
      </c>
      <c r="C59" s="53" t="s">
        <v>182</v>
      </c>
      <c r="D59" s="53" t="s">
        <v>189</v>
      </c>
      <c r="E59" s="55">
        <v>2.2465753424657535</v>
      </c>
      <c r="F59" s="55">
        <v>2.2465753424657535</v>
      </c>
      <c r="G59" s="56">
        <v>45175</v>
      </c>
      <c r="H59" s="53" t="s">
        <v>199</v>
      </c>
      <c r="I59" s="53" t="s">
        <v>144</v>
      </c>
      <c r="J59" s="53" t="s">
        <v>35</v>
      </c>
      <c r="K59" s="53" t="s">
        <v>227</v>
      </c>
      <c r="L59" s="53" t="s">
        <v>287</v>
      </c>
      <c r="M59" s="30" t="e">
        <v>#N/A</v>
      </c>
      <c r="N59" s="30">
        <v>0</v>
      </c>
      <c r="O59" s="30" t="s">
        <v>53</v>
      </c>
      <c r="P59" s="59">
        <v>300000</v>
      </c>
      <c r="Q59" s="61">
        <f t="shared" si="0"/>
        <v>925000</v>
      </c>
      <c r="R59" s="53" t="s">
        <v>293</v>
      </c>
      <c r="S59" s="58">
        <v>825000</v>
      </c>
      <c r="T59" s="53" t="e">
        <v>#N/A</v>
      </c>
      <c r="U59" s="53" t="s">
        <v>18</v>
      </c>
      <c r="V59" s="53" t="s">
        <v>445</v>
      </c>
      <c r="W59" s="53" t="s">
        <v>440</v>
      </c>
      <c r="X59" s="53" t="s">
        <v>438</v>
      </c>
      <c r="Y59" s="53" t="e">
        <v>#N/A</v>
      </c>
      <c r="Z59" s="53" t="s">
        <v>457</v>
      </c>
    </row>
    <row r="60" spans="1:26" x14ac:dyDescent="0.35">
      <c r="A60" s="53">
        <v>59</v>
      </c>
      <c r="B60" s="53" t="s">
        <v>182</v>
      </c>
      <c r="C60" s="53" t="s">
        <v>182</v>
      </c>
      <c r="D60" s="53" t="s">
        <v>189</v>
      </c>
      <c r="E60" s="55">
        <v>5.7465753424657535</v>
      </c>
      <c r="F60" s="55">
        <v>5.7465753424657535</v>
      </c>
      <c r="G60" s="56">
        <v>45213</v>
      </c>
      <c r="H60" s="53" t="s">
        <v>199</v>
      </c>
      <c r="I60" s="53" t="s">
        <v>144</v>
      </c>
      <c r="J60" s="53" t="s">
        <v>24</v>
      </c>
      <c r="K60" s="53" t="s">
        <v>227</v>
      </c>
      <c r="L60" s="53" t="s">
        <v>287</v>
      </c>
      <c r="M60" s="30" t="e">
        <v>#N/A</v>
      </c>
      <c r="N60" s="30">
        <v>0</v>
      </c>
      <c r="O60" s="30" t="s">
        <v>55</v>
      </c>
      <c r="P60" s="59">
        <v>600000</v>
      </c>
      <c r="Q60" s="61">
        <f t="shared" si="0"/>
        <v>1425000</v>
      </c>
      <c r="R60" s="53" t="s">
        <v>293</v>
      </c>
      <c r="S60" s="58">
        <v>1325000</v>
      </c>
      <c r="T60" s="53" t="e">
        <v>#N/A</v>
      </c>
      <c r="U60" s="53" t="s">
        <v>18</v>
      </c>
      <c r="V60" s="53" t="s">
        <v>440</v>
      </c>
      <c r="W60" s="53" t="s">
        <v>440</v>
      </c>
      <c r="X60" s="53" t="s">
        <v>438</v>
      </c>
      <c r="Y60" s="53" t="e">
        <v>#N/A</v>
      </c>
      <c r="Z60" s="53"/>
    </row>
    <row r="61" spans="1:26" x14ac:dyDescent="0.35">
      <c r="A61" s="53">
        <v>60</v>
      </c>
      <c r="B61" s="53" t="s">
        <v>182</v>
      </c>
      <c r="C61" s="53" t="s">
        <v>182</v>
      </c>
      <c r="D61" s="53" t="s">
        <v>189</v>
      </c>
      <c r="E61" s="55">
        <v>4.2465753424657535</v>
      </c>
      <c r="F61" s="55">
        <v>4.2465753424657535</v>
      </c>
      <c r="G61" s="56">
        <v>45241</v>
      </c>
      <c r="H61" s="53" t="s">
        <v>199</v>
      </c>
      <c r="I61" s="53" t="s">
        <v>144</v>
      </c>
      <c r="J61" s="53" t="s">
        <v>24</v>
      </c>
      <c r="K61" s="53" t="s">
        <v>218</v>
      </c>
      <c r="L61" s="53" t="s">
        <v>118</v>
      </c>
      <c r="M61" s="30" t="e">
        <v>#N/A</v>
      </c>
      <c r="N61" s="30">
        <v>0</v>
      </c>
      <c r="O61" s="30" t="s">
        <v>17</v>
      </c>
      <c r="P61" s="59">
        <v>600000</v>
      </c>
      <c r="Q61" s="61">
        <f t="shared" si="0"/>
        <v>1225000</v>
      </c>
      <c r="R61" s="53" t="s">
        <v>293</v>
      </c>
      <c r="S61" s="58">
        <v>1125000</v>
      </c>
      <c r="T61" s="53" t="e">
        <v>#N/A</v>
      </c>
      <c r="U61" s="53" t="s">
        <v>18</v>
      </c>
      <c r="V61" s="53" t="e">
        <v>#N/A</v>
      </c>
      <c r="W61" s="53"/>
      <c r="X61" s="53"/>
      <c r="Y61" s="53" t="e">
        <v>#N/A</v>
      </c>
      <c r="Z61" s="53"/>
    </row>
    <row r="62" spans="1:26" x14ac:dyDescent="0.35">
      <c r="A62" s="53">
        <v>61</v>
      </c>
      <c r="B62" s="53" t="s">
        <v>182</v>
      </c>
      <c r="C62" s="53" t="s">
        <v>182</v>
      </c>
      <c r="D62" s="53" t="s">
        <v>189</v>
      </c>
      <c r="E62" s="55">
        <v>9.1465753424657539</v>
      </c>
      <c r="F62" s="55">
        <v>9.1465753424657539</v>
      </c>
      <c r="G62" s="56">
        <v>45302</v>
      </c>
      <c r="H62" s="53" t="s">
        <v>199</v>
      </c>
      <c r="I62" s="53" t="s">
        <v>144</v>
      </c>
      <c r="J62" s="53" t="s">
        <v>27</v>
      </c>
      <c r="K62" s="53" t="s">
        <v>214</v>
      </c>
      <c r="L62" s="53" t="s">
        <v>287</v>
      </c>
      <c r="M62" s="30" t="e">
        <v>#N/A</v>
      </c>
      <c r="N62" s="30">
        <v>0</v>
      </c>
      <c r="O62" s="30" t="s">
        <v>32</v>
      </c>
      <c r="P62" s="59">
        <v>1920000</v>
      </c>
      <c r="Q62" s="61">
        <f t="shared" si="0"/>
        <v>2725000</v>
      </c>
      <c r="R62" s="53" t="s">
        <v>303</v>
      </c>
      <c r="S62" s="58">
        <v>2625000</v>
      </c>
      <c r="T62" s="53" t="e">
        <v>#N/A</v>
      </c>
      <c r="U62" s="53" t="s">
        <v>18</v>
      </c>
      <c r="V62" s="53" t="s">
        <v>447</v>
      </c>
      <c r="W62" s="53" t="s">
        <v>440</v>
      </c>
      <c r="X62" s="53" t="s">
        <v>438</v>
      </c>
      <c r="Y62" s="53" t="e">
        <v>#N/A</v>
      </c>
      <c r="Z62" s="53"/>
    </row>
    <row r="63" spans="1:26" x14ac:dyDescent="0.35">
      <c r="A63" s="53">
        <v>62</v>
      </c>
      <c r="B63" s="53" t="s">
        <v>182</v>
      </c>
      <c r="C63" s="53" t="s">
        <v>182</v>
      </c>
      <c r="D63" s="53" t="s">
        <v>189</v>
      </c>
      <c r="E63" s="55">
        <v>4.2465753424657535</v>
      </c>
      <c r="F63" s="55">
        <v>4.2465753424657535</v>
      </c>
      <c r="G63" s="56">
        <v>45290</v>
      </c>
      <c r="H63" s="53" t="s">
        <v>199</v>
      </c>
      <c r="I63" s="53" t="s">
        <v>144</v>
      </c>
      <c r="J63" s="53" t="s">
        <v>24</v>
      </c>
      <c r="K63" s="53" t="s">
        <v>230</v>
      </c>
      <c r="L63" s="53" t="s">
        <v>287</v>
      </c>
      <c r="M63" s="30" t="e">
        <v>#N/A</v>
      </c>
      <c r="N63" s="30">
        <v>0</v>
      </c>
      <c r="O63" s="30" t="s">
        <v>56</v>
      </c>
      <c r="P63" s="59">
        <v>1600000</v>
      </c>
      <c r="Q63" s="61">
        <f t="shared" si="0"/>
        <v>1725000</v>
      </c>
      <c r="R63" s="53" t="s">
        <v>293</v>
      </c>
      <c r="S63" s="58">
        <v>1625000</v>
      </c>
      <c r="T63" s="53" t="e">
        <v>#N/A</v>
      </c>
      <c r="U63" s="53" t="s">
        <v>57</v>
      </c>
      <c r="V63" s="53" t="s">
        <v>437</v>
      </c>
      <c r="W63" s="53" t="s">
        <v>440</v>
      </c>
      <c r="X63" s="53" t="s">
        <v>438</v>
      </c>
      <c r="Y63" s="53" t="e">
        <v>#N/A</v>
      </c>
      <c r="Z63" s="53"/>
    </row>
    <row r="64" spans="1:26" x14ac:dyDescent="0.35">
      <c r="A64" s="53">
        <v>63</v>
      </c>
      <c r="B64" s="53" t="s">
        <v>182</v>
      </c>
      <c r="C64" s="53" t="s">
        <v>182</v>
      </c>
      <c r="D64" s="53" t="s">
        <v>189</v>
      </c>
      <c r="E64" s="55">
        <v>3.8465753424657536</v>
      </c>
      <c r="F64" s="55">
        <v>3.8465753424657536</v>
      </c>
      <c r="G64" s="56">
        <v>45210</v>
      </c>
      <c r="H64" s="53" t="s">
        <v>199</v>
      </c>
      <c r="I64" s="53" t="s">
        <v>144</v>
      </c>
      <c r="J64" s="53" t="s">
        <v>24</v>
      </c>
      <c r="K64" s="53" t="s">
        <v>223</v>
      </c>
      <c r="L64" s="53" t="s">
        <v>287</v>
      </c>
      <c r="M64" s="30" t="e">
        <v>#N/A</v>
      </c>
      <c r="N64" s="30">
        <v>0</v>
      </c>
      <c r="O64" s="30" t="s">
        <v>49</v>
      </c>
      <c r="P64" s="59">
        <v>350000</v>
      </c>
      <c r="Q64" s="61">
        <f t="shared" si="0"/>
        <v>1225000</v>
      </c>
      <c r="R64" s="53" t="s">
        <v>293</v>
      </c>
      <c r="S64" s="58">
        <v>1125000</v>
      </c>
      <c r="T64" s="53" t="e">
        <v>#N/A</v>
      </c>
      <c r="U64" s="53" t="s">
        <v>39</v>
      </c>
      <c r="V64" s="53" t="s">
        <v>440</v>
      </c>
      <c r="W64" s="53" t="s">
        <v>439</v>
      </c>
      <c r="X64" s="53" t="s">
        <v>438</v>
      </c>
      <c r="Y64" s="53" t="e">
        <v>#N/A</v>
      </c>
      <c r="Z64" s="53"/>
    </row>
    <row r="65" spans="1:26" x14ac:dyDescent="0.35">
      <c r="A65" s="53">
        <v>64</v>
      </c>
      <c r="B65" s="53" t="s">
        <v>182</v>
      </c>
      <c r="C65" s="53" t="s">
        <v>182</v>
      </c>
      <c r="D65" s="53" t="s">
        <v>189</v>
      </c>
      <c r="E65" s="55">
        <v>5.2465753424657535</v>
      </c>
      <c r="F65" s="55">
        <v>5.2465753424657535</v>
      </c>
      <c r="G65" s="56">
        <v>45198</v>
      </c>
      <c r="H65" s="53" t="s">
        <v>199</v>
      </c>
      <c r="I65" s="53" t="s">
        <v>144</v>
      </c>
      <c r="J65" s="53" t="s">
        <v>24</v>
      </c>
      <c r="K65" s="53" t="s">
        <v>213</v>
      </c>
      <c r="L65" s="53" t="s">
        <v>287</v>
      </c>
      <c r="M65" s="30" t="e">
        <v>#N/A</v>
      </c>
      <c r="N65" s="30">
        <v>0</v>
      </c>
      <c r="O65" s="30" t="s">
        <v>49</v>
      </c>
      <c r="P65" s="59">
        <v>1400000</v>
      </c>
      <c r="Q65" s="61">
        <f t="shared" si="0"/>
        <v>1425000</v>
      </c>
      <c r="R65" s="53" t="s">
        <v>297</v>
      </c>
      <c r="S65" s="58">
        <v>1325000</v>
      </c>
      <c r="T65" s="53" t="e">
        <v>#N/A</v>
      </c>
      <c r="U65" s="53" t="s">
        <v>39</v>
      </c>
      <c r="V65" s="53" t="s">
        <v>445</v>
      </c>
      <c r="W65" s="53" t="s">
        <v>446</v>
      </c>
      <c r="X65" s="53" t="s">
        <v>438</v>
      </c>
      <c r="Y65" s="53" t="e">
        <v>#N/A</v>
      </c>
      <c r="Z65" s="53" t="s">
        <v>456</v>
      </c>
    </row>
    <row r="66" spans="1:26" x14ac:dyDescent="0.35">
      <c r="A66" s="53">
        <v>65</v>
      </c>
      <c r="B66" s="53" t="s">
        <v>182</v>
      </c>
      <c r="C66" s="53" t="s">
        <v>182</v>
      </c>
      <c r="D66" s="53" t="s">
        <v>189</v>
      </c>
      <c r="E66" s="55">
        <v>15.246575342465754</v>
      </c>
      <c r="F66" s="55">
        <v>15.246575342465754</v>
      </c>
      <c r="G66" s="56">
        <v>45280</v>
      </c>
      <c r="H66" s="53" t="s">
        <v>199</v>
      </c>
      <c r="I66" s="53" t="s">
        <v>144</v>
      </c>
      <c r="J66" s="53" t="s">
        <v>33</v>
      </c>
      <c r="K66" s="53" t="s">
        <v>231</v>
      </c>
      <c r="L66" s="53" t="s">
        <v>118</v>
      </c>
      <c r="M66" s="30" t="e">
        <v>#N/A</v>
      </c>
      <c r="N66" s="30">
        <v>0</v>
      </c>
      <c r="O66" s="30" t="s">
        <v>38</v>
      </c>
      <c r="P66" s="59">
        <v>2280000</v>
      </c>
      <c r="Q66" s="61">
        <f t="shared" si="0"/>
        <v>3525000</v>
      </c>
      <c r="R66" s="53" t="s">
        <v>304</v>
      </c>
      <c r="S66" s="58">
        <v>3425000</v>
      </c>
      <c r="T66" s="53" t="e">
        <v>#N/A</v>
      </c>
      <c r="U66" s="53" t="s">
        <v>18</v>
      </c>
      <c r="V66" s="53" t="s">
        <v>437</v>
      </c>
      <c r="W66" s="53" t="s">
        <v>437</v>
      </c>
      <c r="X66" s="53" t="s">
        <v>438</v>
      </c>
      <c r="Y66" s="53" t="e">
        <v>#N/A</v>
      </c>
      <c r="Z66" s="53"/>
    </row>
    <row r="67" spans="1:26" x14ac:dyDescent="0.35">
      <c r="A67" s="53">
        <v>66</v>
      </c>
      <c r="B67" s="53" t="s">
        <v>182</v>
      </c>
      <c r="C67" s="53" t="s">
        <v>182</v>
      </c>
      <c r="D67" s="53" t="s">
        <v>189</v>
      </c>
      <c r="E67" s="55">
        <v>8.2465753424657535</v>
      </c>
      <c r="F67" s="55">
        <v>8.2465753424657535</v>
      </c>
      <c r="G67" s="56">
        <v>45224</v>
      </c>
      <c r="H67" s="53" t="s">
        <v>199</v>
      </c>
      <c r="I67" s="53" t="s">
        <v>144</v>
      </c>
      <c r="J67" s="53" t="s">
        <v>21</v>
      </c>
      <c r="K67" s="53" t="s">
        <v>213</v>
      </c>
      <c r="L67" s="53" t="s">
        <v>287</v>
      </c>
      <c r="M67" s="30" t="e">
        <v>#N/A</v>
      </c>
      <c r="N67" s="30">
        <v>0</v>
      </c>
      <c r="O67" s="30" t="s">
        <v>41</v>
      </c>
      <c r="P67" s="59">
        <v>1200000</v>
      </c>
      <c r="Q67" s="61">
        <f t="shared" ref="Q67:Q130" si="1">S67+100000</f>
        <v>1925000</v>
      </c>
      <c r="R67" s="53" t="s">
        <v>297</v>
      </c>
      <c r="S67" s="58">
        <v>1825000</v>
      </c>
      <c r="T67" s="53" t="e">
        <v>#N/A</v>
      </c>
      <c r="U67" s="53" t="s">
        <v>18</v>
      </c>
      <c r="V67" s="53" t="s">
        <v>437</v>
      </c>
      <c r="W67" s="53" t="s">
        <v>440</v>
      </c>
      <c r="X67" s="53" t="s">
        <v>438</v>
      </c>
      <c r="Y67" s="53" t="e">
        <v>#N/A</v>
      </c>
      <c r="Z67" s="53"/>
    </row>
    <row r="68" spans="1:26" x14ac:dyDescent="0.35">
      <c r="A68" s="53">
        <v>67</v>
      </c>
      <c r="B68" s="53" t="s">
        <v>182</v>
      </c>
      <c r="C68" s="53" t="s">
        <v>182</v>
      </c>
      <c r="D68" s="53" t="s">
        <v>189</v>
      </c>
      <c r="E68" s="55">
        <v>4.7465753424657535</v>
      </c>
      <c r="F68" s="55">
        <v>4.7465753424657535</v>
      </c>
      <c r="G68" s="56">
        <v>45238</v>
      </c>
      <c r="H68" s="53" t="s">
        <v>199</v>
      </c>
      <c r="I68" s="53" t="s">
        <v>144</v>
      </c>
      <c r="J68" s="53" t="s">
        <v>24</v>
      </c>
      <c r="K68" s="53" t="s">
        <v>230</v>
      </c>
      <c r="L68" s="53" t="s">
        <v>287</v>
      </c>
      <c r="M68" s="30" t="e">
        <v>#N/A</v>
      </c>
      <c r="N68" s="30">
        <v>0</v>
      </c>
      <c r="O68" s="30" t="s">
        <v>37</v>
      </c>
      <c r="P68" s="59">
        <v>550000</v>
      </c>
      <c r="Q68" s="61">
        <f t="shared" si="1"/>
        <v>1425000</v>
      </c>
      <c r="R68" s="53" t="s">
        <v>293</v>
      </c>
      <c r="S68" s="58">
        <v>1325000</v>
      </c>
      <c r="T68" s="53" t="e">
        <v>#N/A</v>
      </c>
      <c r="U68" s="53" t="s">
        <v>18</v>
      </c>
      <c r="V68" s="53" t="s">
        <v>445</v>
      </c>
      <c r="W68" s="53" t="s">
        <v>440</v>
      </c>
      <c r="X68" s="53" t="s">
        <v>438</v>
      </c>
      <c r="Y68" s="53" t="e">
        <v>#N/A</v>
      </c>
      <c r="Z68" s="53" t="s">
        <v>456</v>
      </c>
    </row>
    <row r="69" spans="1:26" x14ac:dyDescent="0.35">
      <c r="A69" s="53">
        <v>68</v>
      </c>
      <c r="B69" s="53" t="s">
        <v>182</v>
      </c>
      <c r="C69" s="53" t="s">
        <v>182</v>
      </c>
      <c r="D69" s="53" t="s">
        <v>189</v>
      </c>
      <c r="E69" s="55">
        <v>5.3465753424657532</v>
      </c>
      <c r="F69" s="55">
        <v>5.3465753424657532</v>
      </c>
      <c r="G69" s="56">
        <v>45196</v>
      </c>
      <c r="H69" s="53" t="s">
        <v>199</v>
      </c>
      <c r="I69" s="53" t="s">
        <v>144</v>
      </c>
      <c r="J69" s="53" t="s">
        <v>24</v>
      </c>
      <c r="K69" s="53" t="s">
        <v>213</v>
      </c>
      <c r="L69" s="53" t="s">
        <v>287</v>
      </c>
      <c r="M69" s="30" t="e">
        <v>#N/A</v>
      </c>
      <c r="N69" s="30">
        <v>0</v>
      </c>
      <c r="O69" s="30" t="s">
        <v>25</v>
      </c>
      <c r="P69" s="59">
        <v>550000</v>
      </c>
      <c r="Q69" s="61">
        <f t="shared" si="1"/>
        <v>1225000</v>
      </c>
      <c r="R69" s="53" t="s">
        <v>297</v>
      </c>
      <c r="S69" s="58">
        <v>1125000</v>
      </c>
      <c r="T69" s="53" t="e">
        <v>#N/A</v>
      </c>
      <c r="U69" s="53" t="s">
        <v>39</v>
      </c>
      <c r="V69" s="53" t="s">
        <v>440</v>
      </c>
      <c r="W69" s="53" t="s">
        <v>440</v>
      </c>
      <c r="X69" s="53" t="s">
        <v>438</v>
      </c>
      <c r="Y69" s="53" t="e">
        <v>#N/A</v>
      </c>
      <c r="Z69" s="53"/>
    </row>
    <row r="70" spans="1:26" x14ac:dyDescent="0.35">
      <c r="A70" s="53">
        <v>69</v>
      </c>
      <c r="B70" s="53" t="s">
        <v>182</v>
      </c>
      <c r="C70" s="53" t="s">
        <v>182</v>
      </c>
      <c r="D70" s="53" t="s">
        <v>189</v>
      </c>
      <c r="E70" s="55">
        <v>6.2465753424657535</v>
      </c>
      <c r="F70" s="55">
        <v>6.2465753424657535</v>
      </c>
      <c r="G70" s="56">
        <v>45317</v>
      </c>
      <c r="H70" s="53" t="s">
        <v>199</v>
      </c>
      <c r="I70" s="53" t="s">
        <v>144</v>
      </c>
      <c r="J70" s="53" t="s">
        <v>20</v>
      </c>
      <c r="K70" s="53" t="s">
        <v>227</v>
      </c>
      <c r="L70" s="53" t="s">
        <v>287</v>
      </c>
      <c r="M70" s="30" t="e">
        <v>#N/A</v>
      </c>
      <c r="N70" s="30">
        <v>0</v>
      </c>
      <c r="O70" s="30" t="s">
        <v>38</v>
      </c>
      <c r="P70" s="59">
        <v>900000</v>
      </c>
      <c r="Q70" s="61">
        <f t="shared" si="1"/>
        <v>2225000</v>
      </c>
      <c r="R70" s="53" t="s">
        <v>293</v>
      </c>
      <c r="S70" s="58">
        <v>2125000</v>
      </c>
      <c r="T70" s="53" t="e">
        <v>#N/A</v>
      </c>
      <c r="U70" s="53" t="s">
        <v>18</v>
      </c>
      <c r="V70" s="53" t="s">
        <v>440</v>
      </c>
      <c r="W70" s="53" t="s">
        <v>448</v>
      </c>
      <c r="X70" s="53" t="s">
        <v>438</v>
      </c>
      <c r="Y70" s="53" t="e">
        <v>#N/A</v>
      </c>
      <c r="Z70" s="53"/>
    </row>
    <row r="71" spans="1:26" x14ac:dyDescent="0.35">
      <c r="A71" s="53">
        <v>70</v>
      </c>
      <c r="B71" s="53" t="s">
        <v>182</v>
      </c>
      <c r="C71" s="53" t="s">
        <v>182</v>
      </c>
      <c r="D71" s="53" t="s">
        <v>189</v>
      </c>
      <c r="E71" s="55">
        <v>9.3465753424657532</v>
      </c>
      <c r="F71" s="55">
        <v>9.3465753424657532</v>
      </c>
      <c r="G71" s="56">
        <v>45197</v>
      </c>
      <c r="H71" s="53" t="s">
        <v>199</v>
      </c>
      <c r="I71" s="53" t="s">
        <v>144</v>
      </c>
      <c r="J71" s="53" t="s">
        <v>27</v>
      </c>
      <c r="K71" s="53" t="s">
        <v>232</v>
      </c>
      <c r="L71" s="53" t="s">
        <v>287</v>
      </c>
      <c r="M71" s="30" t="e">
        <v>#N/A</v>
      </c>
      <c r="N71" s="30">
        <v>0</v>
      </c>
      <c r="O71" s="30" t="s">
        <v>58</v>
      </c>
      <c r="P71" s="59">
        <v>1080000</v>
      </c>
      <c r="Q71" s="61">
        <f t="shared" si="1"/>
        <v>1525000</v>
      </c>
      <c r="R71" s="53" t="s">
        <v>305</v>
      </c>
      <c r="S71" s="58">
        <v>1425000</v>
      </c>
      <c r="T71" s="53" t="e">
        <v>#N/A</v>
      </c>
      <c r="U71" s="53" t="s">
        <v>18</v>
      </c>
      <c r="V71" s="53" t="s">
        <v>437</v>
      </c>
      <c r="W71" s="53" t="s">
        <v>437</v>
      </c>
      <c r="X71" s="53" t="s">
        <v>438</v>
      </c>
      <c r="Y71" s="53" t="e">
        <v>#N/A</v>
      </c>
      <c r="Z71" s="53"/>
    </row>
    <row r="72" spans="1:26" x14ac:dyDescent="0.35">
      <c r="A72" s="53">
        <v>71</v>
      </c>
      <c r="B72" s="53" t="s">
        <v>182</v>
      </c>
      <c r="C72" s="53" t="s">
        <v>182</v>
      </c>
      <c r="D72" s="53" t="s">
        <v>189</v>
      </c>
      <c r="E72" s="55">
        <v>5.2465753424657535</v>
      </c>
      <c r="F72" s="55">
        <v>5.2465753424657535</v>
      </c>
      <c r="G72" s="56">
        <v>45310</v>
      </c>
      <c r="H72" s="53" t="s">
        <v>199</v>
      </c>
      <c r="I72" s="53" t="s">
        <v>144</v>
      </c>
      <c r="J72" s="53" t="s">
        <v>27</v>
      </c>
      <c r="K72" s="53" t="s">
        <v>230</v>
      </c>
      <c r="L72" s="53" t="s">
        <v>287</v>
      </c>
      <c r="M72" s="30" t="e">
        <v>#N/A</v>
      </c>
      <c r="N72" s="30">
        <v>0</v>
      </c>
      <c r="O72" s="30" t="s">
        <v>52</v>
      </c>
      <c r="P72" s="59">
        <v>1700000</v>
      </c>
      <c r="Q72" s="61">
        <f t="shared" si="1"/>
        <v>2825000</v>
      </c>
      <c r="R72" s="53" t="s">
        <v>293</v>
      </c>
      <c r="S72" s="58">
        <v>2725000</v>
      </c>
      <c r="T72" s="53" t="e">
        <v>#N/A</v>
      </c>
      <c r="U72" s="53" t="s">
        <v>18</v>
      </c>
      <c r="V72" s="53" t="s">
        <v>445</v>
      </c>
      <c r="W72" s="53" t="s">
        <v>440</v>
      </c>
      <c r="X72" s="53" t="s">
        <v>438</v>
      </c>
      <c r="Y72" s="53" t="e">
        <v>#N/A</v>
      </c>
      <c r="Z72" s="53" t="s">
        <v>456</v>
      </c>
    </row>
    <row r="73" spans="1:26" x14ac:dyDescent="0.35">
      <c r="A73" s="53">
        <v>72</v>
      </c>
      <c r="B73" s="53" t="s">
        <v>182</v>
      </c>
      <c r="C73" s="53" t="s">
        <v>182</v>
      </c>
      <c r="D73" s="53" t="s">
        <v>189</v>
      </c>
      <c r="E73" s="55">
        <v>5.7465753424657535</v>
      </c>
      <c r="F73" s="55">
        <v>5.7465753424657535</v>
      </c>
      <c r="G73" s="56">
        <v>45270</v>
      </c>
      <c r="H73" s="53" t="s">
        <v>199</v>
      </c>
      <c r="I73" s="53" t="s">
        <v>144</v>
      </c>
      <c r="J73" s="53" t="s">
        <v>20</v>
      </c>
      <c r="K73" s="53" t="s">
        <v>230</v>
      </c>
      <c r="L73" s="53" t="s">
        <v>287</v>
      </c>
      <c r="M73" s="30" t="e">
        <v>#N/A</v>
      </c>
      <c r="N73" s="30">
        <v>0</v>
      </c>
      <c r="O73" s="30" t="s">
        <v>59</v>
      </c>
      <c r="P73" s="59">
        <v>1200000</v>
      </c>
      <c r="Q73" s="61">
        <f t="shared" si="1"/>
        <v>2225000</v>
      </c>
      <c r="R73" s="53" t="s">
        <v>293</v>
      </c>
      <c r="S73" s="58">
        <v>2125000</v>
      </c>
      <c r="T73" s="53" t="e">
        <v>#N/A</v>
      </c>
      <c r="U73" s="53" t="s">
        <v>23</v>
      </c>
      <c r="V73" s="53" t="s">
        <v>440</v>
      </c>
      <c r="W73" s="53" t="s">
        <v>439</v>
      </c>
      <c r="X73" s="53" t="s">
        <v>438</v>
      </c>
      <c r="Y73" s="53" t="e">
        <v>#N/A</v>
      </c>
      <c r="Z73" s="53"/>
    </row>
    <row r="74" spans="1:26" x14ac:dyDescent="0.35">
      <c r="A74" s="53">
        <v>73</v>
      </c>
      <c r="B74" s="53" t="s">
        <v>182</v>
      </c>
      <c r="C74" s="53" t="s">
        <v>182</v>
      </c>
      <c r="D74" s="53" t="s">
        <v>189</v>
      </c>
      <c r="E74" s="55">
        <v>6.0465753424657533</v>
      </c>
      <c r="F74" s="55">
        <v>6.0465753424657533</v>
      </c>
      <c r="G74" s="56">
        <v>45273</v>
      </c>
      <c r="H74" s="53" t="s">
        <v>199</v>
      </c>
      <c r="I74" s="53" t="s">
        <v>144</v>
      </c>
      <c r="J74" s="53" t="s">
        <v>24</v>
      </c>
      <c r="K74" s="53" t="s">
        <v>223</v>
      </c>
      <c r="L74" s="53" t="s">
        <v>287</v>
      </c>
      <c r="M74" s="30" t="e">
        <v>#N/A</v>
      </c>
      <c r="N74" s="30">
        <v>0</v>
      </c>
      <c r="O74" s="30" t="s">
        <v>60</v>
      </c>
      <c r="P74" s="59">
        <v>900000</v>
      </c>
      <c r="Q74" s="61">
        <f t="shared" si="1"/>
        <v>1425000</v>
      </c>
      <c r="R74" s="53" t="s">
        <v>293</v>
      </c>
      <c r="S74" s="58">
        <v>1325000</v>
      </c>
      <c r="T74" s="53" t="e">
        <v>#N/A</v>
      </c>
      <c r="U74" s="53" t="s">
        <v>39</v>
      </c>
      <c r="V74" s="53" t="s">
        <v>440</v>
      </c>
      <c r="W74" s="53" t="s">
        <v>440</v>
      </c>
      <c r="X74" s="53" t="s">
        <v>438</v>
      </c>
      <c r="Y74" s="53" t="e">
        <v>#N/A</v>
      </c>
      <c r="Z74" s="53"/>
    </row>
    <row r="75" spans="1:26" x14ac:dyDescent="0.35">
      <c r="A75" s="53">
        <v>74</v>
      </c>
      <c r="B75" s="53" t="s">
        <v>182</v>
      </c>
      <c r="C75" s="53" t="s">
        <v>182</v>
      </c>
      <c r="D75" s="53" t="s">
        <v>189</v>
      </c>
      <c r="E75" s="55">
        <v>2.3465753424657536</v>
      </c>
      <c r="F75" s="55">
        <v>2.3465753424657536</v>
      </c>
      <c r="G75" s="56">
        <v>45210</v>
      </c>
      <c r="H75" s="53" t="s">
        <v>199</v>
      </c>
      <c r="I75" s="53" t="s">
        <v>144</v>
      </c>
      <c r="J75" s="53" t="s">
        <v>35</v>
      </c>
      <c r="K75" s="53" t="s">
        <v>213</v>
      </c>
      <c r="L75" s="53" t="s">
        <v>287</v>
      </c>
      <c r="M75" s="30" t="e">
        <v>#N/A</v>
      </c>
      <c r="N75" s="30">
        <v>0</v>
      </c>
      <c r="O75" s="30" t="s">
        <v>25</v>
      </c>
      <c r="P75" s="59">
        <v>800000</v>
      </c>
      <c r="Q75" s="61">
        <f t="shared" si="1"/>
        <v>1225000</v>
      </c>
      <c r="R75" s="53" t="s">
        <v>297</v>
      </c>
      <c r="S75" s="58">
        <v>1125000</v>
      </c>
      <c r="T75" s="53" t="e">
        <v>#N/A</v>
      </c>
      <c r="U75" s="53" t="s">
        <v>39</v>
      </c>
      <c r="V75" s="53" t="s">
        <v>440</v>
      </c>
      <c r="W75" s="53" t="s">
        <v>440</v>
      </c>
      <c r="X75" s="53" t="s">
        <v>438</v>
      </c>
      <c r="Y75" s="53" t="e">
        <v>#N/A</v>
      </c>
      <c r="Z75" s="53"/>
    </row>
    <row r="76" spans="1:26" x14ac:dyDescent="0.35">
      <c r="A76" s="53">
        <v>75</v>
      </c>
      <c r="B76" s="53" t="s">
        <v>182</v>
      </c>
      <c r="C76" s="53" t="s">
        <v>182</v>
      </c>
      <c r="D76" s="53" t="s">
        <v>189</v>
      </c>
      <c r="E76" s="55">
        <v>7.2465753424657535</v>
      </c>
      <c r="F76" s="55">
        <v>7.2465753424657535</v>
      </c>
      <c r="G76" s="56">
        <v>45231</v>
      </c>
      <c r="H76" s="53" t="s">
        <v>199</v>
      </c>
      <c r="I76" s="53" t="s">
        <v>144</v>
      </c>
      <c r="J76" s="53" t="s">
        <v>24</v>
      </c>
      <c r="K76" s="53" t="s">
        <v>223</v>
      </c>
      <c r="L76" s="53" t="s">
        <v>287</v>
      </c>
      <c r="M76" s="30" t="e">
        <v>#N/A</v>
      </c>
      <c r="N76" s="30">
        <v>0</v>
      </c>
      <c r="O76" s="30" t="s">
        <v>25</v>
      </c>
      <c r="P76" s="59">
        <v>700000</v>
      </c>
      <c r="Q76" s="61">
        <f t="shared" si="1"/>
        <v>1325000</v>
      </c>
      <c r="R76" s="53" t="s">
        <v>293</v>
      </c>
      <c r="S76" s="58">
        <v>1225000</v>
      </c>
      <c r="T76" s="53" t="e">
        <v>#N/A</v>
      </c>
      <c r="U76" s="53" t="s">
        <v>39</v>
      </c>
      <c r="V76" s="53" t="s">
        <v>440</v>
      </c>
      <c r="W76" s="53" t="s">
        <v>437</v>
      </c>
      <c r="X76" s="53" t="s">
        <v>438</v>
      </c>
      <c r="Y76" s="53" t="e">
        <v>#N/A</v>
      </c>
      <c r="Z76" s="53"/>
    </row>
    <row r="77" spans="1:26" x14ac:dyDescent="0.35">
      <c r="A77" s="53">
        <v>76</v>
      </c>
      <c r="B77" s="53" t="s">
        <v>182</v>
      </c>
      <c r="C77" s="53" t="s">
        <v>182</v>
      </c>
      <c r="D77" s="53" t="s">
        <v>189</v>
      </c>
      <c r="E77" s="55">
        <v>2.7465753424657535</v>
      </c>
      <c r="F77" s="55">
        <v>2.7465753424657535</v>
      </c>
      <c r="G77" s="56">
        <v>45224</v>
      </c>
      <c r="H77" s="53" t="s">
        <v>199</v>
      </c>
      <c r="I77" s="53" t="s">
        <v>144</v>
      </c>
      <c r="J77" s="53" t="s">
        <v>35</v>
      </c>
      <c r="K77" s="53" t="s">
        <v>213</v>
      </c>
      <c r="L77" s="53" t="s">
        <v>287</v>
      </c>
      <c r="M77" s="30" t="e">
        <v>#N/A</v>
      </c>
      <c r="N77" s="30">
        <v>0</v>
      </c>
      <c r="O77" s="30" t="s">
        <v>25</v>
      </c>
      <c r="P77" s="59">
        <v>416000</v>
      </c>
      <c r="Q77" s="61">
        <f t="shared" si="1"/>
        <v>1225000</v>
      </c>
      <c r="R77" s="53" t="s">
        <v>297</v>
      </c>
      <c r="S77" s="58">
        <v>1125000</v>
      </c>
      <c r="T77" s="53" t="e">
        <v>#N/A</v>
      </c>
      <c r="U77" s="53" t="s">
        <v>39</v>
      </c>
      <c r="V77" s="53" t="s">
        <v>440</v>
      </c>
      <c r="W77" s="53" t="s">
        <v>440</v>
      </c>
      <c r="X77" s="53" t="s">
        <v>438</v>
      </c>
      <c r="Y77" s="53" t="e">
        <v>#N/A</v>
      </c>
      <c r="Z77" s="53"/>
    </row>
    <row r="78" spans="1:26" x14ac:dyDescent="0.35">
      <c r="A78" s="53">
        <v>77</v>
      </c>
      <c r="B78" s="53" t="s">
        <v>182</v>
      </c>
      <c r="C78" s="53" t="s">
        <v>182</v>
      </c>
      <c r="D78" s="53" t="s">
        <v>189</v>
      </c>
      <c r="E78" s="55">
        <v>5.2465753424657535</v>
      </c>
      <c r="F78" s="55">
        <v>5.2465753424657535</v>
      </c>
      <c r="G78" s="56">
        <v>45212</v>
      </c>
      <c r="H78" s="53" t="s">
        <v>199</v>
      </c>
      <c r="I78" s="53" t="s">
        <v>144</v>
      </c>
      <c r="J78" s="53" t="s">
        <v>20</v>
      </c>
      <c r="K78" s="53" t="s">
        <v>223</v>
      </c>
      <c r="L78" s="53" t="s">
        <v>287</v>
      </c>
      <c r="M78" s="30" t="e">
        <v>#N/A</v>
      </c>
      <c r="N78" s="30">
        <v>0</v>
      </c>
      <c r="O78" s="30" t="s">
        <v>25</v>
      </c>
      <c r="P78" s="59">
        <v>750000</v>
      </c>
      <c r="Q78" s="61">
        <f t="shared" si="1"/>
        <v>1225000</v>
      </c>
      <c r="R78" s="53" t="s">
        <v>293</v>
      </c>
      <c r="S78" s="58">
        <v>1125000</v>
      </c>
      <c r="T78" s="53" t="e">
        <v>#N/A</v>
      </c>
      <c r="U78" s="53" t="s">
        <v>39</v>
      </c>
      <c r="V78" s="53" t="s">
        <v>445</v>
      </c>
      <c r="W78" s="53" t="s">
        <v>440</v>
      </c>
      <c r="X78" s="53" t="s">
        <v>438</v>
      </c>
      <c r="Y78" s="53" t="e">
        <v>#N/A</v>
      </c>
      <c r="Z78" s="53" t="s">
        <v>456</v>
      </c>
    </row>
    <row r="79" spans="1:26" x14ac:dyDescent="0.35">
      <c r="A79" s="53">
        <v>78</v>
      </c>
      <c r="B79" s="53" t="s">
        <v>182</v>
      </c>
      <c r="C79" s="53" t="s">
        <v>182</v>
      </c>
      <c r="D79" s="53" t="s">
        <v>189</v>
      </c>
      <c r="E79" s="55">
        <v>2.2465753424657535</v>
      </c>
      <c r="F79" s="55">
        <v>2.2465753424657535</v>
      </c>
      <c r="G79" s="56">
        <v>45312</v>
      </c>
      <c r="H79" s="53" t="s">
        <v>199</v>
      </c>
      <c r="I79" s="53" t="s">
        <v>144</v>
      </c>
      <c r="J79" s="53" t="s">
        <v>35</v>
      </c>
      <c r="K79" s="53" t="s">
        <v>214</v>
      </c>
      <c r="L79" s="53" t="s">
        <v>287</v>
      </c>
      <c r="M79" s="30" t="e">
        <v>#N/A</v>
      </c>
      <c r="N79" s="30">
        <v>0</v>
      </c>
      <c r="O79" s="30" t="s">
        <v>61</v>
      </c>
      <c r="P79" s="59">
        <v>500000</v>
      </c>
      <c r="Q79" s="61">
        <f t="shared" si="1"/>
        <v>875000</v>
      </c>
      <c r="R79" s="53" t="s">
        <v>290</v>
      </c>
      <c r="S79" s="58">
        <v>775000</v>
      </c>
      <c r="T79" s="53" t="e">
        <v>#N/A</v>
      </c>
      <c r="U79" s="53" t="s">
        <v>18</v>
      </c>
      <c r="V79" s="53" t="s">
        <v>447</v>
      </c>
      <c r="W79" s="53" t="s">
        <v>437</v>
      </c>
      <c r="X79" s="53" t="s">
        <v>438</v>
      </c>
      <c r="Y79" s="53" t="e">
        <v>#N/A</v>
      </c>
      <c r="Z79" s="53"/>
    </row>
    <row r="80" spans="1:26" x14ac:dyDescent="0.35">
      <c r="A80" s="53">
        <v>79</v>
      </c>
      <c r="B80" s="53" t="s">
        <v>182</v>
      </c>
      <c r="C80" s="53" t="s">
        <v>182</v>
      </c>
      <c r="D80" s="53" t="s">
        <v>189</v>
      </c>
      <c r="E80" s="55">
        <v>12.846575342465753</v>
      </c>
      <c r="F80" s="55">
        <v>12.846575342465753</v>
      </c>
      <c r="G80" s="56">
        <v>45316</v>
      </c>
      <c r="H80" s="53" t="s">
        <v>199</v>
      </c>
      <c r="I80" s="53" t="s">
        <v>144</v>
      </c>
      <c r="J80" s="53" t="s">
        <v>33</v>
      </c>
      <c r="K80" s="53" t="s">
        <v>225</v>
      </c>
      <c r="L80" s="53" t="s">
        <v>287</v>
      </c>
      <c r="M80" s="30" t="e">
        <v>#N/A</v>
      </c>
      <c r="N80" s="30">
        <v>0</v>
      </c>
      <c r="O80" s="30" t="s">
        <v>22</v>
      </c>
      <c r="P80" s="59">
        <v>2200000</v>
      </c>
      <c r="Q80" s="61">
        <f t="shared" si="1"/>
        <v>3625000</v>
      </c>
      <c r="R80" s="53" t="s">
        <v>293</v>
      </c>
      <c r="S80" s="58">
        <v>3525000</v>
      </c>
      <c r="T80" s="53" t="e">
        <v>#N/A</v>
      </c>
      <c r="U80" s="53" t="s">
        <v>18</v>
      </c>
      <c r="V80" s="53" t="s">
        <v>440</v>
      </c>
      <c r="W80" s="53" t="s">
        <v>440</v>
      </c>
      <c r="X80" s="53" t="s">
        <v>438</v>
      </c>
      <c r="Y80" s="53" t="e">
        <v>#N/A</v>
      </c>
      <c r="Z80" s="53"/>
    </row>
    <row r="81" spans="1:26" x14ac:dyDescent="0.35">
      <c r="A81" s="53">
        <v>80</v>
      </c>
      <c r="B81" s="53" t="s">
        <v>182</v>
      </c>
      <c r="C81" s="53" t="s">
        <v>182</v>
      </c>
      <c r="D81" s="53" t="s">
        <v>189</v>
      </c>
      <c r="E81" s="55">
        <v>15.246575342465754</v>
      </c>
      <c r="F81" s="55">
        <v>15.246575342465754</v>
      </c>
      <c r="G81" s="56">
        <v>45340</v>
      </c>
      <c r="H81" s="53" t="s">
        <v>199</v>
      </c>
      <c r="I81" s="53" t="s">
        <v>144</v>
      </c>
      <c r="J81" s="53" t="s">
        <v>31</v>
      </c>
      <c r="K81" s="53" t="s">
        <v>218</v>
      </c>
      <c r="L81" s="53" t="s">
        <v>118</v>
      </c>
      <c r="M81" s="30" t="e">
        <v>#N/A</v>
      </c>
      <c r="N81" s="30">
        <v>0</v>
      </c>
      <c r="O81" s="30" t="s">
        <v>32</v>
      </c>
      <c r="P81" s="59">
        <v>2600000</v>
      </c>
      <c r="Q81" s="61">
        <f t="shared" si="1"/>
        <v>4225000</v>
      </c>
      <c r="R81" s="53" t="s">
        <v>293</v>
      </c>
      <c r="S81" s="58">
        <v>4125000</v>
      </c>
      <c r="T81" s="53" t="e">
        <v>#N/A</v>
      </c>
      <c r="U81" s="53" t="s">
        <v>18</v>
      </c>
      <c r="V81" s="53" t="s">
        <v>437</v>
      </c>
      <c r="W81" s="53" t="s">
        <v>440</v>
      </c>
      <c r="X81" s="53" t="s">
        <v>438</v>
      </c>
      <c r="Y81" s="53" t="e">
        <v>#N/A</v>
      </c>
      <c r="Z81" s="53"/>
    </row>
    <row r="82" spans="1:26" x14ac:dyDescent="0.35">
      <c r="A82" s="53">
        <v>81</v>
      </c>
      <c r="B82" s="53" t="s">
        <v>182</v>
      </c>
      <c r="C82" s="53" t="s">
        <v>182</v>
      </c>
      <c r="D82" s="53" t="s">
        <v>189</v>
      </c>
      <c r="E82" s="55">
        <v>10.746575342465754</v>
      </c>
      <c r="F82" s="55">
        <v>10.746575342465754</v>
      </c>
      <c r="G82" s="56">
        <v>45220</v>
      </c>
      <c r="H82" s="53" t="s">
        <v>199</v>
      </c>
      <c r="I82" s="53" t="s">
        <v>144</v>
      </c>
      <c r="J82" s="53" t="s">
        <v>33</v>
      </c>
      <c r="K82" s="53" t="s">
        <v>223</v>
      </c>
      <c r="L82" s="53" t="s">
        <v>287</v>
      </c>
      <c r="M82" s="30" t="e">
        <v>#N/A</v>
      </c>
      <c r="N82" s="30">
        <v>0</v>
      </c>
      <c r="O82" s="30" t="s">
        <v>41</v>
      </c>
      <c r="P82" s="59">
        <v>2400000</v>
      </c>
      <c r="Q82" s="61">
        <f t="shared" si="1"/>
        <v>3025000</v>
      </c>
      <c r="R82" s="53" t="s">
        <v>293</v>
      </c>
      <c r="S82" s="58">
        <v>2925000</v>
      </c>
      <c r="T82" s="53" t="e">
        <v>#N/A</v>
      </c>
      <c r="U82" s="53" t="s">
        <v>18</v>
      </c>
      <c r="V82" s="53" t="s">
        <v>445</v>
      </c>
      <c r="W82" s="53" t="s">
        <v>446</v>
      </c>
      <c r="X82" s="53" t="s">
        <v>438</v>
      </c>
      <c r="Y82" s="53" t="e">
        <v>#N/A</v>
      </c>
      <c r="Z82" s="53" t="s">
        <v>457</v>
      </c>
    </row>
    <row r="83" spans="1:26" x14ac:dyDescent="0.35">
      <c r="A83" s="53">
        <v>82</v>
      </c>
      <c r="B83" s="53" t="s">
        <v>182</v>
      </c>
      <c r="C83" s="53" t="s">
        <v>182</v>
      </c>
      <c r="D83" s="53" t="s">
        <v>189</v>
      </c>
      <c r="E83" s="55">
        <v>5.0465753424657533</v>
      </c>
      <c r="F83" s="55">
        <v>5.0465753424657533</v>
      </c>
      <c r="G83" s="56">
        <v>45220</v>
      </c>
      <c r="H83" s="53" t="s">
        <v>199</v>
      </c>
      <c r="I83" s="53" t="s">
        <v>144</v>
      </c>
      <c r="J83" s="53" t="s">
        <v>24</v>
      </c>
      <c r="K83" s="53" t="e">
        <v>#N/A</v>
      </c>
      <c r="L83" s="53" t="s">
        <v>287</v>
      </c>
      <c r="M83" s="30" t="e">
        <v>#N/A</v>
      </c>
      <c r="N83" s="30" t="e">
        <v>#N/A</v>
      </c>
      <c r="O83" s="30" t="s">
        <v>22</v>
      </c>
      <c r="P83" s="59">
        <v>1250000</v>
      </c>
      <c r="Q83" s="61">
        <f t="shared" si="1"/>
        <v>2025000</v>
      </c>
      <c r="R83" s="53" t="e">
        <v>#N/A</v>
      </c>
      <c r="S83" s="58">
        <v>1925000</v>
      </c>
      <c r="T83" s="53" t="e">
        <v>#N/A</v>
      </c>
      <c r="U83" s="53" t="s">
        <v>18</v>
      </c>
      <c r="V83" s="53" t="e">
        <v>#N/A</v>
      </c>
      <c r="W83" s="53"/>
      <c r="X83" s="53"/>
      <c r="Y83" s="53" t="e">
        <v>#N/A</v>
      </c>
      <c r="Z83" s="53"/>
    </row>
    <row r="84" spans="1:26" x14ac:dyDescent="0.35">
      <c r="A84" s="53">
        <v>83</v>
      </c>
      <c r="B84" s="53" t="s">
        <v>182</v>
      </c>
      <c r="C84" s="53" t="s">
        <v>182</v>
      </c>
      <c r="D84" s="53" t="s">
        <v>189</v>
      </c>
      <c r="E84" s="55">
        <v>6.2465753424657535</v>
      </c>
      <c r="F84" s="55">
        <v>6.2465753424657535</v>
      </c>
      <c r="G84" s="56">
        <v>45350</v>
      </c>
      <c r="H84" s="53" t="s">
        <v>199</v>
      </c>
      <c r="I84" s="53" t="s">
        <v>144</v>
      </c>
      <c r="J84" s="53" t="s">
        <v>20</v>
      </c>
      <c r="K84" s="53" t="s">
        <v>223</v>
      </c>
      <c r="L84" s="53" t="s">
        <v>287</v>
      </c>
      <c r="M84" s="30" t="e">
        <v>#N/A</v>
      </c>
      <c r="N84" s="30">
        <v>0</v>
      </c>
      <c r="O84" s="30" t="s">
        <v>52</v>
      </c>
      <c r="P84" s="59">
        <v>1400000</v>
      </c>
      <c r="Q84" s="61">
        <f t="shared" si="1"/>
        <v>2425000</v>
      </c>
      <c r="R84" s="53" t="s">
        <v>293</v>
      </c>
      <c r="S84" s="58">
        <v>2325000</v>
      </c>
      <c r="T84" s="53" t="e">
        <v>#N/A</v>
      </c>
      <c r="U84" s="53" t="s">
        <v>18</v>
      </c>
      <c r="V84" s="53" t="s">
        <v>440</v>
      </c>
      <c r="W84" s="53" t="s">
        <v>437</v>
      </c>
      <c r="X84" s="53" t="s">
        <v>438</v>
      </c>
      <c r="Y84" s="53" t="e">
        <v>#N/A</v>
      </c>
      <c r="Z84" s="53"/>
    </row>
    <row r="85" spans="1:26" x14ac:dyDescent="0.35">
      <c r="A85" s="53">
        <v>84</v>
      </c>
      <c r="B85" s="53" t="s">
        <v>182</v>
      </c>
      <c r="C85" s="53" t="s">
        <v>182</v>
      </c>
      <c r="D85" s="53" t="s">
        <v>189</v>
      </c>
      <c r="E85" s="55">
        <v>9.2465753424657535</v>
      </c>
      <c r="F85" s="55">
        <v>9.2465753424657535</v>
      </c>
      <c r="G85" s="56">
        <v>45311</v>
      </c>
      <c r="H85" s="53" t="s">
        <v>199</v>
      </c>
      <c r="I85" s="53" t="s">
        <v>144</v>
      </c>
      <c r="J85" s="53" t="s">
        <v>27</v>
      </c>
      <c r="K85" s="53" t="s">
        <v>230</v>
      </c>
      <c r="L85" s="53" t="s">
        <v>287</v>
      </c>
      <c r="M85" s="30" t="e">
        <v>#N/A</v>
      </c>
      <c r="N85" s="30">
        <v>0</v>
      </c>
      <c r="O85" s="30" t="s">
        <v>62</v>
      </c>
      <c r="P85" s="59">
        <v>2100000</v>
      </c>
      <c r="Q85" s="61">
        <f t="shared" si="1"/>
        <v>3125000</v>
      </c>
      <c r="R85" s="53" t="s">
        <v>293</v>
      </c>
      <c r="S85" s="58">
        <v>3025000</v>
      </c>
      <c r="T85" s="53" t="e">
        <v>#N/A</v>
      </c>
      <c r="U85" s="53" t="s">
        <v>18</v>
      </c>
      <c r="V85" s="53" t="s">
        <v>445</v>
      </c>
      <c r="W85" s="53" t="s">
        <v>446</v>
      </c>
      <c r="X85" s="53" t="s">
        <v>438</v>
      </c>
      <c r="Y85" s="53" t="e">
        <v>#N/A</v>
      </c>
      <c r="Z85" s="53" t="s">
        <v>456</v>
      </c>
    </row>
    <row r="86" spans="1:26" x14ac:dyDescent="0.35">
      <c r="A86" s="53">
        <v>85</v>
      </c>
      <c r="B86" s="53" t="s">
        <v>182</v>
      </c>
      <c r="C86" s="53" t="s">
        <v>182</v>
      </c>
      <c r="D86" s="53" t="s">
        <v>189</v>
      </c>
      <c r="E86" s="55">
        <v>8.5465753424657542</v>
      </c>
      <c r="F86" s="55">
        <v>8.5465753424657542</v>
      </c>
      <c r="G86" s="56">
        <v>45318</v>
      </c>
      <c r="H86" s="53" t="s">
        <v>199</v>
      </c>
      <c r="I86" s="53" t="s">
        <v>144</v>
      </c>
      <c r="J86" s="53" t="s">
        <v>27</v>
      </c>
      <c r="K86" s="53" t="s">
        <v>230</v>
      </c>
      <c r="L86" s="53" t="s">
        <v>287</v>
      </c>
      <c r="M86" s="30" t="e">
        <v>#N/A</v>
      </c>
      <c r="N86" s="30">
        <v>0</v>
      </c>
      <c r="O86" s="30" t="s">
        <v>22</v>
      </c>
      <c r="P86" s="59">
        <v>1600000</v>
      </c>
      <c r="Q86" s="61">
        <f t="shared" si="1"/>
        <v>3025000</v>
      </c>
      <c r="R86" s="53" t="s">
        <v>293</v>
      </c>
      <c r="S86" s="58">
        <v>2925000</v>
      </c>
      <c r="T86" s="53" t="e">
        <v>#N/A</v>
      </c>
      <c r="U86" s="53" t="s">
        <v>18</v>
      </c>
      <c r="V86" s="53" t="s">
        <v>440</v>
      </c>
      <c r="W86" s="53" t="s">
        <v>437</v>
      </c>
      <c r="X86" s="53" t="s">
        <v>438</v>
      </c>
      <c r="Y86" s="53" t="e">
        <v>#N/A</v>
      </c>
      <c r="Z86" s="53"/>
    </row>
    <row r="87" spans="1:26" x14ac:dyDescent="0.35">
      <c r="A87" s="53">
        <v>86</v>
      </c>
      <c r="B87" s="53" t="s">
        <v>182</v>
      </c>
      <c r="C87" s="53" t="s">
        <v>182</v>
      </c>
      <c r="D87" s="53" t="s">
        <v>189</v>
      </c>
      <c r="E87" s="55">
        <v>5.2465753424657535</v>
      </c>
      <c r="F87" s="55">
        <v>5.2465753424657535</v>
      </c>
      <c r="G87" s="56">
        <v>45221</v>
      </c>
      <c r="H87" s="53" t="s">
        <v>199</v>
      </c>
      <c r="I87" s="53" t="s">
        <v>144</v>
      </c>
      <c r="J87" s="53" t="s">
        <v>24</v>
      </c>
      <c r="K87" s="53" t="s">
        <v>223</v>
      </c>
      <c r="L87" s="53" t="s">
        <v>287</v>
      </c>
      <c r="M87" s="30" t="e">
        <v>#N/A</v>
      </c>
      <c r="N87" s="30">
        <v>0</v>
      </c>
      <c r="O87" s="30" t="s">
        <v>63</v>
      </c>
      <c r="P87" s="59">
        <v>1300000</v>
      </c>
      <c r="Q87" s="61">
        <f t="shared" si="1"/>
        <v>2125000</v>
      </c>
      <c r="R87" s="53" t="s">
        <v>293</v>
      </c>
      <c r="S87" s="58">
        <v>2025000</v>
      </c>
      <c r="T87" s="53" t="e">
        <v>#N/A</v>
      </c>
      <c r="U87" s="53" t="s">
        <v>18</v>
      </c>
      <c r="V87" s="53" t="s">
        <v>445</v>
      </c>
      <c r="W87" s="53" t="s">
        <v>439</v>
      </c>
      <c r="X87" s="53" t="s">
        <v>438</v>
      </c>
      <c r="Y87" s="53" t="e">
        <v>#N/A</v>
      </c>
      <c r="Z87" s="53" t="s">
        <v>456</v>
      </c>
    </row>
    <row r="88" spans="1:26" x14ac:dyDescent="0.35">
      <c r="A88" s="53">
        <v>87</v>
      </c>
      <c r="B88" s="53" t="s">
        <v>182</v>
      </c>
      <c r="C88" s="53" t="s">
        <v>182</v>
      </c>
      <c r="D88" s="53" t="s">
        <v>189</v>
      </c>
      <c r="E88" s="55">
        <v>17.246575342465754</v>
      </c>
      <c r="F88" s="55">
        <v>17.246575342465754</v>
      </c>
      <c r="G88" s="56">
        <v>45302</v>
      </c>
      <c r="H88" s="53" t="s">
        <v>199</v>
      </c>
      <c r="I88" s="53" t="s">
        <v>144</v>
      </c>
      <c r="J88" s="53" t="s">
        <v>33</v>
      </c>
      <c r="K88" s="53" t="s">
        <v>223</v>
      </c>
      <c r="L88" s="53" t="s">
        <v>287</v>
      </c>
      <c r="M88" s="30" t="e">
        <v>#N/A</v>
      </c>
      <c r="N88" s="30">
        <v>0</v>
      </c>
      <c r="O88" s="30" t="s">
        <v>64</v>
      </c>
      <c r="P88" s="59">
        <v>2300000</v>
      </c>
      <c r="Q88" s="61">
        <f t="shared" si="1"/>
        <v>3025000</v>
      </c>
      <c r="R88" s="53" t="s">
        <v>293</v>
      </c>
      <c r="S88" s="58">
        <v>2925000</v>
      </c>
      <c r="T88" s="53" t="e">
        <v>#N/A</v>
      </c>
      <c r="U88" s="53" t="s">
        <v>18</v>
      </c>
      <c r="V88" s="53" t="s">
        <v>445</v>
      </c>
      <c r="W88" s="53" t="s">
        <v>440</v>
      </c>
      <c r="X88" s="53" t="s">
        <v>438</v>
      </c>
      <c r="Y88" s="53" t="e">
        <v>#N/A</v>
      </c>
      <c r="Z88" s="53" t="s">
        <v>457</v>
      </c>
    </row>
    <row r="89" spans="1:26" x14ac:dyDescent="0.35">
      <c r="A89" s="53">
        <v>88</v>
      </c>
      <c r="B89" s="53" t="s">
        <v>182</v>
      </c>
      <c r="C89" s="53" t="s">
        <v>182</v>
      </c>
      <c r="D89" s="53" t="s">
        <v>189</v>
      </c>
      <c r="E89" s="55">
        <v>14.246575342465754</v>
      </c>
      <c r="F89" s="55">
        <v>14.246575342465754</v>
      </c>
      <c r="G89" s="56">
        <v>45210</v>
      </c>
      <c r="H89" s="53" t="s">
        <v>199</v>
      </c>
      <c r="I89" s="53" t="s">
        <v>144</v>
      </c>
      <c r="J89" s="53" t="s">
        <v>65</v>
      </c>
      <c r="K89" s="53" t="s">
        <v>214</v>
      </c>
      <c r="L89" s="53" t="s">
        <v>287</v>
      </c>
      <c r="M89" s="30" t="e">
        <v>#N/A</v>
      </c>
      <c r="N89" s="30">
        <v>0</v>
      </c>
      <c r="O89" s="30" t="s">
        <v>41</v>
      </c>
      <c r="P89" s="59">
        <v>3000000</v>
      </c>
      <c r="Q89" s="61">
        <f t="shared" si="1"/>
        <v>5025000</v>
      </c>
      <c r="R89" s="53" t="s">
        <v>306</v>
      </c>
      <c r="S89" s="58">
        <v>4925000</v>
      </c>
      <c r="T89" s="53" t="e">
        <v>#N/A</v>
      </c>
      <c r="U89" s="53" t="s">
        <v>18</v>
      </c>
      <c r="V89" s="53" t="e">
        <v>#N/A</v>
      </c>
      <c r="W89" s="53"/>
      <c r="X89" s="53"/>
      <c r="Y89" s="53" t="e">
        <v>#N/A</v>
      </c>
      <c r="Z89" s="53">
        <v>45304</v>
      </c>
    </row>
    <row r="90" spans="1:26" x14ac:dyDescent="0.35">
      <c r="A90" s="53">
        <v>89</v>
      </c>
      <c r="B90" s="53" t="s">
        <v>182</v>
      </c>
      <c r="C90" s="53" t="s">
        <v>182</v>
      </c>
      <c r="D90" s="53" t="s">
        <v>189</v>
      </c>
      <c r="E90" s="55">
        <v>19.246575342465754</v>
      </c>
      <c r="F90" s="55">
        <v>19.246575342465754</v>
      </c>
      <c r="G90" s="56">
        <v>45214</v>
      </c>
      <c r="H90" s="53" t="s">
        <v>199</v>
      </c>
      <c r="I90" s="53" t="s">
        <v>144</v>
      </c>
      <c r="J90" s="53" t="s">
        <v>65</v>
      </c>
      <c r="K90" s="53" t="s">
        <v>233</v>
      </c>
      <c r="L90" s="53" t="s">
        <v>287</v>
      </c>
      <c r="M90" s="30" t="e">
        <v>#N/A</v>
      </c>
      <c r="N90" s="30">
        <v>0</v>
      </c>
      <c r="O90" s="30" t="s">
        <v>41</v>
      </c>
      <c r="P90" s="59">
        <v>3500000</v>
      </c>
      <c r="Q90" s="61">
        <f t="shared" si="1"/>
        <v>5025000</v>
      </c>
      <c r="R90" s="53" t="s">
        <v>306</v>
      </c>
      <c r="S90" s="58">
        <v>4925000</v>
      </c>
      <c r="T90" s="53" t="e">
        <v>#N/A</v>
      </c>
      <c r="U90" s="53" t="s">
        <v>18</v>
      </c>
      <c r="V90" s="53" t="s">
        <v>439</v>
      </c>
      <c r="W90" s="53" t="s">
        <v>440</v>
      </c>
      <c r="X90" s="53" t="s">
        <v>438</v>
      </c>
      <c r="Y90" s="53" t="e">
        <v>#N/A</v>
      </c>
      <c r="Z90" s="53"/>
    </row>
    <row r="91" spans="1:26" x14ac:dyDescent="0.35">
      <c r="A91" s="53">
        <v>90</v>
      </c>
      <c r="B91" s="53" t="s">
        <v>182</v>
      </c>
      <c r="C91" s="53" t="s">
        <v>182</v>
      </c>
      <c r="D91" s="53" t="s">
        <v>189</v>
      </c>
      <c r="E91" s="55">
        <v>8.6465753424657539</v>
      </c>
      <c r="F91" s="55">
        <v>8.6465753424657539</v>
      </c>
      <c r="G91" s="56">
        <v>45224</v>
      </c>
      <c r="H91" s="53" t="s">
        <v>199</v>
      </c>
      <c r="I91" s="53" t="s">
        <v>144</v>
      </c>
      <c r="J91" s="53" t="s">
        <v>27</v>
      </c>
      <c r="K91" s="53" t="s">
        <v>218</v>
      </c>
      <c r="L91" s="53" t="s">
        <v>118</v>
      </c>
      <c r="M91" s="30" t="e">
        <v>#N/A</v>
      </c>
      <c r="N91" s="30">
        <v>0</v>
      </c>
      <c r="O91" s="30" t="s">
        <v>61</v>
      </c>
      <c r="P91" s="59">
        <v>1000000</v>
      </c>
      <c r="Q91" s="61">
        <f t="shared" si="1"/>
        <v>2775000</v>
      </c>
      <c r="R91" s="53" t="s">
        <v>293</v>
      </c>
      <c r="S91" s="58">
        <v>2675000</v>
      </c>
      <c r="T91" s="53" t="e">
        <v>#N/A</v>
      </c>
      <c r="U91" s="53" t="s">
        <v>18</v>
      </c>
      <c r="V91" s="53" t="s">
        <v>439</v>
      </c>
      <c r="W91" s="53" t="s">
        <v>446</v>
      </c>
      <c r="X91" s="53" t="s">
        <v>438</v>
      </c>
      <c r="Y91" s="53" t="e">
        <v>#N/A</v>
      </c>
      <c r="Z91" s="53"/>
    </row>
    <row r="92" spans="1:26" x14ac:dyDescent="0.35">
      <c r="A92" s="53">
        <v>91</v>
      </c>
      <c r="B92" s="53" t="s">
        <v>182</v>
      </c>
      <c r="C92" s="53" t="s">
        <v>182</v>
      </c>
      <c r="D92" s="53" t="s">
        <v>189</v>
      </c>
      <c r="E92" s="55">
        <v>6.7465753424657535</v>
      </c>
      <c r="F92" s="55">
        <v>6.7465753424657535</v>
      </c>
      <c r="G92" s="56">
        <v>45330</v>
      </c>
      <c r="H92" s="53" t="s">
        <v>199</v>
      </c>
      <c r="I92" s="53" t="s">
        <v>144</v>
      </c>
      <c r="J92" s="53" t="s">
        <v>20</v>
      </c>
      <c r="K92" s="53" t="s">
        <v>230</v>
      </c>
      <c r="L92" s="53" t="s">
        <v>287</v>
      </c>
      <c r="M92" s="30" t="e">
        <v>#N/A</v>
      </c>
      <c r="N92" s="30">
        <v>0</v>
      </c>
      <c r="O92" s="30" t="s">
        <v>66</v>
      </c>
      <c r="P92" s="59">
        <v>1010000</v>
      </c>
      <c r="Q92" s="61">
        <f t="shared" si="1"/>
        <v>1925000</v>
      </c>
      <c r="R92" s="53" t="s">
        <v>293</v>
      </c>
      <c r="S92" s="58">
        <v>1825000</v>
      </c>
      <c r="T92" s="53" t="e">
        <v>#N/A</v>
      </c>
      <c r="U92" s="53" t="s">
        <v>18</v>
      </c>
      <c r="V92" s="53" t="s">
        <v>440</v>
      </c>
      <c r="W92" s="53" t="s">
        <v>439</v>
      </c>
      <c r="X92" s="53" t="s">
        <v>438</v>
      </c>
      <c r="Y92" s="53" t="e">
        <v>#N/A</v>
      </c>
      <c r="Z92" s="53"/>
    </row>
    <row r="93" spans="1:26" x14ac:dyDescent="0.35">
      <c r="A93" s="53">
        <v>92</v>
      </c>
      <c r="B93" s="53" t="s">
        <v>182</v>
      </c>
      <c r="C93" s="53" t="s">
        <v>182</v>
      </c>
      <c r="D93" s="53" t="s">
        <v>189</v>
      </c>
      <c r="E93" s="55">
        <v>8.2465753424657535</v>
      </c>
      <c r="F93" s="55">
        <v>8.2465753424657535</v>
      </c>
      <c r="G93" s="56">
        <v>45295</v>
      </c>
      <c r="H93" s="53" t="s">
        <v>199</v>
      </c>
      <c r="I93" s="53" t="s">
        <v>144</v>
      </c>
      <c r="J93" s="53" t="s">
        <v>27</v>
      </c>
      <c r="K93" s="53" t="s">
        <v>227</v>
      </c>
      <c r="L93" s="53" t="s">
        <v>287</v>
      </c>
      <c r="M93" s="30" t="e">
        <v>#N/A</v>
      </c>
      <c r="N93" s="30">
        <v>0</v>
      </c>
      <c r="O93" s="30" t="s">
        <v>22</v>
      </c>
      <c r="P93" s="59">
        <v>1600000</v>
      </c>
      <c r="Q93" s="61">
        <f t="shared" si="1"/>
        <v>3225000</v>
      </c>
      <c r="R93" s="53" t="s">
        <v>293</v>
      </c>
      <c r="S93" s="58">
        <v>3125000</v>
      </c>
      <c r="T93" s="53" t="e">
        <v>#N/A</v>
      </c>
      <c r="U93" s="53" t="s">
        <v>18</v>
      </c>
      <c r="V93" s="53" t="s">
        <v>447</v>
      </c>
      <c r="W93" s="53" t="s">
        <v>437</v>
      </c>
      <c r="X93" s="53" t="s">
        <v>438</v>
      </c>
      <c r="Y93" s="53" t="e">
        <v>#N/A</v>
      </c>
      <c r="Z93" s="53"/>
    </row>
    <row r="94" spans="1:26" x14ac:dyDescent="0.35">
      <c r="A94" s="53">
        <v>93</v>
      </c>
      <c r="B94" s="53" t="s">
        <v>182</v>
      </c>
      <c r="C94" s="53" t="s">
        <v>182</v>
      </c>
      <c r="D94" s="53" t="s">
        <v>189</v>
      </c>
      <c r="E94" s="55">
        <v>2.2465753424657535</v>
      </c>
      <c r="F94" s="55">
        <v>2.2465753424657535</v>
      </c>
      <c r="G94" s="56">
        <v>45226</v>
      </c>
      <c r="H94" s="53" t="s">
        <v>199</v>
      </c>
      <c r="I94" s="53" t="s">
        <v>144</v>
      </c>
      <c r="J94" s="53" t="s">
        <v>35</v>
      </c>
      <c r="K94" s="53" t="s">
        <v>213</v>
      </c>
      <c r="L94" s="53" t="s">
        <v>287</v>
      </c>
      <c r="M94" s="30" t="e">
        <v>#N/A</v>
      </c>
      <c r="N94" s="30">
        <v>0</v>
      </c>
      <c r="O94" s="30" t="s">
        <v>25</v>
      </c>
      <c r="P94" s="59">
        <v>700000</v>
      </c>
      <c r="Q94" s="61">
        <f t="shared" si="1"/>
        <v>1025000</v>
      </c>
      <c r="R94" s="53" t="s">
        <v>297</v>
      </c>
      <c r="S94" s="58">
        <v>925000</v>
      </c>
      <c r="T94" s="53" t="e">
        <v>#N/A</v>
      </c>
      <c r="U94" s="53" t="s">
        <v>39</v>
      </c>
      <c r="V94" s="53" t="s">
        <v>445</v>
      </c>
      <c r="W94" s="53" t="s">
        <v>437</v>
      </c>
      <c r="X94" s="53" t="s">
        <v>438</v>
      </c>
      <c r="Y94" s="53" t="e">
        <v>#N/A</v>
      </c>
      <c r="Z94" s="53" t="s">
        <v>456</v>
      </c>
    </row>
    <row r="95" spans="1:26" x14ac:dyDescent="0.35">
      <c r="A95" s="53">
        <v>94</v>
      </c>
      <c r="B95" s="53" t="s">
        <v>182</v>
      </c>
      <c r="C95" s="53" t="s">
        <v>182</v>
      </c>
      <c r="D95" s="53" t="s">
        <v>189</v>
      </c>
      <c r="E95" s="55">
        <v>3.1465753424657534</v>
      </c>
      <c r="F95" s="55">
        <v>3.1465753424657534</v>
      </c>
      <c r="G95" s="56">
        <v>45312</v>
      </c>
      <c r="H95" s="53" t="s">
        <v>199</v>
      </c>
      <c r="I95" s="53" t="s">
        <v>144</v>
      </c>
      <c r="J95" s="53" t="s">
        <v>20</v>
      </c>
      <c r="K95" s="53" t="s">
        <v>230</v>
      </c>
      <c r="L95" s="53" t="s">
        <v>287</v>
      </c>
      <c r="M95" s="30" t="e">
        <v>#N/A</v>
      </c>
      <c r="N95" s="30">
        <v>0</v>
      </c>
      <c r="O95" s="30" t="s">
        <v>67</v>
      </c>
      <c r="P95" s="59">
        <v>1140000</v>
      </c>
      <c r="Q95" s="61">
        <f t="shared" si="1"/>
        <v>1825000</v>
      </c>
      <c r="R95" s="53" t="s">
        <v>293</v>
      </c>
      <c r="S95" s="58">
        <v>1725000</v>
      </c>
      <c r="T95" s="53" t="e">
        <v>#N/A</v>
      </c>
      <c r="U95" s="53" t="s">
        <v>18</v>
      </c>
      <c r="V95" s="53" t="s">
        <v>437</v>
      </c>
      <c r="W95" s="53" t="s">
        <v>440</v>
      </c>
      <c r="X95" s="53" t="s">
        <v>438</v>
      </c>
      <c r="Y95" s="53" t="e">
        <v>#N/A</v>
      </c>
      <c r="Z95" s="53"/>
    </row>
    <row r="96" spans="1:26" x14ac:dyDescent="0.35">
      <c r="A96" s="53">
        <v>95</v>
      </c>
      <c r="B96" s="53" t="s">
        <v>182</v>
      </c>
      <c r="C96" s="53" t="s">
        <v>182</v>
      </c>
      <c r="D96" s="53" t="s">
        <v>189</v>
      </c>
      <c r="E96" s="55">
        <v>5.2465753424657535</v>
      </c>
      <c r="F96" s="55">
        <v>5.2465753424657535</v>
      </c>
      <c r="G96" s="56">
        <v>45220</v>
      </c>
      <c r="H96" s="53" t="s">
        <v>199</v>
      </c>
      <c r="I96" s="53" t="s">
        <v>144</v>
      </c>
      <c r="J96" s="53" t="s">
        <v>20</v>
      </c>
      <c r="K96" s="53" t="s">
        <v>234</v>
      </c>
      <c r="L96" s="53" t="s">
        <v>118</v>
      </c>
      <c r="M96" s="30" t="e">
        <v>#N/A</v>
      </c>
      <c r="N96" s="30">
        <v>0</v>
      </c>
      <c r="O96" s="30" t="s">
        <v>68</v>
      </c>
      <c r="P96" s="59">
        <v>1600000</v>
      </c>
      <c r="Q96" s="61">
        <f t="shared" si="1"/>
        <v>2125000</v>
      </c>
      <c r="R96" s="53" t="s">
        <v>307</v>
      </c>
      <c r="S96" s="58">
        <v>2025000</v>
      </c>
      <c r="T96" s="53" t="e">
        <v>#N/A</v>
      </c>
      <c r="U96" s="53" t="s">
        <v>69</v>
      </c>
      <c r="V96" s="53" t="s">
        <v>440</v>
      </c>
      <c r="W96" s="53" t="s">
        <v>440</v>
      </c>
      <c r="X96" s="53" t="s">
        <v>438</v>
      </c>
      <c r="Y96" s="53" t="e">
        <v>#N/A</v>
      </c>
      <c r="Z96" s="53"/>
    </row>
    <row r="97" spans="1:26" x14ac:dyDescent="0.35">
      <c r="A97" s="53">
        <v>96</v>
      </c>
      <c r="B97" s="53" t="s">
        <v>182</v>
      </c>
      <c r="C97" s="53" t="s">
        <v>182</v>
      </c>
      <c r="D97" s="53" t="s">
        <v>189</v>
      </c>
      <c r="E97" s="55">
        <v>6.2465753424657535</v>
      </c>
      <c r="F97" s="55">
        <v>6.2465753424657535</v>
      </c>
      <c r="G97" s="56">
        <v>45312</v>
      </c>
      <c r="H97" s="53" t="s">
        <v>199</v>
      </c>
      <c r="I97" s="53" t="s">
        <v>144</v>
      </c>
      <c r="J97" s="53" t="s">
        <v>20</v>
      </c>
      <c r="K97" s="53" t="s">
        <v>214</v>
      </c>
      <c r="L97" s="53" t="s">
        <v>287</v>
      </c>
      <c r="M97" s="30" t="e">
        <v>#N/A</v>
      </c>
      <c r="N97" s="30">
        <v>0</v>
      </c>
      <c r="O97" s="30" t="s">
        <v>67</v>
      </c>
      <c r="P97" s="59">
        <v>1200000</v>
      </c>
      <c r="Q97" s="61">
        <f t="shared" si="1"/>
        <v>2025000</v>
      </c>
      <c r="R97" s="53" t="s">
        <v>303</v>
      </c>
      <c r="S97" s="58">
        <v>1925000</v>
      </c>
      <c r="T97" s="53" t="e">
        <v>#N/A</v>
      </c>
      <c r="U97" s="53" t="s">
        <v>18</v>
      </c>
      <c r="V97" s="53" t="s">
        <v>440</v>
      </c>
      <c r="W97" s="53" t="s">
        <v>439</v>
      </c>
      <c r="X97" s="53" t="s">
        <v>438</v>
      </c>
      <c r="Y97" s="53" t="e">
        <v>#N/A</v>
      </c>
      <c r="Z97" s="53"/>
    </row>
    <row r="98" spans="1:26" x14ac:dyDescent="0.35">
      <c r="A98" s="53">
        <v>97</v>
      </c>
      <c r="B98" s="53" t="s">
        <v>182</v>
      </c>
      <c r="C98" s="53" t="s">
        <v>182</v>
      </c>
      <c r="D98" s="53" t="s">
        <v>189</v>
      </c>
      <c r="E98" s="55">
        <v>5.7465753424657535</v>
      </c>
      <c r="F98" s="55">
        <v>5.7465753424657535</v>
      </c>
      <c r="G98" s="56">
        <v>45217</v>
      </c>
      <c r="H98" s="53" t="s">
        <v>199</v>
      </c>
      <c r="I98" s="53" t="s">
        <v>144</v>
      </c>
      <c r="J98" s="53" t="s">
        <v>24</v>
      </c>
      <c r="K98" s="53" t="s">
        <v>235</v>
      </c>
      <c r="L98" s="53" t="s">
        <v>118</v>
      </c>
      <c r="M98" s="30" t="e">
        <v>#N/A</v>
      </c>
      <c r="N98" s="30">
        <v>0</v>
      </c>
      <c r="O98" s="30" t="s">
        <v>22</v>
      </c>
      <c r="P98" s="59">
        <v>1000000</v>
      </c>
      <c r="Q98" s="61">
        <f t="shared" si="1"/>
        <v>1245000</v>
      </c>
      <c r="R98" s="53" t="s">
        <v>308</v>
      </c>
      <c r="S98" s="58">
        <v>1145000</v>
      </c>
      <c r="T98" s="53" t="e">
        <v>#N/A</v>
      </c>
      <c r="U98" s="53" t="s">
        <v>23</v>
      </c>
      <c r="V98" s="53" t="s">
        <v>445</v>
      </c>
      <c r="W98" s="53" t="s">
        <v>449</v>
      </c>
      <c r="X98" s="53" t="s">
        <v>450</v>
      </c>
      <c r="Y98" s="53" t="e">
        <v>#N/A</v>
      </c>
      <c r="Z98" s="53" t="s">
        <v>444</v>
      </c>
    </row>
    <row r="99" spans="1:26" x14ac:dyDescent="0.35">
      <c r="A99" s="53">
        <v>98</v>
      </c>
      <c r="B99" s="53" t="s">
        <v>182</v>
      </c>
      <c r="C99" s="53" t="s">
        <v>182</v>
      </c>
      <c r="D99" s="53" t="s">
        <v>189</v>
      </c>
      <c r="E99" s="55">
        <v>9.0465753424657542</v>
      </c>
      <c r="F99" s="55">
        <v>9.0465753424657542</v>
      </c>
      <c r="G99" s="56">
        <v>45295</v>
      </c>
      <c r="H99" s="53" t="s">
        <v>199</v>
      </c>
      <c r="I99" s="53" t="s">
        <v>144</v>
      </c>
      <c r="J99" s="53" t="s">
        <v>27</v>
      </c>
      <c r="K99" s="53" t="s">
        <v>213</v>
      </c>
      <c r="L99" s="53" t="s">
        <v>287</v>
      </c>
      <c r="M99" s="30" t="e">
        <v>#N/A</v>
      </c>
      <c r="N99" s="30">
        <v>0</v>
      </c>
      <c r="O99" s="30" t="s">
        <v>22</v>
      </c>
      <c r="P99" s="59">
        <v>1900000</v>
      </c>
      <c r="Q99" s="61">
        <f t="shared" si="1"/>
        <v>2975000</v>
      </c>
      <c r="R99" s="53" t="s">
        <v>297</v>
      </c>
      <c r="S99" s="58">
        <v>2875000</v>
      </c>
      <c r="T99" s="53" t="e">
        <v>#N/A</v>
      </c>
      <c r="U99" s="53" t="s">
        <v>18</v>
      </c>
      <c r="V99" s="53" t="s">
        <v>440</v>
      </c>
      <c r="W99" s="53" t="s">
        <v>437</v>
      </c>
      <c r="X99" s="53" t="s">
        <v>438</v>
      </c>
      <c r="Y99" s="53" t="e">
        <v>#N/A</v>
      </c>
      <c r="Z99" s="53"/>
    </row>
    <row r="100" spans="1:26" x14ac:dyDescent="0.35">
      <c r="A100" s="53">
        <v>99</v>
      </c>
      <c r="B100" s="53" t="s">
        <v>182</v>
      </c>
      <c r="C100" s="53" t="s">
        <v>182</v>
      </c>
      <c r="D100" s="53" t="s">
        <v>189</v>
      </c>
      <c r="E100" s="55">
        <v>5.8465753424657532</v>
      </c>
      <c r="F100" s="55">
        <v>5.8465753424657532</v>
      </c>
      <c r="G100" s="56">
        <v>45290</v>
      </c>
      <c r="H100" s="53" t="s">
        <v>199</v>
      </c>
      <c r="I100" s="53" t="s">
        <v>144</v>
      </c>
      <c r="J100" s="53" t="s">
        <v>24</v>
      </c>
      <c r="K100" s="53" t="s">
        <v>223</v>
      </c>
      <c r="L100" s="53" t="s">
        <v>287</v>
      </c>
      <c r="M100" s="30" t="e">
        <v>#N/A</v>
      </c>
      <c r="N100" s="30">
        <v>0</v>
      </c>
      <c r="O100" s="30" t="s">
        <v>70</v>
      </c>
      <c r="P100" s="59">
        <v>1350000</v>
      </c>
      <c r="Q100" s="61">
        <f t="shared" si="1"/>
        <v>2125000</v>
      </c>
      <c r="R100" s="53" t="s">
        <v>293</v>
      </c>
      <c r="S100" s="58">
        <v>2025000</v>
      </c>
      <c r="T100" s="53" t="e">
        <v>#N/A</v>
      </c>
      <c r="U100" s="53" t="s">
        <v>18</v>
      </c>
      <c r="V100" s="53" t="s">
        <v>445</v>
      </c>
      <c r="W100" s="53" t="s">
        <v>437</v>
      </c>
      <c r="X100" s="53" t="s">
        <v>438</v>
      </c>
      <c r="Y100" s="53" t="e">
        <v>#N/A</v>
      </c>
      <c r="Z100" s="53" t="s">
        <v>456</v>
      </c>
    </row>
    <row r="101" spans="1:26" x14ac:dyDescent="0.35">
      <c r="A101" s="53">
        <v>100</v>
      </c>
      <c r="B101" s="53" t="s">
        <v>182</v>
      </c>
      <c r="C101" s="53" t="s">
        <v>182</v>
      </c>
      <c r="D101" s="53" t="s">
        <v>189</v>
      </c>
      <c r="E101" s="55">
        <v>11.246575342465754</v>
      </c>
      <c r="F101" s="55">
        <v>11.246575342465754</v>
      </c>
      <c r="G101" s="56">
        <v>45326</v>
      </c>
      <c r="H101" s="53" t="s">
        <v>199</v>
      </c>
      <c r="I101" s="53" t="s">
        <v>144</v>
      </c>
      <c r="J101" s="53" t="s">
        <v>21</v>
      </c>
      <c r="K101" s="53" t="s">
        <v>213</v>
      </c>
      <c r="L101" s="53" t="s">
        <v>287</v>
      </c>
      <c r="M101" s="30" t="e">
        <v>#N/A</v>
      </c>
      <c r="N101" s="30">
        <v>0</v>
      </c>
      <c r="O101" s="30" t="s">
        <v>32</v>
      </c>
      <c r="P101" s="59">
        <v>2800000</v>
      </c>
      <c r="Q101" s="61">
        <f t="shared" si="1"/>
        <v>3625000</v>
      </c>
      <c r="R101" s="53" t="s">
        <v>297</v>
      </c>
      <c r="S101" s="58">
        <v>3525000</v>
      </c>
      <c r="T101" s="53" t="e">
        <v>#N/A</v>
      </c>
      <c r="U101" s="53" t="s">
        <v>18</v>
      </c>
      <c r="V101" s="53" t="s">
        <v>440</v>
      </c>
      <c r="W101" s="53" t="s">
        <v>439</v>
      </c>
      <c r="X101" s="53" t="s">
        <v>438</v>
      </c>
      <c r="Y101" s="53" t="e">
        <v>#N/A</v>
      </c>
      <c r="Z101" s="53"/>
    </row>
    <row r="102" spans="1:26" x14ac:dyDescent="0.35">
      <c r="A102" s="53">
        <v>101</v>
      </c>
      <c r="B102" s="53" t="s">
        <v>182</v>
      </c>
      <c r="C102" s="53" t="s">
        <v>182</v>
      </c>
      <c r="D102" s="53" t="s">
        <v>189</v>
      </c>
      <c r="E102" s="55">
        <v>12.746575342465754</v>
      </c>
      <c r="F102" s="55">
        <v>12.746575342465754</v>
      </c>
      <c r="G102" s="56">
        <v>45329</v>
      </c>
      <c r="H102" s="53" t="s">
        <v>199</v>
      </c>
      <c r="I102" s="53" t="s">
        <v>144</v>
      </c>
      <c r="J102" s="53" t="s">
        <v>33</v>
      </c>
      <c r="K102" s="53" t="s">
        <v>227</v>
      </c>
      <c r="L102" s="53" t="s">
        <v>118</v>
      </c>
      <c r="M102" s="30" t="e">
        <v>#N/A</v>
      </c>
      <c r="N102" s="30">
        <v>0</v>
      </c>
      <c r="O102" s="30" t="s">
        <v>70</v>
      </c>
      <c r="P102" s="59">
        <v>2100000</v>
      </c>
      <c r="Q102" s="61">
        <f t="shared" si="1"/>
        <v>3225000</v>
      </c>
      <c r="R102" s="53" t="s">
        <v>309</v>
      </c>
      <c r="S102" s="58">
        <v>3125000</v>
      </c>
      <c r="T102" s="53" t="e">
        <v>#N/A</v>
      </c>
      <c r="U102" s="53" t="s">
        <v>18</v>
      </c>
      <c r="V102" s="53" t="e">
        <v>#N/A</v>
      </c>
      <c r="W102" s="53"/>
      <c r="X102" s="53"/>
      <c r="Y102" s="53" t="e">
        <v>#N/A</v>
      </c>
      <c r="Z102" s="53"/>
    </row>
    <row r="103" spans="1:26" x14ac:dyDescent="0.35">
      <c r="A103" s="53">
        <v>102</v>
      </c>
      <c r="B103" s="53" t="s">
        <v>182</v>
      </c>
      <c r="C103" s="53" t="s">
        <v>182</v>
      </c>
      <c r="D103" s="53" t="s">
        <v>189</v>
      </c>
      <c r="E103" s="55">
        <v>13.246575342465754</v>
      </c>
      <c r="F103" s="55">
        <v>13.246575342465754</v>
      </c>
      <c r="G103" s="56">
        <v>45316</v>
      </c>
      <c r="H103" s="53" t="s">
        <v>199</v>
      </c>
      <c r="I103" s="53" t="s">
        <v>144</v>
      </c>
      <c r="J103" s="53" t="s">
        <v>33</v>
      </c>
      <c r="K103" s="53" t="s">
        <v>225</v>
      </c>
      <c r="L103" s="53" t="s">
        <v>287</v>
      </c>
      <c r="M103" s="30" t="e">
        <v>#N/A</v>
      </c>
      <c r="N103" s="30">
        <v>0</v>
      </c>
      <c r="O103" s="30" t="s">
        <v>52</v>
      </c>
      <c r="P103" s="59">
        <v>1714999.9999999998</v>
      </c>
      <c r="Q103" s="61">
        <f t="shared" si="1"/>
        <v>2725000</v>
      </c>
      <c r="R103" s="53" t="s">
        <v>299</v>
      </c>
      <c r="S103" s="58">
        <v>2625000</v>
      </c>
      <c r="T103" s="53" t="e">
        <v>#N/A</v>
      </c>
      <c r="U103" s="53" t="s">
        <v>18</v>
      </c>
      <c r="V103" s="53" t="s">
        <v>440</v>
      </c>
      <c r="W103" s="53" t="s">
        <v>446</v>
      </c>
      <c r="X103" s="53" t="s">
        <v>438</v>
      </c>
      <c r="Y103" s="53" t="e">
        <v>#N/A</v>
      </c>
      <c r="Z103" s="53"/>
    </row>
    <row r="104" spans="1:26" x14ac:dyDescent="0.35">
      <c r="A104" s="53">
        <v>103</v>
      </c>
      <c r="B104" s="53" t="s">
        <v>182</v>
      </c>
      <c r="C104" s="53" t="s">
        <v>182</v>
      </c>
      <c r="D104" s="53" t="s">
        <v>189</v>
      </c>
      <c r="E104" s="55">
        <v>12.946575342465753</v>
      </c>
      <c r="F104" s="55">
        <v>12.946575342465753</v>
      </c>
      <c r="G104" s="56">
        <v>45336</v>
      </c>
      <c r="H104" s="53" t="s">
        <v>199</v>
      </c>
      <c r="I104" s="53" t="s">
        <v>144</v>
      </c>
      <c r="J104" s="53" t="s">
        <v>31</v>
      </c>
      <c r="K104" s="53" t="s">
        <v>213</v>
      </c>
      <c r="L104" s="53" t="s">
        <v>287</v>
      </c>
      <c r="M104" s="30" t="e">
        <v>#N/A</v>
      </c>
      <c r="N104" s="30">
        <v>0</v>
      </c>
      <c r="O104" s="30" t="s">
        <v>28</v>
      </c>
      <c r="P104" s="59">
        <v>3000000</v>
      </c>
      <c r="Q104" s="61">
        <f t="shared" si="1"/>
        <v>3725000</v>
      </c>
      <c r="R104" s="53" t="s">
        <v>293</v>
      </c>
      <c r="S104" s="58">
        <v>3625000</v>
      </c>
      <c r="T104" s="53" t="e">
        <v>#N/A</v>
      </c>
      <c r="U104" s="53" t="s">
        <v>18</v>
      </c>
      <c r="V104" s="53" t="s">
        <v>440</v>
      </c>
      <c r="W104" s="53" t="s">
        <v>440</v>
      </c>
      <c r="X104" s="53" t="s">
        <v>438</v>
      </c>
      <c r="Y104" s="53" t="e">
        <v>#N/A</v>
      </c>
      <c r="Z104" s="53"/>
    </row>
    <row r="105" spans="1:26" x14ac:dyDescent="0.35">
      <c r="A105" s="53">
        <v>104</v>
      </c>
      <c r="B105" s="53" t="s">
        <v>182</v>
      </c>
      <c r="C105" s="53" t="s">
        <v>182</v>
      </c>
      <c r="D105" s="53" t="s">
        <v>189</v>
      </c>
      <c r="E105" s="55">
        <v>9.1465753424657539</v>
      </c>
      <c r="F105" s="55">
        <v>9.1465753424657539</v>
      </c>
      <c r="G105" s="56">
        <v>45266</v>
      </c>
      <c r="H105" s="53" t="s">
        <v>199</v>
      </c>
      <c r="I105" s="53" t="s">
        <v>144</v>
      </c>
      <c r="J105" s="53" t="s">
        <v>21</v>
      </c>
      <c r="K105" s="53" t="s">
        <v>223</v>
      </c>
      <c r="L105" s="53" t="s">
        <v>287</v>
      </c>
      <c r="M105" s="30" t="e">
        <v>#N/A</v>
      </c>
      <c r="N105" s="30">
        <v>0</v>
      </c>
      <c r="O105" s="30" t="s">
        <v>52</v>
      </c>
      <c r="P105" s="59">
        <v>2250000</v>
      </c>
      <c r="Q105" s="61">
        <f t="shared" si="1"/>
        <v>3125000</v>
      </c>
      <c r="R105" s="53" t="s">
        <v>293</v>
      </c>
      <c r="S105" s="58">
        <v>3025000</v>
      </c>
      <c r="T105" s="53" t="e">
        <v>#N/A</v>
      </c>
      <c r="U105" s="53" t="s">
        <v>18</v>
      </c>
      <c r="V105" s="53" t="s">
        <v>439</v>
      </c>
      <c r="W105" s="53" t="s">
        <v>439</v>
      </c>
      <c r="X105" s="53" t="s">
        <v>438</v>
      </c>
      <c r="Y105" s="53" t="e">
        <v>#N/A</v>
      </c>
      <c r="Z105" s="53"/>
    </row>
    <row r="106" spans="1:26" x14ac:dyDescent="0.35">
      <c r="A106" s="53">
        <v>105</v>
      </c>
      <c r="B106" s="53" t="s">
        <v>182</v>
      </c>
      <c r="C106" s="53" t="s">
        <v>182</v>
      </c>
      <c r="D106" s="53" t="s">
        <v>189</v>
      </c>
      <c r="E106" s="55">
        <v>12.246575342465754</v>
      </c>
      <c r="F106" s="55">
        <v>12.246575342465754</v>
      </c>
      <c r="G106" s="56">
        <v>45273</v>
      </c>
      <c r="H106" s="53" t="s">
        <v>199</v>
      </c>
      <c r="I106" s="53" t="s">
        <v>144</v>
      </c>
      <c r="J106" s="53" t="s">
        <v>21</v>
      </c>
      <c r="K106" s="53" t="s">
        <v>213</v>
      </c>
      <c r="L106" s="53" t="s">
        <v>287</v>
      </c>
      <c r="M106" s="30" t="e">
        <v>#N/A</v>
      </c>
      <c r="N106" s="30">
        <v>0</v>
      </c>
      <c r="O106" s="30" t="s">
        <v>71</v>
      </c>
      <c r="P106" s="59">
        <v>2250000</v>
      </c>
      <c r="Q106" s="61">
        <f t="shared" si="1"/>
        <v>3225000</v>
      </c>
      <c r="R106" s="53" t="s">
        <v>293</v>
      </c>
      <c r="S106" s="58">
        <v>3125000</v>
      </c>
      <c r="T106" s="53" t="e">
        <v>#N/A</v>
      </c>
      <c r="U106" s="53" t="s">
        <v>18</v>
      </c>
      <c r="V106" s="53" t="s">
        <v>439</v>
      </c>
      <c r="W106" s="53" t="s">
        <v>440</v>
      </c>
      <c r="X106" s="53" t="s">
        <v>438</v>
      </c>
      <c r="Y106" s="53" t="e">
        <v>#N/A</v>
      </c>
      <c r="Z106" s="53" t="s">
        <v>443</v>
      </c>
    </row>
    <row r="107" spans="1:26" x14ac:dyDescent="0.35">
      <c r="A107" s="53">
        <v>106</v>
      </c>
      <c r="B107" s="53" t="s">
        <v>182</v>
      </c>
      <c r="C107" s="53" t="s">
        <v>182</v>
      </c>
      <c r="D107" s="53" t="s">
        <v>189</v>
      </c>
      <c r="E107" s="55">
        <v>14.746575342465754</v>
      </c>
      <c r="F107" s="55">
        <v>14.746575342465754</v>
      </c>
      <c r="G107" s="56">
        <v>45336</v>
      </c>
      <c r="H107" s="53" t="s">
        <v>199</v>
      </c>
      <c r="I107" s="53" t="s">
        <v>144</v>
      </c>
      <c r="J107" s="53" t="s">
        <v>31</v>
      </c>
      <c r="K107" s="53" t="s">
        <v>227</v>
      </c>
      <c r="L107" s="53" t="s">
        <v>287</v>
      </c>
      <c r="M107" s="30" t="e">
        <v>#N/A</v>
      </c>
      <c r="N107" s="30">
        <v>0</v>
      </c>
      <c r="O107" s="30" t="s">
        <v>22</v>
      </c>
      <c r="P107" s="59">
        <v>2800000</v>
      </c>
      <c r="Q107" s="61">
        <f t="shared" si="1"/>
        <v>3725000</v>
      </c>
      <c r="R107" s="53" t="s">
        <v>293</v>
      </c>
      <c r="S107" s="58">
        <v>3625000</v>
      </c>
      <c r="T107" s="53" t="e">
        <v>#N/A</v>
      </c>
      <c r="U107" s="53" t="s">
        <v>18</v>
      </c>
      <c r="V107" s="53" t="s">
        <v>439</v>
      </c>
      <c r="W107" s="53" t="s">
        <v>439</v>
      </c>
      <c r="X107" s="53" t="s">
        <v>438</v>
      </c>
      <c r="Y107" s="53" t="e">
        <v>#N/A</v>
      </c>
      <c r="Z107" s="53"/>
    </row>
    <row r="108" spans="1:26" x14ac:dyDescent="0.35">
      <c r="A108" s="53">
        <v>107</v>
      </c>
      <c r="B108" s="53" t="s">
        <v>182</v>
      </c>
      <c r="C108" s="53" t="s">
        <v>182</v>
      </c>
      <c r="D108" s="53" t="s">
        <v>189</v>
      </c>
      <c r="E108" s="55">
        <v>5.2465753424657535</v>
      </c>
      <c r="F108" s="55">
        <v>5.2465753424657535</v>
      </c>
      <c r="G108" s="56">
        <v>45240</v>
      </c>
      <c r="H108" s="53" t="s">
        <v>199</v>
      </c>
      <c r="I108" s="53" t="s">
        <v>144</v>
      </c>
      <c r="J108" s="53" t="s">
        <v>24</v>
      </c>
      <c r="K108" s="53" t="s">
        <v>227</v>
      </c>
      <c r="L108" s="53" t="s">
        <v>287</v>
      </c>
      <c r="M108" s="30" t="e">
        <v>#N/A</v>
      </c>
      <c r="N108" s="30">
        <v>0</v>
      </c>
      <c r="O108" s="30" t="s">
        <v>34</v>
      </c>
      <c r="P108" s="59">
        <v>819999.99999999988</v>
      </c>
      <c r="Q108" s="61">
        <f t="shared" si="1"/>
        <v>1525000</v>
      </c>
      <c r="R108" s="53" t="s">
        <v>293</v>
      </c>
      <c r="S108" s="58">
        <v>1425000</v>
      </c>
      <c r="T108" s="53" t="e">
        <v>#N/A</v>
      </c>
      <c r="U108" s="53" t="s">
        <v>18</v>
      </c>
      <c r="V108" s="53" t="s">
        <v>445</v>
      </c>
      <c r="W108" s="53" t="s">
        <v>439</v>
      </c>
      <c r="X108" s="53" t="s">
        <v>438</v>
      </c>
      <c r="Y108" s="53" t="e">
        <v>#N/A</v>
      </c>
      <c r="Z108" s="53" t="s">
        <v>456</v>
      </c>
    </row>
    <row r="109" spans="1:26" x14ac:dyDescent="0.35">
      <c r="A109" s="53">
        <v>108</v>
      </c>
      <c r="B109" s="53" t="s">
        <v>182</v>
      </c>
      <c r="C109" s="53" t="s">
        <v>182</v>
      </c>
      <c r="D109" s="53" t="s">
        <v>189</v>
      </c>
      <c r="E109" s="55">
        <v>12.746575342465754</v>
      </c>
      <c r="F109" s="55">
        <v>12.746575342465754</v>
      </c>
      <c r="G109" s="56">
        <v>45238</v>
      </c>
      <c r="H109" s="53" t="s">
        <v>199</v>
      </c>
      <c r="I109" s="53" t="s">
        <v>144</v>
      </c>
      <c r="J109" s="53" t="s">
        <v>33</v>
      </c>
      <c r="K109" s="53" t="s">
        <v>223</v>
      </c>
      <c r="L109" s="53" t="s">
        <v>287</v>
      </c>
      <c r="M109" s="30" t="e">
        <v>#N/A</v>
      </c>
      <c r="N109" s="30">
        <v>0</v>
      </c>
      <c r="O109" s="30" t="s">
        <v>17</v>
      </c>
      <c r="P109" s="59">
        <v>2500000</v>
      </c>
      <c r="Q109" s="61">
        <f t="shared" si="1"/>
        <v>3525000</v>
      </c>
      <c r="R109" s="53" t="s">
        <v>293</v>
      </c>
      <c r="S109" s="58">
        <v>3425000</v>
      </c>
      <c r="T109" s="53" t="e">
        <v>#N/A</v>
      </c>
      <c r="U109" s="53" t="s">
        <v>18</v>
      </c>
      <c r="V109" s="53" t="s">
        <v>440</v>
      </c>
      <c r="W109" s="53" t="s">
        <v>440</v>
      </c>
      <c r="X109" s="53" t="s">
        <v>438</v>
      </c>
      <c r="Y109" s="53" t="e">
        <v>#N/A</v>
      </c>
      <c r="Z109" s="53"/>
    </row>
    <row r="110" spans="1:26" x14ac:dyDescent="0.35">
      <c r="A110" s="53">
        <v>109</v>
      </c>
      <c r="B110" s="53" t="s">
        <v>182</v>
      </c>
      <c r="C110" s="53" t="s">
        <v>182</v>
      </c>
      <c r="D110" s="53" t="s">
        <v>189</v>
      </c>
      <c r="E110" s="55">
        <v>13.646575342465754</v>
      </c>
      <c r="F110" s="55">
        <v>13.646575342465754</v>
      </c>
      <c r="G110" s="56">
        <v>45315</v>
      </c>
      <c r="H110" s="53" t="s">
        <v>199</v>
      </c>
      <c r="I110" s="53" t="s">
        <v>144</v>
      </c>
      <c r="J110" s="53" t="s">
        <v>31</v>
      </c>
      <c r="K110" s="53" t="s">
        <v>225</v>
      </c>
      <c r="L110" s="53" t="s">
        <v>287</v>
      </c>
      <c r="M110" s="30" t="e">
        <v>#N/A</v>
      </c>
      <c r="N110" s="30">
        <v>0</v>
      </c>
      <c r="O110" s="30" t="s">
        <v>32</v>
      </c>
      <c r="P110" s="60" t="e">
        <v>#VALUE!</v>
      </c>
      <c r="Q110" s="61">
        <f t="shared" si="1"/>
        <v>4025000</v>
      </c>
      <c r="R110" s="53" t="s">
        <v>299</v>
      </c>
      <c r="S110" s="58">
        <v>3925000</v>
      </c>
      <c r="T110" s="53" t="e">
        <v>#N/A</v>
      </c>
      <c r="U110" s="53" t="s">
        <v>18</v>
      </c>
      <c r="V110" s="53" t="s">
        <v>440</v>
      </c>
      <c r="W110" s="53" t="s">
        <v>446</v>
      </c>
      <c r="X110" s="53" t="s">
        <v>438</v>
      </c>
      <c r="Y110" s="53" t="e">
        <v>#N/A</v>
      </c>
      <c r="Z110" s="53"/>
    </row>
    <row r="111" spans="1:26" x14ac:dyDescent="0.35">
      <c r="A111" s="53">
        <v>110</v>
      </c>
      <c r="B111" s="53" t="s">
        <v>182</v>
      </c>
      <c r="C111" s="53" t="s">
        <v>182</v>
      </c>
      <c r="D111" s="53" t="s">
        <v>189</v>
      </c>
      <c r="E111" s="55">
        <v>4.2465753424657535</v>
      </c>
      <c r="F111" s="55">
        <v>4.2465753424657535</v>
      </c>
      <c r="G111" s="56">
        <v>45245</v>
      </c>
      <c r="H111" s="53" t="s">
        <v>199</v>
      </c>
      <c r="I111" s="53" t="s">
        <v>144</v>
      </c>
      <c r="J111" s="53" t="s">
        <v>24</v>
      </c>
      <c r="K111" s="53" t="s">
        <v>230</v>
      </c>
      <c r="L111" s="53" t="s">
        <v>287</v>
      </c>
      <c r="M111" s="30" t="e">
        <v>#N/A</v>
      </c>
      <c r="N111" s="30">
        <v>0</v>
      </c>
      <c r="O111" s="30" t="s">
        <v>34</v>
      </c>
      <c r="P111" s="59">
        <v>1000000</v>
      </c>
      <c r="Q111" s="61">
        <f t="shared" si="1"/>
        <v>1425000</v>
      </c>
      <c r="R111" s="53" t="s">
        <v>293</v>
      </c>
      <c r="S111" s="58">
        <v>1325000</v>
      </c>
      <c r="T111" s="53" t="e">
        <v>#N/A</v>
      </c>
      <c r="U111" s="53" t="s">
        <v>18</v>
      </c>
      <c r="V111" s="53" t="s">
        <v>440</v>
      </c>
      <c r="W111" s="53" t="s">
        <v>440</v>
      </c>
      <c r="X111" s="53" t="s">
        <v>438</v>
      </c>
      <c r="Y111" s="53" t="e">
        <v>#N/A</v>
      </c>
      <c r="Z111" s="53"/>
    </row>
    <row r="112" spans="1:26" x14ac:dyDescent="0.35">
      <c r="A112" s="53">
        <v>111</v>
      </c>
      <c r="B112" s="53" t="s">
        <v>182</v>
      </c>
      <c r="C112" s="53" t="s">
        <v>182</v>
      </c>
      <c r="D112" s="53" t="s">
        <v>189</v>
      </c>
      <c r="E112" s="55">
        <v>5.2465753424657535</v>
      </c>
      <c r="F112" s="55">
        <v>5.2465753424657535</v>
      </c>
      <c r="G112" s="56">
        <v>45350</v>
      </c>
      <c r="H112" s="53" t="s">
        <v>199</v>
      </c>
      <c r="I112" s="53" t="s">
        <v>144</v>
      </c>
      <c r="J112" s="53" t="s">
        <v>24</v>
      </c>
      <c r="K112" s="53" t="s">
        <v>230</v>
      </c>
      <c r="L112" s="53" t="s">
        <v>287</v>
      </c>
      <c r="M112" s="30" t="e">
        <v>#N/A</v>
      </c>
      <c r="N112" s="30">
        <v>0</v>
      </c>
      <c r="O112" s="30" t="s">
        <v>22</v>
      </c>
      <c r="P112" s="59">
        <v>1250000</v>
      </c>
      <c r="Q112" s="61">
        <f t="shared" si="1"/>
        <v>2125000</v>
      </c>
      <c r="R112" s="53" t="s">
        <v>293</v>
      </c>
      <c r="S112" s="58">
        <v>2025000</v>
      </c>
      <c r="T112" s="53" t="e">
        <v>#N/A</v>
      </c>
      <c r="U112" s="53" t="s">
        <v>18</v>
      </c>
      <c r="V112" s="53" t="s">
        <v>440</v>
      </c>
      <c r="W112" s="53" t="s">
        <v>440</v>
      </c>
      <c r="X112" s="53" t="s">
        <v>438</v>
      </c>
      <c r="Y112" s="53" t="e">
        <v>#N/A</v>
      </c>
      <c r="Z112" s="53"/>
    </row>
    <row r="113" spans="1:26" x14ac:dyDescent="0.35">
      <c r="A113" s="53">
        <v>112</v>
      </c>
      <c r="B113" s="53" t="s">
        <v>182</v>
      </c>
      <c r="C113" s="53" t="s">
        <v>182</v>
      </c>
      <c r="D113" s="53" t="s">
        <v>189</v>
      </c>
      <c r="E113" s="55">
        <v>5.5465753424657533</v>
      </c>
      <c r="F113" s="55">
        <v>5.5465753424657533</v>
      </c>
      <c r="G113" s="56">
        <v>45275</v>
      </c>
      <c r="H113" s="53" t="s">
        <v>199</v>
      </c>
      <c r="I113" s="53" t="s">
        <v>144</v>
      </c>
      <c r="J113" s="53" t="s">
        <v>24</v>
      </c>
      <c r="K113" s="53" t="s">
        <v>230</v>
      </c>
      <c r="L113" s="53" t="s">
        <v>287</v>
      </c>
      <c r="M113" s="30" t="e">
        <v>#N/A</v>
      </c>
      <c r="N113" s="30">
        <v>0</v>
      </c>
      <c r="O113" s="30" t="s">
        <v>73</v>
      </c>
      <c r="P113" s="59">
        <v>780000</v>
      </c>
      <c r="Q113" s="61">
        <f t="shared" si="1"/>
        <v>1725000</v>
      </c>
      <c r="R113" s="53" t="s">
        <v>293</v>
      </c>
      <c r="S113" s="58">
        <v>1625000</v>
      </c>
      <c r="T113" s="53" t="e">
        <v>#N/A</v>
      </c>
      <c r="U113" s="53" t="s">
        <v>74</v>
      </c>
      <c r="V113" s="53" t="e">
        <v>#N/A</v>
      </c>
      <c r="W113" s="53"/>
      <c r="X113" s="53"/>
      <c r="Y113" s="53" t="e">
        <v>#N/A</v>
      </c>
      <c r="Z113" s="53">
        <v>45359</v>
      </c>
    </row>
    <row r="114" spans="1:26" x14ac:dyDescent="0.35">
      <c r="A114" s="53">
        <v>113</v>
      </c>
      <c r="B114" s="53" t="s">
        <v>182</v>
      </c>
      <c r="C114" s="53" t="s">
        <v>182</v>
      </c>
      <c r="D114" s="53" t="s">
        <v>189</v>
      </c>
      <c r="E114" s="55">
        <v>15.246575342465754</v>
      </c>
      <c r="F114" s="55">
        <v>15.246575342465754</v>
      </c>
      <c r="G114" s="56">
        <v>45421</v>
      </c>
      <c r="H114" s="53" t="s">
        <v>199</v>
      </c>
      <c r="I114" s="53" t="s">
        <v>144</v>
      </c>
      <c r="J114" s="53" t="s">
        <v>65</v>
      </c>
      <c r="K114" s="53" t="e">
        <v>#N/A</v>
      </c>
      <c r="L114" s="53" t="s">
        <v>287</v>
      </c>
      <c r="M114" s="30" t="e">
        <v>#N/A</v>
      </c>
      <c r="N114" s="30" t="e">
        <v>#N/A</v>
      </c>
      <c r="O114" s="30" t="s">
        <v>76</v>
      </c>
      <c r="P114" s="59">
        <v>5000000</v>
      </c>
      <c r="Q114" s="61">
        <f t="shared" si="1"/>
        <v>6725000</v>
      </c>
      <c r="R114" s="53" t="e">
        <v>#N/A</v>
      </c>
      <c r="S114" s="58">
        <v>6625000</v>
      </c>
      <c r="T114" s="53" t="e">
        <v>#N/A</v>
      </c>
      <c r="U114" s="53" t="s">
        <v>18</v>
      </c>
      <c r="V114" s="53" t="e">
        <v>#N/A</v>
      </c>
      <c r="W114" s="53"/>
      <c r="X114" s="53"/>
      <c r="Y114" s="53" t="e">
        <v>#N/A</v>
      </c>
      <c r="Z114" s="53"/>
    </row>
    <row r="115" spans="1:26" x14ac:dyDescent="0.35">
      <c r="A115" s="53">
        <v>114</v>
      </c>
      <c r="B115" s="53" t="s">
        <v>182</v>
      </c>
      <c r="C115" s="53" t="s">
        <v>182</v>
      </c>
      <c r="D115" s="53" t="s">
        <v>189</v>
      </c>
      <c r="E115" s="55">
        <v>5.0465753424657533</v>
      </c>
      <c r="F115" s="55">
        <v>5.0465753424657533</v>
      </c>
      <c r="G115" s="56">
        <v>45280</v>
      </c>
      <c r="H115" s="53" t="s">
        <v>199</v>
      </c>
      <c r="I115" s="53" t="s">
        <v>144</v>
      </c>
      <c r="J115" s="53" t="s">
        <v>35</v>
      </c>
      <c r="K115" s="53" t="s">
        <v>236</v>
      </c>
      <c r="L115" s="53" t="s">
        <v>118</v>
      </c>
      <c r="M115" s="30" t="e">
        <v>#N/A</v>
      </c>
      <c r="N115" s="30">
        <v>0</v>
      </c>
      <c r="O115" s="30" t="s">
        <v>37</v>
      </c>
      <c r="P115" s="59">
        <v>600000</v>
      </c>
      <c r="Q115" s="61">
        <f t="shared" si="1"/>
        <v>875000</v>
      </c>
      <c r="R115" s="53" t="s">
        <v>37</v>
      </c>
      <c r="S115" s="58">
        <v>775000</v>
      </c>
      <c r="T115" s="53" t="e">
        <v>#N/A</v>
      </c>
      <c r="U115" s="53" t="s">
        <v>77</v>
      </c>
      <c r="V115" s="53" t="s">
        <v>445</v>
      </c>
      <c r="W115" s="53" t="s">
        <v>440</v>
      </c>
      <c r="X115" s="53" t="s">
        <v>438</v>
      </c>
      <c r="Y115" s="53" t="e">
        <v>#N/A</v>
      </c>
      <c r="Z115" s="53" t="s">
        <v>456</v>
      </c>
    </row>
    <row r="116" spans="1:26" x14ac:dyDescent="0.35">
      <c r="A116" s="53">
        <v>115</v>
      </c>
      <c r="B116" s="53" t="s">
        <v>182</v>
      </c>
      <c r="C116" s="53" t="s">
        <v>182</v>
      </c>
      <c r="D116" s="53" t="s">
        <v>189</v>
      </c>
      <c r="E116" s="55">
        <v>3.4465753424657537</v>
      </c>
      <c r="F116" s="55">
        <v>3.4465753424657537</v>
      </c>
      <c r="G116" s="56">
        <v>45290</v>
      </c>
      <c r="H116" s="53" t="s">
        <v>199</v>
      </c>
      <c r="I116" s="53" t="s">
        <v>144</v>
      </c>
      <c r="J116" s="53" t="s">
        <v>24</v>
      </c>
      <c r="K116" s="53" t="s">
        <v>218</v>
      </c>
      <c r="L116" s="53" t="s">
        <v>118</v>
      </c>
      <c r="M116" s="30" t="e">
        <v>#N/A</v>
      </c>
      <c r="N116" s="30">
        <v>0</v>
      </c>
      <c r="O116" s="30" t="s">
        <v>78</v>
      </c>
      <c r="P116" s="59">
        <v>180000</v>
      </c>
      <c r="Q116" s="61">
        <f t="shared" si="1"/>
        <v>1125000</v>
      </c>
      <c r="R116" s="53" t="s">
        <v>293</v>
      </c>
      <c r="S116" s="58">
        <v>1025000</v>
      </c>
      <c r="T116" s="53" t="e">
        <v>#N/A</v>
      </c>
      <c r="U116" s="53" t="s">
        <v>79</v>
      </c>
      <c r="V116" s="53" t="s">
        <v>437</v>
      </c>
      <c r="W116" s="53" t="s">
        <v>437</v>
      </c>
      <c r="X116" s="53" t="s">
        <v>438</v>
      </c>
      <c r="Y116" s="53" t="e">
        <v>#N/A</v>
      </c>
      <c r="Z116" s="53"/>
    </row>
    <row r="117" spans="1:26" x14ac:dyDescent="0.35">
      <c r="A117" s="53">
        <v>116</v>
      </c>
      <c r="B117" s="53" t="s">
        <v>182</v>
      </c>
      <c r="C117" s="53" t="s">
        <v>182</v>
      </c>
      <c r="D117" s="53" t="s">
        <v>189</v>
      </c>
      <c r="E117" s="55">
        <v>6.2465753424657535</v>
      </c>
      <c r="F117" s="55">
        <v>6.2465753424657535</v>
      </c>
      <c r="G117" s="56">
        <v>45233</v>
      </c>
      <c r="H117" s="53" t="s">
        <v>199</v>
      </c>
      <c r="I117" s="53" t="s">
        <v>144</v>
      </c>
      <c r="J117" s="53" t="s">
        <v>24</v>
      </c>
      <c r="K117" s="53" t="s">
        <v>230</v>
      </c>
      <c r="L117" s="53" t="s">
        <v>287</v>
      </c>
      <c r="M117" s="30" t="e">
        <v>#N/A</v>
      </c>
      <c r="N117" s="30">
        <v>0</v>
      </c>
      <c r="O117" s="30" t="s">
        <v>80</v>
      </c>
      <c r="P117" s="59">
        <v>700000</v>
      </c>
      <c r="Q117" s="61">
        <f t="shared" si="1"/>
        <v>1725000</v>
      </c>
      <c r="R117" s="53" t="s">
        <v>293</v>
      </c>
      <c r="S117" s="58">
        <v>1625000</v>
      </c>
      <c r="T117" s="53" t="e">
        <v>#N/A</v>
      </c>
      <c r="U117" s="53" t="s">
        <v>57</v>
      </c>
      <c r="V117" s="53" t="s">
        <v>440</v>
      </c>
      <c r="W117" s="53" t="s">
        <v>440</v>
      </c>
      <c r="X117" s="53" t="s">
        <v>438</v>
      </c>
      <c r="Y117" s="53" t="e">
        <v>#N/A</v>
      </c>
      <c r="Z117" s="53"/>
    </row>
    <row r="118" spans="1:26" x14ac:dyDescent="0.35">
      <c r="A118" s="53">
        <v>117</v>
      </c>
      <c r="B118" s="53" t="s">
        <v>182</v>
      </c>
      <c r="C118" s="53" t="s">
        <v>182</v>
      </c>
      <c r="D118" s="53" t="s">
        <v>189</v>
      </c>
      <c r="E118" s="55">
        <v>10.246575342465754</v>
      </c>
      <c r="F118" s="55">
        <v>10.246575342465754</v>
      </c>
      <c r="G118" s="56">
        <v>45294</v>
      </c>
      <c r="H118" s="53" t="s">
        <v>199</v>
      </c>
      <c r="I118" s="53" t="s">
        <v>144</v>
      </c>
      <c r="J118" s="53" t="s">
        <v>21</v>
      </c>
      <c r="K118" s="53" t="s">
        <v>223</v>
      </c>
      <c r="L118" s="53" t="s">
        <v>287</v>
      </c>
      <c r="M118" s="30" t="e">
        <v>#N/A</v>
      </c>
      <c r="N118" s="30">
        <v>0</v>
      </c>
      <c r="O118" s="30" t="s">
        <v>81</v>
      </c>
      <c r="P118" s="59">
        <v>2200000</v>
      </c>
      <c r="Q118" s="61">
        <f t="shared" si="1"/>
        <v>3425000</v>
      </c>
      <c r="R118" s="53" t="s">
        <v>293</v>
      </c>
      <c r="S118" s="58">
        <v>3325000</v>
      </c>
      <c r="T118" s="53" t="e">
        <v>#N/A</v>
      </c>
      <c r="U118" s="53" t="s">
        <v>57</v>
      </c>
      <c r="V118" s="53" t="s">
        <v>437</v>
      </c>
      <c r="W118" s="53" t="s">
        <v>440</v>
      </c>
      <c r="X118" s="53" t="s">
        <v>438</v>
      </c>
      <c r="Y118" s="53" t="e">
        <v>#N/A</v>
      </c>
      <c r="Z118" s="53"/>
    </row>
    <row r="119" spans="1:26" x14ac:dyDescent="0.35">
      <c r="A119" s="53">
        <v>118</v>
      </c>
      <c r="B119" s="53" t="s">
        <v>182</v>
      </c>
      <c r="C119" s="53" t="s">
        <v>182</v>
      </c>
      <c r="D119" s="53" t="s">
        <v>189</v>
      </c>
      <c r="E119" s="55">
        <v>7.2465753424657535</v>
      </c>
      <c r="F119" s="55">
        <v>7.2465753424657535</v>
      </c>
      <c r="G119" s="56">
        <v>45210</v>
      </c>
      <c r="H119" s="53" t="s">
        <v>199</v>
      </c>
      <c r="I119" s="53" t="s">
        <v>144</v>
      </c>
      <c r="J119" s="53" t="s">
        <v>27</v>
      </c>
      <c r="K119" s="53" t="s">
        <v>230</v>
      </c>
      <c r="L119" s="53" t="s">
        <v>287</v>
      </c>
      <c r="M119" s="30" t="e">
        <v>#N/A</v>
      </c>
      <c r="N119" s="30">
        <v>0</v>
      </c>
      <c r="O119" s="30" t="s">
        <v>66</v>
      </c>
      <c r="P119" s="59">
        <v>1010000</v>
      </c>
      <c r="Q119" s="61">
        <f t="shared" si="1"/>
        <v>2925000</v>
      </c>
      <c r="R119" s="53" t="s">
        <v>293</v>
      </c>
      <c r="S119" s="58">
        <v>2825000</v>
      </c>
      <c r="T119" s="53" t="e">
        <v>#N/A</v>
      </c>
      <c r="U119" s="53" t="s">
        <v>57</v>
      </c>
      <c r="V119" s="53" t="s">
        <v>440</v>
      </c>
      <c r="W119" s="53" t="s">
        <v>439</v>
      </c>
      <c r="X119" s="53" t="s">
        <v>438</v>
      </c>
      <c r="Y119" s="53" t="e">
        <v>#N/A</v>
      </c>
      <c r="Z119" s="53"/>
    </row>
    <row r="120" spans="1:26" x14ac:dyDescent="0.35">
      <c r="A120" s="53">
        <v>119</v>
      </c>
      <c r="B120" s="53" t="s">
        <v>182</v>
      </c>
      <c r="C120" s="53" t="s">
        <v>182</v>
      </c>
      <c r="D120" s="53" t="s">
        <v>189</v>
      </c>
      <c r="E120" s="55">
        <v>10.246575342465754</v>
      </c>
      <c r="F120" s="55">
        <v>10.246575342465754</v>
      </c>
      <c r="G120" s="56">
        <v>45322</v>
      </c>
      <c r="H120" s="53" t="s">
        <v>199</v>
      </c>
      <c r="I120" s="53" t="s">
        <v>144</v>
      </c>
      <c r="J120" s="53" t="s">
        <v>20</v>
      </c>
      <c r="K120" s="53" t="s">
        <v>223</v>
      </c>
      <c r="L120" s="53" t="s">
        <v>287</v>
      </c>
      <c r="M120" s="30" t="e">
        <v>#N/A</v>
      </c>
      <c r="N120" s="30">
        <v>0</v>
      </c>
      <c r="O120" s="30" t="s">
        <v>70</v>
      </c>
      <c r="P120" s="59">
        <v>1400000</v>
      </c>
      <c r="Q120" s="61">
        <f t="shared" si="1"/>
        <v>1925000</v>
      </c>
      <c r="R120" s="53" t="s">
        <v>293</v>
      </c>
      <c r="S120" s="58">
        <v>1825000</v>
      </c>
      <c r="T120" s="53" t="e">
        <v>#N/A</v>
      </c>
      <c r="U120" s="53" t="s">
        <v>83</v>
      </c>
      <c r="V120" s="53" t="s">
        <v>440</v>
      </c>
      <c r="W120" s="53" t="s">
        <v>439</v>
      </c>
      <c r="X120" s="53" t="s">
        <v>438</v>
      </c>
      <c r="Y120" s="53" t="e">
        <v>#N/A</v>
      </c>
      <c r="Z120" s="53"/>
    </row>
    <row r="121" spans="1:26" x14ac:dyDescent="0.35">
      <c r="A121" s="53">
        <v>120</v>
      </c>
      <c r="B121" s="53" t="s">
        <v>182</v>
      </c>
      <c r="C121" s="53" t="s">
        <v>182</v>
      </c>
      <c r="D121" s="53" t="s">
        <v>189</v>
      </c>
      <c r="E121" s="55">
        <v>3.2465753424657535</v>
      </c>
      <c r="F121" s="55">
        <v>3.2465753424657535</v>
      </c>
      <c r="G121" s="56">
        <v>45302</v>
      </c>
      <c r="H121" s="53" t="s">
        <v>199</v>
      </c>
      <c r="I121" s="53" t="s">
        <v>144</v>
      </c>
      <c r="J121" s="53" t="s">
        <v>24</v>
      </c>
      <c r="K121" s="53" t="s">
        <v>227</v>
      </c>
      <c r="L121" s="53" t="s">
        <v>287</v>
      </c>
      <c r="M121" s="30" t="e">
        <v>#N/A</v>
      </c>
      <c r="N121" s="30">
        <v>0</v>
      </c>
      <c r="O121" s="30" t="s">
        <v>84</v>
      </c>
      <c r="P121" s="59">
        <v>620000</v>
      </c>
      <c r="Q121" s="61">
        <f t="shared" si="1"/>
        <v>1425000</v>
      </c>
      <c r="R121" s="53" t="s">
        <v>293</v>
      </c>
      <c r="S121" s="58">
        <v>1325000</v>
      </c>
      <c r="T121" s="53" t="e">
        <v>#N/A</v>
      </c>
      <c r="U121" s="53" t="s">
        <v>57</v>
      </c>
      <c r="V121" s="53" t="s">
        <v>447</v>
      </c>
      <c r="W121" s="53" t="s">
        <v>440</v>
      </c>
      <c r="X121" s="53" t="s">
        <v>438</v>
      </c>
      <c r="Y121" s="53" t="e">
        <v>#N/A</v>
      </c>
      <c r="Z121" s="53"/>
    </row>
    <row r="122" spans="1:26" x14ac:dyDescent="0.35">
      <c r="A122" s="53">
        <v>121</v>
      </c>
      <c r="B122" s="53" t="s">
        <v>182</v>
      </c>
      <c r="C122" s="53" t="s">
        <v>182</v>
      </c>
      <c r="D122" s="53" t="s">
        <v>189</v>
      </c>
      <c r="E122" s="55">
        <v>4.7465753424657535</v>
      </c>
      <c r="F122" s="55">
        <v>4.7465753424657535</v>
      </c>
      <c r="G122" s="56">
        <v>45277</v>
      </c>
      <c r="H122" s="53" t="s">
        <v>199</v>
      </c>
      <c r="I122" s="53" t="s">
        <v>144</v>
      </c>
      <c r="J122" s="53" t="s">
        <v>24</v>
      </c>
      <c r="K122" s="53" t="s">
        <v>230</v>
      </c>
      <c r="L122" s="53" t="s">
        <v>287</v>
      </c>
      <c r="M122" s="30" t="e">
        <v>#N/A</v>
      </c>
      <c r="N122" s="30">
        <v>0</v>
      </c>
      <c r="O122" s="30" t="s">
        <v>85</v>
      </c>
      <c r="P122" s="59">
        <v>850000</v>
      </c>
      <c r="Q122" s="61">
        <f t="shared" si="1"/>
        <v>1325000</v>
      </c>
      <c r="R122" s="53" t="s">
        <v>293</v>
      </c>
      <c r="S122" s="58">
        <v>1225000</v>
      </c>
      <c r="T122" s="53" t="e">
        <v>#N/A</v>
      </c>
      <c r="U122" s="53" t="s">
        <v>57</v>
      </c>
      <c r="V122" s="53" t="e">
        <v>#N/A</v>
      </c>
      <c r="W122" s="53"/>
      <c r="X122" s="53"/>
      <c r="Y122" s="53" t="e">
        <v>#N/A</v>
      </c>
      <c r="Z122" s="53">
        <v>45380</v>
      </c>
    </row>
    <row r="123" spans="1:26" x14ac:dyDescent="0.35">
      <c r="A123" s="53">
        <v>122</v>
      </c>
      <c r="B123" s="53" t="s">
        <v>182</v>
      </c>
      <c r="C123" s="53" t="s">
        <v>182</v>
      </c>
      <c r="D123" s="53" t="s">
        <v>189</v>
      </c>
      <c r="E123" s="55">
        <v>4.4465753424657537</v>
      </c>
      <c r="F123" s="55">
        <v>4.4465753424657537</v>
      </c>
      <c r="G123" s="56">
        <v>45260</v>
      </c>
      <c r="H123" s="53" t="s">
        <v>199</v>
      </c>
      <c r="I123" s="53" t="s">
        <v>144</v>
      </c>
      <c r="J123" s="53" t="s">
        <v>24</v>
      </c>
      <c r="K123" s="53" t="s">
        <v>227</v>
      </c>
      <c r="L123" s="53" t="s">
        <v>287</v>
      </c>
      <c r="M123" s="30" t="e">
        <v>#N/A</v>
      </c>
      <c r="N123" s="30">
        <v>0</v>
      </c>
      <c r="O123" s="30" t="s">
        <v>86</v>
      </c>
      <c r="P123" s="59">
        <v>2100000</v>
      </c>
      <c r="Q123" s="61">
        <f t="shared" si="1"/>
        <v>1425000</v>
      </c>
      <c r="R123" s="53" t="s">
        <v>293</v>
      </c>
      <c r="S123" s="58">
        <v>1325000</v>
      </c>
      <c r="T123" s="53" t="e">
        <v>#N/A</v>
      </c>
      <c r="U123" s="53" t="s">
        <v>57</v>
      </c>
      <c r="V123" s="53" t="s">
        <v>445</v>
      </c>
      <c r="W123" s="53" t="s">
        <v>451</v>
      </c>
      <c r="X123" s="53" t="s">
        <v>438</v>
      </c>
      <c r="Y123" s="53" t="e">
        <v>#N/A</v>
      </c>
      <c r="Z123" s="53" t="s">
        <v>456</v>
      </c>
    </row>
    <row r="124" spans="1:26" x14ac:dyDescent="0.35">
      <c r="A124" s="53">
        <v>123</v>
      </c>
      <c r="B124" s="53" t="s">
        <v>182</v>
      </c>
      <c r="C124" s="53" t="s">
        <v>182</v>
      </c>
      <c r="D124" s="53" t="s">
        <v>189</v>
      </c>
      <c r="E124" s="55">
        <v>4.7465753424657535</v>
      </c>
      <c r="F124" s="55">
        <v>4.7465753424657535</v>
      </c>
      <c r="G124" s="56">
        <v>45319</v>
      </c>
      <c r="H124" s="53" t="s">
        <v>199</v>
      </c>
      <c r="I124" s="53" t="s">
        <v>144</v>
      </c>
      <c r="J124" s="53" t="s">
        <v>27</v>
      </c>
      <c r="K124" s="53" t="s">
        <v>237</v>
      </c>
      <c r="L124" s="53" t="s">
        <v>118</v>
      </c>
      <c r="M124" s="30" t="e">
        <v>#N/A</v>
      </c>
      <c r="N124" s="30">
        <v>0</v>
      </c>
      <c r="O124" s="30" t="s">
        <v>86</v>
      </c>
      <c r="P124" s="59">
        <v>1500000</v>
      </c>
      <c r="Q124" s="61">
        <f t="shared" si="1"/>
        <v>2025000</v>
      </c>
      <c r="R124" s="53" t="s">
        <v>310</v>
      </c>
      <c r="S124" s="58">
        <v>1925000</v>
      </c>
      <c r="T124" s="53" t="e">
        <v>#N/A</v>
      </c>
      <c r="U124" s="53" t="s">
        <v>57</v>
      </c>
      <c r="V124" s="53" t="s">
        <v>440</v>
      </c>
      <c r="W124" s="53" t="s">
        <v>440</v>
      </c>
      <c r="X124" s="53" t="s">
        <v>438</v>
      </c>
      <c r="Y124" s="53" t="e">
        <v>#N/A</v>
      </c>
      <c r="Z124" s="53"/>
    </row>
    <row r="125" spans="1:26" x14ac:dyDescent="0.35">
      <c r="A125" s="53">
        <v>124</v>
      </c>
      <c r="B125" s="53" t="s">
        <v>182</v>
      </c>
      <c r="C125" s="53" t="s">
        <v>182</v>
      </c>
      <c r="D125" s="53" t="s">
        <v>189</v>
      </c>
      <c r="E125" s="55">
        <v>4.0465753424657533</v>
      </c>
      <c r="F125" s="55">
        <v>4.0465753424657533</v>
      </c>
      <c r="G125" s="56">
        <v>45270</v>
      </c>
      <c r="H125" s="53" t="s">
        <v>199</v>
      </c>
      <c r="I125" s="53" t="s">
        <v>144</v>
      </c>
      <c r="J125" s="53" t="s">
        <v>24</v>
      </c>
      <c r="K125" s="53" t="s">
        <v>237</v>
      </c>
      <c r="L125" s="53" t="s">
        <v>118</v>
      </c>
      <c r="M125" s="30" t="e">
        <v>#N/A</v>
      </c>
      <c r="N125" s="30">
        <v>0</v>
      </c>
      <c r="O125" s="30" t="s">
        <v>56</v>
      </c>
      <c r="P125" s="59">
        <v>620000</v>
      </c>
      <c r="Q125" s="61">
        <f t="shared" si="1"/>
        <v>1125000</v>
      </c>
      <c r="R125" s="53" t="s">
        <v>300</v>
      </c>
      <c r="S125" s="58">
        <v>1025000</v>
      </c>
      <c r="T125" s="53" t="e">
        <v>#N/A</v>
      </c>
      <c r="U125" s="53" t="s">
        <v>57</v>
      </c>
      <c r="V125" s="53" t="s">
        <v>440</v>
      </c>
      <c r="W125" s="53" t="s">
        <v>439</v>
      </c>
      <c r="X125" s="53" t="s">
        <v>438</v>
      </c>
      <c r="Y125" s="53" t="e">
        <v>#N/A</v>
      </c>
      <c r="Z125" s="53"/>
    </row>
    <row r="126" spans="1:26" x14ac:dyDescent="0.35">
      <c r="A126" s="53">
        <v>125</v>
      </c>
      <c r="B126" s="53" t="s">
        <v>182</v>
      </c>
      <c r="C126" s="53" t="s">
        <v>182</v>
      </c>
      <c r="D126" s="53" t="s">
        <v>189</v>
      </c>
      <c r="E126" s="55">
        <v>7.2465753424657535</v>
      </c>
      <c r="F126" s="55">
        <v>7.2465753424657535</v>
      </c>
      <c r="G126" s="56">
        <v>45374</v>
      </c>
      <c r="H126" s="53" t="s">
        <v>199</v>
      </c>
      <c r="I126" s="53" t="s">
        <v>144</v>
      </c>
      <c r="J126" s="53" t="s">
        <v>27</v>
      </c>
      <c r="K126" s="53" t="s">
        <v>238</v>
      </c>
      <c r="L126" s="53" t="s">
        <v>118</v>
      </c>
      <c r="M126" s="30" t="e">
        <v>#N/A</v>
      </c>
      <c r="N126" s="30">
        <v>0</v>
      </c>
      <c r="O126" s="30" t="s">
        <v>88</v>
      </c>
      <c r="P126" s="59">
        <v>985000</v>
      </c>
      <c r="Q126" s="61">
        <f t="shared" si="1"/>
        <v>2025000</v>
      </c>
      <c r="R126" s="53" t="s">
        <v>300</v>
      </c>
      <c r="S126" s="58">
        <v>1925000</v>
      </c>
      <c r="T126" s="53" t="e">
        <v>#N/A</v>
      </c>
      <c r="U126" s="53" t="s">
        <v>57</v>
      </c>
      <c r="V126" s="53" t="s">
        <v>440</v>
      </c>
      <c r="W126" s="53" t="s">
        <v>439</v>
      </c>
      <c r="X126" s="53" t="s">
        <v>438</v>
      </c>
      <c r="Y126" s="53" t="e">
        <v>#N/A</v>
      </c>
      <c r="Z126" s="53"/>
    </row>
    <row r="127" spans="1:26" x14ac:dyDescent="0.35">
      <c r="A127" s="53">
        <v>126</v>
      </c>
      <c r="B127" s="53" t="s">
        <v>182</v>
      </c>
      <c r="C127" s="53" t="s">
        <v>182</v>
      </c>
      <c r="D127" s="53" t="s">
        <v>189</v>
      </c>
      <c r="E127" s="55">
        <v>4.4465753424657537</v>
      </c>
      <c r="F127" s="55">
        <v>4.4465753424657537</v>
      </c>
      <c r="G127" s="56">
        <v>45273</v>
      </c>
      <c r="H127" s="53" t="s">
        <v>199</v>
      </c>
      <c r="I127" s="53" t="s">
        <v>144</v>
      </c>
      <c r="J127" s="53" t="s">
        <v>24</v>
      </c>
      <c r="K127" s="53" t="s">
        <v>230</v>
      </c>
      <c r="L127" s="53" t="s">
        <v>287</v>
      </c>
      <c r="M127" s="30" t="e">
        <v>#N/A</v>
      </c>
      <c r="N127" s="30">
        <v>0</v>
      </c>
      <c r="O127" s="30" t="s">
        <v>56</v>
      </c>
      <c r="P127" s="59">
        <v>850000</v>
      </c>
      <c r="Q127" s="61">
        <f t="shared" si="1"/>
        <v>1425000</v>
      </c>
      <c r="R127" s="53" t="s">
        <v>293</v>
      </c>
      <c r="S127" s="58">
        <v>1325000</v>
      </c>
      <c r="T127" s="53" t="e">
        <v>#N/A</v>
      </c>
      <c r="U127" s="53" t="s">
        <v>57</v>
      </c>
      <c r="V127" s="53" t="e">
        <v>#N/A</v>
      </c>
      <c r="W127" s="53"/>
      <c r="X127" s="53"/>
      <c r="Y127" s="53" t="e">
        <v>#N/A</v>
      </c>
      <c r="Z127" s="53">
        <v>45232</v>
      </c>
    </row>
    <row r="128" spans="1:26" x14ac:dyDescent="0.35">
      <c r="A128" s="53">
        <v>127</v>
      </c>
      <c r="B128" s="53" t="s">
        <v>182</v>
      </c>
      <c r="C128" s="53" t="s">
        <v>182</v>
      </c>
      <c r="D128" s="53" t="s">
        <v>189</v>
      </c>
      <c r="E128" s="55">
        <v>3.3465753424657536</v>
      </c>
      <c r="F128" s="55">
        <v>3.3465753424657536</v>
      </c>
      <c r="G128" s="56">
        <v>45296</v>
      </c>
      <c r="H128" s="53" t="s">
        <v>199</v>
      </c>
      <c r="I128" s="53" t="s">
        <v>144</v>
      </c>
      <c r="J128" s="53" t="s">
        <v>24</v>
      </c>
      <c r="K128" s="53" t="s">
        <v>238</v>
      </c>
      <c r="L128" s="53" t="s">
        <v>118</v>
      </c>
      <c r="M128" s="30" t="e">
        <v>#N/A</v>
      </c>
      <c r="N128" s="30">
        <v>0</v>
      </c>
      <c r="O128" s="30" t="s">
        <v>84</v>
      </c>
      <c r="P128" s="59">
        <v>620000</v>
      </c>
      <c r="Q128" s="61">
        <f t="shared" si="1"/>
        <v>1125000</v>
      </c>
      <c r="R128" s="53" t="s">
        <v>300</v>
      </c>
      <c r="S128" s="58">
        <v>1025000</v>
      </c>
      <c r="T128" s="53" t="e">
        <v>#N/A</v>
      </c>
      <c r="U128" s="53" t="s">
        <v>57</v>
      </c>
      <c r="V128" s="53" t="s">
        <v>440</v>
      </c>
      <c r="W128" s="53" t="s">
        <v>439</v>
      </c>
      <c r="X128" s="53" t="s">
        <v>438</v>
      </c>
      <c r="Y128" s="53" t="e">
        <v>#N/A</v>
      </c>
      <c r="Z128" s="53"/>
    </row>
    <row r="129" spans="1:26" x14ac:dyDescent="0.35">
      <c r="A129" s="53">
        <v>128</v>
      </c>
      <c r="B129" s="53" t="s">
        <v>182</v>
      </c>
      <c r="C129" s="53" t="s">
        <v>182</v>
      </c>
      <c r="D129" s="53" t="s">
        <v>189</v>
      </c>
      <c r="E129" s="55">
        <v>3.4465753424657537</v>
      </c>
      <c r="F129" s="55">
        <v>3.4465753424657537</v>
      </c>
      <c r="G129" s="56">
        <v>45280</v>
      </c>
      <c r="H129" s="53" t="s">
        <v>199</v>
      </c>
      <c r="I129" s="53" t="s">
        <v>144</v>
      </c>
      <c r="J129" s="53" t="s">
        <v>24</v>
      </c>
      <c r="K129" s="53" t="s">
        <v>230</v>
      </c>
      <c r="L129" s="53" t="s">
        <v>287</v>
      </c>
      <c r="M129" s="30" t="e">
        <v>#N/A</v>
      </c>
      <c r="N129" s="30">
        <v>0</v>
      </c>
      <c r="O129" s="30" t="s">
        <v>89</v>
      </c>
      <c r="P129" s="59">
        <v>683000</v>
      </c>
      <c r="Q129" s="61">
        <f t="shared" si="1"/>
        <v>1225000</v>
      </c>
      <c r="R129" s="53" t="s">
        <v>293</v>
      </c>
      <c r="S129" s="58">
        <v>1125000</v>
      </c>
      <c r="T129" s="53" t="e">
        <v>#N/A</v>
      </c>
      <c r="U129" s="53" t="s">
        <v>57</v>
      </c>
      <c r="V129" s="53" t="s">
        <v>440</v>
      </c>
      <c r="W129" s="53" t="s">
        <v>439</v>
      </c>
      <c r="X129" s="53" t="s">
        <v>438</v>
      </c>
      <c r="Y129" s="53" t="e">
        <v>#N/A</v>
      </c>
      <c r="Z129" s="53"/>
    </row>
    <row r="130" spans="1:26" x14ac:dyDescent="0.35">
      <c r="A130" s="53">
        <v>129</v>
      </c>
      <c r="B130" s="53" t="s">
        <v>182</v>
      </c>
      <c r="C130" s="53" t="s">
        <v>182</v>
      </c>
      <c r="D130" s="53" t="s">
        <v>189</v>
      </c>
      <c r="E130" s="55">
        <v>3.2465753424657535</v>
      </c>
      <c r="F130" s="55">
        <v>3.2465753424657535</v>
      </c>
      <c r="G130" s="56">
        <v>45315</v>
      </c>
      <c r="H130" s="53" t="s">
        <v>199</v>
      </c>
      <c r="I130" s="53" t="s">
        <v>144</v>
      </c>
      <c r="J130" s="53" t="s">
        <v>35</v>
      </c>
      <c r="K130" s="53" t="s">
        <v>227</v>
      </c>
      <c r="L130" s="53" t="s">
        <v>287</v>
      </c>
      <c r="M130" s="30" t="e">
        <v>#N/A</v>
      </c>
      <c r="N130" s="30">
        <v>0</v>
      </c>
      <c r="O130" s="30" t="s">
        <v>86</v>
      </c>
      <c r="P130" s="59">
        <v>620000</v>
      </c>
      <c r="Q130" s="61">
        <f t="shared" si="1"/>
        <v>1025000</v>
      </c>
      <c r="R130" s="53" t="s">
        <v>293</v>
      </c>
      <c r="S130" s="58">
        <v>925000</v>
      </c>
      <c r="T130" s="53" t="e">
        <v>#N/A</v>
      </c>
      <c r="U130" s="53" t="s">
        <v>57</v>
      </c>
      <c r="V130" s="53" t="s">
        <v>445</v>
      </c>
      <c r="W130" s="53" t="s">
        <v>440</v>
      </c>
      <c r="X130" s="53" t="s">
        <v>438</v>
      </c>
      <c r="Y130" s="53" t="e">
        <v>#N/A</v>
      </c>
      <c r="Z130" s="53" t="s">
        <v>456</v>
      </c>
    </row>
    <row r="131" spans="1:26" x14ac:dyDescent="0.35">
      <c r="A131" s="53">
        <v>130</v>
      </c>
      <c r="B131" s="53" t="s">
        <v>182</v>
      </c>
      <c r="C131" s="53" t="s">
        <v>182</v>
      </c>
      <c r="D131" s="53" t="s">
        <v>189</v>
      </c>
      <c r="E131" s="55">
        <v>4.2465753424657535</v>
      </c>
      <c r="F131" s="55">
        <v>4.2465753424657535</v>
      </c>
      <c r="G131" s="56">
        <v>45357</v>
      </c>
      <c r="H131" s="53" t="s">
        <v>199</v>
      </c>
      <c r="I131" s="53" t="s">
        <v>144</v>
      </c>
      <c r="J131" s="53" t="s">
        <v>27</v>
      </c>
      <c r="K131" s="53" t="s">
        <v>238</v>
      </c>
      <c r="L131" s="53" t="s">
        <v>118</v>
      </c>
      <c r="M131" s="30" t="e">
        <v>#N/A</v>
      </c>
      <c r="N131" s="30">
        <v>0</v>
      </c>
      <c r="O131" s="30" t="s">
        <v>86</v>
      </c>
      <c r="P131" s="59">
        <v>1400000</v>
      </c>
      <c r="Q131" s="61">
        <f t="shared" ref="Q131:Q194" si="2">S131+100000</f>
        <v>1875000</v>
      </c>
      <c r="R131" s="53" t="s">
        <v>300</v>
      </c>
      <c r="S131" s="58">
        <v>1775000</v>
      </c>
      <c r="T131" s="53" t="e">
        <v>#N/A</v>
      </c>
      <c r="U131" s="53" t="s">
        <v>18</v>
      </c>
      <c r="V131" s="53" t="s">
        <v>437</v>
      </c>
      <c r="W131" s="53" t="s">
        <v>440</v>
      </c>
      <c r="X131" s="53" t="s">
        <v>438</v>
      </c>
      <c r="Y131" s="53" t="e">
        <v>#N/A</v>
      </c>
      <c r="Z131" s="53"/>
    </row>
    <row r="132" spans="1:26" x14ac:dyDescent="0.35">
      <c r="A132" s="53">
        <v>131</v>
      </c>
      <c r="B132" s="53" t="s">
        <v>182</v>
      </c>
      <c r="C132" s="53" t="s">
        <v>182</v>
      </c>
      <c r="D132" s="53" t="s">
        <v>189</v>
      </c>
      <c r="E132" s="55">
        <v>6.4465753424657537</v>
      </c>
      <c r="F132" s="55">
        <v>6.4465753424657537</v>
      </c>
      <c r="G132" s="56">
        <v>45308</v>
      </c>
      <c r="H132" s="53" t="s">
        <v>199</v>
      </c>
      <c r="I132" s="53" t="s">
        <v>144</v>
      </c>
      <c r="J132" s="53" t="s">
        <v>27</v>
      </c>
      <c r="K132" s="53" t="s">
        <v>237</v>
      </c>
      <c r="L132" s="53" t="s">
        <v>118</v>
      </c>
      <c r="M132" s="30" t="e">
        <v>#N/A</v>
      </c>
      <c r="N132" s="30">
        <v>0</v>
      </c>
      <c r="O132" s="30" t="s">
        <v>90</v>
      </c>
      <c r="P132" s="59">
        <v>1100000</v>
      </c>
      <c r="Q132" s="61">
        <f t="shared" si="2"/>
        <v>2625000</v>
      </c>
      <c r="R132" s="53" t="s">
        <v>311</v>
      </c>
      <c r="S132" s="58">
        <v>2525000</v>
      </c>
      <c r="T132" s="53" t="e">
        <v>#N/A</v>
      </c>
      <c r="U132" s="53" t="s">
        <v>57</v>
      </c>
      <c r="V132" s="53" t="s">
        <v>439</v>
      </c>
      <c r="W132" s="53" t="s">
        <v>440</v>
      </c>
      <c r="X132" s="53" t="s">
        <v>438</v>
      </c>
      <c r="Y132" s="53" t="e">
        <v>#N/A</v>
      </c>
      <c r="Z132" s="53"/>
    </row>
    <row r="133" spans="1:26" x14ac:dyDescent="0.35">
      <c r="A133" s="53">
        <v>132</v>
      </c>
      <c r="B133" s="53" t="s">
        <v>182</v>
      </c>
      <c r="C133" s="53" t="s">
        <v>182</v>
      </c>
      <c r="D133" s="53" t="s">
        <v>189</v>
      </c>
      <c r="E133" s="55">
        <v>13.246575342465754</v>
      </c>
      <c r="F133" s="55">
        <v>13.246575342465754</v>
      </c>
      <c r="G133" s="56">
        <v>45294</v>
      </c>
      <c r="H133" s="53" t="s">
        <v>199</v>
      </c>
      <c r="I133" s="53" t="s">
        <v>144</v>
      </c>
      <c r="J133" s="53" t="s">
        <v>33</v>
      </c>
      <c r="K133" s="53" t="s">
        <v>239</v>
      </c>
      <c r="L133" s="53" t="s">
        <v>118</v>
      </c>
      <c r="M133" s="30" t="e">
        <v>#N/A</v>
      </c>
      <c r="N133" s="30">
        <v>0</v>
      </c>
      <c r="O133" s="30" t="s">
        <v>38</v>
      </c>
      <c r="P133" s="59">
        <v>3500000</v>
      </c>
      <c r="Q133" s="61">
        <f t="shared" si="2"/>
        <v>4225000</v>
      </c>
      <c r="R133" s="53" t="s">
        <v>312</v>
      </c>
      <c r="S133" s="58">
        <v>4125000</v>
      </c>
      <c r="T133" s="53" t="e">
        <v>#N/A</v>
      </c>
      <c r="U133" s="53" t="s">
        <v>23</v>
      </c>
      <c r="V133" s="53" t="s">
        <v>445</v>
      </c>
      <c r="W133" s="53" t="s">
        <v>446</v>
      </c>
      <c r="X133" s="53" t="s">
        <v>438</v>
      </c>
      <c r="Y133" s="53" t="e">
        <v>#N/A</v>
      </c>
      <c r="Z133" s="53" t="s">
        <v>456</v>
      </c>
    </row>
    <row r="134" spans="1:26" x14ac:dyDescent="0.35">
      <c r="A134" s="53">
        <v>133</v>
      </c>
      <c r="B134" s="53" t="s">
        <v>182</v>
      </c>
      <c r="C134" s="53" t="s">
        <v>182</v>
      </c>
      <c r="D134" s="53" t="s">
        <v>189</v>
      </c>
      <c r="E134" s="55">
        <v>12.746575342465754</v>
      </c>
      <c r="F134" s="55">
        <v>12.746575342465754</v>
      </c>
      <c r="G134" s="56">
        <v>45298</v>
      </c>
      <c r="H134" s="53" t="s">
        <v>199</v>
      </c>
      <c r="I134" s="53" t="s">
        <v>144</v>
      </c>
      <c r="J134" s="53" t="s">
        <v>33</v>
      </c>
      <c r="K134" s="53" t="s">
        <v>240</v>
      </c>
      <c r="L134" s="53" t="s">
        <v>118</v>
      </c>
      <c r="M134" s="30" t="s">
        <v>428</v>
      </c>
      <c r="N134" s="30" t="s">
        <v>375</v>
      </c>
      <c r="O134" s="30" t="s">
        <v>376</v>
      </c>
      <c r="P134" s="59">
        <v>2350000</v>
      </c>
      <c r="Q134" s="61">
        <f t="shared" si="2"/>
        <v>4125000</v>
      </c>
      <c r="R134" s="53" t="s">
        <v>293</v>
      </c>
      <c r="S134" s="58">
        <v>4025000</v>
      </c>
      <c r="T134" s="53" t="s">
        <v>452</v>
      </c>
      <c r="U134" s="53" t="s">
        <v>23</v>
      </c>
      <c r="V134" s="53" t="s">
        <v>447</v>
      </c>
      <c r="W134" s="53" t="s">
        <v>440</v>
      </c>
      <c r="X134" s="53" t="s">
        <v>438</v>
      </c>
      <c r="Y134" s="53" t="e">
        <v>#N/A</v>
      </c>
      <c r="Z134" s="53"/>
    </row>
    <row r="135" spans="1:26" x14ac:dyDescent="0.35">
      <c r="A135" s="53">
        <v>134</v>
      </c>
      <c r="B135" s="53" t="s">
        <v>182</v>
      </c>
      <c r="C135" s="53" t="s">
        <v>182</v>
      </c>
      <c r="D135" s="53" t="s">
        <v>189</v>
      </c>
      <c r="E135" s="55">
        <v>3.2465753424657535</v>
      </c>
      <c r="F135" s="55">
        <v>3.2465753424657535</v>
      </c>
      <c r="G135" s="56">
        <v>45305</v>
      </c>
      <c r="H135" s="53" t="s">
        <v>199</v>
      </c>
      <c r="I135" s="53" t="s">
        <v>144</v>
      </c>
      <c r="J135" s="53" t="s">
        <v>24</v>
      </c>
      <c r="K135" s="53" t="s">
        <v>237</v>
      </c>
      <c r="L135" s="53" t="s">
        <v>118</v>
      </c>
      <c r="M135" s="30" t="e">
        <v>#N/A</v>
      </c>
      <c r="N135" s="30">
        <v>0</v>
      </c>
      <c r="O135" s="30" t="s">
        <v>22</v>
      </c>
      <c r="P135" s="59">
        <v>900000</v>
      </c>
      <c r="Q135" s="61">
        <f t="shared" si="2"/>
        <v>1325000</v>
      </c>
      <c r="R135" s="53" t="s">
        <v>37</v>
      </c>
      <c r="S135" s="58">
        <v>1225000</v>
      </c>
      <c r="T135" s="53" t="e">
        <v>#N/A</v>
      </c>
      <c r="U135" s="53" t="s">
        <v>57</v>
      </c>
      <c r="V135" s="53" t="e">
        <v>#N/A</v>
      </c>
      <c r="W135" s="53"/>
      <c r="X135" s="53"/>
      <c r="Y135" s="53" t="e">
        <v>#N/A</v>
      </c>
      <c r="Z135" s="53"/>
    </row>
    <row r="136" spans="1:26" x14ac:dyDescent="0.35">
      <c r="A136" s="53">
        <v>135</v>
      </c>
      <c r="B136" s="53" t="s">
        <v>182</v>
      </c>
      <c r="C136" s="53" t="s">
        <v>182</v>
      </c>
      <c r="D136" s="53" t="s">
        <v>189</v>
      </c>
      <c r="E136" s="55">
        <v>3.8465753424657536</v>
      </c>
      <c r="F136" s="55">
        <v>3.8465753424657536</v>
      </c>
      <c r="G136" s="56">
        <v>45304</v>
      </c>
      <c r="H136" s="53" t="s">
        <v>199</v>
      </c>
      <c r="I136" s="53" t="s">
        <v>144</v>
      </c>
      <c r="J136" s="53" t="s">
        <v>24</v>
      </c>
      <c r="K136" s="53" t="s">
        <v>237</v>
      </c>
      <c r="L136" s="53" t="s">
        <v>118</v>
      </c>
      <c r="M136" s="30" t="e">
        <v>#N/A</v>
      </c>
      <c r="N136" s="30">
        <v>0</v>
      </c>
      <c r="O136" s="30" t="s">
        <v>56</v>
      </c>
      <c r="P136" s="59">
        <v>650000</v>
      </c>
      <c r="Q136" s="61">
        <f t="shared" si="2"/>
        <v>1200000</v>
      </c>
      <c r="R136" s="53" t="s">
        <v>311</v>
      </c>
      <c r="S136" s="58">
        <v>1100000</v>
      </c>
      <c r="T136" s="53" t="e">
        <v>#N/A</v>
      </c>
      <c r="U136" s="53" t="s">
        <v>57</v>
      </c>
      <c r="V136" s="53" t="s">
        <v>445</v>
      </c>
      <c r="W136" s="53" t="s">
        <v>451</v>
      </c>
      <c r="X136" s="53" t="s">
        <v>438</v>
      </c>
      <c r="Y136" s="53" t="e">
        <v>#N/A</v>
      </c>
      <c r="Z136" s="53" t="s">
        <v>456</v>
      </c>
    </row>
    <row r="137" spans="1:26" x14ac:dyDescent="0.35">
      <c r="A137" s="53">
        <v>136</v>
      </c>
      <c r="B137" s="53" t="s">
        <v>182</v>
      </c>
      <c r="C137" s="53" t="s">
        <v>182</v>
      </c>
      <c r="D137" s="53" t="s">
        <v>189</v>
      </c>
      <c r="E137" s="55">
        <v>7.2465753424657535</v>
      </c>
      <c r="F137" s="55">
        <v>7.2465753424657535</v>
      </c>
      <c r="G137" s="56">
        <v>45333</v>
      </c>
      <c r="H137" s="53" t="s">
        <v>199</v>
      </c>
      <c r="I137" s="53" t="s">
        <v>144</v>
      </c>
      <c r="J137" s="53" t="s">
        <v>27</v>
      </c>
      <c r="K137" s="53" t="s">
        <v>213</v>
      </c>
      <c r="L137" s="53" t="s">
        <v>287</v>
      </c>
      <c r="M137" s="30" t="e">
        <v>#N/A</v>
      </c>
      <c r="N137" s="30">
        <v>0</v>
      </c>
      <c r="O137" s="30" t="s">
        <v>91</v>
      </c>
      <c r="P137" s="59">
        <v>1300000</v>
      </c>
      <c r="Q137" s="61">
        <f t="shared" si="2"/>
        <v>2425000</v>
      </c>
      <c r="R137" s="53" t="s">
        <v>297</v>
      </c>
      <c r="S137" s="58">
        <v>2325000</v>
      </c>
      <c r="T137" s="53" t="e">
        <v>#N/A</v>
      </c>
      <c r="U137" s="53" t="s">
        <v>92</v>
      </c>
      <c r="V137" s="53" t="s">
        <v>440</v>
      </c>
      <c r="W137" s="53" t="s">
        <v>437</v>
      </c>
      <c r="X137" s="53" t="s">
        <v>438</v>
      </c>
      <c r="Y137" s="53" t="e">
        <v>#N/A</v>
      </c>
      <c r="Z137" s="53"/>
    </row>
    <row r="138" spans="1:26" x14ac:dyDescent="0.35">
      <c r="A138" s="53">
        <v>137</v>
      </c>
      <c r="B138" s="53" t="s">
        <v>182</v>
      </c>
      <c r="C138" s="53" t="s">
        <v>182</v>
      </c>
      <c r="D138" s="53" t="s">
        <v>189</v>
      </c>
      <c r="E138" s="55">
        <v>3.7465753424657535</v>
      </c>
      <c r="F138" s="55">
        <v>3.7465753424657535</v>
      </c>
      <c r="G138" s="56">
        <v>45336</v>
      </c>
      <c r="H138" s="53" t="s">
        <v>199</v>
      </c>
      <c r="I138" s="53" t="s">
        <v>144</v>
      </c>
      <c r="J138" s="53" t="s">
        <v>24</v>
      </c>
      <c r="K138" s="53" t="s">
        <v>230</v>
      </c>
      <c r="L138" s="53" t="s">
        <v>287</v>
      </c>
      <c r="M138" s="30" t="e">
        <v>#N/A</v>
      </c>
      <c r="N138" s="30">
        <v>0</v>
      </c>
      <c r="O138" s="30" t="s">
        <v>93</v>
      </c>
      <c r="P138" s="59">
        <v>660000</v>
      </c>
      <c r="Q138" s="61">
        <f t="shared" si="2"/>
        <v>1425000</v>
      </c>
      <c r="R138" s="53" t="s">
        <v>293</v>
      </c>
      <c r="S138" s="58">
        <v>1325000</v>
      </c>
      <c r="T138" s="53" t="e">
        <v>#N/A</v>
      </c>
      <c r="U138" s="53" t="s">
        <v>92</v>
      </c>
      <c r="V138" s="53" t="s">
        <v>440</v>
      </c>
      <c r="W138" s="53" t="s">
        <v>440</v>
      </c>
      <c r="X138" s="53" t="s">
        <v>438</v>
      </c>
      <c r="Y138" s="53" t="e">
        <v>#N/A</v>
      </c>
      <c r="Z138" s="53"/>
    </row>
    <row r="139" spans="1:26" x14ac:dyDescent="0.35">
      <c r="A139" s="53">
        <v>138</v>
      </c>
      <c r="B139" s="53" t="s">
        <v>182</v>
      </c>
      <c r="C139" s="53" t="s">
        <v>182</v>
      </c>
      <c r="D139" s="53" t="s">
        <v>189</v>
      </c>
      <c r="E139" s="55">
        <v>3.4465753424657537</v>
      </c>
      <c r="F139" s="55">
        <v>3.4465753424657537</v>
      </c>
      <c r="G139" s="56">
        <v>45319</v>
      </c>
      <c r="H139" s="53" t="s">
        <v>199</v>
      </c>
      <c r="I139" s="53" t="s">
        <v>144</v>
      </c>
      <c r="J139" s="53" t="s">
        <v>24</v>
      </c>
      <c r="K139" s="53" t="s">
        <v>237</v>
      </c>
      <c r="L139" s="53" t="s">
        <v>118</v>
      </c>
      <c r="M139" s="30" t="e">
        <v>#N/A</v>
      </c>
      <c r="N139" s="30">
        <v>0</v>
      </c>
      <c r="O139" s="30" t="s">
        <v>94</v>
      </c>
      <c r="P139" s="59">
        <v>800000</v>
      </c>
      <c r="Q139" s="61">
        <f t="shared" si="2"/>
        <v>1325000</v>
      </c>
      <c r="R139" s="53" t="s">
        <v>310</v>
      </c>
      <c r="S139" s="58">
        <v>1225000</v>
      </c>
      <c r="T139" s="53" t="e">
        <v>#N/A</v>
      </c>
      <c r="U139" s="53" t="s">
        <v>57</v>
      </c>
      <c r="V139" s="53" t="s">
        <v>440</v>
      </c>
      <c r="W139" s="53" t="s">
        <v>440</v>
      </c>
      <c r="X139" s="53" t="s">
        <v>438</v>
      </c>
      <c r="Y139" s="53" t="e">
        <v>#N/A</v>
      </c>
      <c r="Z139" s="53"/>
    </row>
    <row r="140" spans="1:26" x14ac:dyDescent="0.35">
      <c r="A140" s="53">
        <v>139</v>
      </c>
      <c r="B140" s="53" t="s">
        <v>182</v>
      </c>
      <c r="C140" s="53" t="s">
        <v>182</v>
      </c>
      <c r="D140" s="53" t="s">
        <v>189</v>
      </c>
      <c r="E140" s="55">
        <v>4.0465753424657533</v>
      </c>
      <c r="F140" s="55">
        <v>4.0465753424657533</v>
      </c>
      <c r="G140" s="56">
        <v>45333</v>
      </c>
      <c r="H140" s="53" t="s">
        <v>199</v>
      </c>
      <c r="I140" s="53" t="s">
        <v>144</v>
      </c>
      <c r="J140" s="53" t="s">
        <v>24</v>
      </c>
      <c r="K140" s="53" t="s">
        <v>223</v>
      </c>
      <c r="L140" s="53" t="s">
        <v>287</v>
      </c>
      <c r="M140" s="30" t="e">
        <v>#N/A</v>
      </c>
      <c r="N140" s="30">
        <v>0</v>
      </c>
      <c r="O140" s="30" t="s">
        <v>46</v>
      </c>
      <c r="P140" s="59">
        <v>1000000</v>
      </c>
      <c r="Q140" s="61">
        <f t="shared" si="2"/>
        <v>1425000</v>
      </c>
      <c r="R140" s="53" t="s">
        <v>293</v>
      </c>
      <c r="S140" s="58">
        <v>1325000</v>
      </c>
      <c r="T140" s="53" t="e">
        <v>#N/A</v>
      </c>
      <c r="U140" s="53" t="s">
        <v>18</v>
      </c>
      <c r="V140" s="53" t="s">
        <v>440</v>
      </c>
      <c r="W140" s="53" t="s">
        <v>440</v>
      </c>
      <c r="X140" s="53" t="s">
        <v>438</v>
      </c>
      <c r="Y140" s="53" t="e">
        <v>#N/A</v>
      </c>
      <c r="Z140" s="53"/>
    </row>
    <row r="141" spans="1:26" x14ac:dyDescent="0.35">
      <c r="A141" s="53">
        <v>140</v>
      </c>
      <c r="B141" s="53" t="s">
        <v>182</v>
      </c>
      <c r="C141" s="53" t="s">
        <v>182</v>
      </c>
      <c r="D141" s="53" t="s">
        <v>189</v>
      </c>
      <c r="E141" s="55">
        <v>4.3465753424657532</v>
      </c>
      <c r="F141" s="55">
        <v>4.3465753424657532</v>
      </c>
      <c r="G141" s="56">
        <v>45380</v>
      </c>
      <c r="H141" s="53" t="s">
        <v>199</v>
      </c>
      <c r="I141" s="53" t="s">
        <v>144</v>
      </c>
      <c r="J141" s="53" t="s">
        <v>24</v>
      </c>
      <c r="K141" s="53" t="s">
        <v>213</v>
      </c>
      <c r="L141" s="53" t="s">
        <v>287</v>
      </c>
      <c r="M141" s="30" t="e">
        <v>#N/A</v>
      </c>
      <c r="N141" s="30">
        <v>0</v>
      </c>
      <c r="O141" s="30" t="s">
        <v>94</v>
      </c>
      <c r="P141" s="59">
        <v>1275000</v>
      </c>
      <c r="Q141" s="61">
        <f t="shared" si="2"/>
        <v>1875000</v>
      </c>
      <c r="R141" s="53" t="s">
        <v>297</v>
      </c>
      <c r="S141" s="58">
        <v>1775000</v>
      </c>
      <c r="T141" s="53" t="e">
        <v>#N/A</v>
      </c>
      <c r="U141" s="53" t="s">
        <v>18</v>
      </c>
      <c r="V141" s="53" t="s">
        <v>440</v>
      </c>
      <c r="W141" s="53" t="s">
        <v>440</v>
      </c>
      <c r="X141" s="53" t="s">
        <v>438</v>
      </c>
      <c r="Y141" s="53" t="e">
        <v>#N/A</v>
      </c>
      <c r="Z141" s="53"/>
    </row>
    <row r="142" spans="1:26" x14ac:dyDescent="0.35">
      <c r="A142" s="53">
        <v>141</v>
      </c>
      <c r="B142" s="53" t="s">
        <v>182</v>
      </c>
      <c r="C142" s="53" t="s">
        <v>182</v>
      </c>
      <c r="D142" s="53" t="s">
        <v>189</v>
      </c>
      <c r="E142" s="55">
        <v>4.7465753424657535</v>
      </c>
      <c r="F142" s="55">
        <v>4.7465753424657535</v>
      </c>
      <c r="G142" s="56">
        <v>45332</v>
      </c>
      <c r="H142" s="53" t="s">
        <v>199</v>
      </c>
      <c r="I142" s="53" t="s">
        <v>144</v>
      </c>
      <c r="J142" s="53" t="s">
        <v>24</v>
      </c>
      <c r="K142" s="53" t="s">
        <v>223</v>
      </c>
      <c r="L142" s="53" t="s">
        <v>287</v>
      </c>
      <c r="M142" s="30" t="e">
        <v>#N/A</v>
      </c>
      <c r="N142" s="30">
        <v>0</v>
      </c>
      <c r="O142" s="30" t="s">
        <v>46</v>
      </c>
      <c r="P142" s="59">
        <v>800000</v>
      </c>
      <c r="Q142" s="61">
        <f t="shared" si="2"/>
        <v>1575000</v>
      </c>
      <c r="R142" s="53" t="s">
        <v>293</v>
      </c>
      <c r="S142" s="58">
        <v>1475000</v>
      </c>
      <c r="T142" s="53" t="e">
        <v>#N/A</v>
      </c>
      <c r="U142" s="53" t="s">
        <v>18</v>
      </c>
      <c r="V142" s="53" t="s">
        <v>439</v>
      </c>
      <c r="W142" s="53" t="s">
        <v>440</v>
      </c>
      <c r="X142" s="53" t="s">
        <v>438</v>
      </c>
      <c r="Y142" s="53" t="e">
        <v>#N/A</v>
      </c>
      <c r="Z142" s="53"/>
    </row>
    <row r="143" spans="1:26" x14ac:dyDescent="0.35">
      <c r="A143" s="53">
        <v>142</v>
      </c>
      <c r="B143" s="53" t="s">
        <v>182</v>
      </c>
      <c r="C143" s="53" t="s">
        <v>182</v>
      </c>
      <c r="D143" s="53" t="s">
        <v>189</v>
      </c>
      <c r="E143" s="55">
        <v>5.3465753424657532</v>
      </c>
      <c r="F143" s="55">
        <v>5.3465753424657532</v>
      </c>
      <c r="G143" s="56">
        <v>45413</v>
      </c>
      <c r="H143" s="53" t="s">
        <v>199</v>
      </c>
      <c r="I143" s="53" t="s">
        <v>144</v>
      </c>
      <c r="J143" s="53" t="s">
        <v>24</v>
      </c>
      <c r="K143" s="53" t="s">
        <v>227</v>
      </c>
      <c r="L143" s="53" t="s">
        <v>287</v>
      </c>
      <c r="M143" s="30" t="e">
        <v>#N/A</v>
      </c>
      <c r="N143" s="30">
        <v>0</v>
      </c>
      <c r="O143" s="30" t="s">
        <v>95</v>
      </c>
      <c r="P143" s="59">
        <v>1600000</v>
      </c>
      <c r="Q143" s="61">
        <f t="shared" si="2"/>
        <v>2025000</v>
      </c>
      <c r="R143" s="53" t="s">
        <v>293</v>
      </c>
      <c r="S143" s="58">
        <v>1925000</v>
      </c>
      <c r="T143" s="53" t="e">
        <v>#N/A</v>
      </c>
      <c r="U143" s="53" t="s">
        <v>96</v>
      </c>
      <c r="V143" s="53" t="s">
        <v>440</v>
      </c>
      <c r="W143" s="53" t="s">
        <v>440</v>
      </c>
      <c r="X143" s="53" t="s">
        <v>438</v>
      </c>
      <c r="Y143" s="53" t="e">
        <v>#N/A</v>
      </c>
      <c r="Z143" s="53"/>
    </row>
    <row r="144" spans="1:26" x14ac:dyDescent="0.35">
      <c r="A144" s="53">
        <v>143</v>
      </c>
      <c r="B144" s="53" t="s">
        <v>182</v>
      </c>
      <c r="C144" s="53" t="s">
        <v>182</v>
      </c>
      <c r="D144" s="53" t="s">
        <v>189</v>
      </c>
      <c r="E144" s="55">
        <v>10.246575342465754</v>
      </c>
      <c r="F144" s="55">
        <v>10.246575342465754</v>
      </c>
      <c r="G144" s="56">
        <v>45308</v>
      </c>
      <c r="H144" s="53" t="s">
        <v>199</v>
      </c>
      <c r="I144" s="53" t="s">
        <v>144</v>
      </c>
      <c r="J144" s="53" t="s">
        <v>27</v>
      </c>
      <c r="K144" s="53" t="s">
        <v>241</v>
      </c>
      <c r="L144" s="53" t="s">
        <v>118</v>
      </c>
      <c r="M144" s="30" t="s">
        <v>429</v>
      </c>
      <c r="N144" s="30" t="s">
        <v>377</v>
      </c>
      <c r="O144" s="30" t="s">
        <v>378</v>
      </c>
      <c r="P144" s="59">
        <v>1300000</v>
      </c>
      <c r="Q144" s="61">
        <f t="shared" si="2"/>
        <v>1825000</v>
      </c>
      <c r="R144" s="53" t="s">
        <v>313</v>
      </c>
      <c r="S144" s="58">
        <v>1725000</v>
      </c>
      <c r="T144" s="53" t="s">
        <v>452</v>
      </c>
      <c r="U144" s="53" t="s">
        <v>77</v>
      </c>
      <c r="V144" s="53" t="e">
        <v>#N/A</v>
      </c>
      <c r="W144" s="53"/>
      <c r="X144" s="53"/>
      <c r="Y144" s="53" t="e">
        <v>#N/A</v>
      </c>
      <c r="Z144" s="53"/>
    </row>
    <row r="145" spans="1:26" x14ac:dyDescent="0.35">
      <c r="A145" s="53">
        <v>144</v>
      </c>
      <c r="B145" s="53" t="s">
        <v>182</v>
      </c>
      <c r="C145" s="53" t="s">
        <v>182</v>
      </c>
      <c r="D145" s="53" t="s">
        <v>189</v>
      </c>
      <c r="E145" s="55">
        <v>4.2465753424657535</v>
      </c>
      <c r="F145" s="55">
        <v>4.2465753424657535</v>
      </c>
      <c r="G145" s="56">
        <v>45312</v>
      </c>
      <c r="H145" s="53" t="s">
        <v>199</v>
      </c>
      <c r="I145" s="53" t="s">
        <v>144</v>
      </c>
      <c r="J145" s="53" t="s">
        <v>24</v>
      </c>
      <c r="K145" s="53" t="s">
        <v>223</v>
      </c>
      <c r="L145" s="53" t="s">
        <v>287</v>
      </c>
      <c r="M145" s="30" t="e">
        <v>#N/A</v>
      </c>
      <c r="N145" s="30">
        <v>0</v>
      </c>
      <c r="O145" s="30" t="s">
        <v>91</v>
      </c>
      <c r="P145" s="59">
        <v>400000</v>
      </c>
      <c r="Q145" s="61">
        <f t="shared" si="2"/>
        <v>1225000</v>
      </c>
      <c r="R145" s="53" t="s">
        <v>293</v>
      </c>
      <c r="S145" s="58">
        <v>1125000</v>
      </c>
      <c r="T145" s="53" t="e">
        <v>#N/A</v>
      </c>
      <c r="U145" s="53" t="s">
        <v>92</v>
      </c>
      <c r="V145" s="53" t="s">
        <v>440</v>
      </c>
      <c r="W145" s="53" t="s">
        <v>440</v>
      </c>
      <c r="X145" s="53" t="s">
        <v>438</v>
      </c>
      <c r="Y145" s="53" t="e">
        <v>#N/A</v>
      </c>
      <c r="Z145" s="53"/>
    </row>
    <row r="146" spans="1:26" x14ac:dyDescent="0.35">
      <c r="A146" s="53">
        <v>145</v>
      </c>
      <c r="B146" s="53" t="s">
        <v>182</v>
      </c>
      <c r="C146" s="53" t="s">
        <v>182</v>
      </c>
      <c r="D146" s="53" t="s">
        <v>189</v>
      </c>
      <c r="E146" s="55">
        <v>4.8465753424657532</v>
      </c>
      <c r="F146" s="55">
        <v>4.8465753424657532</v>
      </c>
      <c r="G146" s="56">
        <v>45347</v>
      </c>
      <c r="H146" s="53" t="s">
        <v>199</v>
      </c>
      <c r="I146" s="53" t="s">
        <v>144</v>
      </c>
      <c r="J146" s="53" t="s">
        <v>24</v>
      </c>
      <c r="K146" s="53" t="s">
        <v>230</v>
      </c>
      <c r="L146" s="53" t="s">
        <v>287</v>
      </c>
      <c r="M146" s="30" t="e">
        <v>#N/A</v>
      </c>
      <c r="N146" s="30">
        <v>0</v>
      </c>
      <c r="O146" s="30" t="s">
        <v>98</v>
      </c>
      <c r="P146" s="59">
        <v>540000</v>
      </c>
      <c r="Q146" s="61">
        <f t="shared" si="2"/>
        <v>1225000</v>
      </c>
      <c r="R146" s="53" t="s">
        <v>293</v>
      </c>
      <c r="S146" s="58">
        <v>1125000</v>
      </c>
      <c r="T146" s="53" t="e">
        <v>#N/A</v>
      </c>
      <c r="U146" s="53" t="s">
        <v>92</v>
      </c>
      <c r="V146" s="53" t="s">
        <v>445</v>
      </c>
      <c r="W146" s="53" t="s">
        <v>440</v>
      </c>
      <c r="X146" s="53" t="s">
        <v>438</v>
      </c>
      <c r="Y146" s="53" t="e">
        <v>#N/A</v>
      </c>
      <c r="Z146" s="53" t="s">
        <v>456</v>
      </c>
    </row>
    <row r="147" spans="1:26" x14ac:dyDescent="0.35">
      <c r="A147" s="53">
        <v>146</v>
      </c>
      <c r="B147" s="53" t="s">
        <v>182</v>
      </c>
      <c r="C147" s="53" t="s">
        <v>182</v>
      </c>
      <c r="D147" s="53" t="s">
        <v>189</v>
      </c>
      <c r="E147" s="55">
        <v>2.7465753424657535</v>
      </c>
      <c r="F147" s="55">
        <v>2.7465753424657535</v>
      </c>
      <c r="G147" s="56">
        <v>45315</v>
      </c>
      <c r="H147" s="53" t="s">
        <v>199</v>
      </c>
      <c r="I147" s="53" t="s">
        <v>144</v>
      </c>
      <c r="J147" s="53" t="s">
        <v>35</v>
      </c>
      <c r="K147" s="53" t="s">
        <v>230</v>
      </c>
      <c r="L147" s="53" t="s">
        <v>287</v>
      </c>
      <c r="M147" s="30" t="e">
        <v>#N/A</v>
      </c>
      <c r="N147" s="30">
        <v>0</v>
      </c>
      <c r="O147" s="30" t="s">
        <v>22</v>
      </c>
      <c r="P147" s="59">
        <v>650000</v>
      </c>
      <c r="Q147" s="61">
        <f t="shared" si="2"/>
        <v>1325000</v>
      </c>
      <c r="R147" s="53" t="s">
        <v>293</v>
      </c>
      <c r="S147" s="58">
        <v>1225000</v>
      </c>
      <c r="T147" s="53" t="e">
        <v>#N/A</v>
      </c>
      <c r="U147" s="53" t="s">
        <v>18</v>
      </c>
      <c r="V147" s="53" t="s">
        <v>440</v>
      </c>
      <c r="W147" s="53" t="s">
        <v>440</v>
      </c>
      <c r="X147" s="53" t="s">
        <v>438</v>
      </c>
      <c r="Y147" s="53" t="e">
        <v>#N/A</v>
      </c>
      <c r="Z147" s="53"/>
    </row>
    <row r="148" spans="1:26" x14ac:dyDescent="0.35">
      <c r="A148" s="53">
        <v>147</v>
      </c>
      <c r="B148" s="53" t="s">
        <v>182</v>
      </c>
      <c r="C148" s="53" t="s">
        <v>182</v>
      </c>
      <c r="D148" s="53" t="s">
        <v>189</v>
      </c>
      <c r="E148" s="55">
        <v>3.7465753424657535</v>
      </c>
      <c r="F148" s="55">
        <v>3.7465753424657535</v>
      </c>
      <c r="G148" s="56">
        <v>45326</v>
      </c>
      <c r="H148" s="53" t="s">
        <v>199</v>
      </c>
      <c r="I148" s="53" t="s">
        <v>144</v>
      </c>
      <c r="J148" s="53" t="s">
        <v>24</v>
      </c>
      <c r="K148" s="53" t="s">
        <v>237</v>
      </c>
      <c r="L148" s="53" t="s">
        <v>118</v>
      </c>
      <c r="M148" s="30" t="e">
        <v>#N/A</v>
      </c>
      <c r="N148" s="30">
        <v>0</v>
      </c>
      <c r="O148" s="30" t="s">
        <v>94</v>
      </c>
      <c r="P148" s="59">
        <v>819999.99999999988</v>
      </c>
      <c r="Q148" s="61">
        <f t="shared" si="2"/>
        <v>1425000</v>
      </c>
      <c r="R148" s="53" t="s">
        <v>310</v>
      </c>
      <c r="S148" s="58">
        <v>1325000</v>
      </c>
      <c r="T148" s="53" t="e">
        <v>#N/A</v>
      </c>
      <c r="U148" s="53" t="s">
        <v>57</v>
      </c>
      <c r="V148" s="53" t="s">
        <v>445</v>
      </c>
      <c r="W148" s="53" t="s">
        <v>440</v>
      </c>
      <c r="X148" s="53" t="s">
        <v>438</v>
      </c>
      <c r="Y148" s="53" t="e">
        <v>#N/A</v>
      </c>
      <c r="Z148" s="53" t="s">
        <v>456</v>
      </c>
    </row>
    <row r="149" spans="1:26" x14ac:dyDescent="0.35">
      <c r="A149" s="53">
        <v>148</v>
      </c>
      <c r="B149" s="53" t="s">
        <v>182</v>
      </c>
      <c r="C149" s="53" t="s">
        <v>182</v>
      </c>
      <c r="D149" s="53" t="s">
        <v>189</v>
      </c>
      <c r="E149" s="55">
        <v>11.246575342465754</v>
      </c>
      <c r="F149" s="55">
        <v>11.246575342465754</v>
      </c>
      <c r="G149" s="56">
        <v>45319</v>
      </c>
      <c r="H149" s="53" t="s">
        <v>199</v>
      </c>
      <c r="I149" s="53" t="s">
        <v>144</v>
      </c>
      <c r="J149" s="53" t="s">
        <v>21</v>
      </c>
      <c r="K149" s="53" t="s">
        <v>230</v>
      </c>
      <c r="L149" s="53" t="s">
        <v>287</v>
      </c>
      <c r="M149" s="30" t="e">
        <v>#N/A</v>
      </c>
      <c r="N149" s="30">
        <v>0</v>
      </c>
      <c r="O149" s="30" t="s">
        <v>93</v>
      </c>
      <c r="P149" s="59">
        <v>2000000</v>
      </c>
      <c r="Q149" s="61">
        <f t="shared" si="2"/>
        <v>3525000</v>
      </c>
      <c r="R149" s="53" t="s">
        <v>293</v>
      </c>
      <c r="S149" s="58">
        <v>3425000</v>
      </c>
      <c r="T149" s="53" t="e">
        <v>#N/A</v>
      </c>
      <c r="U149" s="53" t="s">
        <v>92</v>
      </c>
      <c r="V149" s="53" t="e">
        <v>#N/A</v>
      </c>
      <c r="W149" s="53"/>
      <c r="X149" s="53"/>
      <c r="Y149" s="53" t="e">
        <v>#N/A</v>
      </c>
      <c r="Z149" s="53">
        <v>45328</v>
      </c>
    </row>
    <row r="150" spans="1:26" x14ac:dyDescent="0.35">
      <c r="A150" s="53">
        <v>149</v>
      </c>
      <c r="B150" s="53" t="s">
        <v>182</v>
      </c>
      <c r="C150" s="53" t="s">
        <v>182</v>
      </c>
      <c r="D150" s="53" t="s">
        <v>189</v>
      </c>
      <c r="E150" s="55">
        <v>5.5465753424657533</v>
      </c>
      <c r="F150" s="55">
        <v>5.5465753424657533</v>
      </c>
      <c r="G150" s="56">
        <v>45427</v>
      </c>
      <c r="H150" s="53" t="s">
        <v>199</v>
      </c>
      <c r="I150" s="53" t="s">
        <v>144</v>
      </c>
      <c r="J150" s="53" t="s">
        <v>20</v>
      </c>
      <c r="K150" s="53" t="s">
        <v>237</v>
      </c>
      <c r="L150" s="53" t="s">
        <v>118</v>
      </c>
      <c r="M150" s="30" t="e">
        <v>#N/A</v>
      </c>
      <c r="N150" s="30">
        <v>0</v>
      </c>
      <c r="O150" s="30" t="s">
        <v>95</v>
      </c>
      <c r="P150" s="59">
        <v>1130000</v>
      </c>
      <c r="Q150" s="61">
        <f t="shared" si="2"/>
        <v>2225000</v>
      </c>
      <c r="R150" s="53" t="s">
        <v>310</v>
      </c>
      <c r="S150" s="58">
        <v>2125000</v>
      </c>
      <c r="T150" s="53" t="e">
        <v>#N/A</v>
      </c>
      <c r="U150" s="53" t="s">
        <v>96</v>
      </c>
      <c r="V150" s="53" t="s">
        <v>440</v>
      </c>
      <c r="W150" s="53" t="s">
        <v>440</v>
      </c>
      <c r="X150" s="53" t="s">
        <v>438</v>
      </c>
      <c r="Y150" s="53" t="e">
        <v>#N/A</v>
      </c>
      <c r="Z150" s="53"/>
    </row>
    <row r="151" spans="1:26" x14ac:dyDescent="0.35">
      <c r="A151" s="53">
        <v>150</v>
      </c>
      <c r="B151" s="53" t="s">
        <v>182</v>
      </c>
      <c r="C151" s="53" t="s">
        <v>182</v>
      </c>
      <c r="D151" s="53" t="s">
        <v>189</v>
      </c>
      <c r="E151" s="55">
        <v>3.7465753424657535</v>
      </c>
      <c r="F151" s="55">
        <v>3.7465753424657535</v>
      </c>
      <c r="G151" s="56">
        <v>45371</v>
      </c>
      <c r="H151" s="53" t="s">
        <v>199</v>
      </c>
      <c r="I151" s="53" t="s">
        <v>144</v>
      </c>
      <c r="J151" s="53" t="s">
        <v>24</v>
      </c>
      <c r="K151" s="53" t="s">
        <v>242</v>
      </c>
      <c r="L151" s="53" t="s">
        <v>118</v>
      </c>
      <c r="M151" s="30" t="s">
        <v>430</v>
      </c>
      <c r="N151" s="30" t="s">
        <v>379</v>
      </c>
      <c r="O151" s="30" t="s">
        <v>380</v>
      </c>
      <c r="P151" s="59">
        <v>400000</v>
      </c>
      <c r="Q151" s="61">
        <f t="shared" si="2"/>
        <v>1125000</v>
      </c>
      <c r="R151" s="53" t="s">
        <v>314</v>
      </c>
      <c r="S151" s="58">
        <v>1025000</v>
      </c>
      <c r="T151" s="53" t="s">
        <v>453</v>
      </c>
      <c r="U151" s="53" t="s">
        <v>100</v>
      </c>
      <c r="V151" s="53" t="s">
        <v>447</v>
      </c>
      <c r="W151" s="53" t="s">
        <v>440</v>
      </c>
      <c r="X151" s="53" t="s">
        <v>438</v>
      </c>
      <c r="Y151" s="53" t="e">
        <v>#N/A</v>
      </c>
      <c r="Z151" s="53"/>
    </row>
    <row r="152" spans="1:26" x14ac:dyDescent="0.35">
      <c r="A152" s="53">
        <v>151</v>
      </c>
      <c r="B152" s="53" t="s">
        <v>182</v>
      </c>
      <c r="C152" s="53" t="s">
        <v>182</v>
      </c>
      <c r="D152" s="53" t="s">
        <v>189</v>
      </c>
      <c r="E152" s="55">
        <v>21.046575342465754</v>
      </c>
      <c r="F152" s="55">
        <v>21.046575342465754</v>
      </c>
      <c r="G152" s="56">
        <v>45444</v>
      </c>
      <c r="H152" s="53" t="s">
        <v>199</v>
      </c>
      <c r="I152" s="53" t="s">
        <v>144</v>
      </c>
      <c r="J152" s="53" t="s">
        <v>101</v>
      </c>
      <c r="K152" s="53" t="s">
        <v>243</v>
      </c>
      <c r="L152" s="53" t="s">
        <v>287</v>
      </c>
      <c r="M152" s="30" t="s">
        <v>429</v>
      </c>
      <c r="N152" s="30" t="s">
        <v>375</v>
      </c>
      <c r="O152" s="30" t="s">
        <v>381</v>
      </c>
      <c r="P152" s="59">
        <v>4200000</v>
      </c>
      <c r="Q152" s="61">
        <f t="shared" si="2"/>
        <v>6225000</v>
      </c>
      <c r="R152" s="53" t="s">
        <v>315</v>
      </c>
      <c r="S152" s="58">
        <v>6125000</v>
      </c>
      <c r="T152" s="53" t="s">
        <v>452</v>
      </c>
      <c r="U152" s="53" t="s">
        <v>18</v>
      </c>
      <c r="V152" s="53" t="s">
        <v>440</v>
      </c>
      <c r="W152" s="53" t="s">
        <v>440</v>
      </c>
      <c r="X152" s="53" t="s">
        <v>438</v>
      </c>
      <c r="Y152" s="53" t="e">
        <v>#N/A</v>
      </c>
      <c r="Z152" s="53"/>
    </row>
    <row r="153" spans="1:26" x14ac:dyDescent="0.35">
      <c r="A153" s="53">
        <v>152</v>
      </c>
      <c r="B153" s="53" t="s">
        <v>182</v>
      </c>
      <c r="C153" s="53" t="s">
        <v>182</v>
      </c>
      <c r="D153" s="53" t="s">
        <v>189</v>
      </c>
      <c r="E153" s="55">
        <v>3.9465753424657537</v>
      </c>
      <c r="F153" s="55">
        <v>3.9465753424657537</v>
      </c>
      <c r="G153" s="56">
        <v>45333</v>
      </c>
      <c r="H153" s="53" t="s">
        <v>199</v>
      </c>
      <c r="I153" s="53" t="s">
        <v>144</v>
      </c>
      <c r="J153" s="53" t="s">
        <v>24</v>
      </c>
      <c r="K153" s="53" t="s">
        <v>242</v>
      </c>
      <c r="L153" s="53" t="s">
        <v>118</v>
      </c>
      <c r="M153" s="30" t="s">
        <v>430</v>
      </c>
      <c r="N153" s="30" t="s">
        <v>379</v>
      </c>
      <c r="O153" s="30" t="s">
        <v>380</v>
      </c>
      <c r="P153" s="59">
        <v>980000.00000000012</v>
      </c>
      <c r="Q153" s="61">
        <f t="shared" si="2"/>
        <v>1575000</v>
      </c>
      <c r="R153" s="53" t="s">
        <v>314</v>
      </c>
      <c r="S153" s="58">
        <v>1475000</v>
      </c>
      <c r="T153" s="53" t="s">
        <v>452</v>
      </c>
      <c r="U153" s="53" t="s">
        <v>100</v>
      </c>
      <c r="V153" s="53" t="e">
        <v>#N/A</v>
      </c>
      <c r="W153" s="53"/>
      <c r="X153" s="53"/>
      <c r="Y153" s="53" t="e">
        <v>#N/A</v>
      </c>
      <c r="Z153" s="53">
        <v>45272</v>
      </c>
    </row>
    <row r="154" spans="1:26" x14ac:dyDescent="0.35">
      <c r="A154" s="53">
        <v>153</v>
      </c>
      <c r="B154" s="53" t="s">
        <v>182</v>
      </c>
      <c r="C154" s="53" t="s">
        <v>182</v>
      </c>
      <c r="D154" s="53" t="s">
        <v>189</v>
      </c>
      <c r="E154" s="55">
        <v>4.146575342465753</v>
      </c>
      <c r="F154" s="55">
        <v>4.146575342465753</v>
      </c>
      <c r="G154" s="56">
        <v>45360</v>
      </c>
      <c r="H154" s="53" t="s">
        <v>199</v>
      </c>
      <c r="I154" s="53" t="s">
        <v>144</v>
      </c>
      <c r="J154" s="53" t="s">
        <v>24</v>
      </c>
      <c r="K154" s="53" t="s">
        <v>230</v>
      </c>
      <c r="L154" s="53" t="s">
        <v>287</v>
      </c>
      <c r="M154" s="30" t="e">
        <v>#N/A</v>
      </c>
      <c r="N154" s="30">
        <v>0</v>
      </c>
      <c r="O154" s="30" t="s">
        <v>91</v>
      </c>
      <c r="P154" s="59">
        <v>1100000</v>
      </c>
      <c r="Q154" s="61">
        <f t="shared" si="2"/>
        <v>1625000</v>
      </c>
      <c r="R154" s="53" t="s">
        <v>293</v>
      </c>
      <c r="S154" s="58">
        <v>1525000</v>
      </c>
      <c r="T154" s="53" t="e">
        <v>#N/A</v>
      </c>
      <c r="U154" s="53" t="s">
        <v>92</v>
      </c>
      <c r="V154" s="53" t="s">
        <v>445</v>
      </c>
      <c r="W154" s="53" t="s">
        <v>440</v>
      </c>
      <c r="X154" s="53" t="s">
        <v>438</v>
      </c>
      <c r="Y154" s="53" t="e">
        <v>#N/A</v>
      </c>
      <c r="Z154" s="53" t="s">
        <v>457</v>
      </c>
    </row>
    <row r="155" spans="1:26" x14ac:dyDescent="0.35">
      <c r="A155" s="53">
        <v>154</v>
      </c>
      <c r="B155" s="53" t="s">
        <v>182</v>
      </c>
      <c r="C155" s="53" t="s">
        <v>182</v>
      </c>
      <c r="D155" s="53" t="s">
        <v>189</v>
      </c>
      <c r="E155" s="55">
        <v>2.2465753424657535</v>
      </c>
      <c r="F155" s="55">
        <v>2.2465753424657535</v>
      </c>
      <c r="G155" s="56">
        <v>45357</v>
      </c>
      <c r="H155" s="53" t="s">
        <v>199</v>
      </c>
      <c r="I155" s="53" t="s">
        <v>144</v>
      </c>
      <c r="J155" s="53" t="s">
        <v>35</v>
      </c>
      <c r="K155" s="53" t="s">
        <v>227</v>
      </c>
      <c r="L155" s="53" t="s">
        <v>287</v>
      </c>
      <c r="M155" s="30" t="e">
        <v>#N/A</v>
      </c>
      <c r="N155" s="30">
        <v>0</v>
      </c>
      <c r="O155" s="30" t="s">
        <v>93</v>
      </c>
      <c r="P155" s="59">
        <v>500000</v>
      </c>
      <c r="Q155" s="61">
        <f t="shared" si="2"/>
        <v>1125000</v>
      </c>
      <c r="R155" s="53" t="s">
        <v>293</v>
      </c>
      <c r="S155" s="58">
        <v>1025000</v>
      </c>
      <c r="T155" s="53" t="e">
        <v>#N/A</v>
      </c>
      <c r="U155" s="53" t="s">
        <v>92</v>
      </c>
      <c r="V155" s="53" t="s">
        <v>440</v>
      </c>
      <c r="W155" s="53" t="s">
        <v>440</v>
      </c>
      <c r="X155" s="53" t="s">
        <v>438</v>
      </c>
      <c r="Y155" s="53" t="e">
        <v>#N/A</v>
      </c>
      <c r="Z155" s="53"/>
    </row>
    <row r="156" spans="1:26" x14ac:dyDescent="0.35">
      <c r="A156" s="53">
        <v>155</v>
      </c>
      <c r="B156" s="53" t="s">
        <v>182</v>
      </c>
      <c r="C156" s="53" t="s">
        <v>182</v>
      </c>
      <c r="D156" s="53" t="s">
        <v>189</v>
      </c>
      <c r="E156" s="55">
        <v>2.2465753424657535</v>
      </c>
      <c r="F156" s="55">
        <v>2.2465753424657535</v>
      </c>
      <c r="G156" s="56">
        <v>45372</v>
      </c>
      <c r="H156" s="53" t="s">
        <v>199</v>
      </c>
      <c r="I156" s="53" t="s">
        <v>144</v>
      </c>
      <c r="J156" s="53" t="s">
        <v>24</v>
      </c>
      <c r="K156" s="53" t="s">
        <v>227</v>
      </c>
      <c r="L156" s="53" t="s">
        <v>287</v>
      </c>
      <c r="M156" s="30" t="e">
        <v>#N/A</v>
      </c>
      <c r="N156" s="30">
        <v>0</v>
      </c>
      <c r="O156" s="30" t="s">
        <v>93</v>
      </c>
      <c r="P156" s="59">
        <v>550000</v>
      </c>
      <c r="Q156" s="61">
        <f t="shared" si="2"/>
        <v>1425000</v>
      </c>
      <c r="R156" s="53" t="s">
        <v>293</v>
      </c>
      <c r="S156" s="58">
        <v>1325000</v>
      </c>
      <c r="T156" s="53" t="e">
        <v>#N/A</v>
      </c>
      <c r="U156" s="53" t="s">
        <v>92</v>
      </c>
      <c r="V156" s="53" t="s">
        <v>439</v>
      </c>
      <c r="W156" s="53" t="s">
        <v>440</v>
      </c>
      <c r="X156" s="53" t="s">
        <v>438</v>
      </c>
      <c r="Y156" s="53" t="e">
        <v>#N/A</v>
      </c>
      <c r="Z156" s="53"/>
    </row>
    <row r="157" spans="1:26" x14ac:dyDescent="0.35">
      <c r="A157" s="53">
        <v>156</v>
      </c>
      <c r="B157" s="53" t="s">
        <v>182</v>
      </c>
      <c r="C157" s="53" t="s">
        <v>182</v>
      </c>
      <c r="D157" s="53" t="s">
        <v>189</v>
      </c>
      <c r="E157" s="55">
        <v>4.2465753424657535</v>
      </c>
      <c r="F157" s="55">
        <v>4.2465753424657535</v>
      </c>
      <c r="G157" s="56">
        <v>45346</v>
      </c>
      <c r="H157" s="53" t="s">
        <v>199</v>
      </c>
      <c r="I157" s="53" t="s">
        <v>144</v>
      </c>
      <c r="J157" s="53" t="s">
        <v>24</v>
      </c>
      <c r="K157" s="53" t="s">
        <v>244</v>
      </c>
      <c r="L157" s="53" t="s">
        <v>118</v>
      </c>
      <c r="M157" s="30" t="s">
        <v>428</v>
      </c>
      <c r="N157" s="30" t="s">
        <v>382</v>
      </c>
      <c r="O157" s="30" t="s">
        <v>383</v>
      </c>
      <c r="P157" s="59">
        <v>700000</v>
      </c>
      <c r="Q157" s="61">
        <f t="shared" si="2"/>
        <v>1245000</v>
      </c>
      <c r="R157" s="53" t="s">
        <v>316</v>
      </c>
      <c r="S157" s="58">
        <v>1145000</v>
      </c>
      <c r="T157" s="53" t="s">
        <v>452</v>
      </c>
      <c r="U157" s="53" t="s">
        <v>100</v>
      </c>
      <c r="V157" s="53" t="s">
        <v>445</v>
      </c>
      <c r="W157" s="53" t="s">
        <v>449</v>
      </c>
      <c r="X157" s="53" t="s">
        <v>450</v>
      </c>
      <c r="Y157" s="53" t="e">
        <v>#N/A</v>
      </c>
      <c r="Z157" s="53" t="s">
        <v>444</v>
      </c>
    </row>
    <row r="158" spans="1:26" x14ac:dyDescent="0.35">
      <c r="A158" s="53">
        <v>157</v>
      </c>
      <c r="B158" s="53" t="s">
        <v>182</v>
      </c>
      <c r="C158" s="53" t="s">
        <v>182</v>
      </c>
      <c r="D158" s="53" t="s">
        <v>189</v>
      </c>
      <c r="E158" s="55">
        <v>2.7465753424657535</v>
      </c>
      <c r="F158" s="55">
        <v>2.7465753424657535</v>
      </c>
      <c r="G158" s="56">
        <v>45360</v>
      </c>
      <c r="H158" s="53" t="s">
        <v>199</v>
      </c>
      <c r="I158" s="53" t="s">
        <v>144</v>
      </c>
      <c r="J158" s="53" t="s">
        <v>35</v>
      </c>
      <c r="K158" s="53" t="s">
        <v>230</v>
      </c>
      <c r="L158" s="53" t="s">
        <v>287</v>
      </c>
      <c r="M158" s="30" t="e">
        <v>#N/A</v>
      </c>
      <c r="N158" s="30">
        <v>0</v>
      </c>
      <c r="O158" s="30" t="s">
        <v>91</v>
      </c>
      <c r="P158" s="59">
        <v>480000</v>
      </c>
      <c r="Q158" s="61">
        <f t="shared" si="2"/>
        <v>1125000</v>
      </c>
      <c r="R158" s="53" t="s">
        <v>293</v>
      </c>
      <c r="S158" s="58">
        <v>1025000</v>
      </c>
      <c r="T158" s="53" t="e">
        <v>#N/A</v>
      </c>
      <c r="U158" s="53" t="s">
        <v>92</v>
      </c>
      <c r="V158" s="53" t="s">
        <v>445</v>
      </c>
      <c r="W158" s="53" t="s">
        <v>440</v>
      </c>
      <c r="X158" s="53" t="s">
        <v>438</v>
      </c>
      <c r="Y158" s="53" t="e">
        <v>#N/A</v>
      </c>
      <c r="Z158" s="53" t="s">
        <v>457</v>
      </c>
    </row>
    <row r="159" spans="1:26" x14ac:dyDescent="0.35">
      <c r="A159" s="53">
        <v>158</v>
      </c>
      <c r="B159" s="53" t="s">
        <v>182</v>
      </c>
      <c r="C159" s="53" t="s">
        <v>182</v>
      </c>
      <c r="D159" s="53" t="s">
        <v>189</v>
      </c>
      <c r="E159" s="55">
        <v>6.7465753424657535</v>
      </c>
      <c r="F159" s="55">
        <v>6.7465753424657535</v>
      </c>
      <c r="G159" s="56">
        <v>45382</v>
      </c>
      <c r="H159" s="53" t="s">
        <v>199</v>
      </c>
      <c r="I159" s="53" t="s">
        <v>144</v>
      </c>
      <c r="J159" s="53" t="s">
        <v>20</v>
      </c>
      <c r="K159" s="53" t="s">
        <v>242</v>
      </c>
      <c r="L159" s="53" t="s">
        <v>118</v>
      </c>
      <c r="M159" s="30" t="s">
        <v>428</v>
      </c>
      <c r="N159" s="30" t="s">
        <v>382</v>
      </c>
      <c r="O159" s="30" t="s">
        <v>383</v>
      </c>
      <c r="P159" s="59">
        <v>1600000</v>
      </c>
      <c r="Q159" s="61">
        <f t="shared" si="2"/>
        <v>2225000</v>
      </c>
      <c r="R159" s="53" t="s">
        <v>317</v>
      </c>
      <c r="S159" s="58">
        <v>2125000</v>
      </c>
      <c r="T159" s="53" t="s">
        <v>452</v>
      </c>
      <c r="U159" s="53" t="s">
        <v>100</v>
      </c>
      <c r="V159" s="53" t="s">
        <v>440</v>
      </c>
      <c r="W159" s="53" t="s">
        <v>440</v>
      </c>
      <c r="X159" s="53" t="s">
        <v>438</v>
      </c>
      <c r="Y159" s="53" t="e">
        <v>#N/A</v>
      </c>
      <c r="Z159" s="53"/>
    </row>
    <row r="160" spans="1:26" x14ac:dyDescent="0.35">
      <c r="A160" s="53">
        <v>159</v>
      </c>
      <c r="B160" s="53" t="s">
        <v>182</v>
      </c>
      <c r="C160" s="53" t="s">
        <v>182</v>
      </c>
      <c r="D160" s="53" t="s">
        <v>189</v>
      </c>
      <c r="E160" s="55">
        <v>3.2465753424657535</v>
      </c>
      <c r="F160" s="55">
        <v>3.2465753424657535</v>
      </c>
      <c r="G160" s="56">
        <v>45408</v>
      </c>
      <c r="H160" s="53" t="s">
        <v>199</v>
      </c>
      <c r="I160" s="53" t="s">
        <v>144</v>
      </c>
      <c r="J160" s="53" t="s">
        <v>24</v>
      </c>
      <c r="K160" s="53" t="s">
        <v>245</v>
      </c>
      <c r="L160" s="53" t="s">
        <v>118</v>
      </c>
      <c r="M160" s="30" t="s">
        <v>429</v>
      </c>
      <c r="N160" s="30" t="s">
        <v>384</v>
      </c>
      <c r="O160" s="30" t="s">
        <v>385</v>
      </c>
      <c r="P160" s="59">
        <v>800000</v>
      </c>
      <c r="Q160" s="61">
        <f t="shared" si="2"/>
        <v>1375000</v>
      </c>
      <c r="R160" s="53" t="s">
        <v>318</v>
      </c>
      <c r="S160" s="58">
        <v>1275000</v>
      </c>
      <c r="T160" s="53" t="s">
        <v>452</v>
      </c>
      <c r="U160" s="53" t="s">
        <v>57</v>
      </c>
      <c r="V160" s="53" t="s">
        <v>445</v>
      </c>
      <c r="W160" s="53" t="s">
        <v>440</v>
      </c>
      <c r="X160" s="53" t="s">
        <v>438</v>
      </c>
      <c r="Y160" s="53" t="e">
        <v>#N/A</v>
      </c>
      <c r="Z160" s="53" t="s">
        <v>456</v>
      </c>
    </row>
    <row r="161" spans="1:26" x14ac:dyDescent="0.35">
      <c r="A161" s="53">
        <v>160</v>
      </c>
      <c r="B161" s="53" t="s">
        <v>182</v>
      </c>
      <c r="C161" s="53" t="s">
        <v>182</v>
      </c>
      <c r="D161" s="53" t="s">
        <v>189</v>
      </c>
      <c r="E161" s="55">
        <v>3.7465753424657535</v>
      </c>
      <c r="F161" s="55">
        <v>3.7465753424657535</v>
      </c>
      <c r="G161" s="56">
        <v>45371</v>
      </c>
      <c r="H161" s="53" t="s">
        <v>199</v>
      </c>
      <c r="I161" s="53" t="s">
        <v>144</v>
      </c>
      <c r="J161" s="53" t="s">
        <v>24</v>
      </c>
      <c r="K161" s="53" t="s">
        <v>242</v>
      </c>
      <c r="L161" s="53" t="s">
        <v>118</v>
      </c>
      <c r="M161" s="30" t="s">
        <v>430</v>
      </c>
      <c r="N161" s="30" t="s">
        <v>379</v>
      </c>
      <c r="O161" s="30" t="s">
        <v>380</v>
      </c>
      <c r="P161" s="59">
        <v>550000</v>
      </c>
      <c r="Q161" s="61">
        <f t="shared" si="2"/>
        <v>1125000</v>
      </c>
      <c r="R161" s="53" t="s">
        <v>314</v>
      </c>
      <c r="S161" s="58">
        <v>1025000</v>
      </c>
      <c r="T161" s="53" t="s">
        <v>453</v>
      </c>
      <c r="U161" s="53" t="s">
        <v>100</v>
      </c>
      <c r="V161" s="53" t="s">
        <v>439</v>
      </c>
      <c r="W161" s="53" t="s">
        <v>440</v>
      </c>
      <c r="X161" s="53" t="s">
        <v>438</v>
      </c>
      <c r="Y161" s="53" t="e">
        <v>#N/A</v>
      </c>
      <c r="Z161" s="53"/>
    </row>
    <row r="162" spans="1:26" x14ac:dyDescent="0.35">
      <c r="A162" s="53">
        <v>161</v>
      </c>
      <c r="B162" s="53" t="s">
        <v>182</v>
      </c>
      <c r="C162" s="53" t="s">
        <v>182</v>
      </c>
      <c r="D162" s="53" t="s">
        <v>189</v>
      </c>
      <c r="E162" s="55">
        <v>2.2465753424657535</v>
      </c>
      <c r="F162" s="55">
        <v>2.2465753424657535</v>
      </c>
      <c r="G162" s="56">
        <v>45378</v>
      </c>
      <c r="H162" s="53" t="s">
        <v>199</v>
      </c>
      <c r="I162" s="53" t="s">
        <v>144</v>
      </c>
      <c r="J162" s="53" t="s">
        <v>35</v>
      </c>
      <c r="K162" s="53" t="s">
        <v>242</v>
      </c>
      <c r="L162" s="53" t="s">
        <v>118</v>
      </c>
      <c r="M162" s="30" t="s">
        <v>430</v>
      </c>
      <c r="N162" s="30" t="s">
        <v>379</v>
      </c>
      <c r="O162" s="30" t="s">
        <v>380</v>
      </c>
      <c r="P162" s="59">
        <v>186000</v>
      </c>
      <c r="Q162" s="61">
        <f t="shared" si="2"/>
        <v>675000</v>
      </c>
      <c r="R162" s="53" t="s">
        <v>314</v>
      </c>
      <c r="S162" s="58">
        <v>575000</v>
      </c>
      <c r="T162" s="53" t="s">
        <v>454</v>
      </c>
      <c r="U162" s="53" t="s">
        <v>100</v>
      </c>
      <c r="V162" s="53" t="s">
        <v>437</v>
      </c>
      <c r="W162" s="53" t="s">
        <v>440</v>
      </c>
      <c r="X162" s="53" t="s">
        <v>438</v>
      </c>
      <c r="Y162" s="53" t="e">
        <v>#N/A</v>
      </c>
      <c r="Z162" s="53"/>
    </row>
    <row r="163" spans="1:26" x14ac:dyDescent="0.35">
      <c r="A163" s="53">
        <v>162</v>
      </c>
      <c r="B163" s="53" t="s">
        <v>182</v>
      </c>
      <c r="C163" s="53" t="s">
        <v>182</v>
      </c>
      <c r="D163" s="53" t="s">
        <v>189</v>
      </c>
      <c r="E163" s="55">
        <v>5.5465753424657533</v>
      </c>
      <c r="F163" s="55">
        <v>5.5465753424657533</v>
      </c>
      <c r="G163" s="56">
        <v>45462</v>
      </c>
      <c r="H163" s="53" t="s">
        <v>199</v>
      </c>
      <c r="I163" s="53" t="s">
        <v>144</v>
      </c>
      <c r="J163" s="53" t="s">
        <v>24</v>
      </c>
      <c r="K163" s="53" t="s">
        <v>246</v>
      </c>
      <c r="L163" s="53" t="s">
        <v>118</v>
      </c>
      <c r="M163" s="30" t="s">
        <v>428</v>
      </c>
      <c r="N163" s="30" t="s">
        <v>386</v>
      </c>
      <c r="O163" s="30" t="s">
        <v>387</v>
      </c>
      <c r="P163" s="59">
        <v>1180000</v>
      </c>
      <c r="Q163" s="61">
        <f t="shared" si="2"/>
        <v>2025000</v>
      </c>
      <c r="R163" s="53" t="s">
        <v>319</v>
      </c>
      <c r="S163" s="58">
        <v>1925000</v>
      </c>
      <c r="T163" s="53" t="s">
        <v>452</v>
      </c>
      <c r="U163" s="53" t="s">
        <v>104</v>
      </c>
      <c r="V163" s="53" t="s">
        <v>440</v>
      </c>
      <c r="W163" s="53" t="s">
        <v>440</v>
      </c>
      <c r="X163" s="53" t="s">
        <v>438</v>
      </c>
      <c r="Y163" s="53" t="e">
        <v>#N/A</v>
      </c>
      <c r="Z163" s="53"/>
    </row>
    <row r="164" spans="1:26" x14ac:dyDescent="0.35">
      <c r="A164" s="53">
        <v>163</v>
      </c>
      <c r="B164" s="53" t="s">
        <v>182</v>
      </c>
      <c r="C164" s="53" t="s">
        <v>182</v>
      </c>
      <c r="D164" s="53" t="s">
        <v>189</v>
      </c>
      <c r="E164" s="55">
        <v>5.7465753424657535</v>
      </c>
      <c r="F164" s="55">
        <v>5.7465753424657535</v>
      </c>
      <c r="G164" s="56">
        <v>45497</v>
      </c>
      <c r="H164" s="53" t="s">
        <v>199</v>
      </c>
      <c r="I164" s="53" t="s">
        <v>144</v>
      </c>
      <c r="J164" s="53" t="s">
        <v>20</v>
      </c>
      <c r="K164" s="53" t="s">
        <v>246</v>
      </c>
      <c r="L164" s="53" t="s">
        <v>118</v>
      </c>
      <c r="M164" s="30" t="s">
        <v>428</v>
      </c>
      <c r="N164" s="30" t="s">
        <v>386</v>
      </c>
      <c r="O164" s="30" t="s">
        <v>387</v>
      </c>
      <c r="P164" s="59">
        <v>1800000</v>
      </c>
      <c r="Q164" s="61">
        <f t="shared" si="2"/>
        <v>2825000</v>
      </c>
      <c r="R164" s="53" t="s">
        <v>319</v>
      </c>
      <c r="S164" s="58">
        <v>2725000</v>
      </c>
      <c r="T164" s="53" t="s">
        <v>452</v>
      </c>
      <c r="U164" s="53" t="s">
        <v>104</v>
      </c>
      <c r="V164" s="53" t="s">
        <v>440</v>
      </c>
      <c r="W164" s="53" t="s">
        <v>441</v>
      </c>
      <c r="X164" s="53" t="s">
        <v>455</v>
      </c>
      <c r="Y164" s="53" t="e">
        <v>#N/A</v>
      </c>
      <c r="Z164" s="53"/>
    </row>
    <row r="165" spans="1:26" x14ac:dyDescent="0.35">
      <c r="A165" s="53">
        <v>164</v>
      </c>
      <c r="B165" s="53" t="s">
        <v>182</v>
      </c>
      <c r="C165" s="53" t="s">
        <v>182</v>
      </c>
      <c r="D165" s="53" t="s">
        <v>189</v>
      </c>
      <c r="E165" s="55">
        <v>6.2465753424657535</v>
      </c>
      <c r="F165" s="55">
        <v>6.2465753424657535</v>
      </c>
      <c r="G165" s="56">
        <v>45423</v>
      </c>
      <c r="H165" s="53" t="s">
        <v>199</v>
      </c>
      <c r="I165" s="53" t="s">
        <v>144</v>
      </c>
      <c r="J165" s="53" t="s">
        <v>20</v>
      </c>
      <c r="K165" s="53" t="s">
        <v>246</v>
      </c>
      <c r="L165" s="53" t="s">
        <v>118</v>
      </c>
      <c r="M165" s="30" t="s">
        <v>428</v>
      </c>
      <c r="N165" s="30" t="s">
        <v>386</v>
      </c>
      <c r="O165" s="30" t="s">
        <v>387</v>
      </c>
      <c r="P165" s="59">
        <v>982000</v>
      </c>
      <c r="Q165" s="61">
        <f t="shared" si="2"/>
        <v>1625000</v>
      </c>
      <c r="R165" s="53" t="s">
        <v>320</v>
      </c>
      <c r="S165" s="58">
        <v>1525000</v>
      </c>
      <c r="T165" s="53" t="s">
        <v>452</v>
      </c>
      <c r="U165" s="53" t="s">
        <v>104</v>
      </c>
      <c r="V165" s="53" t="s">
        <v>440</v>
      </c>
      <c r="W165" s="53" t="s">
        <v>440</v>
      </c>
      <c r="X165" s="53" t="s">
        <v>438</v>
      </c>
      <c r="Y165" s="53" t="e">
        <v>#N/A</v>
      </c>
      <c r="Z165" s="53"/>
    </row>
    <row r="166" spans="1:26" x14ac:dyDescent="0.35">
      <c r="A166" s="53">
        <v>165</v>
      </c>
      <c r="B166" s="53" t="s">
        <v>182</v>
      </c>
      <c r="C166" s="53" t="s">
        <v>182</v>
      </c>
      <c r="D166" s="53" t="s">
        <v>189</v>
      </c>
      <c r="E166" s="55">
        <v>1.4465753424657533</v>
      </c>
      <c r="F166" s="55">
        <v>1.4465753424657533</v>
      </c>
      <c r="G166" s="56">
        <v>45408</v>
      </c>
      <c r="H166" s="53" t="s">
        <v>199</v>
      </c>
      <c r="I166" s="53" t="s">
        <v>144</v>
      </c>
      <c r="J166" s="53" t="s">
        <v>35</v>
      </c>
      <c r="K166" s="53" t="s">
        <v>227</v>
      </c>
      <c r="L166" s="53" t="s">
        <v>287</v>
      </c>
      <c r="M166" s="30" t="e">
        <v>#N/A</v>
      </c>
      <c r="N166" s="30">
        <v>0</v>
      </c>
      <c r="O166" s="30" t="s">
        <v>106</v>
      </c>
      <c r="P166" s="59">
        <v>450000</v>
      </c>
      <c r="Q166" s="61">
        <f t="shared" si="2"/>
        <v>725000</v>
      </c>
      <c r="R166" s="53" t="s">
        <v>293</v>
      </c>
      <c r="S166" s="58">
        <v>625000</v>
      </c>
      <c r="T166" s="53" t="e">
        <v>#N/A</v>
      </c>
      <c r="U166" s="53" t="s">
        <v>92</v>
      </c>
      <c r="V166" s="53" t="s">
        <v>439</v>
      </c>
      <c r="W166" s="53" t="s">
        <v>440</v>
      </c>
      <c r="X166" s="53" t="s">
        <v>438</v>
      </c>
      <c r="Y166" s="53" t="e">
        <v>#N/A</v>
      </c>
      <c r="Z166" s="53"/>
    </row>
    <row r="167" spans="1:26" x14ac:dyDescent="0.35">
      <c r="A167" s="53">
        <v>166</v>
      </c>
      <c r="B167" s="53" t="s">
        <v>182</v>
      </c>
      <c r="C167" s="53" t="s">
        <v>182</v>
      </c>
      <c r="D167" s="53" t="s">
        <v>189</v>
      </c>
      <c r="E167" s="55">
        <v>9.0465753424657542</v>
      </c>
      <c r="F167" s="55">
        <v>9.0465753424657542</v>
      </c>
      <c r="G167" s="56">
        <v>45428</v>
      </c>
      <c r="H167" s="53" t="s">
        <v>199</v>
      </c>
      <c r="I167" s="53" t="s">
        <v>144</v>
      </c>
      <c r="J167" s="53" t="s">
        <v>27</v>
      </c>
      <c r="K167" s="53" t="s">
        <v>246</v>
      </c>
      <c r="L167" s="53" t="s">
        <v>118</v>
      </c>
      <c r="M167" s="30" t="s">
        <v>428</v>
      </c>
      <c r="N167" s="30" t="s">
        <v>386</v>
      </c>
      <c r="O167" s="30" t="s">
        <v>387</v>
      </c>
      <c r="P167" s="59">
        <v>1650000</v>
      </c>
      <c r="Q167" s="61">
        <f t="shared" si="2"/>
        <v>2625000</v>
      </c>
      <c r="R167" s="53" t="s">
        <v>319</v>
      </c>
      <c r="S167" s="58">
        <v>2525000</v>
      </c>
      <c r="T167" s="53" t="s">
        <v>452</v>
      </c>
      <c r="U167" s="53" t="s">
        <v>29</v>
      </c>
      <c r="V167" s="53" t="s">
        <v>440</v>
      </c>
      <c r="W167" s="53" t="s">
        <v>440</v>
      </c>
      <c r="X167" s="53" t="s">
        <v>438</v>
      </c>
      <c r="Y167" s="53" t="e">
        <v>#N/A</v>
      </c>
      <c r="Z167" s="53"/>
    </row>
    <row r="168" spans="1:26" x14ac:dyDescent="0.35">
      <c r="A168" s="53">
        <v>167</v>
      </c>
      <c r="B168" s="53" t="s">
        <v>182</v>
      </c>
      <c r="C168" s="53" t="s">
        <v>182</v>
      </c>
      <c r="D168" s="53" t="s">
        <v>189</v>
      </c>
      <c r="E168" s="55">
        <v>13.546575342465754</v>
      </c>
      <c r="F168" s="55">
        <v>13.546575342465754</v>
      </c>
      <c r="G168" s="56">
        <v>45413</v>
      </c>
      <c r="H168" s="53" t="s">
        <v>199</v>
      </c>
      <c r="I168" s="53" t="s">
        <v>144</v>
      </c>
      <c r="J168" s="53" t="s">
        <v>21</v>
      </c>
      <c r="K168" s="53" t="s">
        <v>247</v>
      </c>
      <c r="L168" s="53" t="s">
        <v>118</v>
      </c>
      <c r="M168" s="30" t="s">
        <v>429</v>
      </c>
      <c r="N168" s="30" t="s">
        <v>388</v>
      </c>
      <c r="O168" s="30" t="s">
        <v>389</v>
      </c>
      <c r="P168" s="59">
        <v>2400000</v>
      </c>
      <c r="Q168" s="61">
        <f t="shared" si="2"/>
        <v>3125000</v>
      </c>
      <c r="R168" s="53" t="s">
        <v>321</v>
      </c>
      <c r="S168" s="58">
        <v>3025000</v>
      </c>
      <c r="T168" s="53" t="s">
        <v>452</v>
      </c>
      <c r="U168" s="53" t="s">
        <v>109</v>
      </c>
      <c r="V168" s="53" t="s">
        <v>445</v>
      </c>
      <c r="W168" s="53" t="s">
        <v>440</v>
      </c>
      <c r="X168" s="53" t="s">
        <v>438</v>
      </c>
      <c r="Y168" s="53" t="e">
        <v>#N/A</v>
      </c>
      <c r="Z168" s="53" t="s">
        <v>456</v>
      </c>
    </row>
    <row r="169" spans="1:26" x14ac:dyDescent="0.35">
      <c r="A169" s="53">
        <v>168</v>
      </c>
      <c r="B169" s="53" t="s">
        <v>182</v>
      </c>
      <c r="C169" s="53" t="s">
        <v>182</v>
      </c>
      <c r="D169" s="53" t="s">
        <v>189</v>
      </c>
      <c r="E169" s="55">
        <v>5.7465753424657535</v>
      </c>
      <c r="F169" s="55">
        <v>5.7465753424657535</v>
      </c>
      <c r="G169" s="56">
        <v>45459</v>
      </c>
      <c r="H169" s="53" t="s">
        <v>199</v>
      </c>
      <c r="I169" s="53" t="s">
        <v>144</v>
      </c>
      <c r="J169" s="53" t="s">
        <v>20</v>
      </c>
      <c r="K169" s="53" t="s">
        <v>246</v>
      </c>
      <c r="L169" s="53" t="s">
        <v>287</v>
      </c>
      <c r="M169" s="30" t="s">
        <v>428</v>
      </c>
      <c r="N169" s="30" t="s">
        <v>390</v>
      </c>
      <c r="O169" s="30" t="s">
        <v>391</v>
      </c>
      <c r="P169" s="59">
        <v>1000000</v>
      </c>
      <c r="Q169" s="61">
        <f t="shared" si="2"/>
        <v>1875000</v>
      </c>
      <c r="R169" s="53" t="s">
        <v>322</v>
      </c>
      <c r="S169" s="58">
        <v>1775000</v>
      </c>
      <c r="T169" s="53" t="s">
        <v>452</v>
      </c>
      <c r="U169" s="53" t="s">
        <v>110</v>
      </c>
      <c r="V169" s="53" t="e">
        <v>#N/A</v>
      </c>
      <c r="W169" s="53"/>
      <c r="X169" s="53"/>
      <c r="Y169" s="53" t="e">
        <v>#N/A</v>
      </c>
      <c r="Z169" s="53"/>
    </row>
    <row r="170" spans="1:26" x14ac:dyDescent="0.35">
      <c r="A170" s="53">
        <v>169</v>
      </c>
      <c r="B170" s="53" t="s">
        <v>182</v>
      </c>
      <c r="C170" s="53" t="s">
        <v>182</v>
      </c>
      <c r="D170" s="53" t="s">
        <v>189</v>
      </c>
      <c r="E170" s="55">
        <v>2.2465753424657535</v>
      </c>
      <c r="F170" s="55">
        <v>2.2465753424657535</v>
      </c>
      <c r="G170" s="56">
        <v>45401</v>
      </c>
      <c r="H170" s="53" t="s">
        <v>199</v>
      </c>
      <c r="I170" s="53" t="s">
        <v>144</v>
      </c>
      <c r="J170" s="53" t="s">
        <v>35</v>
      </c>
      <c r="K170" s="53" t="s">
        <v>248</v>
      </c>
      <c r="L170" s="53" t="s">
        <v>118</v>
      </c>
      <c r="M170" s="30" t="s">
        <v>428</v>
      </c>
      <c r="N170" s="30" t="s">
        <v>382</v>
      </c>
      <c r="O170" s="30" t="s">
        <v>383</v>
      </c>
      <c r="P170" s="59">
        <v>550000</v>
      </c>
      <c r="Q170" s="61">
        <f t="shared" si="2"/>
        <v>875000</v>
      </c>
      <c r="R170" s="53" t="s">
        <v>323</v>
      </c>
      <c r="S170" s="58">
        <v>775000</v>
      </c>
      <c r="T170" s="53" t="s">
        <v>452</v>
      </c>
      <c r="U170" s="53" t="s">
        <v>100</v>
      </c>
      <c r="V170" s="53" t="s">
        <v>445</v>
      </c>
      <c r="W170" s="53" t="s">
        <v>440</v>
      </c>
      <c r="X170" s="53" t="s">
        <v>438</v>
      </c>
      <c r="Y170" s="53" t="e">
        <v>#N/A</v>
      </c>
      <c r="Z170" s="53" t="s">
        <v>456</v>
      </c>
    </row>
    <row r="171" spans="1:26" x14ac:dyDescent="0.35">
      <c r="A171" s="53">
        <v>170</v>
      </c>
      <c r="B171" s="53" t="s">
        <v>182</v>
      </c>
      <c r="C171" s="53" t="s">
        <v>182</v>
      </c>
      <c r="D171" s="53" t="s">
        <v>189</v>
      </c>
      <c r="E171" s="55">
        <v>12.246575342465754</v>
      </c>
      <c r="F171" s="55">
        <v>12.246575342465754</v>
      </c>
      <c r="G171" s="56">
        <v>45435</v>
      </c>
      <c r="H171" s="53" t="s">
        <v>199</v>
      </c>
      <c r="I171" s="53" t="s">
        <v>144</v>
      </c>
      <c r="J171" s="53" t="s">
        <v>27</v>
      </c>
      <c r="K171" s="53" t="s">
        <v>246</v>
      </c>
      <c r="L171" s="53" t="s">
        <v>287</v>
      </c>
      <c r="M171" s="30" t="s">
        <v>430</v>
      </c>
      <c r="N171" s="30" t="s">
        <v>392</v>
      </c>
      <c r="O171" s="30" t="s">
        <v>393</v>
      </c>
      <c r="P171" s="59">
        <v>1600000</v>
      </c>
      <c r="Q171" s="61">
        <f t="shared" si="2"/>
        <v>2625000</v>
      </c>
      <c r="R171" s="53" t="s">
        <v>324</v>
      </c>
      <c r="S171" s="58">
        <v>2525000</v>
      </c>
      <c r="T171" s="53" t="s">
        <v>452</v>
      </c>
      <c r="U171" s="53" t="s">
        <v>110</v>
      </c>
      <c r="V171" s="53" t="s">
        <v>440</v>
      </c>
      <c r="W171" s="53" t="s">
        <v>440</v>
      </c>
      <c r="X171" s="53" t="s">
        <v>438</v>
      </c>
      <c r="Y171" s="53" t="e">
        <v>#N/A</v>
      </c>
      <c r="Z171" s="53"/>
    </row>
    <row r="172" spans="1:26" x14ac:dyDescent="0.35">
      <c r="A172" s="53">
        <v>171</v>
      </c>
      <c r="B172" s="53" t="s">
        <v>182</v>
      </c>
      <c r="C172" s="53" t="s">
        <v>182</v>
      </c>
      <c r="D172" s="53" t="s">
        <v>189</v>
      </c>
      <c r="E172" s="55">
        <v>10.246575342465754</v>
      </c>
      <c r="F172" s="55">
        <v>10.246575342465754</v>
      </c>
      <c r="G172" s="56">
        <v>45434</v>
      </c>
      <c r="H172" s="53" t="s">
        <v>199</v>
      </c>
      <c r="I172" s="53" t="s">
        <v>144</v>
      </c>
      <c r="J172" s="53" t="s">
        <v>27</v>
      </c>
      <c r="K172" s="53" t="s">
        <v>249</v>
      </c>
      <c r="L172" s="53" t="s">
        <v>118</v>
      </c>
      <c r="M172" s="30" t="s">
        <v>430</v>
      </c>
      <c r="N172" s="30" t="s">
        <v>394</v>
      </c>
      <c r="O172" s="30" t="s">
        <v>395</v>
      </c>
      <c r="P172" s="59">
        <v>2000000</v>
      </c>
      <c r="Q172" s="61">
        <f t="shared" si="2"/>
        <v>2525000</v>
      </c>
      <c r="R172" s="53" t="s">
        <v>325</v>
      </c>
      <c r="S172" s="58">
        <v>2425000</v>
      </c>
      <c r="T172" s="53" t="s">
        <v>452</v>
      </c>
      <c r="U172" s="53" t="s">
        <v>113</v>
      </c>
      <c r="V172" s="53" t="s">
        <v>447</v>
      </c>
      <c r="W172" s="53" t="s">
        <v>440</v>
      </c>
      <c r="X172" s="53" t="s">
        <v>438</v>
      </c>
      <c r="Y172" s="53" t="e">
        <v>#N/A</v>
      </c>
      <c r="Z172" s="53"/>
    </row>
    <row r="173" spans="1:26" x14ac:dyDescent="0.35">
      <c r="A173" s="53">
        <v>172</v>
      </c>
      <c r="B173" s="53" t="s">
        <v>182</v>
      </c>
      <c r="C173" s="53" t="s">
        <v>182</v>
      </c>
      <c r="D173" s="53" t="s">
        <v>189</v>
      </c>
      <c r="E173" s="55">
        <v>4.6465753424657539</v>
      </c>
      <c r="F173" s="55">
        <v>4.6465753424657539</v>
      </c>
      <c r="G173" s="56">
        <v>45450</v>
      </c>
      <c r="H173" s="53" t="s">
        <v>199</v>
      </c>
      <c r="I173" s="53" t="s">
        <v>144</v>
      </c>
      <c r="J173" s="53" t="s">
        <v>24</v>
      </c>
      <c r="K173" s="53" t="s">
        <v>250</v>
      </c>
      <c r="L173" s="53" t="s">
        <v>118</v>
      </c>
      <c r="M173" s="30" t="s">
        <v>429</v>
      </c>
      <c r="N173" s="30" t="s">
        <v>375</v>
      </c>
      <c r="O173" s="30" t="s">
        <v>381</v>
      </c>
      <c r="P173" s="59">
        <v>1300000</v>
      </c>
      <c r="Q173" s="61">
        <f t="shared" si="2"/>
        <v>2025000</v>
      </c>
      <c r="R173" s="53" t="s">
        <v>114</v>
      </c>
      <c r="S173" s="58">
        <v>1925000</v>
      </c>
      <c r="T173" s="53" t="s">
        <v>452</v>
      </c>
      <c r="U173" s="53" t="s">
        <v>115</v>
      </c>
      <c r="V173" s="53" t="s">
        <v>440</v>
      </c>
      <c r="W173" s="53" t="s">
        <v>440</v>
      </c>
      <c r="X173" s="53" t="s">
        <v>438</v>
      </c>
      <c r="Y173" s="53" t="e">
        <v>#N/A</v>
      </c>
      <c r="Z173" s="53"/>
    </row>
    <row r="174" spans="1:26" x14ac:dyDescent="0.35">
      <c r="A174" s="53">
        <v>173</v>
      </c>
      <c r="B174" s="53" t="s">
        <v>182</v>
      </c>
      <c r="C174" s="53" t="s">
        <v>182</v>
      </c>
      <c r="D174" s="53" t="s">
        <v>189</v>
      </c>
      <c r="E174" s="55">
        <v>16.946575342465753</v>
      </c>
      <c r="F174" s="55">
        <v>16.946575342465753</v>
      </c>
      <c r="G174" s="56">
        <v>45505</v>
      </c>
      <c r="H174" s="53" t="s">
        <v>199</v>
      </c>
      <c r="I174" s="53" t="s">
        <v>144</v>
      </c>
      <c r="J174" s="53" t="s">
        <v>31</v>
      </c>
      <c r="K174" s="53" t="s">
        <v>251</v>
      </c>
      <c r="L174" s="53" t="s">
        <v>118</v>
      </c>
      <c r="M174" s="30" t="s">
        <v>430</v>
      </c>
      <c r="N174" s="30" t="s">
        <v>396</v>
      </c>
      <c r="O174" s="30" t="s">
        <v>397</v>
      </c>
      <c r="P174" s="59">
        <v>2500000</v>
      </c>
      <c r="Q174" s="61">
        <f t="shared" si="2"/>
        <v>3425000</v>
      </c>
      <c r="R174" s="53" t="s">
        <v>326</v>
      </c>
      <c r="S174" s="58">
        <v>3325000</v>
      </c>
      <c r="T174" s="53" t="s">
        <v>452</v>
      </c>
      <c r="U174" s="53" t="s">
        <v>116</v>
      </c>
      <c r="V174" s="53" t="s">
        <v>445</v>
      </c>
      <c r="W174" s="53" t="s">
        <v>441</v>
      </c>
      <c r="X174" s="53" t="s">
        <v>455</v>
      </c>
      <c r="Y174" s="53" t="e">
        <v>#N/A</v>
      </c>
      <c r="Z174" s="53" t="s">
        <v>456</v>
      </c>
    </row>
    <row r="175" spans="1:26" x14ac:dyDescent="0.35">
      <c r="A175" s="53">
        <v>174</v>
      </c>
      <c r="B175" s="53" t="s">
        <v>182</v>
      </c>
      <c r="C175" s="53" t="s">
        <v>182</v>
      </c>
      <c r="D175" s="53" t="s">
        <v>189</v>
      </c>
      <c r="E175" s="55">
        <v>3.3465753424657536</v>
      </c>
      <c r="F175" s="55">
        <v>3.3465753424657536</v>
      </c>
      <c r="G175" s="56">
        <v>45442</v>
      </c>
      <c r="H175" s="53" t="s">
        <v>199</v>
      </c>
      <c r="I175" s="53" t="s">
        <v>144</v>
      </c>
      <c r="J175" s="53" t="s">
        <v>24</v>
      </c>
      <c r="K175" s="53" t="s">
        <v>252</v>
      </c>
      <c r="L175" s="53" t="s">
        <v>118</v>
      </c>
      <c r="M175" s="30" t="s">
        <v>428</v>
      </c>
      <c r="N175" s="30" t="s">
        <v>382</v>
      </c>
      <c r="O175" s="30" t="s">
        <v>383</v>
      </c>
      <c r="P175" s="59">
        <v>550000</v>
      </c>
      <c r="Q175" s="61">
        <f t="shared" si="2"/>
        <v>975000</v>
      </c>
      <c r="R175" s="53" t="s">
        <v>327</v>
      </c>
      <c r="S175" s="58">
        <v>875000</v>
      </c>
      <c r="T175" s="53" t="s">
        <v>453</v>
      </c>
      <c r="U175" s="53" t="s">
        <v>100</v>
      </c>
      <c r="V175" s="53" t="e">
        <v>#N/A</v>
      </c>
      <c r="W175" s="53"/>
      <c r="X175" s="53"/>
      <c r="Y175" s="53" t="e">
        <v>#N/A</v>
      </c>
      <c r="Z175" s="53"/>
    </row>
    <row r="176" spans="1:26" x14ac:dyDescent="0.35">
      <c r="A176" s="53">
        <v>175</v>
      </c>
      <c r="B176" s="53" t="s">
        <v>182</v>
      </c>
      <c r="C176" s="53" t="s">
        <v>182</v>
      </c>
      <c r="D176" s="53" t="s">
        <v>189</v>
      </c>
      <c r="E176" s="55">
        <v>2.6465753424657534</v>
      </c>
      <c r="F176" s="55">
        <v>2.6465753424657534</v>
      </c>
      <c r="G176" s="56">
        <v>45441</v>
      </c>
      <c r="H176" s="53" t="s">
        <v>199</v>
      </c>
      <c r="I176" s="53" t="s">
        <v>144</v>
      </c>
      <c r="J176" s="53" t="s">
        <v>35</v>
      </c>
      <c r="K176" s="53" t="s">
        <v>252</v>
      </c>
      <c r="L176" s="53" t="s">
        <v>118</v>
      </c>
      <c r="M176" s="30" t="s">
        <v>428</v>
      </c>
      <c r="N176" s="30" t="s">
        <v>382</v>
      </c>
      <c r="O176" s="30" t="s">
        <v>383</v>
      </c>
      <c r="P176" s="59">
        <v>550000</v>
      </c>
      <c r="Q176" s="61">
        <f t="shared" si="2"/>
        <v>875000</v>
      </c>
      <c r="R176" s="53" t="s">
        <v>328</v>
      </c>
      <c r="S176" s="58">
        <v>775000</v>
      </c>
      <c r="T176" s="53" t="s">
        <v>452</v>
      </c>
      <c r="U176" s="53" t="s">
        <v>100</v>
      </c>
      <c r="V176" s="53" t="s">
        <v>440</v>
      </c>
      <c r="W176" s="53" t="s">
        <v>440</v>
      </c>
      <c r="X176" s="53" t="s">
        <v>438</v>
      </c>
      <c r="Y176" s="53" t="e">
        <v>#N/A</v>
      </c>
      <c r="Z176" s="53"/>
    </row>
    <row r="177" spans="1:26" x14ac:dyDescent="0.35">
      <c r="A177" s="53">
        <v>176</v>
      </c>
      <c r="B177" s="53" t="s">
        <v>182</v>
      </c>
      <c r="C177" s="53" t="s">
        <v>182</v>
      </c>
      <c r="D177" s="53" t="s">
        <v>189</v>
      </c>
      <c r="E177" s="55">
        <v>7.2465753424657535</v>
      </c>
      <c r="F177" s="55">
        <v>7.2465753424657535</v>
      </c>
      <c r="G177" s="56">
        <v>45505</v>
      </c>
      <c r="H177" s="53" t="s">
        <v>199</v>
      </c>
      <c r="I177" s="53" t="s">
        <v>144</v>
      </c>
      <c r="J177" s="53" t="s">
        <v>27</v>
      </c>
      <c r="K177" s="53" t="s">
        <v>253</v>
      </c>
      <c r="L177" s="53" t="s">
        <v>118</v>
      </c>
      <c r="M177" s="30" t="s">
        <v>429</v>
      </c>
      <c r="N177" s="30" t="s">
        <v>375</v>
      </c>
      <c r="O177" s="30" t="s">
        <v>381</v>
      </c>
      <c r="P177" s="59">
        <v>1800000</v>
      </c>
      <c r="Q177" s="61">
        <f t="shared" si="2"/>
        <v>3025000</v>
      </c>
      <c r="R177" s="53" t="s">
        <v>114</v>
      </c>
      <c r="S177" s="58">
        <v>2925000</v>
      </c>
      <c r="T177" s="53" t="s">
        <v>452</v>
      </c>
      <c r="U177" s="53" t="s">
        <v>115</v>
      </c>
      <c r="V177" s="53" t="s">
        <v>437</v>
      </c>
      <c r="W177" s="53" t="s">
        <v>441</v>
      </c>
      <c r="X177" s="53" t="s">
        <v>455</v>
      </c>
      <c r="Y177" s="53" t="e">
        <v>#N/A</v>
      </c>
      <c r="Z177" s="53"/>
    </row>
    <row r="178" spans="1:26" x14ac:dyDescent="0.35">
      <c r="A178" s="53">
        <v>177</v>
      </c>
      <c r="B178" s="53" t="s">
        <v>182</v>
      </c>
      <c r="C178" s="53" t="s">
        <v>182</v>
      </c>
      <c r="D178" s="53" t="s">
        <v>189</v>
      </c>
      <c r="E178" s="55">
        <v>7.3465753424657532</v>
      </c>
      <c r="F178" s="55">
        <v>7.3465753424657532</v>
      </c>
      <c r="G178" s="56">
        <v>45444</v>
      </c>
      <c r="H178" s="53" t="s">
        <v>199</v>
      </c>
      <c r="I178" s="53" t="s">
        <v>144</v>
      </c>
      <c r="J178" s="53" t="s">
        <v>20</v>
      </c>
      <c r="K178" s="53" t="s">
        <v>252</v>
      </c>
      <c r="L178" s="53" t="s">
        <v>118</v>
      </c>
      <c r="M178" s="30" t="s">
        <v>428</v>
      </c>
      <c r="N178" s="30" t="s">
        <v>382</v>
      </c>
      <c r="O178" s="30" t="s">
        <v>383</v>
      </c>
      <c r="P178" s="59">
        <v>1700000</v>
      </c>
      <c r="Q178" s="61">
        <f t="shared" si="2"/>
        <v>2525000</v>
      </c>
      <c r="R178" s="53" t="s">
        <v>329</v>
      </c>
      <c r="S178" s="58">
        <v>2425000</v>
      </c>
      <c r="T178" s="53" t="s">
        <v>452</v>
      </c>
      <c r="U178" s="53" t="s">
        <v>100</v>
      </c>
      <c r="V178" s="53" t="e">
        <v>#N/A</v>
      </c>
      <c r="W178" s="53"/>
      <c r="X178" s="53"/>
      <c r="Y178" s="53" t="e">
        <v>#N/A</v>
      </c>
      <c r="Z178" s="53"/>
    </row>
    <row r="179" spans="1:26" x14ac:dyDescent="0.35">
      <c r="A179" s="53">
        <v>178</v>
      </c>
      <c r="B179" s="53" t="s">
        <v>182</v>
      </c>
      <c r="C179" s="53" t="s">
        <v>182</v>
      </c>
      <c r="D179" s="53" t="s">
        <v>189</v>
      </c>
      <c r="E179" s="55">
        <v>4.3465753424657532</v>
      </c>
      <c r="F179" s="55">
        <v>4.3465753424657532</v>
      </c>
      <c r="G179" s="56">
        <v>45442</v>
      </c>
      <c r="H179" s="53" t="s">
        <v>199</v>
      </c>
      <c r="I179" s="53" t="s">
        <v>144</v>
      </c>
      <c r="J179" s="53" t="s">
        <v>24</v>
      </c>
      <c r="K179" s="53" t="s">
        <v>254</v>
      </c>
      <c r="L179" s="53" t="s">
        <v>118</v>
      </c>
      <c r="M179" s="30" t="s">
        <v>428</v>
      </c>
      <c r="N179" s="30" t="s">
        <v>386</v>
      </c>
      <c r="O179" s="30" t="s">
        <v>387</v>
      </c>
      <c r="P179" s="59">
        <v>600000</v>
      </c>
      <c r="Q179" s="61">
        <f t="shared" si="2"/>
        <v>1275000</v>
      </c>
      <c r="R179" s="53" t="s">
        <v>330</v>
      </c>
      <c r="S179" s="58">
        <v>1175000</v>
      </c>
      <c r="T179" s="53" t="s">
        <v>452</v>
      </c>
      <c r="U179" s="53" t="s">
        <v>121</v>
      </c>
      <c r="V179" s="53" t="s">
        <v>437</v>
      </c>
      <c r="W179" s="53" t="s">
        <v>440</v>
      </c>
      <c r="X179" s="53" t="s">
        <v>438</v>
      </c>
      <c r="Y179" s="53" t="e">
        <v>#N/A</v>
      </c>
      <c r="Z179" s="53"/>
    </row>
    <row r="180" spans="1:26" x14ac:dyDescent="0.35">
      <c r="A180" s="53">
        <v>179</v>
      </c>
      <c r="B180" s="53" t="s">
        <v>182</v>
      </c>
      <c r="C180" s="53" t="s">
        <v>182</v>
      </c>
      <c r="D180" s="53" t="s">
        <v>189</v>
      </c>
      <c r="E180" s="55">
        <v>6.2465753424657535</v>
      </c>
      <c r="F180" s="55">
        <v>6.2465753424657535</v>
      </c>
      <c r="G180" s="56">
        <v>45526</v>
      </c>
      <c r="H180" s="53" t="s">
        <v>199</v>
      </c>
      <c r="I180" s="53" t="s">
        <v>144</v>
      </c>
      <c r="J180" s="53" t="s">
        <v>24</v>
      </c>
      <c r="K180" s="53" t="s">
        <v>255</v>
      </c>
      <c r="L180" s="53" t="s">
        <v>118</v>
      </c>
      <c r="M180" s="30" t="s">
        <v>429</v>
      </c>
      <c r="N180" s="30" t="s">
        <v>377</v>
      </c>
      <c r="O180" s="30" t="s">
        <v>378</v>
      </c>
      <c r="P180" s="59">
        <v>700000</v>
      </c>
      <c r="Q180" s="61">
        <f t="shared" si="2"/>
        <v>1525000</v>
      </c>
      <c r="R180" s="53" t="s">
        <v>331</v>
      </c>
      <c r="S180" s="58">
        <v>1425000</v>
      </c>
      <c r="T180" s="53" t="s">
        <v>452</v>
      </c>
      <c r="U180" s="53" t="s">
        <v>74</v>
      </c>
      <c r="V180" s="53" t="s">
        <v>440</v>
      </c>
      <c r="W180" s="53" t="s">
        <v>441</v>
      </c>
      <c r="X180" s="53" t="s">
        <v>455</v>
      </c>
      <c r="Y180" s="53" t="e">
        <v>#N/A</v>
      </c>
      <c r="Z180" s="53"/>
    </row>
    <row r="181" spans="1:26" x14ac:dyDescent="0.35">
      <c r="A181" s="53">
        <v>180</v>
      </c>
      <c r="B181" s="53" t="s">
        <v>182</v>
      </c>
      <c r="C181" s="53" t="s">
        <v>182</v>
      </c>
      <c r="D181" s="53" t="s">
        <v>189</v>
      </c>
      <c r="E181" s="55">
        <v>4.7465753424657535</v>
      </c>
      <c r="F181" s="55">
        <v>4.7465753424657535</v>
      </c>
      <c r="G181" s="56">
        <v>45500</v>
      </c>
      <c r="H181" s="53" t="s">
        <v>199</v>
      </c>
      <c r="I181" s="53" t="s">
        <v>144</v>
      </c>
      <c r="J181" s="53" t="s">
        <v>24</v>
      </c>
      <c r="K181" s="53" t="s">
        <v>250</v>
      </c>
      <c r="L181" s="53" t="s">
        <v>118</v>
      </c>
      <c r="M181" s="30" t="s">
        <v>429</v>
      </c>
      <c r="N181" s="30" t="s">
        <v>377</v>
      </c>
      <c r="O181" s="30" t="s">
        <v>378</v>
      </c>
      <c r="P181" s="60" t="e">
        <v>#VALUE!</v>
      </c>
      <c r="Q181" s="61">
        <f t="shared" si="2"/>
        <v>1725000</v>
      </c>
      <c r="R181" s="53" t="s">
        <v>122</v>
      </c>
      <c r="S181" s="58">
        <v>1625000</v>
      </c>
      <c r="T181" s="53" t="s">
        <v>452</v>
      </c>
      <c r="U181" s="53" t="s">
        <v>115</v>
      </c>
      <c r="V181" s="53" t="e">
        <v>#N/A</v>
      </c>
      <c r="W181" s="53"/>
      <c r="X181" s="53"/>
      <c r="Y181" s="53" t="e">
        <v>#N/A</v>
      </c>
      <c r="Z181" s="53"/>
    </row>
    <row r="182" spans="1:26" x14ac:dyDescent="0.35">
      <c r="A182" s="53">
        <v>181</v>
      </c>
      <c r="B182" s="53" t="s">
        <v>182</v>
      </c>
      <c r="C182" s="53" t="s">
        <v>182</v>
      </c>
      <c r="D182" s="53" t="s">
        <v>189</v>
      </c>
      <c r="E182" s="55">
        <v>9.3465753424657532</v>
      </c>
      <c r="F182" s="55">
        <v>9.3465753424657532</v>
      </c>
      <c r="G182" s="56">
        <v>45560</v>
      </c>
      <c r="H182" s="53" t="s">
        <v>199</v>
      </c>
      <c r="I182" s="53" t="s">
        <v>144</v>
      </c>
      <c r="J182" s="53" t="s">
        <v>21</v>
      </c>
      <c r="K182" s="53" t="s">
        <v>256</v>
      </c>
      <c r="L182" s="53" t="s">
        <v>118</v>
      </c>
      <c r="M182" s="30" t="s">
        <v>428</v>
      </c>
      <c r="N182" s="30" t="s">
        <v>398</v>
      </c>
      <c r="O182" s="30" t="s">
        <v>399</v>
      </c>
      <c r="P182" s="59">
        <v>2300000</v>
      </c>
      <c r="Q182" s="61">
        <f t="shared" si="2"/>
        <v>3525000</v>
      </c>
      <c r="R182" s="53" t="s">
        <v>332</v>
      </c>
      <c r="S182" s="58">
        <v>3425000</v>
      </c>
      <c r="T182" s="53" t="s">
        <v>452</v>
      </c>
      <c r="U182" s="53" t="s">
        <v>104</v>
      </c>
      <c r="V182" s="53" t="s">
        <v>440</v>
      </c>
      <c r="W182" s="53" t="s">
        <v>441</v>
      </c>
      <c r="X182" s="53" t="s">
        <v>455</v>
      </c>
      <c r="Y182" s="53" t="e">
        <v>#N/A</v>
      </c>
      <c r="Z182" s="53"/>
    </row>
    <row r="183" spans="1:26" x14ac:dyDescent="0.35">
      <c r="A183" s="53">
        <v>182</v>
      </c>
      <c r="B183" s="53" t="s">
        <v>182</v>
      </c>
      <c r="C183" s="53" t="s">
        <v>182</v>
      </c>
      <c r="D183" s="53" t="s">
        <v>189</v>
      </c>
      <c r="E183" s="55">
        <v>4.2465753424657535</v>
      </c>
      <c r="F183" s="55">
        <v>4.2465753424657535</v>
      </c>
      <c r="G183" s="56">
        <v>45462</v>
      </c>
      <c r="H183" s="53" t="s">
        <v>199</v>
      </c>
      <c r="I183" s="53" t="s">
        <v>144</v>
      </c>
      <c r="J183" s="53" t="s">
        <v>24</v>
      </c>
      <c r="K183" s="53" t="s">
        <v>257</v>
      </c>
      <c r="L183" s="53" t="s">
        <v>118</v>
      </c>
      <c r="M183" s="30" t="s">
        <v>430</v>
      </c>
      <c r="N183" s="30" t="s">
        <v>379</v>
      </c>
      <c r="O183" s="30" t="s">
        <v>380</v>
      </c>
      <c r="P183" s="59">
        <v>1100000</v>
      </c>
      <c r="Q183" s="61">
        <f t="shared" si="2"/>
        <v>1525000</v>
      </c>
      <c r="R183" s="53" t="s">
        <v>125</v>
      </c>
      <c r="S183" s="58">
        <v>1425000</v>
      </c>
      <c r="T183" s="53" t="s">
        <v>452</v>
      </c>
      <c r="U183" s="53" t="s">
        <v>126</v>
      </c>
      <c r="V183" s="53" t="e">
        <v>#N/A</v>
      </c>
      <c r="W183" s="53"/>
      <c r="X183" s="53"/>
      <c r="Y183" s="53" t="e">
        <v>#N/A</v>
      </c>
      <c r="Z183" s="53"/>
    </row>
    <row r="184" spans="1:26" x14ac:dyDescent="0.35">
      <c r="A184" s="53">
        <v>183</v>
      </c>
      <c r="B184" s="53" t="s">
        <v>182</v>
      </c>
      <c r="C184" s="53" t="s">
        <v>182</v>
      </c>
      <c r="D184" s="53" t="s">
        <v>189</v>
      </c>
      <c r="E184" s="55">
        <v>4.7465753424657535</v>
      </c>
      <c r="F184" s="55">
        <v>4.7465753424657535</v>
      </c>
      <c r="G184" s="56">
        <v>45506</v>
      </c>
      <c r="H184" s="53" t="s">
        <v>199</v>
      </c>
      <c r="I184" s="53" t="s">
        <v>144</v>
      </c>
      <c r="J184" s="53" t="s">
        <v>24</v>
      </c>
      <c r="K184" s="53" t="s">
        <v>256</v>
      </c>
      <c r="L184" s="53" t="s">
        <v>118</v>
      </c>
      <c r="M184" s="30" t="s">
        <v>428</v>
      </c>
      <c r="N184" s="30" t="s">
        <v>398</v>
      </c>
      <c r="O184" s="30" t="s">
        <v>399</v>
      </c>
      <c r="P184" s="59">
        <v>1110000</v>
      </c>
      <c r="Q184" s="61">
        <f t="shared" si="2"/>
        <v>2225000</v>
      </c>
      <c r="R184" s="53" t="s">
        <v>333</v>
      </c>
      <c r="S184" s="58">
        <v>2125000</v>
      </c>
      <c r="T184" s="53" t="s">
        <v>452</v>
      </c>
      <c r="U184" s="53" t="s">
        <v>104</v>
      </c>
      <c r="V184" s="53" t="s">
        <v>437</v>
      </c>
      <c r="W184" s="53" t="s">
        <v>441</v>
      </c>
      <c r="X184" s="53" t="s">
        <v>455</v>
      </c>
      <c r="Y184" s="53" t="e">
        <v>#N/A</v>
      </c>
      <c r="Z184" s="53"/>
    </row>
    <row r="185" spans="1:26" x14ac:dyDescent="0.35">
      <c r="A185" s="53">
        <v>184</v>
      </c>
      <c r="B185" s="53" t="s">
        <v>182</v>
      </c>
      <c r="C185" s="53" t="s">
        <v>182</v>
      </c>
      <c r="D185" s="53" t="s">
        <v>189</v>
      </c>
      <c r="E185" s="55">
        <v>3.2465753424657535</v>
      </c>
      <c r="F185" s="55">
        <v>3.2465753424657535</v>
      </c>
      <c r="G185" s="56">
        <v>45477</v>
      </c>
      <c r="H185" s="53" t="s">
        <v>199</v>
      </c>
      <c r="I185" s="53" t="s">
        <v>144</v>
      </c>
      <c r="J185" s="53" t="s">
        <v>24</v>
      </c>
      <c r="K185" s="53" t="s">
        <v>256</v>
      </c>
      <c r="L185" s="53" t="s">
        <v>118</v>
      </c>
      <c r="M185" s="30" t="s">
        <v>428</v>
      </c>
      <c r="N185" s="30" t="s">
        <v>398</v>
      </c>
      <c r="O185" s="30" t="s">
        <v>399</v>
      </c>
      <c r="P185" s="59">
        <v>750000</v>
      </c>
      <c r="Q185" s="61">
        <f t="shared" si="2"/>
        <v>1425000</v>
      </c>
      <c r="R185" s="53" t="s">
        <v>333</v>
      </c>
      <c r="S185" s="58">
        <v>1325000</v>
      </c>
      <c r="T185" s="53" t="s">
        <v>452</v>
      </c>
      <c r="U185" s="53" t="s">
        <v>104</v>
      </c>
      <c r="V185" s="53" t="s">
        <v>440</v>
      </c>
      <c r="W185" s="53" t="s">
        <v>440</v>
      </c>
      <c r="X185" s="53" t="s">
        <v>438</v>
      </c>
      <c r="Y185" s="53" t="e">
        <v>#N/A</v>
      </c>
      <c r="Z185" s="53"/>
    </row>
    <row r="186" spans="1:26" x14ac:dyDescent="0.35">
      <c r="A186" s="53">
        <v>185</v>
      </c>
      <c r="B186" s="53" t="s">
        <v>182</v>
      </c>
      <c r="C186" s="53" t="s">
        <v>182</v>
      </c>
      <c r="D186" s="53" t="s">
        <v>189</v>
      </c>
      <c r="E186" s="55">
        <v>14.246575342465754</v>
      </c>
      <c r="F186" s="55">
        <v>14.246575342465754</v>
      </c>
      <c r="G186" s="56">
        <v>45506</v>
      </c>
      <c r="H186" s="53" t="s">
        <v>199</v>
      </c>
      <c r="I186" s="53" t="s">
        <v>144</v>
      </c>
      <c r="J186" s="53" t="s">
        <v>31</v>
      </c>
      <c r="K186" s="53" t="s">
        <v>258</v>
      </c>
      <c r="L186" s="53" t="s">
        <v>118</v>
      </c>
      <c r="M186" s="30" t="s">
        <v>430</v>
      </c>
      <c r="N186" s="30" t="s">
        <v>400</v>
      </c>
      <c r="O186" s="30" t="s">
        <v>401</v>
      </c>
      <c r="P186" s="59">
        <v>8100000</v>
      </c>
      <c r="Q186" s="61">
        <f t="shared" si="2"/>
        <v>4225000</v>
      </c>
      <c r="R186" s="53" t="s">
        <v>334</v>
      </c>
      <c r="S186" s="58">
        <v>4125000</v>
      </c>
      <c r="T186" s="53" t="s">
        <v>452</v>
      </c>
      <c r="U186" s="53" t="s">
        <v>128</v>
      </c>
      <c r="V186" s="53" t="s">
        <v>439</v>
      </c>
      <c r="W186" s="53" t="s">
        <v>441</v>
      </c>
      <c r="X186" s="53" t="s">
        <v>455</v>
      </c>
      <c r="Y186" s="53" t="e">
        <v>#N/A</v>
      </c>
      <c r="Z186" s="53"/>
    </row>
    <row r="187" spans="1:26" x14ac:dyDescent="0.35">
      <c r="A187" s="53">
        <v>186</v>
      </c>
      <c r="B187" s="53" t="s">
        <v>182</v>
      </c>
      <c r="C187" s="53" t="s">
        <v>182</v>
      </c>
      <c r="D187" s="53" t="s">
        <v>189</v>
      </c>
      <c r="E187" s="55">
        <v>5.7465753424657535</v>
      </c>
      <c r="F187" s="55">
        <v>5.7465753424657535</v>
      </c>
      <c r="G187" s="56">
        <v>45563</v>
      </c>
      <c r="H187" s="53" t="s">
        <v>199</v>
      </c>
      <c r="I187" s="53" t="s">
        <v>144</v>
      </c>
      <c r="J187" s="53" t="s">
        <v>24</v>
      </c>
      <c r="K187" s="53" t="s">
        <v>246</v>
      </c>
      <c r="L187" s="53" t="s">
        <v>118</v>
      </c>
      <c r="M187" s="30" t="s">
        <v>428</v>
      </c>
      <c r="N187" s="30" t="s">
        <v>386</v>
      </c>
      <c r="O187" s="30" t="s">
        <v>387</v>
      </c>
      <c r="P187" s="59">
        <v>1800000</v>
      </c>
      <c r="Q187" s="61">
        <f t="shared" si="2"/>
        <v>2225000</v>
      </c>
      <c r="R187" s="53" t="s">
        <v>319</v>
      </c>
      <c r="S187" s="58">
        <v>2125000</v>
      </c>
      <c r="T187" s="53" t="s">
        <v>452</v>
      </c>
      <c r="U187" s="53" t="s">
        <v>104</v>
      </c>
      <c r="V187" s="53" t="s">
        <v>440</v>
      </c>
      <c r="W187" s="53" t="s">
        <v>441</v>
      </c>
      <c r="X187" s="53" t="s">
        <v>455</v>
      </c>
      <c r="Y187" s="53" t="e">
        <v>#N/A</v>
      </c>
      <c r="Z187" s="53"/>
    </row>
    <row r="188" spans="1:26" x14ac:dyDescent="0.35">
      <c r="A188" s="53">
        <v>187</v>
      </c>
      <c r="B188" s="53" t="s">
        <v>182</v>
      </c>
      <c r="C188" s="53" t="s">
        <v>182</v>
      </c>
      <c r="D188" s="53" t="s">
        <v>189</v>
      </c>
      <c r="E188" s="55">
        <v>3.5465753424657533</v>
      </c>
      <c r="F188" s="55">
        <v>3.5465753424657533</v>
      </c>
      <c r="G188" s="56">
        <v>45562</v>
      </c>
      <c r="H188" s="53" t="s">
        <v>199</v>
      </c>
      <c r="I188" s="53" t="s">
        <v>144</v>
      </c>
      <c r="J188" s="53" t="s">
        <v>24</v>
      </c>
      <c r="K188" s="53" t="s">
        <v>250</v>
      </c>
      <c r="L188" s="53" t="s">
        <v>118</v>
      </c>
      <c r="M188" s="30" t="s">
        <v>429</v>
      </c>
      <c r="N188" s="30" t="s">
        <v>375</v>
      </c>
      <c r="O188" s="30" t="s">
        <v>381</v>
      </c>
      <c r="P188" s="59">
        <v>880000.00000000012</v>
      </c>
      <c r="Q188" s="61">
        <f t="shared" si="2"/>
        <v>1575000</v>
      </c>
      <c r="R188" s="53" t="s">
        <v>114</v>
      </c>
      <c r="S188" s="58">
        <v>1475000</v>
      </c>
      <c r="T188" s="53" t="s">
        <v>452</v>
      </c>
      <c r="U188" s="53" t="s">
        <v>115</v>
      </c>
      <c r="V188" s="53" t="e">
        <v>#N/A</v>
      </c>
      <c r="W188" s="53"/>
      <c r="X188" s="53"/>
      <c r="Y188" s="53" t="e">
        <v>#N/A</v>
      </c>
      <c r="Z188" s="53"/>
    </row>
    <row r="189" spans="1:26" x14ac:dyDescent="0.35">
      <c r="A189" s="53">
        <v>188</v>
      </c>
      <c r="B189" s="53" t="s">
        <v>182</v>
      </c>
      <c r="C189" s="53" t="s">
        <v>182</v>
      </c>
      <c r="D189" s="53" t="s">
        <v>189</v>
      </c>
      <c r="E189" s="55">
        <v>4.3465753424657532</v>
      </c>
      <c r="F189" s="55">
        <v>4.3465753424657532</v>
      </c>
      <c r="G189" s="56">
        <v>45469</v>
      </c>
      <c r="H189" s="53" t="s">
        <v>199</v>
      </c>
      <c r="I189" s="53" t="s">
        <v>144</v>
      </c>
      <c r="J189" s="53" t="s">
        <v>24</v>
      </c>
      <c r="K189" s="53" t="s">
        <v>259</v>
      </c>
      <c r="L189" s="53" t="s">
        <v>118</v>
      </c>
      <c r="M189" s="30" t="s">
        <v>430</v>
      </c>
      <c r="N189" s="30" t="s">
        <v>379</v>
      </c>
      <c r="O189" s="30" t="s">
        <v>380</v>
      </c>
      <c r="P189" s="59">
        <v>1150000</v>
      </c>
      <c r="Q189" s="61">
        <f t="shared" si="2"/>
        <v>1625000</v>
      </c>
      <c r="R189" s="53" t="s">
        <v>335</v>
      </c>
      <c r="S189" s="58">
        <v>1525000</v>
      </c>
      <c r="T189" s="53" t="s">
        <v>452</v>
      </c>
      <c r="U189" s="53" t="s">
        <v>126</v>
      </c>
      <c r="V189" s="53" t="s">
        <v>440</v>
      </c>
      <c r="W189" s="53" t="s">
        <v>440</v>
      </c>
      <c r="X189" s="53" t="s">
        <v>438</v>
      </c>
      <c r="Y189" s="53" t="e">
        <v>#N/A</v>
      </c>
      <c r="Z189" s="53"/>
    </row>
    <row r="190" spans="1:26" x14ac:dyDescent="0.35">
      <c r="A190" s="53">
        <v>189</v>
      </c>
      <c r="B190" s="53" t="s">
        <v>182</v>
      </c>
      <c r="C190" s="53" t="s">
        <v>182</v>
      </c>
      <c r="D190" s="53" t="s">
        <v>189</v>
      </c>
      <c r="E190" s="55">
        <v>4.2465753424657535</v>
      </c>
      <c r="F190" s="55">
        <v>4.2465753424657535</v>
      </c>
      <c r="G190" s="56">
        <v>45470</v>
      </c>
      <c r="H190" s="53" t="s">
        <v>199</v>
      </c>
      <c r="I190" s="53" t="s">
        <v>144</v>
      </c>
      <c r="J190" s="53" t="s">
        <v>24</v>
      </c>
      <c r="K190" s="53" t="s">
        <v>259</v>
      </c>
      <c r="L190" s="53" t="s">
        <v>118</v>
      </c>
      <c r="M190" s="30" t="s">
        <v>430</v>
      </c>
      <c r="N190" s="30" t="s">
        <v>379</v>
      </c>
      <c r="O190" s="30" t="s">
        <v>380</v>
      </c>
      <c r="P190" s="59">
        <v>600000</v>
      </c>
      <c r="Q190" s="61">
        <f t="shared" si="2"/>
        <v>1325000</v>
      </c>
      <c r="R190" s="53" t="s">
        <v>335</v>
      </c>
      <c r="S190" s="58">
        <v>1225000</v>
      </c>
      <c r="T190" s="53" t="s">
        <v>452</v>
      </c>
      <c r="U190" s="53" t="s">
        <v>126</v>
      </c>
      <c r="V190" s="53" t="s">
        <v>445</v>
      </c>
      <c r="W190" s="53" t="s">
        <v>440</v>
      </c>
      <c r="X190" s="53" t="s">
        <v>438</v>
      </c>
      <c r="Y190" s="53" t="e">
        <v>#N/A</v>
      </c>
      <c r="Z190" s="53" t="s">
        <v>456</v>
      </c>
    </row>
    <row r="191" spans="1:26" x14ac:dyDescent="0.35">
      <c r="A191" s="53">
        <v>190</v>
      </c>
      <c r="B191" s="53" t="s">
        <v>182</v>
      </c>
      <c r="C191" s="53" t="s">
        <v>182</v>
      </c>
      <c r="D191" s="53" t="s">
        <v>189</v>
      </c>
      <c r="E191" s="55">
        <v>6.2465753424657535</v>
      </c>
      <c r="F191" s="55">
        <v>6.2465753424657535</v>
      </c>
      <c r="G191" s="56">
        <v>45547</v>
      </c>
      <c r="H191" s="53" t="s">
        <v>199</v>
      </c>
      <c r="I191" s="53" t="s">
        <v>144</v>
      </c>
      <c r="J191" s="53" t="s">
        <v>20</v>
      </c>
      <c r="K191" s="53" t="s">
        <v>260</v>
      </c>
      <c r="L191" s="53" t="s">
        <v>118</v>
      </c>
      <c r="M191" s="30" t="s">
        <v>428</v>
      </c>
      <c r="N191" s="30" t="s">
        <v>398</v>
      </c>
      <c r="O191" s="30" t="s">
        <v>399</v>
      </c>
      <c r="P191" s="59">
        <v>1800000</v>
      </c>
      <c r="Q191" s="61">
        <f t="shared" si="2"/>
        <v>2225000</v>
      </c>
      <c r="R191" s="53" t="s">
        <v>336</v>
      </c>
      <c r="S191" s="58">
        <v>2125000</v>
      </c>
      <c r="T191" s="53" t="s">
        <v>452</v>
      </c>
      <c r="U191" s="53" t="s">
        <v>115</v>
      </c>
      <c r="V191" s="53" t="s">
        <v>437</v>
      </c>
      <c r="W191" s="53" t="s">
        <v>441</v>
      </c>
      <c r="X191" s="53" t="s">
        <v>455</v>
      </c>
      <c r="Y191" s="53" t="e">
        <v>#N/A</v>
      </c>
      <c r="Z191" s="53"/>
    </row>
    <row r="192" spans="1:26" x14ac:dyDescent="0.35">
      <c r="A192" s="53">
        <v>191</v>
      </c>
      <c r="B192" s="53" t="s">
        <v>182</v>
      </c>
      <c r="C192" s="53" t="s">
        <v>182</v>
      </c>
      <c r="D192" s="53" t="s">
        <v>189</v>
      </c>
      <c r="E192" s="55">
        <v>7.5465753424657533</v>
      </c>
      <c r="F192" s="55">
        <v>7.5465753424657533</v>
      </c>
      <c r="G192" s="56">
        <v>45616</v>
      </c>
      <c r="H192" s="53" t="s">
        <v>199</v>
      </c>
      <c r="I192" s="53" t="s">
        <v>144</v>
      </c>
      <c r="J192" s="53" t="s">
        <v>20</v>
      </c>
      <c r="K192" s="53" t="s">
        <v>261</v>
      </c>
      <c r="L192" s="53" t="s">
        <v>118</v>
      </c>
      <c r="M192" s="30" t="s">
        <v>430</v>
      </c>
      <c r="N192" s="30" t="s">
        <v>379</v>
      </c>
      <c r="O192" s="30" t="s">
        <v>380</v>
      </c>
      <c r="P192" s="59">
        <v>1250000</v>
      </c>
      <c r="Q192" s="61">
        <f t="shared" si="2"/>
        <v>2025000</v>
      </c>
      <c r="R192" s="53" t="s">
        <v>32</v>
      </c>
      <c r="S192" s="58">
        <v>1925000</v>
      </c>
      <c r="T192" s="53" t="s">
        <v>452</v>
      </c>
      <c r="U192" s="53" t="s">
        <v>18</v>
      </c>
      <c r="V192" s="53" t="s">
        <v>440</v>
      </c>
      <c r="W192" s="53" t="s">
        <v>441</v>
      </c>
      <c r="X192" s="53" t="s">
        <v>455</v>
      </c>
      <c r="Y192" s="53" t="e">
        <v>#N/A</v>
      </c>
      <c r="Z192" s="53"/>
    </row>
    <row r="193" spans="1:26" x14ac:dyDescent="0.35">
      <c r="A193" s="53">
        <v>192</v>
      </c>
      <c r="B193" s="53" t="s">
        <v>182</v>
      </c>
      <c r="C193" s="53" t="s">
        <v>182</v>
      </c>
      <c r="D193" s="53" t="s">
        <v>189</v>
      </c>
      <c r="E193" s="55">
        <v>8.5465753424657542</v>
      </c>
      <c r="F193" s="55">
        <v>8.5465753424657542</v>
      </c>
      <c r="G193" s="56">
        <v>45612</v>
      </c>
      <c r="H193" s="53" t="s">
        <v>199</v>
      </c>
      <c r="I193" s="53" t="s">
        <v>144</v>
      </c>
      <c r="J193" s="53" t="s">
        <v>21</v>
      </c>
      <c r="K193" s="53" t="s">
        <v>261</v>
      </c>
      <c r="L193" s="53" t="s">
        <v>118</v>
      </c>
      <c r="M193" s="30" t="s">
        <v>428</v>
      </c>
      <c r="N193" s="30" t="s">
        <v>398</v>
      </c>
      <c r="O193" s="30" t="s">
        <v>399</v>
      </c>
      <c r="P193" s="59">
        <v>2000000</v>
      </c>
      <c r="Q193" s="61">
        <f t="shared" si="2"/>
        <v>2825000</v>
      </c>
      <c r="R193" s="53" t="s">
        <v>337</v>
      </c>
      <c r="S193" s="58">
        <v>2725000</v>
      </c>
      <c r="T193" s="53" t="s">
        <v>452</v>
      </c>
      <c r="U193" s="53" t="s">
        <v>18</v>
      </c>
      <c r="V193" s="53" t="s">
        <v>440</v>
      </c>
      <c r="W193" s="53" t="s">
        <v>441</v>
      </c>
      <c r="X193" s="53" t="s">
        <v>455</v>
      </c>
      <c r="Y193" s="53" t="e">
        <v>#N/A</v>
      </c>
      <c r="Z193" s="53"/>
    </row>
    <row r="194" spans="1:26" x14ac:dyDescent="0.35">
      <c r="A194" s="53">
        <v>193</v>
      </c>
      <c r="B194" s="53" t="s">
        <v>182</v>
      </c>
      <c r="C194" s="53" t="s">
        <v>182</v>
      </c>
      <c r="D194" s="53" t="s">
        <v>189</v>
      </c>
      <c r="E194" s="55">
        <v>8.0465753424657525</v>
      </c>
      <c r="F194" s="55">
        <v>8.0465753424657525</v>
      </c>
      <c r="G194" s="56">
        <v>45547</v>
      </c>
      <c r="H194" s="53" t="s">
        <v>199</v>
      </c>
      <c r="I194" s="53" t="s">
        <v>144</v>
      </c>
      <c r="J194" s="53" t="s">
        <v>27</v>
      </c>
      <c r="K194" s="53" t="s">
        <v>261</v>
      </c>
      <c r="L194" s="53" t="s">
        <v>118</v>
      </c>
      <c r="M194" s="30" t="s">
        <v>428</v>
      </c>
      <c r="N194" s="30" t="s">
        <v>375</v>
      </c>
      <c r="O194" s="30" t="s">
        <v>376</v>
      </c>
      <c r="P194" s="59">
        <v>2300000</v>
      </c>
      <c r="Q194" s="61">
        <f t="shared" si="2"/>
        <v>2225000</v>
      </c>
      <c r="R194" s="53" t="s">
        <v>337</v>
      </c>
      <c r="S194" s="58">
        <v>2125000</v>
      </c>
      <c r="T194" s="53" t="s">
        <v>452</v>
      </c>
      <c r="U194" s="53" t="s">
        <v>18</v>
      </c>
      <c r="V194" s="53" t="s">
        <v>440</v>
      </c>
      <c r="W194" s="53" t="s">
        <v>441</v>
      </c>
      <c r="X194" s="53" t="s">
        <v>455</v>
      </c>
      <c r="Y194" s="53" t="e">
        <v>#N/A</v>
      </c>
      <c r="Z194" s="53"/>
    </row>
    <row r="195" spans="1:26" x14ac:dyDescent="0.35">
      <c r="A195" s="53">
        <v>194</v>
      </c>
      <c r="B195" s="53" t="s">
        <v>182</v>
      </c>
      <c r="C195" s="53" t="s">
        <v>182</v>
      </c>
      <c r="D195" s="53" t="s">
        <v>189</v>
      </c>
      <c r="E195" s="55">
        <v>8.5465753424657542</v>
      </c>
      <c r="F195" s="55">
        <v>8.5465753424657542</v>
      </c>
      <c r="G195" s="56">
        <v>45612</v>
      </c>
      <c r="H195" s="53" t="s">
        <v>199</v>
      </c>
      <c r="I195" s="53" t="s">
        <v>144</v>
      </c>
      <c r="J195" s="53" t="s">
        <v>27</v>
      </c>
      <c r="K195" s="53" t="s">
        <v>261</v>
      </c>
      <c r="L195" s="53" t="s">
        <v>118</v>
      </c>
      <c r="M195" s="30" t="s">
        <v>428</v>
      </c>
      <c r="N195" s="30" t="s">
        <v>375</v>
      </c>
      <c r="O195" s="30" t="s">
        <v>376</v>
      </c>
      <c r="P195" s="59">
        <v>1285000</v>
      </c>
      <c r="Q195" s="61">
        <f t="shared" ref="Q195:Q258" si="3">S195+100000</f>
        <v>2325000</v>
      </c>
      <c r="R195" s="53" t="s">
        <v>337</v>
      </c>
      <c r="S195" s="58">
        <v>2225000</v>
      </c>
      <c r="T195" s="53" t="s">
        <v>452</v>
      </c>
      <c r="U195" s="53" t="s">
        <v>18</v>
      </c>
      <c r="V195" s="53" t="s">
        <v>440</v>
      </c>
      <c r="W195" s="53" t="s">
        <v>441</v>
      </c>
      <c r="X195" s="53" t="s">
        <v>455</v>
      </c>
      <c r="Y195" s="53" t="e">
        <v>#N/A</v>
      </c>
      <c r="Z195" s="53"/>
    </row>
    <row r="196" spans="1:26" x14ac:dyDescent="0.35">
      <c r="A196" s="53">
        <v>195</v>
      </c>
      <c r="B196" s="53" t="s">
        <v>182</v>
      </c>
      <c r="C196" s="53" t="s">
        <v>182</v>
      </c>
      <c r="D196" s="53" t="s">
        <v>189</v>
      </c>
      <c r="E196" s="55">
        <v>10.246575342465754</v>
      </c>
      <c r="F196" s="55">
        <v>10.246575342465754</v>
      </c>
      <c r="G196" s="56">
        <v>45553</v>
      </c>
      <c r="H196" s="53" t="s">
        <v>199</v>
      </c>
      <c r="I196" s="53" t="s">
        <v>144</v>
      </c>
      <c r="J196" s="53" t="s">
        <v>21</v>
      </c>
      <c r="K196" s="53" t="e">
        <v>#N/A</v>
      </c>
      <c r="L196" s="53" t="s">
        <v>287</v>
      </c>
      <c r="M196" s="30" t="e">
        <v>#N/A</v>
      </c>
      <c r="N196" s="30" t="e">
        <v>#N/A</v>
      </c>
      <c r="O196" s="30" t="s">
        <v>129</v>
      </c>
      <c r="P196" s="59">
        <v>1500000</v>
      </c>
      <c r="Q196" s="61">
        <f t="shared" si="3"/>
        <v>3025000</v>
      </c>
      <c r="R196" s="53" t="e">
        <v>#N/A</v>
      </c>
      <c r="S196" s="58">
        <v>2925000</v>
      </c>
      <c r="T196" s="53" t="e">
        <v>#N/A</v>
      </c>
      <c r="U196" s="53" t="s">
        <v>18</v>
      </c>
      <c r="V196" s="53" t="e">
        <v>#N/A</v>
      </c>
      <c r="W196" s="53"/>
      <c r="X196" s="53"/>
      <c r="Y196" s="53" t="e">
        <v>#N/A</v>
      </c>
      <c r="Z196" s="53"/>
    </row>
    <row r="197" spans="1:26" x14ac:dyDescent="0.35">
      <c r="A197" s="53">
        <v>196</v>
      </c>
      <c r="B197" s="53" t="s">
        <v>182</v>
      </c>
      <c r="C197" s="53" t="s">
        <v>182</v>
      </c>
      <c r="D197" s="53" t="s">
        <v>189</v>
      </c>
      <c r="E197" s="55">
        <v>2.9465753424657537</v>
      </c>
      <c r="F197" s="55">
        <v>2.9465753424657537</v>
      </c>
      <c r="G197" s="56">
        <v>45485</v>
      </c>
      <c r="H197" s="53" t="s">
        <v>199</v>
      </c>
      <c r="I197" s="53" t="s">
        <v>144</v>
      </c>
      <c r="J197" s="53" t="s">
        <v>35</v>
      </c>
      <c r="K197" s="53" t="s">
        <v>262</v>
      </c>
      <c r="L197" s="53" t="s">
        <v>287</v>
      </c>
      <c r="M197" s="30" t="s">
        <v>429</v>
      </c>
      <c r="N197" s="30" t="s">
        <v>375</v>
      </c>
      <c r="O197" s="30" t="s">
        <v>381</v>
      </c>
      <c r="P197" s="59">
        <v>500000</v>
      </c>
      <c r="Q197" s="61">
        <f t="shared" si="3"/>
        <v>1125000</v>
      </c>
      <c r="R197" s="53" t="s">
        <v>338</v>
      </c>
      <c r="S197" s="58">
        <v>1025000</v>
      </c>
      <c r="T197" s="53" t="s">
        <v>452</v>
      </c>
      <c r="U197" s="53" t="s">
        <v>130</v>
      </c>
      <c r="V197" s="53" t="s">
        <v>440</v>
      </c>
      <c r="W197" s="53" t="s">
        <v>441</v>
      </c>
      <c r="X197" s="53" t="s">
        <v>455</v>
      </c>
      <c r="Y197" s="53" t="e">
        <v>#N/A</v>
      </c>
      <c r="Z197" s="53"/>
    </row>
    <row r="198" spans="1:26" x14ac:dyDescent="0.35">
      <c r="A198" s="53">
        <v>197</v>
      </c>
      <c r="B198" s="53" t="s">
        <v>182</v>
      </c>
      <c r="C198" s="53" t="s">
        <v>182</v>
      </c>
      <c r="D198" s="53" t="s">
        <v>189</v>
      </c>
      <c r="E198" s="55">
        <v>12.046575342465754</v>
      </c>
      <c r="F198" s="55">
        <v>12.046575342465754</v>
      </c>
      <c r="G198" s="56">
        <v>45592</v>
      </c>
      <c r="H198" s="53" t="s">
        <v>199</v>
      </c>
      <c r="I198" s="53" t="s">
        <v>144</v>
      </c>
      <c r="J198" s="53" t="s">
        <v>31</v>
      </c>
      <c r="K198" s="53" t="e">
        <v>#N/A</v>
      </c>
      <c r="L198" s="53" t="s">
        <v>287</v>
      </c>
      <c r="M198" s="30" t="e">
        <v>#N/A</v>
      </c>
      <c r="N198" s="30" t="e">
        <v>#N/A</v>
      </c>
      <c r="O198" s="30" t="s">
        <v>131</v>
      </c>
      <c r="P198" s="60" t="e">
        <v>#VALUE!</v>
      </c>
      <c r="Q198" s="61">
        <f t="shared" si="3"/>
        <v>4025000</v>
      </c>
      <c r="R198" s="53" t="e">
        <v>#N/A</v>
      </c>
      <c r="S198" s="58">
        <v>3925000</v>
      </c>
      <c r="T198" s="53" t="e">
        <v>#N/A</v>
      </c>
      <c r="U198" s="53" t="s">
        <v>128</v>
      </c>
      <c r="V198" s="53" t="e">
        <v>#N/A</v>
      </c>
      <c r="W198" s="53"/>
      <c r="X198" s="53"/>
      <c r="Y198" s="53" t="e">
        <v>#N/A</v>
      </c>
      <c r="Z198" s="53"/>
    </row>
    <row r="199" spans="1:26" x14ac:dyDescent="0.35">
      <c r="A199" s="53">
        <v>198</v>
      </c>
      <c r="B199" s="53" t="s">
        <v>182</v>
      </c>
      <c r="C199" s="53" t="s">
        <v>182</v>
      </c>
      <c r="D199" s="53" t="s">
        <v>189</v>
      </c>
      <c r="E199" s="55">
        <v>17.246575342465754</v>
      </c>
      <c r="F199" s="55">
        <v>17.246575342465754</v>
      </c>
      <c r="G199" s="56">
        <v>45514</v>
      </c>
      <c r="H199" s="53" t="s">
        <v>199</v>
      </c>
      <c r="I199" s="53" t="s">
        <v>144</v>
      </c>
      <c r="J199" s="53" t="s">
        <v>133</v>
      </c>
      <c r="K199" s="53" t="s">
        <v>262</v>
      </c>
      <c r="L199" s="53" t="s">
        <v>287</v>
      </c>
      <c r="M199" s="30" t="s">
        <v>428</v>
      </c>
      <c r="N199" s="30" t="s">
        <v>398</v>
      </c>
      <c r="O199" s="30" t="s">
        <v>399</v>
      </c>
      <c r="P199" s="59">
        <v>4160000</v>
      </c>
      <c r="Q199" s="61">
        <f t="shared" si="3"/>
        <v>4825000</v>
      </c>
      <c r="R199" s="53" t="s">
        <v>293</v>
      </c>
      <c r="S199" s="58">
        <v>4725000</v>
      </c>
      <c r="T199" s="53" t="s">
        <v>452</v>
      </c>
      <c r="U199" s="53" t="s">
        <v>128</v>
      </c>
      <c r="V199" s="53" t="e">
        <v>#N/A</v>
      </c>
      <c r="W199" s="53"/>
      <c r="X199" s="53"/>
      <c r="Y199" s="53" t="e">
        <v>#N/A</v>
      </c>
      <c r="Z199" s="53"/>
    </row>
    <row r="200" spans="1:26" x14ac:dyDescent="0.35">
      <c r="A200" s="53">
        <v>199</v>
      </c>
      <c r="B200" s="53" t="s">
        <v>182</v>
      </c>
      <c r="C200" s="53" t="s">
        <v>182</v>
      </c>
      <c r="D200" s="53" t="s">
        <v>189</v>
      </c>
      <c r="E200" s="55">
        <v>5.2465753424657535</v>
      </c>
      <c r="F200" s="55">
        <v>5.2465753424657535</v>
      </c>
      <c r="G200" s="56">
        <v>45514</v>
      </c>
      <c r="H200" s="53" t="s">
        <v>199</v>
      </c>
      <c r="I200" s="53" t="s">
        <v>144</v>
      </c>
      <c r="J200" s="53" t="s">
        <v>20</v>
      </c>
      <c r="K200" s="53" t="s">
        <v>263</v>
      </c>
      <c r="L200" s="53" t="s">
        <v>118</v>
      </c>
      <c r="M200" s="30" t="s">
        <v>430</v>
      </c>
      <c r="N200" s="30" t="s">
        <v>379</v>
      </c>
      <c r="O200" s="30" t="s">
        <v>380</v>
      </c>
      <c r="P200" s="59">
        <v>1365000</v>
      </c>
      <c r="Q200" s="61">
        <f t="shared" si="3"/>
        <v>2525000</v>
      </c>
      <c r="R200" s="53" t="s">
        <v>339</v>
      </c>
      <c r="S200" s="58">
        <v>2425000</v>
      </c>
      <c r="T200" s="53" t="s">
        <v>452</v>
      </c>
      <c r="U200" s="53" t="s">
        <v>96</v>
      </c>
      <c r="V200" s="53" t="s">
        <v>439</v>
      </c>
      <c r="W200" s="53" t="s">
        <v>441</v>
      </c>
      <c r="X200" s="53" t="s">
        <v>455</v>
      </c>
      <c r="Y200" s="53" t="e">
        <v>#N/A</v>
      </c>
      <c r="Z200" s="53"/>
    </row>
    <row r="201" spans="1:26" x14ac:dyDescent="0.35">
      <c r="A201" s="53">
        <v>200</v>
      </c>
      <c r="B201" s="53" t="s">
        <v>182</v>
      </c>
      <c r="C201" s="53" t="s">
        <v>182</v>
      </c>
      <c r="D201" s="53" t="s">
        <v>189</v>
      </c>
      <c r="E201" s="55">
        <v>10.246575342465754</v>
      </c>
      <c r="F201" s="55">
        <v>10.246575342465754</v>
      </c>
      <c r="G201" s="56">
        <v>45592</v>
      </c>
      <c r="H201" s="53" t="s">
        <v>199</v>
      </c>
      <c r="I201" s="53" t="s">
        <v>144</v>
      </c>
      <c r="J201" s="53" t="s">
        <v>27</v>
      </c>
      <c r="K201" s="53" t="e">
        <v>#N/A</v>
      </c>
      <c r="L201" s="53" t="s">
        <v>287</v>
      </c>
      <c r="M201" s="30" t="e">
        <v>#N/A</v>
      </c>
      <c r="N201" s="30" t="e">
        <v>#N/A</v>
      </c>
      <c r="O201" s="30" t="s">
        <v>135</v>
      </c>
      <c r="P201" s="59">
        <v>2100000</v>
      </c>
      <c r="Q201" s="61">
        <f t="shared" si="3"/>
        <v>2625000</v>
      </c>
      <c r="R201" s="53" t="e">
        <v>#N/A</v>
      </c>
      <c r="S201" s="58">
        <v>2525000</v>
      </c>
      <c r="T201" s="53" t="e">
        <v>#N/A</v>
      </c>
      <c r="U201" s="53" t="s">
        <v>136</v>
      </c>
      <c r="V201" s="53" t="e">
        <v>#N/A</v>
      </c>
      <c r="W201" s="53"/>
      <c r="X201" s="53"/>
      <c r="Y201" s="53" t="e">
        <v>#N/A</v>
      </c>
      <c r="Z201" s="53"/>
    </row>
    <row r="202" spans="1:26" x14ac:dyDescent="0.35">
      <c r="A202" s="53">
        <v>201</v>
      </c>
      <c r="B202" s="53" t="s">
        <v>182</v>
      </c>
      <c r="C202" s="53" t="s">
        <v>182</v>
      </c>
      <c r="D202" s="53" t="s">
        <v>189</v>
      </c>
      <c r="E202" s="55">
        <v>7.2465753424657535</v>
      </c>
      <c r="F202" s="55">
        <v>7.2465753424657535</v>
      </c>
      <c r="G202" s="56">
        <v>45521</v>
      </c>
      <c r="H202" s="53" t="s">
        <v>199</v>
      </c>
      <c r="I202" s="53" t="s">
        <v>144</v>
      </c>
      <c r="J202" s="53" t="s">
        <v>27</v>
      </c>
      <c r="K202" s="53" t="s">
        <v>264</v>
      </c>
      <c r="L202" s="53" t="s">
        <v>118</v>
      </c>
      <c r="M202" s="30" t="s">
        <v>428</v>
      </c>
      <c r="N202" s="30" t="s">
        <v>402</v>
      </c>
      <c r="O202" s="30" t="s">
        <v>403</v>
      </c>
      <c r="P202" s="59">
        <v>2600000</v>
      </c>
      <c r="Q202" s="61">
        <f t="shared" si="3"/>
        <v>2825000</v>
      </c>
      <c r="R202" s="53" t="s">
        <v>340</v>
      </c>
      <c r="S202" s="58">
        <v>2725000</v>
      </c>
      <c r="T202" s="53" t="s">
        <v>452</v>
      </c>
      <c r="U202" s="53" t="s">
        <v>136</v>
      </c>
      <c r="V202" s="53" t="s">
        <v>445</v>
      </c>
      <c r="W202" s="53" t="s">
        <v>441</v>
      </c>
      <c r="X202" s="53" t="s">
        <v>455</v>
      </c>
      <c r="Y202" s="53" t="e">
        <v>#N/A</v>
      </c>
      <c r="Z202" s="53" t="s">
        <v>444</v>
      </c>
    </row>
    <row r="203" spans="1:26" x14ac:dyDescent="0.35">
      <c r="A203" s="53">
        <v>202</v>
      </c>
      <c r="B203" s="53" t="s">
        <v>182</v>
      </c>
      <c r="C203" s="53" t="s">
        <v>182</v>
      </c>
      <c r="D203" s="53" t="s">
        <v>189</v>
      </c>
      <c r="E203" s="55">
        <v>7.7465753424657535</v>
      </c>
      <c r="F203" s="55">
        <v>7.7465753424657535</v>
      </c>
      <c r="G203" s="56">
        <v>45563</v>
      </c>
      <c r="H203" s="53" t="s">
        <v>199</v>
      </c>
      <c r="I203" s="53" t="s">
        <v>144</v>
      </c>
      <c r="J203" s="53" t="s">
        <v>27</v>
      </c>
      <c r="K203" s="53" t="s">
        <v>265</v>
      </c>
      <c r="L203" s="53" t="s">
        <v>118</v>
      </c>
      <c r="M203" s="30" t="s">
        <v>428</v>
      </c>
      <c r="N203" s="30" t="s">
        <v>398</v>
      </c>
      <c r="O203" s="30" t="s">
        <v>399</v>
      </c>
      <c r="P203" s="60" t="e">
        <v>#VALUE!</v>
      </c>
      <c r="Q203" s="61">
        <f t="shared" si="3"/>
        <v>3125000</v>
      </c>
      <c r="R203" s="53" t="s">
        <v>341</v>
      </c>
      <c r="S203" s="58">
        <v>3025000</v>
      </c>
      <c r="T203" s="53" t="s">
        <v>452</v>
      </c>
      <c r="U203" s="53" t="s">
        <v>128</v>
      </c>
      <c r="V203" s="53" t="s">
        <v>440</v>
      </c>
      <c r="W203" s="53" t="s">
        <v>441</v>
      </c>
      <c r="X203" s="53" t="s">
        <v>455</v>
      </c>
      <c r="Y203" s="53" t="e">
        <v>#N/A</v>
      </c>
      <c r="Z203" s="53"/>
    </row>
    <row r="204" spans="1:26" x14ac:dyDescent="0.35">
      <c r="A204" s="53">
        <v>203</v>
      </c>
      <c r="B204" s="53" t="s">
        <v>182</v>
      </c>
      <c r="C204" s="53" t="s">
        <v>182</v>
      </c>
      <c r="D204" s="53" t="s">
        <v>189</v>
      </c>
      <c r="E204" s="55">
        <v>7.5465753424657533</v>
      </c>
      <c r="F204" s="55">
        <v>7.5465753424657533</v>
      </c>
      <c r="G204" s="56">
        <v>45583</v>
      </c>
      <c r="H204" s="53" t="s">
        <v>199</v>
      </c>
      <c r="I204" s="53" t="s">
        <v>144</v>
      </c>
      <c r="J204" s="53" t="s">
        <v>20</v>
      </c>
      <c r="K204" s="53" t="s">
        <v>265</v>
      </c>
      <c r="L204" s="53" t="s">
        <v>118</v>
      </c>
      <c r="M204" s="30" t="s">
        <v>428</v>
      </c>
      <c r="N204" s="30" t="s">
        <v>398</v>
      </c>
      <c r="O204" s="30" t="s">
        <v>399</v>
      </c>
      <c r="P204" s="59">
        <v>1390000</v>
      </c>
      <c r="Q204" s="61">
        <f t="shared" si="3"/>
        <v>2625000</v>
      </c>
      <c r="R204" s="53" t="s">
        <v>342</v>
      </c>
      <c r="S204" s="58">
        <v>2525000</v>
      </c>
      <c r="T204" s="53" t="s">
        <v>452</v>
      </c>
      <c r="U204" s="53" t="s">
        <v>128</v>
      </c>
      <c r="V204" s="53" t="s">
        <v>440</v>
      </c>
      <c r="W204" s="53" t="s">
        <v>441</v>
      </c>
      <c r="X204" s="53" t="s">
        <v>455</v>
      </c>
      <c r="Y204" s="53" t="e">
        <v>#N/A</v>
      </c>
      <c r="Z204" s="53"/>
    </row>
    <row r="205" spans="1:26" x14ac:dyDescent="0.35">
      <c r="A205" s="53">
        <v>204</v>
      </c>
      <c r="B205" s="53" t="s">
        <v>182</v>
      </c>
      <c r="C205" s="53" t="s">
        <v>182</v>
      </c>
      <c r="D205" s="53" t="s">
        <v>189</v>
      </c>
      <c r="E205" s="55">
        <v>5.7465753424657535</v>
      </c>
      <c r="F205" s="55">
        <v>5.7465753424657535</v>
      </c>
      <c r="G205" s="56">
        <v>45540</v>
      </c>
      <c r="H205" s="53" t="s">
        <v>199</v>
      </c>
      <c r="I205" s="53" t="s">
        <v>144</v>
      </c>
      <c r="J205" s="53" t="s">
        <v>24</v>
      </c>
      <c r="K205" s="53" t="s">
        <v>265</v>
      </c>
      <c r="L205" s="53" t="s">
        <v>118</v>
      </c>
      <c r="M205" s="30" t="s">
        <v>428</v>
      </c>
      <c r="N205" s="30" t="s">
        <v>398</v>
      </c>
      <c r="O205" s="30" t="s">
        <v>399</v>
      </c>
      <c r="P205" s="60" t="e">
        <v>#VALUE!</v>
      </c>
      <c r="Q205" s="61">
        <f t="shared" si="3"/>
        <v>2325000</v>
      </c>
      <c r="R205" s="53" t="s">
        <v>341</v>
      </c>
      <c r="S205" s="58">
        <v>2225000</v>
      </c>
      <c r="T205" s="53" t="s">
        <v>452</v>
      </c>
      <c r="U205" s="53" t="s">
        <v>128</v>
      </c>
      <c r="V205" s="53" t="s">
        <v>440</v>
      </c>
      <c r="W205" s="53" t="s">
        <v>441</v>
      </c>
      <c r="X205" s="53" t="s">
        <v>455</v>
      </c>
      <c r="Y205" s="53" t="e">
        <v>#N/A</v>
      </c>
      <c r="Z205" s="53"/>
    </row>
    <row r="206" spans="1:26" x14ac:dyDescent="0.35">
      <c r="A206" s="53">
        <v>205</v>
      </c>
      <c r="B206" s="53" t="s">
        <v>182</v>
      </c>
      <c r="C206" s="53" t="s">
        <v>182</v>
      </c>
      <c r="D206" s="53" t="s">
        <v>189</v>
      </c>
      <c r="E206" s="55">
        <v>3.3465753424657536</v>
      </c>
      <c r="F206" s="55">
        <v>3.3465753424657536</v>
      </c>
      <c r="G206" s="56">
        <v>45588</v>
      </c>
      <c r="H206" s="53" t="s">
        <v>199</v>
      </c>
      <c r="I206" s="53" t="s">
        <v>144</v>
      </c>
      <c r="J206" s="53" t="s">
        <v>24</v>
      </c>
      <c r="K206" s="53" t="s">
        <v>263</v>
      </c>
      <c r="L206" s="53" t="s">
        <v>118</v>
      </c>
      <c r="M206" s="30" t="s">
        <v>429</v>
      </c>
      <c r="N206" s="30" t="s">
        <v>404</v>
      </c>
      <c r="O206" s="30" t="s">
        <v>405</v>
      </c>
      <c r="P206" s="59">
        <v>419000.00000000006</v>
      </c>
      <c r="Q206" s="61">
        <f t="shared" si="3"/>
        <v>1125000</v>
      </c>
      <c r="R206" s="53" t="s">
        <v>142</v>
      </c>
      <c r="S206" s="58">
        <v>1025000</v>
      </c>
      <c r="T206" s="53" t="s">
        <v>452</v>
      </c>
      <c r="U206" s="53" t="s">
        <v>96</v>
      </c>
      <c r="V206" s="53" t="s">
        <v>440</v>
      </c>
      <c r="W206" s="53" t="s">
        <v>441</v>
      </c>
      <c r="X206" s="53" t="s">
        <v>455</v>
      </c>
      <c r="Y206" s="53" t="e">
        <v>#N/A</v>
      </c>
      <c r="Z206" s="53"/>
    </row>
    <row r="207" spans="1:26" x14ac:dyDescent="0.35">
      <c r="A207" s="53">
        <v>206</v>
      </c>
      <c r="B207" s="53" t="s">
        <v>182</v>
      </c>
      <c r="C207" s="53" t="s">
        <v>182</v>
      </c>
      <c r="D207" s="53" t="s">
        <v>189</v>
      </c>
      <c r="E207" s="55">
        <v>4.3465753424657532</v>
      </c>
      <c r="F207" s="55">
        <v>4.3465753424657532</v>
      </c>
      <c r="G207" s="56">
        <v>45533</v>
      </c>
      <c r="H207" s="53" t="s">
        <v>199</v>
      </c>
      <c r="I207" s="53" t="s">
        <v>144</v>
      </c>
      <c r="J207" s="53" t="s">
        <v>20</v>
      </c>
      <c r="K207" s="53" t="s">
        <v>265</v>
      </c>
      <c r="L207" s="53" t="s">
        <v>118</v>
      </c>
      <c r="M207" s="30" t="s">
        <v>428</v>
      </c>
      <c r="N207" s="30" t="s">
        <v>398</v>
      </c>
      <c r="O207" s="30" t="s">
        <v>399</v>
      </c>
      <c r="P207" s="59">
        <v>1350000</v>
      </c>
      <c r="Q207" s="61">
        <f t="shared" si="3"/>
        <v>2525000</v>
      </c>
      <c r="R207" s="53" t="s">
        <v>341</v>
      </c>
      <c r="S207" s="58">
        <v>2425000</v>
      </c>
      <c r="T207" s="53" t="s">
        <v>452</v>
      </c>
      <c r="U207" s="53" t="s">
        <v>128</v>
      </c>
      <c r="V207" s="53" t="s">
        <v>440</v>
      </c>
      <c r="W207" s="53" t="s">
        <v>441</v>
      </c>
      <c r="X207" s="53" t="s">
        <v>455</v>
      </c>
      <c r="Y207" s="53" t="e">
        <v>#N/A</v>
      </c>
      <c r="Z207" s="53"/>
    </row>
    <row r="208" spans="1:26" x14ac:dyDescent="0.35">
      <c r="A208" s="53">
        <v>207</v>
      </c>
      <c r="B208" s="53" t="s">
        <v>182</v>
      </c>
      <c r="C208" s="53" t="s">
        <v>182</v>
      </c>
      <c r="D208" s="53" t="s">
        <v>189</v>
      </c>
      <c r="E208" s="55">
        <v>5.2465753424657535</v>
      </c>
      <c r="F208" s="55">
        <v>5.2465753424657535</v>
      </c>
      <c r="G208" s="56">
        <v>45637</v>
      </c>
      <c r="H208" s="53" t="s">
        <v>199</v>
      </c>
      <c r="I208" s="53" t="s">
        <v>144</v>
      </c>
      <c r="J208" s="53" t="s">
        <v>20</v>
      </c>
      <c r="K208" s="53" t="s">
        <v>266</v>
      </c>
      <c r="L208" s="53" t="s">
        <v>118</v>
      </c>
      <c r="M208" s="30" t="s">
        <v>430</v>
      </c>
      <c r="N208" s="30" t="s">
        <v>386</v>
      </c>
      <c r="O208" s="30" t="s">
        <v>406</v>
      </c>
      <c r="P208" s="59">
        <v>1200000</v>
      </c>
      <c r="Q208" s="61">
        <f t="shared" si="3"/>
        <v>2525000</v>
      </c>
      <c r="R208" s="53" t="s">
        <v>343</v>
      </c>
      <c r="S208" s="58">
        <v>2425000</v>
      </c>
      <c r="T208" s="53" t="s">
        <v>452</v>
      </c>
      <c r="U208" s="53" t="s">
        <v>136</v>
      </c>
      <c r="V208" s="53" t="s">
        <v>440</v>
      </c>
      <c r="W208" s="53" t="s">
        <v>441</v>
      </c>
      <c r="X208" s="53" t="s">
        <v>455</v>
      </c>
      <c r="Y208" s="53" t="e">
        <v>#N/A</v>
      </c>
      <c r="Z208" s="53"/>
    </row>
    <row r="209" spans="1:26" x14ac:dyDescent="0.35">
      <c r="A209" s="53">
        <v>208</v>
      </c>
      <c r="B209" s="53" t="s">
        <v>182</v>
      </c>
      <c r="C209" s="53" t="s">
        <v>182</v>
      </c>
      <c r="D209" s="53" t="s">
        <v>189</v>
      </c>
      <c r="E209" s="55">
        <v>6.5465753424657533</v>
      </c>
      <c r="F209" s="55">
        <v>6.5465753424657533</v>
      </c>
      <c r="G209" s="56">
        <v>45550</v>
      </c>
      <c r="H209" s="53" t="s">
        <v>199</v>
      </c>
      <c r="I209" s="53" t="s">
        <v>144</v>
      </c>
      <c r="J209" s="53" t="s">
        <v>20</v>
      </c>
      <c r="K209" s="53" t="s">
        <v>267</v>
      </c>
      <c r="L209" s="53" t="s">
        <v>118</v>
      </c>
      <c r="M209" s="30" t="s">
        <v>430</v>
      </c>
      <c r="N209" s="30" t="s">
        <v>386</v>
      </c>
      <c r="O209" s="30" t="s">
        <v>406</v>
      </c>
      <c r="P209" s="59">
        <v>1600000</v>
      </c>
      <c r="Q209" s="61">
        <f t="shared" si="3"/>
        <v>2325000</v>
      </c>
      <c r="R209" s="53" t="s">
        <v>344</v>
      </c>
      <c r="S209" s="58">
        <v>2225000</v>
      </c>
      <c r="T209" s="53" t="s">
        <v>452</v>
      </c>
      <c r="U209" s="53" t="s">
        <v>136</v>
      </c>
      <c r="V209" s="53" t="e">
        <v>#N/A</v>
      </c>
      <c r="W209" s="53"/>
      <c r="X209" s="53"/>
      <c r="Y209" s="53" t="e">
        <v>#N/A</v>
      </c>
      <c r="Z209" s="53"/>
    </row>
    <row r="210" spans="1:26" x14ac:dyDescent="0.35">
      <c r="A210" s="53">
        <v>209</v>
      </c>
      <c r="B210" s="53" t="s">
        <v>182</v>
      </c>
      <c r="C210" s="53" t="s">
        <v>182</v>
      </c>
      <c r="D210" s="53" t="s">
        <v>189</v>
      </c>
      <c r="E210" s="55">
        <v>6.2465753424657535</v>
      </c>
      <c r="F210" s="55">
        <v>6.2465753424657535</v>
      </c>
      <c r="G210" s="56">
        <v>45598</v>
      </c>
      <c r="H210" s="53" t="s">
        <v>199</v>
      </c>
      <c r="I210" s="53" t="s">
        <v>144</v>
      </c>
      <c r="J210" s="53" t="s">
        <v>20</v>
      </c>
      <c r="K210" s="53" t="s">
        <v>268</v>
      </c>
      <c r="L210" s="53" t="s">
        <v>118</v>
      </c>
      <c r="M210" s="30" t="s">
        <v>428</v>
      </c>
      <c r="N210" s="30" t="s">
        <v>398</v>
      </c>
      <c r="O210" s="30" t="s">
        <v>399</v>
      </c>
      <c r="P210" s="59">
        <v>2100000</v>
      </c>
      <c r="Q210" s="61">
        <f t="shared" si="3"/>
        <v>2625000</v>
      </c>
      <c r="R210" s="53" t="s">
        <v>345</v>
      </c>
      <c r="S210" s="58">
        <v>2525000</v>
      </c>
      <c r="T210" s="53" t="s">
        <v>452</v>
      </c>
      <c r="U210" s="53" t="s">
        <v>18</v>
      </c>
      <c r="V210" s="53" t="s">
        <v>440</v>
      </c>
      <c r="W210" s="53" t="s">
        <v>441</v>
      </c>
      <c r="X210" s="53" t="s">
        <v>455</v>
      </c>
      <c r="Y210" s="53" t="e">
        <v>#N/A</v>
      </c>
      <c r="Z210" s="53"/>
    </row>
    <row r="211" spans="1:26" x14ac:dyDescent="0.35">
      <c r="A211" s="53">
        <v>210</v>
      </c>
      <c r="B211" s="53" t="s">
        <v>182</v>
      </c>
      <c r="C211" s="53" t="s">
        <v>182</v>
      </c>
      <c r="D211" s="53" t="s">
        <v>189</v>
      </c>
      <c r="E211" s="55">
        <v>3.7465753424657535</v>
      </c>
      <c r="F211" s="55">
        <v>3.7465753424657535</v>
      </c>
      <c r="G211" s="56">
        <v>45547</v>
      </c>
      <c r="H211" s="53" t="s">
        <v>199</v>
      </c>
      <c r="I211" s="53" t="s">
        <v>144</v>
      </c>
      <c r="J211" s="53" t="s">
        <v>24</v>
      </c>
      <c r="K211" s="53" t="s">
        <v>269</v>
      </c>
      <c r="L211" s="53" t="s">
        <v>118</v>
      </c>
      <c r="M211" s="30" t="s">
        <v>428</v>
      </c>
      <c r="N211" s="30" t="s">
        <v>407</v>
      </c>
      <c r="O211" s="30" t="s">
        <v>408</v>
      </c>
      <c r="P211" s="59">
        <v>1500000</v>
      </c>
      <c r="Q211" s="61">
        <f t="shared" si="3"/>
        <v>2025000</v>
      </c>
      <c r="R211" s="53" t="s">
        <v>346</v>
      </c>
      <c r="S211" s="58">
        <v>1925000</v>
      </c>
      <c r="T211" s="53" t="s">
        <v>452</v>
      </c>
      <c r="U211" s="53" t="s">
        <v>136</v>
      </c>
      <c r="V211" s="53" t="s">
        <v>440</v>
      </c>
      <c r="W211" s="53" t="s">
        <v>441</v>
      </c>
      <c r="X211" s="53" t="s">
        <v>455</v>
      </c>
      <c r="Y211" s="53" t="e">
        <v>#N/A</v>
      </c>
      <c r="Z211" s="53"/>
    </row>
    <row r="212" spans="1:26" x14ac:dyDescent="0.35">
      <c r="A212" s="53">
        <v>211</v>
      </c>
      <c r="B212" s="53" t="s">
        <v>182</v>
      </c>
      <c r="C212" s="53" t="s">
        <v>182</v>
      </c>
      <c r="D212" s="53" t="s">
        <v>189</v>
      </c>
      <c r="E212" s="55">
        <v>4.2465753424657535</v>
      </c>
      <c r="F212" s="55">
        <v>4.2465753424657535</v>
      </c>
      <c r="G212" s="56">
        <v>45529</v>
      </c>
      <c r="H212" s="53" t="s">
        <v>199</v>
      </c>
      <c r="I212" s="53" t="s">
        <v>144</v>
      </c>
      <c r="J212" s="53" t="s">
        <v>24</v>
      </c>
      <c r="K212" s="53" t="s">
        <v>270</v>
      </c>
      <c r="L212" s="53" t="s">
        <v>118</v>
      </c>
      <c r="M212" s="30" t="s">
        <v>428</v>
      </c>
      <c r="N212" s="30" t="s">
        <v>407</v>
      </c>
      <c r="O212" s="30" t="s">
        <v>408</v>
      </c>
      <c r="P212" s="60" t="e">
        <v>#VALUE!</v>
      </c>
      <c r="Q212" s="61">
        <f t="shared" si="3"/>
        <v>1725000</v>
      </c>
      <c r="R212" s="53" t="s">
        <v>347</v>
      </c>
      <c r="S212" s="58">
        <v>1625000</v>
      </c>
      <c r="T212" s="53" t="s">
        <v>452</v>
      </c>
      <c r="U212" s="53" t="s">
        <v>136</v>
      </c>
      <c r="V212" s="53" t="s">
        <v>440</v>
      </c>
      <c r="W212" s="53" t="s">
        <v>441</v>
      </c>
      <c r="X212" s="53" t="s">
        <v>455</v>
      </c>
      <c r="Y212" s="53" t="e">
        <v>#N/A</v>
      </c>
      <c r="Z212" s="53"/>
    </row>
    <row r="213" spans="1:26" x14ac:dyDescent="0.35">
      <c r="A213" s="53">
        <v>212</v>
      </c>
      <c r="B213" s="53" t="s">
        <v>182</v>
      </c>
      <c r="C213" s="53" t="s">
        <v>182</v>
      </c>
      <c r="D213" s="53" t="s">
        <v>189</v>
      </c>
      <c r="E213" s="55">
        <v>4.2465753424657535</v>
      </c>
      <c r="F213" s="55">
        <v>4.2465753424657535</v>
      </c>
      <c r="G213" s="56">
        <v>45526</v>
      </c>
      <c r="H213" s="53" t="s">
        <v>199</v>
      </c>
      <c r="I213" s="53" t="s">
        <v>144</v>
      </c>
      <c r="J213" s="53" t="s">
        <v>24</v>
      </c>
      <c r="K213" s="53" t="s">
        <v>256</v>
      </c>
      <c r="L213" s="53" t="s">
        <v>118</v>
      </c>
      <c r="M213" s="30" t="s">
        <v>428</v>
      </c>
      <c r="N213" s="30" t="s">
        <v>398</v>
      </c>
      <c r="O213" s="30" t="s">
        <v>399</v>
      </c>
      <c r="P213" s="59">
        <v>1050000</v>
      </c>
      <c r="Q213" s="61">
        <f t="shared" si="3"/>
        <v>1725000</v>
      </c>
      <c r="R213" s="53" t="s">
        <v>348</v>
      </c>
      <c r="S213" s="58">
        <v>1625000</v>
      </c>
      <c r="T213" s="53" t="s">
        <v>452</v>
      </c>
      <c r="U213" s="53" t="s">
        <v>104</v>
      </c>
      <c r="V213" s="53" t="s">
        <v>447</v>
      </c>
      <c r="W213" s="53" t="s">
        <v>441</v>
      </c>
      <c r="X213" s="53" t="s">
        <v>455</v>
      </c>
      <c r="Y213" s="53" t="e">
        <v>#N/A</v>
      </c>
      <c r="Z213" s="53"/>
    </row>
    <row r="214" spans="1:26" x14ac:dyDescent="0.35">
      <c r="A214" s="53">
        <v>213</v>
      </c>
      <c r="B214" s="53" t="s">
        <v>182</v>
      </c>
      <c r="C214" s="53" t="s">
        <v>182</v>
      </c>
      <c r="D214" s="53" t="s">
        <v>189</v>
      </c>
      <c r="E214" s="55">
        <v>14.246575342465754</v>
      </c>
      <c r="F214" s="55">
        <v>14.246575342465754</v>
      </c>
      <c r="G214" s="56">
        <v>45547</v>
      </c>
      <c r="H214" s="53" t="s">
        <v>199</v>
      </c>
      <c r="I214" s="53" t="s">
        <v>144</v>
      </c>
      <c r="J214" s="53" t="s">
        <v>33</v>
      </c>
      <c r="K214" s="53" t="s">
        <v>266</v>
      </c>
      <c r="L214" s="53" t="s">
        <v>118</v>
      </c>
      <c r="M214" s="30" t="s">
        <v>429</v>
      </c>
      <c r="N214" s="30" t="s">
        <v>390</v>
      </c>
      <c r="O214" s="30" t="s">
        <v>409</v>
      </c>
      <c r="P214" s="59">
        <v>2700000</v>
      </c>
      <c r="Q214" s="61">
        <f t="shared" si="3"/>
        <v>3725000</v>
      </c>
      <c r="R214" s="53" t="s">
        <v>349</v>
      </c>
      <c r="S214" s="58">
        <v>3625000</v>
      </c>
      <c r="T214" s="53" t="s">
        <v>452</v>
      </c>
      <c r="U214" s="53" t="s">
        <v>146</v>
      </c>
      <c r="V214" s="53" t="s">
        <v>437</v>
      </c>
      <c r="W214" s="53" t="s">
        <v>441</v>
      </c>
      <c r="X214" s="53" t="s">
        <v>455</v>
      </c>
      <c r="Y214" s="53" t="e">
        <v>#N/A</v>
      </c>
      <c r="Z214" s="53"/>
    </row>
    <row r="215" spans="1:26" x14ac:dyDescent="0.35">
      <c r="A215" s="53">
        <v>214</v>
      </c>
      <c r="B215" s="53" t="s">
        <v>182</v>
      </c>
      <c r="C215" s="53" t="s">
        <v>182</v>
      </c>
      <c r="D215" s="53" t="s">
        <v>189</v>
      </c>
      <c r="E215" s="55">
        <v>16.246575342465754</v>
      </c>
      <c r="F215" s="55">
        <v>16.246575342465754</v>
      </c>
      <c r="G215" s="56">
        <v>45547</v>
      </c>
      <c r="H215" s="53" t="s">
        <v>199</v>
      </c>
      <c r="I215" s="53" t="s">
        <v>144</v>
      </c>
      <c r="J215" s="53" t="s">
        <v>133</v>
      </c>
      <c r="K215" s="53" t="s">
        <v>269</v>
      </c>
      <c r="L215" s="53" t="s">
        <v>118</v>
      </c>
      <c r="M215" s="30" t="s">
        <v>428</v>
      </c>
      <c r="N215" s="30" t="s">
        <v>410</v>
      </c>
      <c r="O215" s="30" t="s">
        <v>411</v>
      </c>
      <c r="P215" s="60" t="e">
        <v>#VALUE!</v>
      </c>
      <c r="Q215" s="61">
        <f t="shared" si="3"/>
        <v>5225000</v>
      </c>
      <c r="R215" s="53" t="s">
        <v>350</v>
      </c>
      <c r="S215" s="58">
        <v>5125000</v>
      </c>
      <c r="T215" s="53" t="s">
        <v>452</v>
      </c>
      <c r="U215" s="53" t="s">
        <v>136</v>
      </c>
      <c r="V215" s="53" t="s">
        <v>447</v>
      </c>
      <c r="W215" s="53" t="s">
        <v>441</v>
      </c>
      <c r="X215" s="53" t="s">
        <v>455</v>
      </c>
      <c r="Y215" s="53" t="e">
        <v>#N/A</v>
      </c>
      <c r="Z215" s="53"/>
    </row>
    <row r="216" spans="1:26" x14ac:dyDescent="0.35">
      <c r="A216" s="53">
        <v>215</v>
      </c>
      <c r="B216" s="53" t="s">
        <v>182</v>
      </c>
      <c r="C216" s="53" t="s">
        <v>182</v>
      </c>
      <c r="D216" s="53" t="s">
        <v>189</v>
      </c>
      <c r="E216" s="55">
        <v>3.8465753424657536</v>
      </c>
      <c r="F216" s="55">
        <v>3.8465753424657536</v>
      </c>
      <c r="G216" s="56">
        <v>45584</v>
      </c>
      <c r="H216" s="53" t="s">
        <v>199</v>
      </c>
      <c r="I216" s="53" t="s">
        <v>144</v>
      </c>
      <c r="J216" s="53" t="s">
        <v>24</v>
      </c>
      <c r="K216" s="53" t="s">
        <v>269</v>
      </c>
      <c r="L216" s="53" t="s">
        <v>118</v>
      </c>
      <c r="M216" s="30" t="s">
        <v>428</v>
      </c>
      <c r="N216" s="30" t="s">
        <v>407</v>
      </c>
      <c r="O216" s="30" t="s">
        <v>408</v>
      </c>
      <c r="P216" s="59">
        <v>567000</v>
      </c>
      <c r="Q216" s="61">
        <f t="shared" si="3"/>
        <v>1225000</v>
      </c>
      <c r="R216" s="53" t="s">
        <v>351</v>
      </c>
      <c r="S216" s="58">
        <v>1125000</v>
      </c>
      <c r="T216" s="53" t="s">
        <v>452</v>
      </c>
      <c r="U216" s="53" t="s">
        <v>136</v>
      </c>
      <c r="V216" s="53" t="s">
        <v>440</v>
      </c>
      <c r="W216" s="53" t="s">
        <v>441</v>
      </c>
      <c r="X216" s="53" t="s">
        <v>455</v>
      </c>
      <c r="Y216" s="53" t="e">
        <v>#N/A</v>
      </c>
      <c r="Z216" s="53"/>
    </row>
    <row r="217" spans="1:26" x14ac:dyDescent="0.35">
      <c r="A217" s="53">
        <v>216</v>
      </c>
      <c r="B217" s="53" t="s">
        <v>182</v>
      </c>
      <c r="C217" s="53" t="s">
        <v>182</v>
      </c>
      <c r="D217" s="53" t="s">
        <v>189</v>
      </c>
      <c r="E217" s="55">
        <v>10.246575342465754</v>
      </c>
      <c r="F217" s="55">
        <v>10.246575342465754</v>
      </c>
      <c r="G217" s="56">
        <v>45540</v>
      </c>
      <c r="H217" s="53" t="s">
        <v>199</v>
      </c>
      <c r="I217" s="53" t="s">
        <v>144</v>
      </c>
      <c r="J217" s="53" t="s">
        <v>27</v>
      </c>
      <c r="K217" s="53" t="s">
        <v>270</v>
      </c>
      <c r="L217" s="53" t="s">
        <v>118</v>
      </c>
      <c r="M217" s="30" t="s">
        <v>428</v>
      </c>
      <c r="N217" s="30" t="s">
        <v>407</v>
      </c>
      <c r="O217" s="30" t="s">
        <v>408</v>
      </c>
      <c r="P217" s="59">
        <v>1550000</v>
      </c>
      <c r="Q217" s="61">
        <f t="shared" si="3"/>
        <v>3325000</v>
      </c>
      <c r="R217" s="53" t="s">
        <v>352</v>
      </c>
      <c r="S217" s="58">
        <v>3225000</v>
      </c>
      <c r="T217" s="53" t="s">
        <v>452</v>
      </c>
      <c r="U217" s="53" t="s">
        <v>136</v>
      </c>
      <c r="V217" s="53" t="s">
        <v>440</v>
      </c>
      <c r="W217" s="53" t="s">
        <v>441</v>
      </c>
      <c r="X217" s="53" t="s">
        <v>455</v>
      </c>
      <c r="Y217" s="53" t="e">
        <v>#N/A</v>
      </c>
      <c r="Z217" s="53"/>
    </row>
    <row r="218" spans="1:26" x14ac:dyDescent="0.35">
      <c r="A218" s="53">
        <v>217</v>
      </c>
      <c r="B218" s="53" t="s">
        <v>182</v>
      </c>
      <c r="C218" s="53" t="s">
        <v>182</v>
      </c>
      <c r="D218" s="53" t="s">
        <v>189</v>
      </c>
      <c r="E218" s="55">
        <v>8.8465753424657532</v>
      </c>
      <c r="F218" s="55">
        <v>8.8465753424657532</v>
      </c>
      <c r="G218" s="56">
        <v>45541</v>
      </c>
      <c r="H218" s="53" t="s">
        <v>199</v>
      </c>
      <c r="I218" s="53" t="s">
        <v>144</v>
      </c>
      <c r="J218" s="53" t="s">
        <v>21</v>
      </c>
      <c r="K218" s="53" t="s">
        <v>271</v>
      </c>
      <c r="L218" s="53" t="s">
        <v>118</v>
      </c>
      <c r="M218" s="30" t="s">
        <v>430</v>
      </c>
      <c r="N218" s="30" t="s">
        <v>400</v>
      </c>
      <c r="O218" s="30" t="s">
        <v>412</v>
      </c>
      <c r="P218" s="59">
        <v>2196000</v>
      </c>
      <c r="Q218" s="61">
        <f t="shared" si="3"/>
        <v>3225000</v>
      </c>
      <c r="R218" s="53" t="s">
        <v>353</v>
      </c>
      <c r="S218" s="58">
        <v>3125000</v>
      </c>
      <c r="T218" s="53" t="s">
        <v>452</v>
      </c>
      <c r="U218" s="53" t="s">
        <v>136</v>
      </c>
      <c r="V218" s="53" t="s">
        <v>440</v>
      </c>
      <c r="W218" s="53" t="s">
        <v>441</v>
      </c>
      <c r="X218" s="53" t="s">
        <v>455</v>
      </c>
      <c r="Y218" s="53" t="e">
        <v>#N/A</v>
      </c>
      <c r="Z218" s="53"/>
    </row>
    <row r="219" spans="1:26" x14ac:dyDescent="0.35">
      <c r="A219" s="53">
        <v>218</v>
      </c>
      <c r="B219" s="53" t="s">
        <v>182</v>
      </c>
      <c r="C219" s="53" t="s">
        <v>182</v>
      </c>
      <c r="D219" s="53" t="s">
        <v>189</v>
      </c>
      <c r="E219" s="55">
        <v>9.9465753424657528</v>
      </c>
      <c r="F219" s="55">
        <v>9.9465753424657528</v>
      </c>
      <c r="G219" s="56">
        <v>45549</v>
      </c>
      <c r="H219" s="53" t="s">
        <v>199</v>
      </c>
      <c r="I219" s="53" t="s">
        <v>144</v>
      </c>
      <c r="J219" s="53" t="s">
        <v>27</v>
      </c>
      <c r="K219" s="53" t="s">
        <v>272</v>
      </c>
      <c r="L219" s="53" t="s">
        <v>118</v>
      </c>
      <c r="M219" s="30" t="s">
        <v>429</v>
      </c>
      <c r="N219" s="30" t="s">
        <v>375</v>
      </c>
      <c r="O219" s="30" t="s">
        <v>381</v>
      </c>
      <c r="P219" s="60" t="e">
        <v>#VALUE!</v>
      </c>
      <c r="Q219" s="61">
        <f t="shared" si="3"/>
        <v>2625000</v>
      </c>
      <c r="R219" s="53" t="s">
        <v>354</v>
      </c>
      <c r="S219" s="58">
        <v>2525000</v>
      </c>
      <c r="T219" s="53" t="s">
        <v>452</v>
      </c>
      <c r="U219" s="53" t="s">
        <v>146</v>
      </c>
      <c r="V219" s="53" t="s">
        <v>440</v>
      </c>
      <c r="W219" s="53" t="s">
        <v>441</v>
      </c>
      <c r="X219" s="53" t="s">
        <v>455</v>
      </c>
      <c r="Y219" s="53" t="e">
        <v>#N/A</v>
      </c>
      <c r="Z219" s="53"/>
    </row>
    <row r="220" spans="1:26" x14ac:dyDescent="0.35">
      <c r="A220" s="53">
        <v>219</v>
      </c>
      <c r="B220" s="53" t="s">
        <v>182</v>
      </c>
      <c r="C220" s="53" t="s">
        <v>182</v>
      </c>
      <c r="D220" s="53" t="s">
        <v>189</v>
      </c>
      <c r="E220" s="55">
        <v>7.2465753424657535</v>
      </c>
      <c r="F220" s="55">
        <v>7.2465753424657535</v>
      </c>
      <c r="G220" s="56">
        <v>45532</v>
      </c>
      <c r="H220" s="53" t="s">
        <v>199</v>
      </c>
      <c r="I220" s="53" t="s">
        <v>144</v>
      </c>
      <c r="J220" s="53" t="s">
        <v>20</v>
      </c>
      <c r="K220" s="53" t="s">
        <v>265</v>
      </c>
      <c r="L220" s="53" t="s">
        <v>118</v>
      </c>
      <c r="M220" s="30" t="s">
        <v>428</v>
      </c>
      <c r="N220" s="30" t="s">
        <v>398</v>
      </c>
      <c r="O220" s="30" t="s">
        <v>399</v>
      </c>
      <c r="P220" s="59">
        <v>2000000</v>
      </c>
      <c r="Q220" s="61">
        <f t="shared" si="3"/>
        <v>2225000</v>
      </c>
      <c r="R220" s="53" t="s">
        <v>341</v>
      </c>
      <c r="S220" s="58">
        <v>2125000</v>
      </c>
      <c r="T220" s="53" t="s">
        <v>452</v>
      </c>
      <c r="U220" s="53" t="s">
        <v>128</v>
      </c>
      <c r="V220" s="53" t="s">
        <v>440</v>
      </c>
      <c r="W220" s="53" t="s">
        <v>441</v>
      </c>
      <c r="X220" s="53" t="s">
        <v>455</v>
      </c>
      <c r="Y220" s="53" t="e">
        <v>#N/A</v>
      </c>
      <c r="Z220" s="53"/>
    </row>
    <row r="221" spans="1:26" x14ac:dyDescent="0.35">
      <c r="A221" s="53">
        <v>220</v>
      </c>
      <c r="B221" s="53" t="s">
        <v>182</v>
      </c>
      <c r="C221" s="53" t="s">
        <v>182</v>
      </c>
      <c r="D221" s="53" t="s">
        <v>189</v>
      </c>
      <c r="E221" s="55">
        <v>3.4465753424657537</v>
      </c>
      <c r="F221" s="55">
        <v>3.4465753424657537</v>
      </c>
      <c r="G221" s="56">
        <v>45547</v>
      </c>
      <c r="H221" s="53" t="s">
        <v>199</v>
      </c>
      <c r="I221" s="53" t="s">
        <v>144</v>
      </c>
      <c r="J221" s="53" t="s">
        <v>24</v>
      </c>
      <c r="K221" s="53" t="s">
        <v>269</v>
      </c>
      <c r="L221" s="53" t="s">
        <v>118</v>
      </c>
      <c r="M221" s="30" t="s">
        <v>428</v>
      </c>
      <c r="N221" s="30" t="s">
        <v>410</v>
      </c>
      <c r="O221" s="30" t="s">
        <v>411</v>
      </c>
      <c r="P221" s="59">
        <v>1000000</v>
      </c>
      <c r="Q221" s="61">
        <f t="shared" si="3"/>
        <v>1625000</v>
      </c>
      <c r="R221" s="53" t="s">
        <v>355</v>
      </c>
      <c r="S221" s="58">
        <v>1525000</v>
      </c>
      <c r="T221" s="53" t="s">
        <v>452</v>
      </c>
      <c r="U221" s="53" t="s">
        <v>136</v>
      </c>
      <c r="V221" s="53" t="s">
        <v>440</v>
      </c>
      <c r="W221" s="53" t="s">
        <v>441</v>
      </c>
      <c r="X221" s="53" t="s">
        <v>455</v>
      </c>
      <c r="Y221" s="53" t="e">
        <v>#N/A</v>
      </c>
      <c r="Z221" s="53"/>
    </row>
    <row r="222" spans="1:26" x14ac:dyDescent="0.35">
      <c r="A222" s="53">
        <v>221</v>
      </c>
      <c r="B222" s="53" t="s">
        <v>182</v>
      </c>
      <c r="C222" s="53" t="s">
        <v>182</v>
      </c>
      <c r="D222" s="53" t="s">
        <v>189</v>
      </c>
      <c r="E222" s="55">
        <v>3.7465753424657535</v>
      </c>
      <c r="F222" s="55">
        <v>3.7465753424657535</v>
      </c>
      <c r="G222" s="56">
        <v>45550</v>
      </c>
      <c r="H222" s="53" t="s">
        <v>199</v>
      </c>
      <c r="I222" s="53" t="s">
        <v>144</v>
      </c>
      <c r="J222" s="53" t="s">
        <v>24</v>
      </c>
      <c r="K222" s="53" t="s">
        <v>271</v>
      </c>
      <c r="L222" s="53" t="s">
        <v>118</v>
      </c>
      <c r="M222" s="30" t="s">
        <v>428</v>
      </c>
      <c r="N222" s="30" t="s">
        <v>413</v>
      </c>
      <c r="O222" s="30" t="s">
        <v>414</v>
      </c>
      <c r="P222" s="59">
        <v>700000</v>
      </c>
      <c r="Q222" s="61">
        <f t="shared" si="3"/>
        <v>1325000</v>
      </c>
      <c r="R222" s="53" t="s">
        <v>356</v>
      </c>
      <c r="S222" s="58">
        <v>1225000</v>
      </c>
      <c r="T222" s="53" t="s">
        <v>452</v>
      </c>
      <c r="U222" s="53" t="s">
        <v>136</v>
      </c>
      <c r="V222" s="53" t="s">
        <v>440</v>
      </c>
      <c r="W222" s="53" t="s">
        <v>441</v>
      </c>
      <c r="X222" s="53" t="s">
        <v>455</v>
      </c>
      <c r="Y222" s="53" t="e">
        <v>#N/A</v>
      </c>
      <c r="Z222" s="53"/>
    </row>
    <row r="223" spans="1:26" x14ac:dyDescent="0.35">
      <c r="A223" s="53">
        <v>222</v>
      </c>
      <c r="B223" s="53" t="s">
        <v>182</v>
      </c>
      <c r="C223" s="53" t="s">
        <v>182</v>
      </c>
      <c r="D223" s="53" t="s">
        <v>189</v>
      </c>
      <c r="E223" s="55">
        <v>20.246575342465754</v>
      </c>
      <c r="F223" s="55">
        <v>20.246575342465754</v>
      </c>
      <c r="G223" s="56">
        <v>45542</v>
      </c>
      <c r="H223" s="53" t="s">
        <v>199</v>
      </c>
      <c r="I223" s="53" t="s">
        <v>144</v>
      </c>
      <c r="J223" s="53" t="s">
        <v>27</v>
      </c>
      <c r="K223" s="53" t="s">
        <v>261</v>
      </c>
      <c r="L223" s="53" t="s">
        <v>118</v>
      </c>
      <c r="M223" s="30" t="s">
        <v>428</v>
      </c>
      <c r="N223" s="30" t="s">
        <v>415</v>
      </c>
      <c r="O223" s="30" t="s">
        <v>416</v>
      </c>
      <c r="P223" s="59">
        <v>1168000</v>
      </c>
      <c r="Q223" s="61">
        <f t="shared" si="3"/>
        <v>2225000</v>
      </c>
      <c r="R223" s="53" t="s">
        <v>305</v>
      </c>
      <c r="S223" s="58">
        <v>2125000</v>
      </c>
      <c r="T223" s="53" t="s">
        <v>452</v>
      </c>
      <c r="U223" s="53" t="s">
        <v>136</v>
      </c>
      <c r="V223" s="53" t="s">
        <v>440</v>
      </c>
      <c r="W223" s="53" t="s">
        <v>441</v>
      </c>
      <c r="X223" s="53" t="s">
        <v>455</v>
      </c>
      <c r="Y223" s="53" t="e">
        <v>#N/A</v>
      </c>
      <c r="Z223" s="53"/>
    </row>
    <row r="224" spans="1:26" x14ac:dyDescent="0.35">
      <c r="A224" s="53">
        <v>223</v>
      </c>
      <c r="B224" s="53" t="s">
        <v>182</v>
      </c>
      <c r="C224" s="53" t="s">
        <v>182</v>
      </c>
      <c r="D224" s="53" t="s">
        <v>189</v>
      </c>
      <c r="E224" s="55">
        <v>17.246575342465754</v>
      </c>
      <c r="F224" s="55">
        <v>17.246575342465754</v>
      </c>
      <c r="G224" s="56">
        <v>45535</v>
      </c>
      <c r="H224" s="53" t="s">
        <v>199</v>
      </c>
      <c r="I224" s="53" t="s">
        <v>144</v>
      </c>
      <c r="J224" s="53" t="s">
        <v>31</v>
      </c>
      <c r="K224" s="53" t="s">
        <v>273</v>
      </c>
      <c r="L224" s="53" t="s">
        <v>118</v>
      </c>
      <c r="M224" s="30" t="s">
        <v>430</v>
      </c>
      <c r="N224" s="30" t="s">
        <v>386</v>
      </c>
      <c r="O224" s="30" t="s">
        <v>406</v>
      </c>
      <c r="P224" s="60" t="e">
        <v>#N/A</v>
      </c>
      <c r="Q224" s="61">
        <f t="shared" si="3"/>
        <v>5225000</v>
      </c>
      <c r="R224" s="53" t="s">
        <v>357</v>
      </c>
      <c r="S224" s="58">
        <v>5125000</v>
      </c>
      <c r="T224" s="53" t="s">
        <v>452</v>
      </c>
      <c r="U224" s="53" t="s">
        <v>136</v>
      </c>
      <c r="V224" s="53" t="s">
        <v>440</v>
      </c>
      <c r="W224" s="53" t="s">
        <v>441</v>
      </c>
      <c r="X224" s="53" t="s">
        <v>455</v>
      </c>
      <c r="Y224" s="53" t="e">
        <v>#N/A</v>
      </c>
      <c r="Z224" s="53"/>
    </row>
    <row r="225" spans="1:26" x14ac:dyDescent="0.35">
      <c r="A225" s="53">
        <v>224</v>
      </c>
      <c r="B225" s="53" t="s">
        <v>182</v>
      </c>
      <c r="C225" s="53" t="s">
        <v>182</v>
      </c>
      <c r="D225" s="53" t="s">
        <v>189</v>
      </c>
      <c r="E225" s="55">
        <v>17.246575342465754</v>
      </c>
      <c r="F225" s="55">
        <v>17.246575342465754</v>
      </c>
      <c r="G225" s="56">
        <v>45597</v>
      </c>
      <c r="H225" s="53" t="s">
        <v>199</v>
      </c>
      <c r="I225" s="53" t="s">
        <v>144</v>
      </c>
      <c r="J225" s="53" t="s">
        <v>31</v>
      </c>
      <c r="K225" s="53" t="s">
        <v>274</v>
      </c>
      <c r="L225" s="53" t="s">
        <v>118</v>
      </c>
      <c r="M225" s="30" t="s">
        <v>428</v>
      </c>
      <c r="N225" s="30" t="s">
        <v>413</v>
      </c>
      <c r="O225" s="30" t="s">
        <v>417</v>
      </c>
      <c r="P225" s="59">
        <v>3400000</v>
      </c>
      <c r="Q225" s="61">
        <f t="shared" si="3"/>
        <v>4825000</v>
      </c>
      <c r="R225" s="53" t="s">
        <v>358</v>
      </c>
      <c r="S225" s="58">
        <v>4725000</v>
      </c>
      <c r="T225" s="53" t="s">
        <v>452</v>
      </c>
      <c r="U225" s="53" t="s">
        <v>136</v>
      </c>
      <c r="V225" s="53" t="s">
        <v>440</v>
      </c>
      <c r="W225" s="53" t="s">
        <v>441</v>
      </c>
      <c r="X225" s="53" t="s">
        <v>455</v>
      </c>
      <c r="Y225" s="53" t="e">
        <v>#N/A</v>
      </c>
      <c r="Z225" s="53"/>
    </row>
    <row r="226" spans="1:26" x14ac:dyDescent="0.35">
      <c r="A226" s="53">
        <v>225</v>
      </c>
      <c r="B226" s="53" t="s">
        <v>182</v>
      </c>
      <c r="C226" s="53" t="s">
        <v>182</v>
      </c>
      <c r="D226" s="53" t="s">
        <v>189</v>
      </c>
      <c r="E226" s="55">
        <v>14.246575342465754</v>
      </c>
      <c r="F226" s="55">
        <v>14.246575342465754</v>
      </c>
      <c r="G226" s="56">
        <v>45575</v>
      </c>
      <c r="H226" s="53" t="s">
        <v>199</v>
      </c>
      <c r="I226" s="53" t="s">
        <v>144</v>
      </c>
      <c r="J226" s="53" t="s">
        <v>31</v>
      </c>
      <c r="K226" s="53" t="s">
        <v>271</v>
      </c>
      <c r="L226" s="53" t="s">
        <v>118</v>
      </c>
      <c r="M226" s="30" t="s">
        <v>430</v>
      </c>
      <c r="N226" s="30" t="s">
        <v>400</v>
      </c>
      <c r="O226" s="30" t="s">
        <v>412</v>
      </c>
      <c r="P226" s="59">
        <v>3950000</v>
      </c>
      <c r="Q226" s="61">
        <f t="shared" si="3"/>
        <v>5425000</v>
      </c>
      <c r="R226" s="53" t="s">
        <v>353</v>
      </c>
      <c r="S226" s="58">
        <v>5325000</v>
      </c>
      <c r="T226" s="53" t="s">
        <v>452</v>
      </c>
      <c r="U226" s="53" t="s">
        <v>136</v>
      </c>
      <c r="V226" s="53" t="s">
        <v>440</v>
      </c>
      <c r="W226" s="53" t="s">
        <v>441</v>
      </c>
      <c r="X226" s="53" t="s">
        <v>455</v>
      </c>
      <c r="Y226" s="53" t="e">
        <v>#N/A</v>
      </c>
      <c r="Z226" s="53"/>
    </row>
    <row r="227" spans="1:26" x14ac:dyDescent="0.35">
      <c r="A227" s="53">
        <v>226</v>
      </c>
      <c r="B227" s="53" t="s">
        <v>182</v>
      </c>
      <c r="C227" s="53" t="s">
        <v>182</v>
      </c>
      <c r="D227" s="53" t="s">
        <v>189</v>
      </c>
      <c r="E227" s="55">
        <v>8.7465753424657535</v>
      </c>
      <c r="F227" s="55">
        <v>8.7465753424657535</v>
      </c>
      <c r="G227" s="56">
        <v>45563</v>
      </c>
      <c r="H227" s="53" t="s">
        <v>199</v>
      </c>
      <c r="I227" s="53" t="s">
        <v>144</v>
      </c>
      <c r="J227" s="53" t="s">
        <v>27</v>
      </c>
      <c r="K227" s="53" t="s">
        <v>262</v>
      </c>
      <c r="L227" s="53" t="s">
        <v>287</v>
      </c>
      <c r="M227" s="30" t="s">
        <v>428</v>
      </c>
      <c r="N227" s="30" t="s">
        <v>398</v>
      </c>
      <c r="O227" s="30" t="s">
        <v>399</v>
      </c>
      <c r="P227" s="59">
        <v>1700000</v>
      </c>
      <c r="Q227" s="61">
        <f t="shared" si="3"/>
        <v>2725000</v>
      </c>
      <c r="R227" s="53" t="s">
        <v>293</v>
      </c>
      <c r="S227" s="58">
        <v>2625000</v>
      </c>
      <c r="T227" s="53" t="s">
        <v>452</v>
      </c>
      <c r="U227" s="53" t="s">
        <v>130</v>
      </c>
      <c r="V227" s="53" t="s">
        <v>440</v>
      </c>
      <c r="W227" s="53" t="s">
        <v>441</v>
      </c>
      <c r="X227" s="53" t="s">
        <v>455</v>
      </c>
      <c r="Y227" s="53" t="e">
        <v>#N/A</v>
      </c>
      <c r="Z227" s="53"/>
    </row>
    <row r="228" spans="1:26" x14ac:dyDescent="0.35">
      <c r="A228" s="53">
        <v>227</v>
      </c>
      <c r="B228" s="53" t="s">
        <v>182</v>
      </c>
      <c r="C228" s="53" t="s">
        <v>182</v>
      </c>
      <c r="D228" s="53" t="s">
        <v>189</v>
      </c>
      <c r="E228" s="55">
        <v>3.3465753424657536</v>
      </c>
      <c r="F228" s="55">
        <v>3.3465753424657536</v>
      </c>
      <c r="G228" s="56">
        <v>45549</v>
      </c>
      <c r="H228" s="53" t="s">
        <v>199</v>
      </c>
      <c r="I228" s="53" t="s">
        <v>144</v>
      </c>
      <c r="J228" s="53" t="s">
        <v>24</v>
      </c>
      <c r="K228" s="53" t="s">
        <v>275</v>
      </c>
      <c r="L228" s="53" t="s">
        <v>118</v>
      </c>
      <c r="M228" s="30" t="s">
        <v>430</v>
      </c>
      <c r="N228" s="30" t="s">
        <v>418</v>
      </c>
      <c r="O228" s="30" t="s">
        <v>419</v>
      </c>
      <c r="P228" s="59">
        <v>1097000</v>
      </c>
      <c r="Q228" s="61">
        <f t="shared" si="3"/>
        <v>1645000</v>
      </c>
      <c r="R228" s="53" t="s">
        <v>359</v>
      </c>
      <c r="S228" s="58">
        <v>1545000</v>
      </c>
      <c r="T228" s="53" t="s">
        <v>452</v>
      </c>
      <c r="U228" s="53" t="s">
        <v>158</v>
      </c>
      <c r="V228" s="53" t="s">
        <v>440</v>
      </c>
      <c r="W228" s="53" t="s">
        <v>441</v>
      </c>
      <c r="X228" s="53" t="s">
        <v>455</v>
      </c>
      <c r="Y228" s="53" t="e">
        <v>#N/A</v>
      </c>
      <c r="Z228" s="53"/>
    </row>
    <row r="229" spans="1:26" x14ac:dyDescent="0.35">
      <c r="A229" s="53">
        <v>228</v>
      </c>
      <c r="B229" s="53" t="s">
        <v>182</v>
      </c>
      <c r="C229" s="53" t="s">
        <v>182</v>
      </c>
      <c r="D229" s="53" t="s">
        <v>189</v>
      </c>
      <c r="E229" s="55">
        <v>8.7465753424657535</v>
      </c>
      <c r="F229" s="55">
        <v>8.7465753424657535</v>
      </c>
      <c r="G229" s="56">
        <v>45637</v>
      </c>
      <c r="H229" s="53" t="s">
        <v>199</v>
      </c>
      <c r="I229" s="53" t="s">
        <v>144</v>
      </c>
      <c r="J229" s="53" t="s">
        <v>27</v>
      </c>
      <c r="K229" s="53" t="s">
        <v>275</v>
      </c>
      <c r="L229" s="53" t="s">
        <v>118</v>
      </c>
      <c r="M229" s="30" t="s">
        <v>430</v>
      </c>
      <c r="N229" s="30" t="s">
        <v>418</v>
      </c>
      <c r="O229" s="30" t="s">
        <v>419</v>
      </c>
      <c r="P229" s="60">
        <v>1600000</v>
      </c>
      <c r="Q229" s="61">
        <f t="shared" si="3"/>
        <v>2525000</v>
      </c>
      <c r="R229" s="53" t="s">
        <v>359</v>
      </c>
      <c r="S229" s="58">
        <v>2425000</v>
      </c>
      <c r="T229" s="53" t="s">
        <v>452</v>
      </c>
      <c r="U229" s="53" t="s">
        <v>158</v>
      </c>
      <c r="V229" s="53" t="s">
        <v>440</v>
      </c>
      <c r="W229" s="53" t="s">
        <v>441</v>
      </c>
      <c r="X229" s="53" t="s">
        <v>455</v>
      </c>
      <c r="Y229" s="53" t="e">
        <v>#N/A</v>
      </c>
      <c r="Z229" s="53"/>
    </row>
    <row r="230" spans="1:26" x14ac:dyDescent="0.35">
      <c r="A230" s="53">
        <v>229</v>
      </c>
      <c r="B230" s="53" t="s">
        <v>182</v>
      </c>
      <c r="C230" s="53" t="s">
        <v>182</v>
      </c>
      <c r="D230" s="53" t="s">
        <v>189</v>
      </c>
      <c r="E230" s="55">
        <v>4.4465753424657537</v>
      </c>
      <c r="F230" s="55">
        <v>4.4465753424657537</v>
      </c>
      <c r="G230" s="56">
        <v>45543</v>
      </c>
      <c r="H230" s="53" t="s">
        <v>199</v>
      </c>
      <c r="I230" s="53" t="s">
        <v>144</v>
      </c>
      <c r="J230" s="53" t="s">
        <v>24</v>
      </c>
      <c r="K230" s="53" t="s">
        <v>275</v>
      </c>
      <c r="L230" s="53" t="s">
        <v>118</v>
      </c>
      <c r="M230" s="30" t="s">
        <v>430</v>
      </c>
      <c r="N230" s="30" t="s">
        <v>418</v>
      </c>
      <c r="O230" s="30" t="s">
        <v>419</v>
      </c>
      <c r="P230" s="59">
        <v>950000</v>
      </c>
      <c r="Q230" s="61">
        <f t="shared" si="3"/>
        <v>1225000</v>
      </c>
      <c r="R230" s="53" t="s">
        <v>359</v>
      </c>
      <c r="S230" s="58">
        <v>1125000</v>
      </c>
      <c r="T230" s="53" t="s">
        <v>453</v>
      </c>
      <c r="U230" s="53" t="s">
        <v>158</v>
      </c>
      <c r="V230" s="53" t="s">
        <v>437</v>
      </c>
      <c r="W230" s="53" t="s">
        <v>441</v>
      </c>
      <c r="X230" s="53" t="s">
        <v>455</v>
      </c>
      <c r="Y230" s="53" t="e">
        <v>#N/A</v>
      </c>
      <c r="Z230" s="53"/>
    </row>
    <row r="231" spans="1:26" x14ac:dyDescent="0.35">
      <c r="A231" s="53">
        <v>230</v>
      </c>
      <c r="B231" s="53" t="s">
        <v>182</v>
      </c>
      <c r="C231" s="53" t="s">
        <v>182</v>
      </c>
      <c r="D231" s="53" t="s">
        <v>189</v>
      </c>
      <c r="E231" s="55">
        <v>2.2465753424657535</v>
      </c>
      <c r="F231" s="55">
        <v>2.2465753424657535</v>
      </c>
      <c r="G231" s="56">
        <v>45546</v>
      </c>
      <c r="H231" s="53" t="s">
        <v>199</v>
      </c>
      <c r="I231" s="53" t="s">
        <v>144</v>
      </c>
      <c r="J231" s="53" t="s">
        <v>24</v>
      </c>
      <c r="K231" s="53" t="s">
        <v>275</v>
      </c>
      <c r="L231" s="53" t="s">
        <v>118</v>
      </c>
      <c r="M231" s="30" t="s">
        <v>430</v>
      </c>
      <c r="N231" s="30" t="s">
        <v>418</v>
      </c>
      <c r="O231" s="30" t="s">
        <v>419</v>
      </c>
      <c r="P231" s="59">
        <v>900000</v>
      </c>
      <c r="Q231" s="61">
        <f t="shared" si="3"/>
        <v>1125000</v>
      </c>
      <c r="R231" s="53" t="s">
        <v>359</v>
      </c>
      <c r="S231" s="58">
        <v>1025000</v>
      </c>
      <c r="T231" s="53" t="s">
        <v>453</v>
      </c>
      <c r="U231" s="53" t="s">
        <v>158</v>
      </c>
      <c r="V231" s="53" t="s">
        <v>440</v>
      </c>
      <c r="W231" s="53" t="s">
        <v>441</v>
      </c>
      <c r="X231" s="53" t="s">
        <v>455</v>
      </c>
      <c r="Y231" s="53" t="e">
        <v>#N/A</v>
      </c>
      <c r="Z231" s="53"/>
    </row>
    <row r="232" spans="1:26" x14ac:dyDescent="0.35">
      <c r="A232" s="53">
        <v>231</v>
      </c>
      <c r="B232" s="53" t="s">
        <v>182</v>
      </c>
      <c r="C232" s="53" t="s">
        <v>182</v>
      </c>
      <c r="D232" s="53" t="s">
        <v>189</v>
      </c>
      <c r="E232" s="55">
        <v>2.9465753424657537</v>
      </c>
      <c r="F232" s="55">
        <v>2.9465753424657537</v>
      </c>
      <c r="G232" s="56">
        <v>45637</v>
      </c>
      <c r="H232" s="53" t="s">
        <v>199</v>
      </c>
      <c r="I232" s="53" t="s">
        <v>144</v>
      </c>
      <c r="J232" s="53" t="s">
        <v>35</v>
      </c>
      <c r="K232" s="53" t="s">
        <v>275</v>
      </c>
      <c r="L232" s="53" t="s">
        <v>118</v>
      </c>
      <c r="M232" s="30" t="s">
        <v>430</v>
      </c>
      <c r="N232" s="30" t="s">
        <v>418</v>
      </c>
      <c r="O232" s="30" t="s">
        <v>419</v>
      </c>
      <c r="P232" s="59">
        <v>340000</v>
      </c>
      <c r="Q232" s="61">
        <f t="shared" si="3"/>
        <v>725000</v>
      </c>
      <c r="R232" s="53" t="s">
        <v>360</v>
      </c>
      <c r="S232" s="58">
        <v>625000</v>
      </c>
      <c r="T232" s="53" t="s">
        <v>453</v>
      </c>
      <c r="U232" s="53" t="s">
        <v>158</v>
      </c>
      <c r="V232" s="53" t="s">
        <v>445</v>
      </c>
      <c r="W232" s="53" t="s">
        <v>441</v>
      </c>
      <c r="X232" s="53" t="s">
        <v>455</v>
      </c>
      <c r="Y232" s="53" t="e">
        <v>#N/A</v>
      </c>
      <c r="Z232" s="53" t="s">
        <v>456</v>
      </c>
    </row>
    <row r="233" spans="1:26" x14ac:dyDescent="0.35">
      <c r="A233" s="53">
        <v>232</v>
      </c>
      <c r="B233" s="53" t="s">
        <v>182</v>
      </c>
      <c r="C233" s="53" t="s">
        <v>182</v>
      </c>
      <c r="D233" s="53" t="s">
        <v>189</v>
      </c>
      <c r="E233" s="55">
        <v>11.246575342465754</v>
      </c>
      <c r="F233" s="55">
        <v>11.246575342465754</v>
      </c>
      <c r="G233" s="56">
        <v>45609</v>
      </c>
      <c r="H233" s="53" t="s">
        <v>199</v>
      </c>
      <c r="I233" s="53" t="s">
        <v>144</v>
      </c>
      <c r="J233" s="53" t="s">
        <v>21</v>
      </c>
      <c r="K233" s="53" t="s">
        <v>276</v>
      </c>
      <c r="L233" s="53" t="s">
        <v>118</v>
      </c>
      <c r="M233" s="30" t="s">
        <v>428</v>
      </c>
      <c r="N233" s="30" t="s">
        <v>382</v>
      </c>
      <c r="O233" s="30" t="s">
        <v>383</v>
      </c>
      <c r="P233" s="59">
        <v>2470000</v>
      </c>
      <c r="Q233" s="61">
        <f t="shared" si="3"/>
        <v>2925000</v>
      </c>
      <c r="R233" s="53" t="s">
        <v>361</v>
      </c>
      <c r="S233" s="58">
        <v>2825000</v>
      </c>
      <c r="T233" s="53" t="s">
        <v>452</v>
      </c>
      <c r="U233" s="53" t="s">
        <v>158</v>
      </c>
      <c r="V233" s="53" t="s">
        <v>439</v>
      </c>
      <c r="W233" s="53" t="s">
        <v>441</v>
      </c>
      <c r="X233" s="53" t="s">
        <v>455</v>
      </c>
      <c r="Y233" s="53" t="e">
        <v>#N/A</v>
      </c>
      <c r="Z233" s="53"/>
    </row>
    <row r="234" spans="1:26" x14ac:dyDescent="0.35">
      <c r="A234" s="53">
        <v>233</v>
      </c>
      <c r="B234" s="53" t="s">
        <v>182</v>
      </c>
      <c r="C234" s="53" t="s">
        <v>182</v>
      </c>
      <c r="D234" s="53" t="s">
        <v>189</v>
      </c>
      <c r="E234" s="55">
        <v>4.2465753424657535</v>
      </c>
      <c r="F234" s="55">
        <v>4.2465753424657535</v>
      </c>
      <c r="G234" s="56">
        <v>45554</v>
      </c>
      <c r="H234" s="53" t="s">
        <v>199</v>
      </c>
      <c r="I234" s="53" t="s">
        <v>144</v>
      </c>
      <c r="J234" s="53" t="s">
        <v>24</v>
      </c>
      <c r="K234" s="53" t="s">
        <v>275</v>
      </c>
      <c r="L234" s="53" t="s">
        <v>118</v>
      </c>
      <c r="M234" s="30" t="s">
        <v>430</v>
      </c>
      <c r="N234" s="30" t="s">
        <v>418</v>
      </c>
      <c r="O234" s="30" t="s">
        <v>419</v>
      </c>
      <c r="P234" s="59">
        <v>600000</v>
      </c>
      <c r="Q234" s="61">
        <f t="shared" si="3"/>
        <v>1175000</v>
      </c>
      <c r="R234" s="53" t="s">
        <v>359</v>
      </c>
      <c r="S234" s="58">
        <v>1075000</v>
      </c>
      <c r="T234" s="53" t="s">
        <v>453</v>
      </c>
      <c r="U234" s="53" t="s">
        <v>158</v>
      </c>
      <c r="V234" s="53" t="s">
        <v>445</v>
      </c>
      <c r="W234" s="53" t="s">
        <v>441</v>
      </c>
      <c r="X234" s="53" t="s">
        <v>455</v>
      </c>
      <c r="Y234" s="53" t="e">
        <v>#N/A</v>
      </c>
      <c r="Z234" s="53" t="s">
        <v>456</v>
      </c>
    </row>
    <row r="235" spans="1:26" x14ac:dyDescent="0.35">
      <c r="A235" s="53">
        <v>234</v>
      </c>
      <c r="B235" s="53" t="s">
        <v>182</v>
      </c>
      <c r="C235" s="53" t="s">
        <v>182</v>
      </c>
      <c r="D235" s="53" t="s">
        <v>189</v>
      </c>
      <c r="E235" s="55">
        <v>2.7465753424657535</v>
      </c>
      <c r="F235" s="55">
        <v>2.7465753424657535</v>
      </c>
      <c r="G235" s="56">
        <v>45639</v>
      </c>
      <c r="H235" s="53" t="s">
        <v>199</v>
      </c>
      <c r="I235" s="53" t="s">
        <v>144</v>
      </c>
      <c r="J235" s="53" t="s">
        <v>35</v>
      </c>
      <c r="K235" s="53" t="s">
        <v>275</v>
      </c>
      <c r="L235" s="53" t="s">
        <v>118</v>
      </c>
      <c r="M235" s="30" t="s">
        <v>430</v>
      </c>
      <c r="N235" s="30" t="s">
        <v>418</v>
      </c>
      <c r="O235" s="30" t="s">
        <v>419</v>
      </c>
      <c r="P235" s="59">
        <v>350000</v>
      </c>
      <c r="Q235" s="61">
        <f t="shared" si="3"/>
        <v>875000</v>
      </c>
      <c r="R235" s="53" t="s">
        <v>359</v>
      </c>
      <c r="S235" s="58">
        <v>775000</v>
      </c>
      <c r="T235" s="53" t="s">
        <v>453</v>
      </c>
      <c r="U235" s="53" t="s">
        <v>158</v>
      </c>
      <c r="V235" s="53" t="e">
        <v>#N/A</v>
      </c>
      <c r="W235" s="53"/>
      <c r="X235" s="53"/>
      <c r="Y235" s="53" t="e">
        <v>#N/A</v>
      </c>
      <c r="Z235" s="53"/>
    </row>
    <row r="236" spans="1:26" x14ac:dyDescent="0.35">
      <c r="A236" s="53">
        <v>235</v>
      </c>
      <c r="B236" s="53" t="s">
        <v>182</v>
      </c>
      <c r="C236" s="53" t="s">
        <v>182</v>
      </c>
      <c r="D236" s="53" t="s">
        <v>189</v>
      </c>
      <c r="E236" s="55">
        <v>3.3465753424657536</v>
      </c>
      <c r="F236" s="55">
        <v>3.3465753424657536</v>
      </c>
      <c r="G236" s="56">
        <v>45548</v>
      </c>
      <c r="H236" s="53" t="s">
        <v>199</v>
      </c>
      <c r="I236" s="53" t="s">
        <v>144</v>
      </c>
      <c r="J236" s="53" t="s">
        <v>24</v>
      </c>
      <c r="K236" s="53" t="s">
        <v>275</v>
      </c>
      <c r="L236" s="53" t="s">
        <v>118</v>
      </c>
      <c r="M236" s="30" t="s">
        <v>430</v>
      </c>
      <c r="N236" s="30" t="s">
        <v>418</v>
      </c>
      <c r="O236" s="30" t="s">
        <v>419</v>
      </c>
      <c r="P236" s="59">
        <v>620000</v>
      </c>
      <c r="Q236" s="61">
        <f t="shared" si="3"/>
        <v>1175000</v>
      </c>
      <c r="R236" s="53" t="s">
        <v>359</v>
      </c>
      <c r="S236" s="58">
        <v>1075000</v>
      </c>
      <c r="T236" s="53" t="s">
        <v>453</v>
      </c>
      <c r="U236" s="53" t="s">
        <v>158</v>
      </c>
      <c r="V236" s="53" t="s">
        <v>445</v>
      </c>
      <c r="W236" s="53" t="s">
        <v>441</v>
      </c>
      <c r="X236" s="53" t="s">
        <v>455</v>
      </c>
      <c r="Y236" s="53" t="e">
        <v>#N/A</v>
      </c>
      <c r="Z236" s="53" t="s">
        <v>456</v>
      </c>
    </row>
    <row r="237" spans="1:26" x14ac:dyDescent="0.35">
      <c r="A237" s="53">
        <v>236</v>
      </c>
      <c r="B237" s="53" t="s">
        <v>182</v>
      </c>
      <c r="C237" s="53" t="s">
        <v>182</v>
      </c>
      <c r="D237" s="53" t="s">
        <v>189</v>
      </c>
      <c r="E237" s="55">
        <v>2.2465753424657535</v>
      </c>
      <c r="F237" s="55">
        <v>2.2465753424657535</v>
      </c>
      <c r="G237" s="56">
        <v>45637</v>
      </c>
      <c r="H237" s="53" t="s">
        <v>199</v>
      </c>
      <c r="I237" s="53" t="s">
        <v>144</v>
      </c>
      <c r="J237" s="53" t="s">
        <v>35</v>
      </c>
      <c r="K237" s="53" t="s">
        <v>275</v>
      </c>
      <c r="L237" s="53" t="s">
        <v>118</v>
      </c>
      <c r="M237" s="30" t="s">
        <v>430</v>
      </c>
      <c r="N237" s="30" t="s">
        <v>418</v>
      </c>
      <c r="O237" s="30" t="s">
        <v>419</v>
      </c>
      <c r="P237" s="59">
        <v>350000</v>
      </c>
      <c r="Q237" s="61">
        <f t="shared" si="3"/>
        <v>875000</v>
      </c>
      <c r="R237" s="53" t="s">
        <v>362</v>
      </c>
      <c r="S237" s="58">
        <v>775000</v>
      </c>
      <c r="T237" s="53" t="s">
        <v>453</v>
      </c>
      <c r="U237" s="53" t="s">
        <v>158</v>
      </c>
      <c r="V237" s="53" t="s">
        <v>440</v>
      </c>
      <c r="W237" s="53" t="s">
        <v>441</v>
      </c>
      <c r="X237" s="53" t="s">
        <v>455</v>
      </c>
      <c r="Y237" s="53" t="e">
        <v>#N/A</v>
      </c>
      <c r="Z237" s="53"/>
    </row>
    <row r="238" spans="1:26" x14ac:dyDescent="0.35">
      <c r="A238" s="53">
        <v>237</v>
      </c>
      <c r="B238" s="53" t="s">
        <v>182</v>
      </c>
      <c r="C238" s="53" t="s">
        <v>182</v>
      </c>
      <c r="D238" s="53" t="s">
        <v>189</v>
      </c>
      <c r="E238" s="55">
        <v>4.2465753424657535</v>
      </c>
      <c r="F238" s="55">
        <v>4.2465753424657535</v>
      </c>
      <c r="G238" s="56">
        <v>45563</v>
      </c>
      <c r="H238" s="53" t="s">
        <v>199</v>
      </c>
      <c r="I238" s="53" t="s">
        <v>144</v>
      </c>
      <c r="J238" s="53" t="s">
        <v>24</v>
      </c>
      <c r="K238" s="53" t="s">
        <v>275</v>
      </c>
      <c r="L238" s="53" t="s">
        <v>118</v>
      </c>
      <c r="M238" s="30" t="s">
        <v>430</v>
      </c>
      <c r="N238" s="30" t="s">
        <v>418</v>
      </c>
      <c r="O238" s="30" t="s">
        <v>419</v>
      </c>
      <c r="P238" s="59">
        <v>600000</v>
      </c>
      <c r="Q238" s="61">
        <f t="shared" si="3"/>
        <v>1075000</v>
      </c>
      <c r="R238" s="53" t="s">
        <v>359</v>
      </c>
      <c r="S238" s="58">
        <v>975000</v>
      </c>
      <c r="T238" s="53" t="s">
        <v>454</v>
      </c>
      <c r="U238" s="53" t="s">
        <v>158</v>
      </c>
      <c r="V238" s="53" t="s">
        <v>445</v>
      </c>
      <c r="W238" s="53" t="s">
        <v>441</v>
      </c>
      <c r="X238" s="53" t="s">
        <v>455</v>
      </c>
      <c r="Y238" s="53" t="e">
        <v>#N/A</v>
      </c>
      <c r="Z238" s="53" t="s">
        <v>456</v>
      </c>
    </row>
    <row r="239" spans="1:26" x14ac:dyDescent="0.35">
      <c r="A239" s="53">
        <v>238</v>
      </c>
      <c r="B239" s="53" t="s">
        <v>182</v>
      </c>
      <c r="C239" s="53" t="s">
        <v>182</v>
      </c>
      <c r="D239" s="53" t="s">
        <v>189</v>
      </c>
      <c r="E239" s="55">
        <v>2.8465753424657536</v>
      </c>
      <c r="F239" s="55">
        <v>2.8465753424657536</v>
      </c>
      <c r="G239" s="56">
        <v>45633</v>
      </c>
      <c r="H239" s="53" t="s">
        <v>199</v>
      </c>
      <c r="I239" s="53" t="s">
        <v>144</v>
      </c>
      <c r="J239" s="53" t="s">
        <v>24</v>
      </c>
      <c r="K239" s="53" t="s">
        <v>275</v>
      </c>
      <c r="L239" s="53" t="s">
        <v>118</v>
      </c>
      <c r="M239" s="30" t="s">
        <v>430</v>
      </c>
      <c r="N239" s="30" t="s">
        <v>418</v>
      </c>
      <c r="O239" s="30" t="s">
        <v>419</v>
      </c>
      <c r="P239" s="59">
        <v>675000</v>
      </c>
      <c r="Q239" s="61">
        <f t="shared" si="3"/>
        <v>1125000</v>
      </c>
      <c r="R239" s="53" t="s">
        <v>359</v>
      </c>
      <c r="S239" s="58">
        <v>1025000</v>
      </c>
      <c r="T239" s="53" t="s">
        <v>453</v>
      </c>
      <c r="U239" s="53" t="s">
        <v>158</v>
      </c>
      <c r="V239" s="53" t="s">
        <v>440</v>
      </c>
      <c r="W239" s="53" t="s">
        <v>441</v>
      </c>
      <c r="X239" s="53" t="s">
        <v>455</v>
      </c>
      <c r="Y239" s="53" t="e">
        <v>#N/A</v>
      </c>
      <c r="Z239" s="53"/>
    </row>
    <row r="240" spans="1:26" x14ac:dyDescent="0.35">
      <c r="A240" s="53">
        <v>239</v>
      </c>
      <c r="B240" s="53" t="s">
        <v>182</v>
      </c>
      <c r="C240" s="53" t="s">
        <v>182</v>
      </c>
      <c r="D240" s="53" t="s">
        <v>189</v>
      </c>
      <c r="E240" s="55">
        <v>8.2465753424657535</v>
      </c>
      <c r="F240" s="55">
        <v>8.2465753424657535</v>
      </c>
      <c r="G240" s="56">
        <v>45582</v>
      </c>
      <c r="H240" s="53" t="s">
        <v>199</v>
      </c>
      <c r="I240" s="53" t="s">
        <v>144</v>
      </c>
      <c r="J240" s="53" t="s">
        <v>27</v>
      </c>
      <c r="K240" s="53" t="s">
        <v>277</v>
      </c>
      <c r="L240" s="53" t="s">
        <v>287</v>
      </c>
      <c r="M240" s="30" t="e">
        <v>#N/A</v>
      </c>
      <c r="N240" s="30">
        <v>0</v>
      </c>
      <c r="O240" s="30" t="s">
        <v>159</v>
      </c>
      <c r="P240" s="59">
        <v>1285000</v>
      </c>
      <c r="Q240" s="61">
        <f t="shared" si="3"/>
        <v>2875000</v>
      </c>
      <c r="R240" s="53" t="s">
        <v>363</v>
      </c>
      <c r="S240" s="58">
        <v>2775000</v>
      </c>
      <c r="T240" s="53" t="e">
        <v>#N/A</v>
      </c>
      <c r="U240" s="53" t="s">
        <v>160</v>
      </c>
      <c r="V240" s="53" t="e">
        <v>#N/A</v>
      </c>
      <c r="W240" s="53"/>
      <c r="X240" s="53"/>
      <c r="Y240" s="53" t="e">
        <v>#N/A</v>
      </c>
      <c r="Z240" s="53"/>
    </row>
    <row r="241" spans="1:26" x14ac:dyDescent="0.35">
      <c r="A241" s="53">
        <v>240</v>
      </c>
      <c r="B241" s="53" t="s">
        <v>182</v>
      </c>
      <c r="C241" s="53" t="s">
        <v>182</v>
      </c>
      <c r="D241" s="53" t="s">
        <v>189</v>
      </c>
      <c r="E241" s="55">
        <v>13.746575342465754</v>
      </c>
      <c r="F241" s="55">
        <v>13.746575342465754</v>
      </c>
      <c r="G241" s="56">
        <v>45717</v>
      </c>
      <c r="H241" s="53" t="s">
        <v>199</v>
      </c>
      <c r="I241" s="53" t="s">
        <v>144</v>
      </c>
      <c r="J241" s="53" t="s">
        <v>33</v>
      </c>
      <c r="K241" s="53" t="s">
        <v>266</v>
      </c>
      <c r="L241" s="53" t="s">
        <v>118</v>
      </c>
      <c r="M241" s="30" t="s">
        <v>430</v>
      </c>
      <c r="N241" s="30" t="s">
        <v>386</v>
      </c>
      <c r="O241" s="30" t="s">
        <v>406</v>
      </c>
      <c r="P241" s="59">
        <v>2800000</v>
      </c>
      <c r="Q241" s="61">
        <f t="shared" si="3"/>
        <v>3925000</v>
      </c>
      <c r="R241" s="53" t="s">
        <v>343</v>
      </c>
      <c r="S241" s="58">
        <v>3825000</v>
      </c>
      <c r="T241" s="53" t="s">
        <v>452</v>
      </c>
      <c r="U241" s="53" t="s">
        <v>136</v>
      </c>
      <c r="V241" s="53" t="e">
        <v>#N/A</v>
      </c>
      <c r="W241" s="53"/>
      <c r="X241" s="53"/>
      <c r="Y241" s="53" t="e">
        <v>#N/A</v>
      </c>
      <c r="Z241" s="53"/>
    </row>
    <row r="242" spans="1:26" x14ac:dyDescent="0.35">
      <c r="A242" s="53">
        <v>241</v>
      </c>
      <c r="B242" s="53" t="s">
        <v>182</v>
      </c>
      <c r="C242" s="53" t="s">
        <v>182</v>
      </c>
      <c r="D242" s="53" t="s">
        <v>189</v>
      </c>
      <c r="E242" s="55">
        <v>16.246575342465754</v>
      </c>
      <c r="F242" s="55">
        <v>16.246575342465754</v>
      </c>
      <c r="G242" s="56">
        <v>45549</v>
      </c>
      <c r="H242" s="53" t="s">
        <v>199</v>
      </c>
      <c r="I242" s="53" t="s">
        <v>144</v>
      </c>
      <c r="J242" s="53" t="s">
        <v>65</v>
      </c>
      <c r="K242" s="53" t="e">
        <v>#N/A</v>
      </c>
      <c r="L242" s="53" t="s">
        <v>287</v>
      </c>
      <c r="M242" s="30" t="e">
        <v>#N/A</v>
      </c>
      <c r="N242" s="30" t="e">
        <v>#N/A</v>
      </c>
      <c r="O242" s="30" t="s">
        <v>161</v>
      </c>
      <c r="P242" s="59">
        <v>4500000</v>
      </c>
      <c r="Q242" s="61">
        <f t="shared" si="3"/>
        <v>5725000</v>
      </c>
      <c r="R242" s="53" t="e">
        <v>#N/A</v>
      </c>
      <c r="S242" s="58">
        <v>5625000</v>
      </c>
      <c r="T242" s="53" t="e">
        <v>#N/A</v>
      </c>
      <c r="U242" s="53" t="s">
        <v>136</v>
      </c>
      <c r="V242" s="53" t="e">
        <v>#N/A</v>
      </c>
      <c r="W242" s="53"/>
      <c r="X242" s="53"/>
      <c r="Y242" s="53" t="e">
        <v>#N/A</v>
      </c>
      <c r="Z242" s="53"/>
    </row>
    <row r="243" spans="1:26" x14ac:dyDescent="0.35">
      <c r="A243" s="53">
        <v>242</v>
      </c>
      <c r="B243" s="53" t="s">
        <v>182</v>
      </c>
      <c r="C243" s="53" t="s">
        <v>182</v>
      </c>
      <c r="D243" s="53" t="s">
        <v>189</v>
      </c>
      <c r="E243" s="55">
        <v>20.246575342465754</v>
      </c>
      <c r="F243" s="55">
        <v>20.246575342465754</v>
      </c>
      <c r="G243" s="56">
        <v>45548</v>
      </c>
      <c r="H243" s="53" t="s">
        <v>199</v>
      </c>
      <c r="I243" s="53" t="s">
        <v>144</v>
      </c>
      <c r="J243" s="53" t="s">
        <v>133</v>
      </c>
      <c r="K243" s="53" t="e">
        <v>#N/A</v>
      </c>
      <c r="L243" s="53" t="s">
        <v>287</v>
      </c>
      <c r="M243" s="30" t="e">
        <v>#N/A</v>
      </c>
      <c r="N243" s="30" t="e">
        <v>#N/A</v>
      </c>
      <c r="O243" s="30" t="e">
        <v>#N/A</v>
      </c>
      <c r="P243" s="60" t="e">
        <v>#N/A</v>
      </c>
      <c r="Q243" s="61">
        <f t="shared" si="3"/>
        <v>6225000</v>
      </c>
      <c r="R243" s="53" t="e">
        <v>#N/A</v>
      </c>
      <c r="S243" s="58">
        <v>6125000</v>
      </c>
      <c r="T243" s="53" t="e">
        <v>#N/A</v>
      </c>
      <c r="U243" s="53" t="s">
        <v>162</v>
      </c>
      <c r="V243" s="53" t="e">
        <v>#N/A</v>
      </c>
      <c r="W243" s="53"/>
      <c r="X243" s="53"/>
      <c r="Y243" s="53" t="e">
        <v>#N/A</v>
      </c>
      <c r="Z243" s="53"/>
    </row>
    <row r="244" spans="1:26" x14ac:dyDescent="0.35">
      <c r="A244" s="53">
        <v>243</v>
      </c>
      <c r="B244" s="53" t="s">
        <v>182</v>
      </c>
      <c r="C244" s="53" t="s">
        <v>182</v>
      </c>
      <c r="D244" s="53" t="s">
        <v>189</v>
      </c>
      <c r="E244" s="55">
        <v>5.2465753424657535</v>
      </c>
      <c r="F244" s="55">
        <v>5.2465753424657535</v>
      </c>
      <c r="G244" s="56">
        <v>45602</v>
      </c>
      <c r="H244" s="53" t="s">
        <v>199</v>
      </c>
      <c r="I244" s="53" t="s">
        <v>144</v>
      </c>
      <c r="J244" s="53" t="s">
        <v>35</v>
      </c>
      <c r="K244" s="53" t="e">
        <v>#N/A</v>
      </c>
      <c r="L244" s="53" t="s">
        <v>287</v>
      </c>
      <c r="M244" s="30" t="e">
        <v>#N/A</v>
      </c>
      <c r="N244" s="30" t="e">
        <v>#N/A</v>
      </c>
      <c r="O244" s="30" t="e">
        <v>#N/A</v>
      </c>
      <c r="P244" s="60" t="e">
        <v>#N/A</v>
      </c>
      <c r="Q244" s="61">
        <f t="shared" si="3"/>
        <v>925000</v>
      </c>
      <c r="R244" s="53" t="e">
        <v>#N/A</v>
      </c>
      <c r="S244" s="58">
        <v>825000</v>
      </c>
      <c r="T244" s="53" t="e">
        <v>#N/A</v>
      </c>
      <c r="U244" s="53" t="s">
        <v>164</v>
      </c>
      <c r="V244" s="53" t="e">
        <v>#N/A</v>
      </c>
      <c r="W244" s="53"/>
      <c r="X244" s="53"/>
      <c r="Y244" s="53" t="e">
        <v>#N/A</v>
      </c>
      <c r="Z244" s="53"/>
    </row>
    <row r="245" spans="1:26" x14ac:dyDescent="0.35">
      <c r="A245" s="53">
        <v>244</v>
      </c>
      <c r="B245" s="53" t="s">
        <v>182</v>
      </c>
      <c r="C245" s="53" t="s">
        <v>182</v>
      </c>
      <c r="D245" s="53" t="s">
        <v>189</v>
      </c>
      <c r="E245" s="55">
        <v>4.2465753424657535</v>
      </c>
      <c r="F245" s="55">
        <v>4.2465753424657535</v>
      </c>
      <c r="G245" s="56">
        <v>45590</v>
      </c>
      <c r="H245" s="53" t="s">
        <v>199</v>
      </c>
      <c r="I245" s="53" t="s">
        <v>144</v>
      </c>
      <c r="J245" s="53" t="s">
        <v>24</v>
      </c>
      <c r="K245" s="53" t="s">
        <v>275</v>
      </c>
      <c r="L245" s="53" t="s">
        <v>118</v>
      </c>
      <c r="M245" s="30" t="s">
        <v>430</v>
      </c>
      <c r="N245" s="30" t="s">
        <v>418</v>
      </c>
      <c r="O245" s="30" t="s">
        <v>419</v>
      </c>
      <c r="P245" s="59">
        <v>800000</v>
      </c>
      <c r="Q245" s="61">
        <f t="shared" si="3"/>
        <v>1425000</v>
      </c>
      <c r="R245" s="53" t="s">
        <v>362</v>
      </c>
      <c r="S245" s="58">
        <v>1325000</v>
      </c>
      <c r="T245" s="53" t="s">
        <v>452</v>
      </c>
      <c r="U245" s="53" t="s">
        <v>158</v>
      </c>
      <c r="V245" s="53" t="s">
        <v>440</v>
      </c>
      <c r="W245" s="53" t="s">
        <v>441</v>
      </c>
      <c r="X245" s="53" t="s">
        <v>455</v>
      </c>
      <c r="Y245" s="53" t="e">
        <v>#N/A</v>
      </c>
      <c r="Z245" s="53"/>
    </row>
    <row r="246" spans="1:26" x14ac:dyDescent="0.35">
      <c r="A246" s="53">
        <v>245</v>
      </c>
      <c r="B246" s="53" t="s">
        <v>182</v>
      </c>
      <c r="C246" s="53" t="s">
        <v>182</v>
      </c>
      <c r="D246" s="53" t="s">
        <v>189</v>
      </c>
      <c r="E246" s="55">
        <v>5.7465753424657535</v>
      </c>
      <c r="F246" s="55">
        <v>5.7465753424657535</v>
      </c>
      <c r="G246" s="56">
        <v>45588</v>
      </c>
      <c r="H246" s="53" t="s">
        <v>199</v>
      </c>
      <c r="I246" s="53" t="s">
        <v>144</v>
      </c>
      <c r="J246" s="53" t="s">
        <v>24</v>
      </c>
      <c r="K246" s="53" t="s">
        <v>261</v>
      </c>
      <c r="L246" s="53" t="s">
        <v>118</v>
      </c>
      <c r="M246" s="30" t="s">
        <v>428</v>
      </c>
      <c r="N246" s="30" t="s">
        <v>410</v>
      </c>
      <c r="O246" s="30" t="s">
        <v>411</v>
      </c>
      <c r="P246" s="59">
        <v>1560000</v>
      </c>
      <c r="Q246" s="61">
        <f t="shared" si="3"/>
        <v>1925000</v>
      </c>
      <c r="R246" s="53" t="s">
        <v>364</v>
      </c>
      <c r="S246" s="58">
        <v>1825000</v>
      </c>
      <c r="T246" s="53" t="s">
        <v>452</v>
      </c>
      <c r="U246" s="53" t="s">
        <v>136</v>
      </c>
      <c r="V246" s="53" t="s">
        <v>440</v>
      </c>
      <c r="W246" s="53" t="s">
        <v>441</v>
      </c>
      <c r="X246" s="53" t="s">
        <v>455</v>
      </c>
      <c r="Y246" s="53" t="e">
        <v>#N/A</v>
      </c>
      <c r="Z246" s="53"/>
    </row>
    <row r="247" spans="1:26" x14ac:dyDescent="0.35">
      <c r="A247" s="53">
        <v>246</v>
      </c>
      <c r="B247" s="53" t="s">
        <v>182</v>
      </c>
      <c r="C247" s="53" t="s">
        <v>182</v>
      </c>
      <c r="D247" s="53" t="s">
        <v>189</v>
      </c>
      <c r="E247" s="55">
        <v>7.7465753424657535</v>
      </c>
      <c r="F247" s="55">
        <v>7.7465753424657535</v>
      </c>
      <c r="G247" s="56">
        <v>45672</v>
      </c>
      <c r="H247" s="53" t="s">
        <v>199</v>
      </c>
      <c r="I247" s="53" t="s">
        <v>144</v>
      </c>
      <c r="J247" s="53" t="s">
        <v>20</v>
      </c>
      <c r="K247" s="53" t="s">
        <v>269</v>
      </c>
      <c r="L247" s="53" t="s">
        <v>118</v>
      </c>
      <c r="M247" s="30" t="s">
        <v>428</v>
      </c>
      <c r="N247" s="30" t="s">
        <v>410</v>
      </c>
      <c r="O247" s="30" t="s">
        <v>411</v>
      </c>
      <c r="P247" s="59">
        <v>2300000</v>
      </c>
      <c r="Q247" s="61">
        <f t="shared" si="3"/>
        <v>3225000</v>
      </c>
      <c r="R247" s="53" t="s">
        <v>355</v>
      </c>
      <c r="S247" s="58">
        <v>3125000</v>
      </c>
      <c r="T247" s="53" t="s">
        <v>452</v>
      </c>
      <c r="U247" s="53" t="s">
        <v>136</v>
      </c>
      <c r="V247" s="53" t="s">
        <v>440</v>
      </c>
      <c r="W247" s="53" t="s">
        <v>441</v>
      </c>
      <c r="X247" s="53" t="s">
        <v>455</v>
      </c>
      <c r="Y247" s="53" t="e">
        <v>#N/A</v>
      </c>
      <c r="Z247" s="53"/>
    </row>
    <row r="248" spans="1:26" x14ac:dyDescent="0.35">
      <c r="A248" s="53">
        <v>247</v>
      </c>
      <c r="B248" s="53" t="s">
        <v>182</v>
      </c>
      <c r="C248" s="53" t="s">
        <v>182</v>
      </c>
      <c r="D248" s="53" t="s">
        <v>189</v>
      </c>
      <c r="E248" s="55">
        <v>4.7465753424657535</v>
      </c>
      <c r="F248" s="55">
        <v>4.7465753424657535</v>
      </c>
      <c r="G248" s="56">
        <v>45584</v>
      </c>
      <c r="H248" s="53" t="s">
        <v>199</v>
      </c>
      <c r="I248" s="53" t="s">
        <v>144</v>
      </c>
      <c r="J248" s="53" t="s">
        <v>20</v>
      </c>
      <c r="K248" s="53" t="s">
        <v>278</v>
      </c>
      <c r="L248" s="53" t="s">
        <v>118</v>
      </c>
      <c r="M248" s="30" t="s">
        <v>428</v>
      </c>
      <c r="N248" s="30" t="s">
        <v>420</v>
      </c>
      <c r="O248" s="30" t="s">
        <v>421</v>
      </c>
      <c r="P248" s="60" t="e">
        <v>#VALUE!</v>
      </c>
      <c r="Q248" s="61">
        <f t="shared" si="3"/>
        <v>1925000</v>
      </c>
      <c r="R248" s="53" t="s">
        <v>365</v>
      </c>
      <c r="S248" s="58">
        <v>1825000</v>
      </c>
      <c r="T248" s="53" t="s">
        <v>452</v>
      </c>
      <c r="U248" s="53" t="s">
        <v>167</v>
      </c>
      <c r="V248" s="53" t="s">
        <v>439</v>
      </c>
      <c r="W248" s="53" t="s">
        <v>441</v>
      </c>
      <c r="X248" s="53" t="s">
        <v>455</v>
      </c>
      <c r="Y248" s="53" t="e">
        <v>#N/A</v>
      </c>
      <c r="Z248" s="53"/>
    </row>
    <row r="249" spans="1:26" x14ac:dyDescent="0.35">
      <c r="A249" s="53">
        <v>248</v>
      </c>
      <c r="B249" s="53" t="s">
        <v>182</v>
      </c>
      <c r="C249" s="53" t="s">
        <v>182</v>
      </c>
      <c r="D249" s="53" t="s">
        <v>189</v>
      </c>
      <c r="E249" s="55">
        <v>15.246575342465754</v>
      </c>
      <c r="F249" s="55">
        <v>15.246575342465754</v>
      </c>
      <c r="G249" s="56">
        <v>45632</v>
      </c>
      <c r="H249" s="53" t="s">
        <v>199</v>
      </c>
      <c r="I249" s="53" t="s">
        <v>144</v>
      </c>
      <c r="J249" s="53" t="s">
        <v>31</v>
      </c>
      <c r="K249" s="53" t="s">
        <v>266</v>
      </c>
      <c r="L249" s="53" t="s">
        <v>118</v>
      </c>
      <c r="M249" s="30" t="s">
        <v>430</v>
      </c>
      <c r="N249" s="30" t="s">
        <v>386</v>
      </c>
      <c r="O249" s="30" t="s">
        <v>406</v>
      </c>
      <c r="P249" s="59">
        <v>2800000</v>
      </c>
      <c r="Q249" s="61">
        <f t="shared" si="3"/>
        <v>4025000</v>
      </c>
      <c r="R249" s="53" t="s">
        <v>366</v>
      </c>
      <c r="S249" s="58">
        <v>3925000</v>
      </c>
      <c r="T249" s="53" t="s">
        <v>452</v>
      </c>
      <c r="U249" s="53" t="s">
        <v>136</v>
      </c>
      <c r="V249" s="53" t="s">
        <v>440</v>
      </c>
      <c r="W249" s="53" t="s">
        <v>441</v>
      </c>
      <c r="X249" s="53" t="s">
        <v>455</v>
      </c>
      <c r="Y249" s="53" t="e">
        <v>#N/A</v>
      </c>
      <c r="Z249" s="53"/>
    </row>
    <row r="250" spans="1:26" x14ac:dyDescent="0.35">
      <c r="A250" s="53">
        <v>249</v>
      </c>
      <c r="B250" s="53" t="s">
        <v>182</v>
      </c>
      <c r="C250" s="53" t="s">
        <v>182</v>
      </c>
      <c r="D250" s="53" t="s">
        <v>189</v>
      </c>
      <c r="E250" s="55">
        <v>9.3465753424657532</v>
      </c>
      <c r="F250" s="55">
        <v>9.3465753424657532</v>
      </c>
      <c r="G250" s="56">
        <v>45637</v>
      </c>
      <c r="H250" s="53" t="s">
        <v>199</v>
      </c>
      <c r="I250" s="53" t="s">
        <v>144</v>
      </c>
      <c r="J250" s="53" t="s">
        <v>21</v>
      </c>
      <c r="K250" s="53" t="s">
        <v>269</v>
      </c>
      <c r="L250" s="53" t="s">
        <v>118</v>
      </c>
      <c r="M250" s="30" t="s">
        <v>428</v>
      </c>
      <c r="N250" s="30" t="s">
        <v>410</v>
      </c>
      <c r="O250" s="30" t="s">
        <v>411</v>
      </c>
      <c r="P250" s="59">
        <v>2700000</v>
      </c>
      <c r="Q250" s="61">
        <f t="shared" si="3"/>
        <v>4025000</v>
      </c>
      <c r="R250" s="53" t="s">
        <v>367</v>
      </c>
      <c r="S250" s="58">
        <v>3925000</v>
      </c>
      <c r="T250" s="53" t="s">
        <v>452</v>
      </c>
      <c r="U250" s="53" t="s">
        <v>136</v>
      </c>
      <c r="V250" s="53" t="s">
        <v>440</v>
      </c>
      <c r="W250" s="53" t="s">
        <v>441</v>
      </c>
      <c r="X250" s="53" t="s">
        <v>455</v>
      </c>
      <c r="Y250" s="53" t="e">
        <v>#N/A</v>
      </c>
      <c r="Z250" s="53"/>
    </row>
    <row r="251" spans="1:26" x14ac:dyDescent="0.35">
      <c r="A251" s="53">
        <v>250</v>
      </c>
      <c r="B251" s="53" t="s">
        <v>182</v>
      </c>
      <c r="C251" s="53" t="s">
        <v>182</v>
      </c>
      <c r="D251" s="53" t="s">
        <v>189</v>
      </c>
      <c r="E251" s="55">
        <v>9.2465753424657535</v>
      </c>
      <c r="F251" s="55">
        <v>9.2465753424657535</v>
      </c>
      <c r="G251" s="56">
        <v>45651</v>
      </c>
      <c r="H251" s="53" t="s">
        <v>199</v>
      </c>
      <c r="I251" s="53" t="s">
        <v>144</v>
      </c>
      <c r="J251" s="53" t="s">
        <v>21</v>
      </c>
      <c r="K251" s="53" t="s">
        <v>270</v>
      </c>
      <c r="L251" s="53" t="s">
        <v>118</v>
      </c>
      <c r="M251" s="30" t="s">
        <v>428</v>
      </c>
      <c r="N251" s="30" t="s">
        <v>407</v>
      </c>
      <c r="O251" s="30" t="s">
        <v>408</v>
      </c>
      <c r="P251" s="59">
        <v>1100000</v>
      </c>
      <c r="Q251" s="61">
        <f t="shared" si="3"/>
        <v>2025000</v>
      </c>
      <c r="R251" s="53" t="s">
        <v>352</v>
      </c>
      <c r="S251" s="58">
        <v>1925000</v>
      </c>
      <c r="T251" s="53" t="s">
        <v>452</v>
      </c>
      <c r="U251" s="53" t="s">
        <v>136</v>
      </c>
      <c r="V251" s="53" t="s">
        <v>440</v>
      </c>
      <c r="W251" s="53" t="s">
        <v>441</v>
      </c>
      <c r="X251" s="53" t="s">
        <v>455</v>
      </c>
      <c r="Y251" s="53" t="e">
        <v>#N/A</v>
      </c>
      <c r="Z251" s="53"/>
    </row>
    <row r="252" spans="1:26" x14ac:dyDescent="0.35">
      <c r="A252" s="53">
        <v>251</v>
      </c>
      <c r="B252" s="53" t="s">
        <v>182</v>
      </c>
      <c r="C252" s="53" t="s">
        <v>182</v>
      </c>
      <c r="D252" s="53" t="s">
        <v>189</v>
      </c>
      <c r="E252" s="55">
        <v>12.246575342465754</v>
      </c>
      <c r="F252" s="55">
        <v>12.246575342465754</v>
      </c>
      <c r="G252" s="56">
        <v>45651</v>
      </c>
      <c r="H252" s="53" t="s">
        <v>199</v>
      </c>
      <c r="I252" s="53" t="s">
        <v>144</v>
      </c>
      <c r="J252" s="53" t="s">
        <v>33</v>
      </c>
      <c r="K252" s="53" t="s">
        <v>267</v>
      </c>
      <c r="L252" s="53" t="s">
        <v>118</v>
      </c>
      <c r="M252" s="30" t="s">
        <v>430</v>
      </c>
      <c r="N252" s="30" t="s">
        <v>386</v>
      </c>
      <c r="O252" s="30" t="s">
        <v>406</v>
      </c>
      <c r="P252" s="59">
        <v>2500000</v>
      </c>
      <c r="Q252" s="61">
        <f t="shared" si="3"/>
        <v>4475000</v>
      </c>
      <c r="R252" s="53" t="s">
        <v>368</v>
      </c>
      <c r="S252" s="58">
        <v>4375000</v>
      </c>
      <c r="T252" s="53" t="s">
        <v>452</v>
      </c>
      <c r="U252" s="53" t="s">
        <v>136</v>
      </c>
      <c r="V252" s="53" t="s">
        <v>440</v>
      </c>
      <c r="W252" s="53" t="s">
        <v>441</v>
      </c>
      <c r="X252" s="53" t="s">
        <v>455</v>
      </c>
      <c r="Y252" s="53" t="e">
        <v>#N/A</v>
      </c>
      <c r="Z252" s="53"/>
    </row>
    <row r="253" spans="1:26" x14ac:dyDescent="0.35">
      <c r="A253" s="53">
        <v>252</v>
      </c>
      <c r="B253" s="53" t="s">
        <v>182</v>
      </c>
      <c r="C253" s="53" t="s">
        <v>182</v>
      </c>
      <c r="D253" s="53" t="s">
        <v>189</v>
      </c>
      <c r="E253" s="55">
        <v>5.7465753424657535</v>
      </c>
      <c r="F253" s="55">
        <v>5.7465753424657535</v>
      </c>
      <c r="G253" s="56">
        <v>45717</v>
      </c>
      <c r="H253" s="53" t="s">
        <v>199</v>
      </c>
      <c r="I253" s="53" t="s">
        <v>144</v>
      </c>
      <c r="J253" s="53" t="s">
        <v>20</v>
      </c>
      <c r="K253" s="53" t="s">
        <v>279</v>
      </c>
      <c r="L253" s="53" t="s">
        <v>118</v>
      </c>
      <c r="M253" s="30" t="s">
        <v>429</v>
      </c>
      <c r="N253" s="30" t="s">
        <v>422</v>
      </c>
      <c r="O253" s="30" t="s">
        <v>423</v>
      </c>
      <c r="P253" s="59">
        <v>1800000</v>
      </c>
      <c r="Q253" s="61">
        <f t="shared" si="3"/>
        <v>2625000</v>
      </c>
      <c r="R253" s="53" t="s">
        <v>369</v>
      </c>
      <c r="S253" s="58">
        <v>2525000</v>
      </c>
      <c r="T253" s="53" t="s">
        <v>452</v>
      </c>
      <c r="U253" s="53" t="s">
        <v>136</v>
      </c>
      <c r="V253" s="53" t="e">
        <v>#N/A</v>
      </c>
      <c r="W253" s="53"/>
      <c r="X253" s="53"/>
      <c r="Y253" s="53" t="e">
        <v>#N/A</v>
      </c>
      <c r="Z253" s="53"/>
    </row>
    <row r="254" spans="1:26" x14ac:dyDescent="0.35">
      <c r="A254" s="53">
        <v>253</v>
      </c>
      <c r="B254" s="53" t="s">
        <v>182</v>
      </c>
      <c r="C254" s="53" t="s">
        <v>182</v>
      </c>
      <c r="D254" s="53" t="s">
        <v>189</v>
      </c>
      <c r="E254" s="55">
        <v>10.746575342465754</v>
      </c>
      <c r="F254" s="55">
        <v>10.746575342465754</v>
      </c>
      <c r="G254" s="56">
        <v>45644</v>
      </c>
      <c r="H254" s="53" t="s">
        <v>199</v>
      </c>
      <c r="I254" s="53" t="s">
        <v>144</v>
      </c>
      <c r="J254" s="53" t="s">
        <v>21</v>
      </c>
      <c r="K254" s="53" t="s">
        <v>271</v>
      </c>
      <c r="L254" s="53" t="s">
        <v>118</v>
      </c>
      <c r="M254" s="30" t="s">
        <v>428</v>
      </c>
      <c r="N254" s="30" t="s">
        <v>413</v>
      </c>
      <c r="O254" s="30" t="s">
        <v>414</v>
      </c>
      <c r="P254" s="59">
        <v>3050000</v>
      </c>
      <c r="Q254" s="61">
        <f t="shared" si="3"/>
        <v>5025000</v>
      </c>
      <c r="R254" s="53" t="s">
        <v>370</v>
      </c>
      <c r="S254" s="58">
        <v>4925000</v>
      </c>
      <c r="T254" s="53" t="s">
        <v>452</v>
      </c>
      <c r="U254" s="53" t="s">
        <v>136</v>
      </c>
      <c r="V254" s="53" t="s">
        <v>440</v>
      </c>
      <c r="W254" s="53" t="s">
        <v>441</v>
      </c>
      <c r="X254" s="53" t="s">
        <v>455</v>
      </c>
      <c r="Y254" s="53" t="e">
        <v>#N/A</v>
      </c>
      <c r="Z254" s="53"/>
    </row>
    <row r="255" spans="1:26" x14ac:dyDescent="0.35">
      <c r="A255" s="53">
        <v>254</v>
      </c>
      <c r="B255" s="53" t="s">
        <v>182</v>
      </c>
      <c r="C255" s="53" t="s">
        <v>182</v>
      </c>
      <c r="D255" s="53" t="s">
        <v>189</v>
      </c>
      <c r="E255" s="55">
        <v>3.7465753424657535</v>
      </c>
      <c r="F255" s="55">
        <v>3.7465753424657535</v>
      </c>
      <c r="G255" s="56">
        <v>45717</v>
      </c>
      <c r="H255" s="53" t="s">
        <v>199</v>
      </c>
      <c r="I255" s="53" t="s">
        <v>144</v>
      </c>
      <c r="J255" s="53" t="s">
        <v>24</v>
      </c>
      <c r="K255" s="53" t="s">
        <v>280</v>
      </c>
      <c r="L255" s="53" t="s">
        <v>118</v>
      </c>
      <c r="M255" s="30" t="s">
        <v>428</v>
      </c>
      <c r="N255" s="30" t="s">
        <v>413</v>
      </c>
      <c r="O255" s="30" t="s">
        <v>424</v>
      </c>
      <c r="P255" s="59">
        <v>1300000</v>
      </c>
      <c r="Q255" s="61">
        <f t="shared" si="3"/>
        <v>1525000</v>
      </c>
      <c r="R255" s="53" t="s">
        <v>345</v>
      </c>
      <c r="S255" s="58">
        <v>1425000</v>
      </c>
      <c r="T255" s="53" t="s">
        <v>452</v>
      </c>
      <c r="U255" s="53" t="s">
        <v>136</v>
      </c>
      <c r="V255" s="53" t="e">
        <v>#N/A</v>
      </c>
      <c r="W255" s="53"/>
      <c r="X255" s="53"/>
      <c r="Y255" s="53" t="e">
        <v>#N/A</v>
      </c>
      <c r="Z255" s="53"/>
    </row>
    <row r="256" spans="1:26" x14ac:dyDescent="0.35">
      <c r="A256" s="53">
        <v>255</v>
      </c>
      <c r="B256" s="53" t="s">
        <v>182</v>
      </c>
      <c r="C256" s="53" t="s">
        <v>182</v>
      </c>
      <c r="D256" s="53" t="s">
        <v>189</v>
      </c>
      <c r="E256" s="55">
        <v>10.746575342465754</v>
      </c>
      <c r="F256" s="55">
        <v>10.746575342465754</v>
      </c>
      <c r="G256" s="56">
        <v>45686</v>
      </c>
      <c r="H256" s="53" t="s">
        <v>199</v>
      </c>
      <c r="I256" s="53" t="s">
        <v>144</v>
      </c>
      <c r="J256" s="53" t="s">
        <v>21</v>
      </c>
      <c r="K256" s="53" t="s">
        <v>281</v>
      </c>
      <c r="L256" s="53" t="s">
        <v>118</v>
      </c>
      <c r="M256" s="30" t="s">
        <v>430</v>
      </c>
      <c r="N256" s="30" t="s">
        <v>400</v>
      </c>
      <c r="O256" s="30" t="s">
        <v>412</v>
      </c>
      <c r="P256" s="59">
        <v>2600000</v>
      </c>
      <c r="Q256" s="61">
        <f t="shared" si="3"/>
        <v>3425000</v>
      </c>
      <c r="R256" s="53" t="s">
        <v>371</v>
      </c>
      <c r="S256" s="58">
        <v>3325000</v>
      </c>
      <c r="T256" s="53" t="s">
        <v>452</v>
      </c>
      <c r="U256" s="53" t="s">
        <v>104</v>
      </c>
      <c r="V256" s="53" t="s">
        <v>439</v>
      </c>
      <c r="W256" s="53" t="s">
        <v>441</v>
      </c>
      <c r="X256" s="53" t="s">
        <v>455</v>
      </c>
      <c r="Y256" s="53" t="e">
        <v>#N/A</v>
      </c>
      <c r="Z256" s="53"/>
    </row>
    <row r="257" spans="1:26" x14ac:dyDescent="0.35">
      <c r="A257" s="53">
        <v>256</v>
      </c>
      <c r="B257" s="53" t="s">
        <v>182</v>
      </c>
      <c r="C257" s="53" t="s">
        <v>182</v>
      </c>
      <c r="D257" s="53" t="s">
        <v>189</v>
      </c>
      <c r="E257" s="55">
        <v>13.146575342465754</v>
      </c>
      <c r="F257" s="55">
        <v>13.146575342465754</v>
      </c>
      <c r="G257" s="56">
        <v>45718</v>
      </c>
      <c r="H257" s="53" t="s">
        <v>199</v>
      </c>
      <c r="I257" s="53" t="s">
        <v>144</v>
      </c>
      <c r="J257" s="53" t="s">
        <v>33</v>
      </c>
      <c r="K257" s="53" t="s">
        <v>261</v>
      </c>
      <c r="L257" s="53" t="s">
        <v>118</v>
      </c>
      <c r="M257" s="30" t="s">
        <v>428</v>
      </c>
      <c r="N257" s="30" t="s">
        <v>410</v>
      </c>
      <c r="O257" s="30" t="s">
        <v>411</v>
      </c>
      <c r="P257" s="59">
        <v>2356000</v>
      </c>
      <c r="Q257" s="61">
        <f t="shared" si="3"/>
        <v>3625000</v>
      </c>
      <c r="R257" s="53" t="s">
        <v>372</v>
      </c>
      <c r="S257" s="58">
        <v>3525000</v>
      </c>
      <c r="T257" s="53" t="s">
        <v>452</v>
      </c>
      <c r="U257" s="53" t="s">
        <v>136</v>
      </c>
      <c r="V257" s="53" t="e">
        <v>#N/A</v>
      </c>
      <c r="W257" s="53"/>
      <c r="X257" s="53"/>
      <c r="Y257" s="53" t="e">
        <v>#N/A</v>
      </c>
      <c r="Z257" s="53"/>
    </row>
    <row r="258" spans="1:26" x14ac:dyDescent="0.35">
      <c r="A258" s="53">
        <v>257</v>
      </c>
      <c r="B258" s="53" t="s">
        <v>182</v>
      </c>
      <c r="C258" s="53" t="s">
        <v>182</v>
      </c>
      <c r="D258" s="53" t="s">
        <v>189</v>
      </c>
      <c r="E258" s="55">
        <v>10.246575342465754</v>
      </c>
      <c r="F258" s="55">
        <v>10.246575342465754</v>
      </c>
      <c r="G258" s="56">
        <v>45646</v>
      </c>
      <c r="H258" s="53" t="s">
        <v>199</v>
      </c>
      <c r="I258" s="53" t="s">
        <v>144</v>
      </c>
      <c r="J258" s="53" t="s">
        <v>27</v>
      </c>
      <c r="K258" s="53" t="s">
        <v>282</v>
      </c>
      <c r="L258" s="53" t="s">
        <v>118</v>
      </c>
      <c r="M258" s="30" t="s">
        <v>428</v>
      </c>
      <c r="N258" s="30" t="s">
        <v>404</v>
      </c>
      <c r="O258" s="30" t="s">
        <v>425</v>
      </c>
      <c r="P258" s="59">
        <v>1430000</v>
      </c>
      <c r="Q258" s="61">
        <f t="shared" si="3"/>
        <v>2125000</v>
      </c>
      <c r="R258" s="53" t="s">
        <v>373</v>
      </c>
      <c r="S258" s="58">
        <v>2025000</v>
      </c>
      <c r="T258" s="53" t="s">
        <v>452</v>
      </c>
      <c r="U258" s="53" t="s">
        <v>126</v>
      </c>
      <c r="V258" s="53" t="s">
        <v>440</v>
      </c>
      <c r="W258" s="53" t="s">
        <v>441</v>
      </c>
      <c r="X258" s="53" t="s">
        <v>442</v>
      </c>
      <c r="Y258" s="53" t="e">
        <v>#N/A</v>
      </c>
      <c r="Z258" s="53" t="s">
        <v>443</v>
      </c>
    </row>
    <row r="259" spans="1:26" x14ac:dyDescent="0.35">
      <c r="A259" s="53">
        <v>258</v>
      </c>
      <c r="B259" s="53" t="s">
        <v>182</v>
      </c>
      <c r="C259" s="53" t="s">
        <v>182</v>
      </c>
      <c r="D259" s="53" t="s">
        <v>189</v>
      </c>
      <c r="E259" s="55">
        <v>6.2465753424657535</v>
      </c>
      <c r="F259" s="55">
        <v>6.2465753424657535</v>
      </c>
      <c r="G259" s="56">
        <v>45703</v>
      </c>
      <c r="H259" s="53" t="s">
        <v>199</v>
      </c>
      <c r="I259" s="53" t="s">
        <v>144</v>
      </c>
      <c r="J259" s="53" t="s">
        <v>20</v>
      </c>
      <c r="K259" s="53" t="s">
        <v>283</v>
      </c>
      <c r="L259" s="53" t="s">
        <v>118</v>
      </c>
      <c r="M259" s="30" t="s">
        <v>428</v>
      </c>
      <c r="N259" s="30" t="s">
        <v>413</v>
      </c>
      <c r="O259" s="30" t="s">
        <v>424</v>
      </c>
      <c r="P259" s="59">
        <v>2400000</v>
      </c>
      <c r="Q259" s="61">
        <f t="shared" ref="Q259:Q291" si="4">S259+100000</f>
        <v>3025000</v>
      </c>
      <c r="R259" s="53" t="s">
        <v>374</v>
      </c>
      <c r="S259" s="58">
        <v>2925000</v>
      </c>
      <c r="T259" s="53" t="s">
        <v>452</v>
      </c>
      <c r="U259" s="53" t="s">
        <v>136</v>
      </c>
      <c r="V259" s="53" t="e">
        <v>#N/A</v>
      </c>
      <c r="W259" s="53"/>
      <c r="X259" s="53"/>
      <c r="Y259" s="53" t="e">
        <v>#N/A</v>
      </c>
      <c r="Z259" s="53"/>
    </row>
    <row r="260" spans="1:26" x14ac:dyDescent="0.35">
      <c r="A260" s="53">
        <v>259</v>
      </c>
      <c r="B260" s="53" t="s">
        <v>182</v>
      </c>
      <c r="C260" s="53" t="s">
        <v>182</v>
      </c>
      <c r="D260" s="53" t="s">
        <v>189</v>
      </c>
      <c r="E260" s="55">
        <v>13.046575342465754</v>
      </c>
      <c r="F260" s="55">
        <v>13.046575342465754</v>
      </c>
      <c r="G260" s="56">
        <v>45700</v>
      </c>
      <c r="H260" s="53" t="s">
        <v>199</v>
      </c>
      <c r="I260" s="53" t="s">
        <v>144</v>
      </c>
      <c r="J260" s="53" t="s">
        <v>33</v>
      </c>
      <c r="K260" s="53" t="s">
        <v>284</v>
      </c>
      <c r="L260" s="53" t="s">
        <v>118</v>
      </c>
      <c r="M260" s="30" t="s">
        <v>428</v>
      </c>
      <c r="N260" s="30" t="s">
        <v>375</v>
      </c>
      <c r="O260" s="30" t="s">
        <v>426</v>
      </c>
      <c r="P260" s="59">
        <v>7200000</v>
      </c>
      <c r="Q260" s="61">
        <f t="shared" si="4"/>
        <v>4025000</v>
      </c>
      <c r="R260" s="53" t="s">
        <v>28</v>
      </c>
      <c r="S260" s="58">
        <v>3925000</v>
      </c>
      <c r="T260" s="53" t="s">
        <v>452</v>
      </c>
      <c r="U260" s="53" t="s">
        <v>174</v>
      </c>
      <c r="V260" s="53" t="s">
        <v>439</v>
      </c>
      <c r="W260" s="53" t="s">
        <v>441</v>
      </c>
      <c r="X260" s="53" t="s">
        <v>455</v>
      </c>
      <c r="Y260" s="53" t="e">
        <v>#N/A</v>
      </c>
      <c r="Z260" s="53"/>
    </row>
    <row r="261" spans="1:26" x14ac:dyDescent="0.35">
      <c r="A261" s="53">
        <v>260</v>
      </c>
      <c r="B261" s="53" t="s">
        <v>182</v>
      </c>
      <c r="C261" s="53" t="s">
        <v>182</v>
      </c>
      <c r="D261" s="53" t="s">
        <v>189</v>
      </c>
      <c r="E261" s="55">
        <v>2.2465753424657535</v>
      </c>
      <c r="F261" s="55">
        <v>2.2465753424657535</v>
      </c>
      <c r="G261" s="56">
        <v>45665</v>
      </c>
      <c r="H261" s="53" t="s">
        <v>199</v>
      </c>
      <c r="I261" s="53" t="s">
        <v>144</v>
      </c>
      <c r="J261" s="53" t="s">
        <v>35</v>
      </c>
      <c r="K261" s="53" t="s">
        <v>285</v>
      </c>
      <c r="L261" s="53" t="s">
        <v>118</v>
      </c>
      <c r="M261" s="30" t="s">
        <v>428</v>
      </c>
      <c r="N261" s="30" t="s">
        <v>375</v>
      </c>
      <c r="O261" s="30" t="s">
        <v>427</v>
      </c>
      <c r="P261" s="59">
        <v>680000</v>
      </c>
      <c r="Q261" s="61">
        <f t="shared" si="4"/>
        <v>914000</v>
      </c>
      <c r="R261" s="53" t="s">
        <v>371</v>
      </c>
      <c r="S261" s="58">
        <v>814000</v>
      </c>
      <c r="T261" s="53" t="s">
        <v>452</v>
      </c>
      <c r="U261" s="53" t="s">
        <v>57</v>
      </c>
      <c r="V261" s="53" t="s">
        <v>437</v>
      </c>
      <c r="W261" s="53" t="s">
        <v>441</v>
      </c>
      <c r="X261" s="53" t="s">
        <v>455</v>
      </c>
      <c r="Y261" s="53" t="e">
        <v>#N/A</v>
      </c>
      <c r="Z261" s="53"/>
    </row>
    <row r="262" spans="1:26" x14ac:dyDescent="0.35">
      <c r="A262" s="53">
        <v>261</v>
      </c>
      <c r="B262" s="53" t="s">
        <v>182</v>
      </c>
      <c r="C262" s="53" t="s">
        <v>182</v>
      </c>
      <c r="D262" s="53" t="s">
        <v>189</v>
      </c>
      <c r="E262" s="55">
        <v>7.2465753424657535</v>
      </c>
      <c r="F262" s="55">
        <v>7.2465753424657535</v>
      </c>
      <c r="G262" s="56">
        <v>45665</v>
      </c>
      <c r="H262" s="53" t="s">
        <v>199</v>
      </c>
      <c r="I262" s="53" t="s">
        <v>144</v>
      </c>
      <c r="J262" s="53" t="s">
        <v>27</v>
      </c>
      <c r="K262" s="53" t="s">
        <v>285</v>
      </c>
      <c r="L262" s="53" t="s">
        <v>118</v>
      </c>
      <c r="M262" s="30" t="s">
        <v>428</v>
      </c>
      <c r="N262" s="30" t="s">
        <v>375</v>
      </c>
      <c r="O262" s="30" t="s">
        <v>426</v>
      </c>
      <c r="P262" s="59">
        <v>2478000</v>
      </c>
      <c r="Q262" s="61">
        <f t="shared" si="4"/>
        <v>2703000</v>
      </c>
      <c r="R262" s="53" t="s">
        <v>371</v>
      </c>
      <c r="S262" s="58">
        <v>2603000</v>
      </c>
      <c r="T262" s="53" t="s">
        <v>452</v>
      </c>
      <c r="U262" s="53" t="s">
        <v>57</v>
      </c>
      <c r="V262" s="53" t="s">
        <v>445</v>
      </c>
      <c r="W262" s="53" t="s">
        <v>441</v>
      </c>
      <c r="X262" s="53" t="s">
        <v>455</v>
      </c>
      <c r="Y262" s="53" t="e">
        <v>#N/A</v>
      </c>
      <c r="Z262" s="53" t="s">
        <v>456</v>
      </c>
    </row>
    <row r="263" spans="1:26" x14ac:dyDescent="0.35">
      <c r="A263" s="53">
        <v>262</v>
      </c>
      <c r="B263" s="53" t="s">
        <v>182</v>
      </c>
      <c r="C263" s="53" t="s">
        <v>182</v>
      </c>
      <c r="D263" s="53" t="s">
        <v>189</v>
      </c>
      <c r="E263" s="55">
        <v>8.7465753424657535</v>
      </c>
      <c r="F263" s="55">
        <v>8.7465753424657535</v>
      </c>
      <c r="G263" s="56">
        <v>45665</v>
      </c>
      <c r="H263" s="53" t="s">
        <v>199</v>
      </c>
      <c r="I263" s="53" t="s">
        <v>144</v>
      </c>
      <c r="J263" s="53" t="s">
        <v>27</v>
      </c>
      <c r="K263" s="53" t="s">
        <v>285</v>
      </c>
      <c r="L263" s="53" t="s">
        <v>118</v>
      </c>
      <c r="M263" s="30" t="s">
        <v>428</v>
      </c>
      <c r="N263" s="30" t="s">
        <v>375</v>
      </c>
      <c r="O263" s="30" t="s">
        <v>427</v>
      </c>
      <c r="P263" s="59">
        <v>2380000</v>
      </c>
      <c r="Q263" s="61">
        <f t="shared" si="4"/>
        <v>2605000</v>
      </c>
      <c r="R263" s="53" t="s">
        <v>371</v>
      </c>
      <c r="S263" s="58">
        <v>2505000</v>
      </c>
      <c r="T263" s="53" t="s">
        <v>452</v>
      </c>
      <c r="U263" s="53" t="s">
        <v>175</v>
      </c>
      <c r="V263" s="53" t="s">
        <v>440</v>
      </c>
      <c r="W263" s="53" t="s">
        <v>441</v>
      </c>
      <c r="X263" s="53" t="s">
        <v>455</v>
      </c>
      <c r="Y263" s="53" t="e">
        <v>#N/A</v>
      </c>
      <c r="Z263" s="53"/>
    </row>
    <row r="264" spans="1:26" x14ac:dyDescent="0.35">
      <c r="A264" s="53">
        <v>263</v>
      </c>
      <c r="B264" s="53" t="s">
        <v>182</v>
      </c>
      <c r="C264" s="53" t="s">
        <v>182</v>
      </c>
      <c r="D264" s="53" t="s">
        <v>189</v>
      </c>
      <c r="E264" s="55">
        <v>8.7465753424657535</v>
      </c>
      <c r="F264" s="55">
        <v>8.7465753424657535</v>
      </c>
      <c r="G264" s="56">
        <v>45665</v>
      </c>
      <c r="H264" s="53" t="s">
        <v>199</v>
      </c>
      <c r="I264" s="53" t="s">
        <v>144</v>
      </c>
      <c r="J264" s="53" t="s">
        <v>27</v>
      </c>
      <c r="K264" s="53" t="s">
        <v>285</v>
      </c>
      <c r="L264" s="53" t="s">
        <v>118</v>
      </c>
      <c r="M264" s="30" t="s">
        <v>428</v>
      </c>
      <c r="N264" s="30" t="s">
        <v>375</v>
      </c>
      <c r="O264" s="30" t="s">
        <v>427</v>
      </c>
      <c r="P264" s="59">
        <v>2630000</v>
      </c>
      <c r="Q264" s="61">
        <f t="shared" si="4"/>
        <v>2855000</v>
      </c>
      <c r="R264" s="53" t="s">
        <v>371</v>
      </c>
      <c r="S264" s="58">
        <v>2755000</v>
      </c>
      <c r="T264" s="53" t="s">
        <v>452</v>
      </c>
      <c r="U264" s="53" t="s">
        <v>175</v>
      </c>
      <c r="V264" s="53" t="s">
        <v>440</v>
      </c>
      <c r="W264" s="53" t="s">
        <v>441</v>
      </c>
      <c r="X264" s="53" t="s">
        <v>455</v>
      </c>
      <c r="Y264" s="53" t="e">
        <v>#N/A</v>
      </c>
      <c r="Z264" s="53"/>
    </row>
    <row r="265" spans="1:26" x14ac:dyDescent="0.35">
      <c r="A265" s="53">
        <v>264</v>
      </c>
      <c r="B265" s="53" t="s">
        <v>182</v>
      </c>
      <c r="C265" s="53" t="s">
        <v>182</v>
      </c>
      <c r="D265" s="53" t="s">
        <v>189</v>
      </c>
      <c r="E265" s="55">
        <v>8.2465753424657535</v>
      </c>
      <c r="F265" s="55">
        <v>8.2465753424657535</v>
      </c>
      <c r="G265" s="56">
        <v>45665</v>
      </c>
      <c r="H265" s="53" t="s">
        <v>199</v>
      </c>
      <c r="I265" s="53" t="s">
        <v>144</v>
      </c>
      <c r="J265" s="53" t="s">
        <v>27</v>
      </c>
      <c r="K265" s="53" t="s">
        <v>285</v>
      </c>
      <c r="L265" s="53" t="s">
        <v>118</v>
      </c>
      <c r="M265" s="30" t="s">
        <v>428</v>
      </c>
      <c r="N265" s="30" t="s">
        <v>375</v>
      </c>
      <c r="O265" s="30" t="s">
        <v>426</v>
      </c>
      <c r="P265" s="59">
        <v>2770000</v>
      </c>
      <c r="Q265" s="61">
        <f t="shared" si="4"/>
        <v>2995000</v>
      </c>
      <c r="R265" s="53" t="s">
        <v>371</v>
      </c>
      <c r="S265" s="58">
        <v>2895000</v>
      </c>
      <c r="T265" s="53" t="s">
        <v>452</v>
      </c>
      <c r="U265" s="53" t="s">
        <v>175</v>
      </c>
      <c r="V265" s="53" t="s">
        <v>440</v>
      </c>
      <c r="W265" s="53" t="s">
        <v>441</v>
      </c>
      <c r="X265" s="53" t="s">
        <v>455</v>
      </c>
      <c r="Y265" s="53" t="e">
        <v>#N/A</v>
      </c>
      <c r="Z265" s="53"/>
    </row>
    <row r="266" spans="1:26" x14ac:dyDescent="0.35">
      <c r="A266" s="53">
        <v>265</v>
      </c>
      <c r="B266" s="53" t="s">
        <v>182</v>
      </c>
      <c r="C266" s="53" t="s">
        <v>182</v>
      </c>
      <c r="D266" s="53" t="s">
        <v>189</v>
      </c>
      <c r="E266" s="55">
        <v>8.2465753424657535</v>
      </c>
      <c r="F266" s="55">
        <v>8.2465753424657535</v>
      </c>
      <c r="G266" s="56">
        <v>45665</v>
      </c>
      <c r="H266" s="53" t="s">
        <v>199</v>
      </c>
      <c r="I266" s="53" t="s">
        <v>144</v>
      </c>
      <c r="J266" s="53" t="s">
        <v>27</v>
      </c>
      <c r="K266" s="53" t="s">
        <v>285</v>
      </c>
      <c r="L266" s="53" t="s">
        <v>118</v>
      </c>
      <c r="M266" s="30" t="s">
        <v>428</v>
      </c>
      <c r="N266" s="30" t="s">
        <v>375</v>
      </c>
      <c r="O266" s="30" t="s">
        <v>427</v>
      </c>
      <c r="P266" s="59">
        <v>2620000</v>
      </c>
      <c r="Q266" s="61">
        <f t="shared" si="4"/>
        <v>2845000</v>
      </c>
      <c r="R266" s="53" t="s">
        <v>371</v>
      </c>
      <c r="S266" s="58">
        <v>2745000</v>
      </c>
      <c r="T266" s="53" t="s">
        <v>452</v>
      </c>
      <c r="U266" s="53" t="s">
        <v>175</v>
      </c>
      <c r="V266" s="53" t="s">
        <v>440</v>
      </c>
      <c r="W266" s="53" t="s">
        <v>441</v>
      </c>
      <c r="X266" s="53" t="s">
        <v>455</v>
      </c>
      <c r="Y266" s="53" t="e">
        <v>#N/A</v>
      </c>
      <c r="Z266" s="53"/>
    </row>
    <row r="267" spans="1:26" x14ac:dyDescent="0.35">
      <c r="A267" s="53">
        <v>266</v>
      </c>
      <c r="B267" s="53" t="s">
        <v>182</v>
      </c>
      <c r="C267" s="53" t="s">
        <v>182</v>
      </c>
      <c r="D267" s="53" t="s">
        <v>189</v>
      </c>
      <c r="E267" s="55">
        <v>10.246575342465754</v>
      </c>
      <c r="F267" s="55">
        <v>10.246575342465754</v>
      </c>
      <c r="G267" s="56">
        <v>45665</v>
      </c>
      <c r="H267" s="53" t="s">
        <v>199</v>
      </c>
      <c r="I267" s="53" t="s">
        <v>144</v>
      </c>
      <c r="J267" s="53" t="s">
        <v>21</v>
      </c>
      <c r="K267" s="53" t="s">
        <v>285</v>
      </c>
      <c r="L267" s="53" t="s">
        <v>118</v>
      </c>
      <c r="M267" s="30" t="s">
        <v>428</v>
      </c>
      <c r="N267" s="30" t="s">
        <v>375</v>
      </c>
      <c r="O267" s="30" t="s">
        <v>427</v>
      </c>
      <c r="P267" s="59">
        <v>3290000</v>
      </c>
      <c r="Q267" s="61">
        <f t="shared" si="4"/>
        <v>3515000</v>
      </c>
      <c r="R267" s="53" t="s">
        <v>371</v>
      </c>
      <c r="S267" s="58">
        <v>3415000</v>
      </c>
      <c r="T267" s="53" t="s">
        <v>452</v>
      </c>
      <c r="U267" s="53" t="s">
        <v>175</v>
      </c>
      <c r="V267" s="53" t="s">
        <v>440</v>
      </c>
      <c r="W267" s="53" t="s">
        <v>441</v>
      </c>
      <c r="X267" s="53" t="s">
        <v>455</v>
      </c>
      <c r="Y267" s="53" t="e">
        <v>#N/A</v>
      </c>
      <c r="Z267" s="53"/>
    </row>
    <row r="268" spans="1:26" x14ac:dyDescent="0.35">
      <c r="A268" s="53">
        <v>267</v>
      </c>
      <c r="B268" s="53" t="s">
        <v>182</v>
      </c>
      <c r="C268" s="53" t="s">
        <v>182</v>
      </c>
      <c r="D268" s="53" t="s">
        <v>189</v>
      </c>
      <c r="E268" s="55">
        <v>10.246575342465754</v>
      </c>
      <c r="F268" s="55">
        <v>10.246575342465754</v>
      </c>
      <c r="G268" s="56">
        <v>45665</v>
      </c>
      <c r="H268" s="53" t="s">
        <v>199</v>
      </c>
      <c r="I268" s="53" t="s">
        <v>144</v>
      </c>
      <c r="J268" s="53" t="s">
        <v>21</v>
      </c>
      <c r="K268" s="53" t="s">
        <v>285</v>
      </c>
      <c r="L268" s="53" t="s">
        <v>118</v>
      </c>
      <c r="M268" s="30" t="s">
        <v>428</v>
      </c>
      <c r="N268" s="30" t="s">
        <v>375</v>
      </c>
      <c r="O268" s="30" t="s">
        <v>427</v>
      </c>
      <c r="P268" s="59">
        <v>2220000</v>
      </c>
      <c r="Q268" s="61">
        <f t="shared" si="4"/>
        <v>2445000</v>
      </c>
      <c r="R268" s="53" t="s">
        <v>371</v>
      </c>
      <c r="S268" s="58">
        <v>2345000</v>
      </c>
      <c r="T268" s="53" t="s">
        <v>452</v>
      </c>
      <c r="U268" s="53" t="s">
        <v>175</v>
      </c>
      <c r="V268" s="53" t="s">
        <v>440</v>
      </c>
      <c r="W268" s="53" t="s">
        <v>441</v>
      </c>
      <c r="X268" s="53" t="s">
        <v>455</v>
      </c>
      <c r="Y268" s="53" t="e">
        <v>#N/A</v>
      </c>
      <c r="Z268" s="53"/>
    </row>
    <row r="269" spans="1:26" x14ac:dyDescent="0.35">
      <c r="A269" s="53">
        <v>268</v>
      </c>
      <c r="B269" s="53" t="s">
        <v>182</v>
      </c>
      <c r="C269" s="53" t="s">
        <v>182</v>
      </c>
      <c r="D269" s="53" t="s">
        <v>189</v>
      </c>
      <c r="E269" s="55">
        <v>6.2465753424657535</v>
      </c>
      <c r="F269" s="55">
        <v>6.2465753424657535</v>
      </c>
      <c r="G269" s="56">
        <v>45665</v>
      </c>
      <c r="H269" s="53" t="s">
        <v>199</v>
      </c>
      <c r="I269" s="53" t="s">
        <v>144</v>
      </c>
      <c r="J269" s="53" t="s">
        <v>20</v>
      </c>
      <c r="K269" s="53" t="s">
        <v>285</v>
      </c>
      <c r="L269" s="53" t="s">
        <v>118</v>
      </c>
      <c r="M269" s="30" t="s">
        <v>428</v>
      </c>
      <c r="N269" s="30" t="s">
        <v>375</v>
      </c>
      <c r="O269" s="30" t="s">
        <v>427</v>
      </c>
      <c r="P269" s="59">
        <v>1519000</v>
      </c>
      <c r="Q269" s="61">
        <f t="shared" si="4"/>
        <v>1744000</v>
      </c>
      <c r="R269" s="53" t="s">
        <v>371</v>
      </c>
      <c r="S269" s="58">
        <v>1644000</v>
      </c>
      <c r="T269" s="53" t="s">
        <v>452</v>
      </c>
      <c r="U269" s="53" t="s">
        <v>175</v>
      </c>
      <c r="V269" s="53" t="s">
        <v>440</v>
      </c>
      <c r="W269" s="53" t="s">
        <v>441</v>
      </c>
      <c r="X269" s="53" t="s">
        <v>455</v>
      </c>
      <c r="Y269" s="53" t="e">
        <v>#N/A</v>
      </c>
      <c r="Z269" s="53"/>
    </row>
    <row r="270" spans="1:26" x14ac:dyDescent="0.35">
      <c r="A270" s="53">
        <v>269</v>
      </c>
      <c r="B270" s="53" t="s">
        <v>182</v>
      </c>
      <c r="C270" s="53" t="s">
        <v>182</v>
      </c>
      <c r="D270" s="53" t="s">
        <v>189</v>
      </c>
      <c r="E270" s="55">
        <v>5.2465753424657535</v>
      </c>
      <c r="F270" s="55">
        <v>5.2465753424657535</v>
      </c>
      <c r="G270" s="56">
        <v>45665</v>
      </c>
      <c r="H270" s="53" t="s">
        <v>199</v>
      </c>
      <c r="I270" s="53" t="s">
        <v>144</v>
      </c>
      <c r="J270" s="53" t="s">
        <v>24</v>
      </c>
      <c r="K270" s="53" t="s">
        <v>285</v>
      </c>
      <c r="L270" s="53" t="s">
        <v>118</v>
      </c>
      <c r="M270" s="30" t="s">
        <v>428</v>
      </c>
      <c r="N270" s="30" t="s">
        <v>375</v>
      </c>
      <c r="O270" s="30" t="s">
        <v>426</v>
      </c>
      <c r="P270" s="59">
        <v>650000</v>
      </c>
      <c r="Q270" s="61">
        <f t="shared" si="4"/>
        <v>875000</v>
      </c>
      <c r="R270" s="53" t="s">
        <v>371</v>
      </c>
      <c r="S270" s="58">
        <v>775000</v>
      </c>
      <c r="T270" s="53" t="s">
        <v>454</v>
      </c>
      <c r="U270" s="53" t="s">
        <v>175</v>
      </c>
      <c r="V270" s="53" t="s">
        <v>440</v>
      </c>
      <c r="W270" s="53" t="s">
        <v>441</v>
      </c>
      <c r="X270" s="53" t="s">
        <v>455</v>
      </c>
      <c r="Y270" s="53" t="e">
        <v>#N/A</v>
      </c>
      <c r="Z270" s="53"/>
    </row>
    <row r="271" spans="1:26" x14ac:dyDescent="0.35">
      <c r="A271" s="53">
        <v>270</v>
      </c>
      <c r="B271" s="53" t="s">
        <v>182</v>
      </c>
      <c r="C271" s="53" t="s">
        <v>182</v>
      </c>
      <c r="D271" s="53" t="s">
        <v>189</v>
      </c>
      <c r="E271" s="55">
        <v>6.2465753424657535</v>
      </c>
      <c r="F271" s="55">
        <v>6.2465753424657535</v>
      </c>
      <c r="G271" s="56">
        <v>45665</v>
      </c>
      <c r="H271" s="53" t="s">
        <v>199</v>
      </c>
      <c r="I271" s="53" t="s">
        <v>144</v>
      </c>
      <c r="J271" s="53" t="s">
        <v>20</v>
      </c>
      <c r="K271" s="53" t="s">
        <v>285</v>
      </c>
      <c r="L271" s="53" t="s">
        <v>118</v>
      </c>
      <c r="M271" s="30" t="s">
        <v>428</v>
      </c>
      <c r="N271" s="30" t="s">
        <v>375</v>
      </c>
      <c r="O271" s="30" t="s">
        <v>427</v>
      </c>
      <c r="P271" s="59">
        <v>1860000.0000000002</v>
      </c>
      <c r="Q271" s="61">
        <f t="shared" si="4"/>
        <v>2085000.0000000002</v>
      </c>
      <c r="R271" s="53" t="s">
        <v>371</v>
      </c>
      <c r="S271" s="58">
        <v>1985000.0000000002</v>
      </c>
      <c r="T271" s="53" t="s">
        <v>452</v>
      </c>
      <c r="U271" s="53" t="s">
        <v>175</v>
      </c>
      <c r="V271" s="53" t="s">
        <v>440</v>
      </c>
      <c r="W271" s="53" t="s">
        <v>441</v>
      </c>
      <c r="X271" s="53" t="s">
        <v>455</v>
      </c>
      <c r="Y271" s="53" t="e">
        <v>#N/A</v>
      </c>
      <c r="Z271" s="53"/>
    </row>
    <row r="272" spans="1:26" x14ac:dyDescent="0.35">
      <c r="A272" s="53">
        <v>271</v>
      </c>
      <c r="B272" s="53" t="s">
        <v>182</v>
      </c>
      <c r="C272" s="53" t="s">
        <v>182</v>
      </c>
      <c r="D272" s="53" t="s">
        <v>189</v>
      </c>
      <c r="E272" s="55">
        <v>11.246575342465754</v>
      </c>
      <c r="F272" s="55">
        <v>11.246575342465754</v>
      </c>
      <c r="G272" s="56">
        <v>45665</v>
      </c>
      <c r="H272" s="53" t="s">
        <v>199</v>
      </c>
      <c r="I272" s="53" t="s">
        <v>144</v>
      </c>
      <c r="J272" s="53" t="s">
        <v>21</v>
      </c>
      <c r="K272" s="53" t="s">
        <v>285</v>
      </c>
      <c r="L272" s="53" t="s">
        <v>118</v>
      </c>
      <c r="M272" s="30" t="s">
        <v>428</v>
      </c>
      <c r="N272" s="30" t="s">
        <v>375</v>
      </c>
      <c r="O272" s="30" t="s">
        <v>427</v>
      </c>
      <c r="P272" s="59">
        <v>3090000</v>
      </c>
      <c r="Q272" s="61">
        <f t="shared" si="4"/>
        <v>3315000</v>
      </c>
      <c r="R272" s="53" t="s">
        <v>371</v>
      </c>
      <c r="S272" s="58">
        <v>3215000</v>
      </c>
      <c r="T272" s="53" t="s">
        <v>452</v>
      </c>
      <c r="U272" s="53" t="s">
        <v>175</v>
      </c>
      <c r="V272" s="53" t="s">
        <v>447</v>
      </c>
      <c r="W272" s="53" t="s">
        <v>441</v>
      </c>
      <c r="X272" s="53" t="s">
        <v>455</v>
      </c>
      <c r="Y272" s="53" t="e">
        <v>#N/A</v>
      </c>
      <c r="Z272" s="53"/>
    </row>
    <row r="273" spans="1:26" x14ac:dyDescent="0.35">
      <c r="A273" s="53">
        <v>272</v>
      </c>
      <c r="B273" s="53" t="s">
        <v>182</v>
      </c>
      <c r="C273" s="53" t="s">
        <v>182</v>
      </c>
      <c r="D273" s="53" t="s">
        <v>189</v>
      </c>
      <c r="E273" s="55">
        <v>9.2465753424657535</v>
      </c>
      <c r="F273" s="55">
        <v>9.2465753424657535</v>
      </c>
      <c r="G273" s="56">
        <v>45665</v>
      </c>
      <c r="H273" s="53" t="s">
        <v>199</v>
      </c>
      <c r="I273" s="53" t="s">
        <v>144</v>
      </c>
      <c r="J273" s="53" t="s">
        <v>27</v>
      </c>
      <c r="K273" s="53" t="s">
        <v>285</v>
      </c>
      <c r="L273" s="53" t="s">
        <v>118</v>
      </c>
      <c r="M273" s="30" t="s">
        <v>428</v>
      </c>
      <c r="N273" s="30" t="s">
        <v>375</v>
      </c>
      <c r="O273" s="30" t="s">
        <v>426</v>
      </c>
      <c r="P273" s="59">
        <v>2672000</v>
      </c>
      <c r="Q273" s="61">
        <f t="shared" si="4"/>
        <v>2897000</v>
      </c>
      <c r="R273" s="53" t="s">
        <v>371</v>
      </c>
      <c r="S273" s="58">
        <v>2797000</v>
      </c>
      <c r="T273" s="53" t="s">
        <v>452</v>
      </c>
      <c r="U273" s="53" t="s">
        <v>175</v>
      </c>
      <c r="V273" s="53" t="s">
        <v>440</v>
      </c>
      <c r="W273" s="53" t="s">
        <v>441</v>
      </c>
      <c r="X273" s="53" t="s">
        <v>455</v>
      </c>
      <c r="Y273" s="53" t="e">
        <v>#N/A</v>
      </c>
      <c r="Z273" s="53"/>
    </row>
    <row r="274" spans="1:26" x14ac:dyDescent="0.35">
      <c r="A274" s="53">
        <v>273</v>
      </c>
      <c r="B274" s="53" t="s">
        <v>182</v>
      </c>
      <c r="C274" s="53" t="s">
        <v>182</v>
      </c>
      <c r="D274" s="53" t="s">
        <v>189</v>
      </c>
      <c r="E274" s="55">
        <v>11.246575342465754</v>
      </c>
      <c r="F274" s="55">
        <v>11.246575342465754</v>
      </c>
      <c r="G274" s="56">
        <v>45700</v>
      </c>
      <c r="H274" s="53" t="s">
        <v>199</v>
      </c>
      <c r="I274" s="53" t="s">
        <v>144</v>
      </c>
      <c r="J274" s="53" t="s">
        <v>33</v>
      </c>
      <c r="K274" s="53" t="s">
        <v>286</v>
      </c>
      <c r="L274" s="53" t="s">
        <v>118</v>
      </c>
      <c r="M274" s="30" t="s">
        <v>428</v>
      </c>
      <c r="N274" s="30" t="s">
        <v>375</v>
      </c>
      <c r="O274" s="30" t="s">
        <v>427</v>
      </c>
      <c r="P274" s="59">
        <v>3900000</v>
      </c>
      <c r="Q274" s="61">
        <f t="shared" si="4"/>
        <v>4125000</v>
      </c>
      <c r="R274" s="53" t="s">
        <v>371</v>
      </c>
      <c r="S274" s="58">
        <v>4025000</v>
      </c>
      <c r="T274" s="53" t="s">
        <v>452</v>
      </c>
      <c r="U274" s="53" t="s">
        <v>178</v>
      </c>
      <c r="V274" s="53" t="s">
        <v>440</v>
      </c>
      <c r="W274" s="53" t="s">
        <v>441</v>
      </c>
      <c r="X274" s="53" t="s">
        <v>455</v>
      </c>
      <c r="Y274" s="53" t="e">
        <v>#N/A</v>
      </c>
      <c r="Z274" s="53"/>
    </row>
    <row r="275" spans="1:26" x14ac:dyDescent="0.35">
      <c r="A275" s="53">
        <v>274</v>
      </c>
      <c r="B275" s="53" t="s">
        <v>182</v>
      </c>
      <c r="C275" s="53" t="s">
        <v>182</v>
      </c>
      <c r="D275" s="53" t="s">
        <v>189</v>
      </c>
      <c r="E275" s="55">
        <v>1.2465753424657535</v>
      </c>
      <c r="F275" s="55">
        <v>1.2465753424657535</v>
      </c>
      <c r="G275" s="56">
        <v>45700</v>
      </c>
      <c r="H275" s="53" t="s">
        <v>199</v>
      </c>
      <c r="I275" s="53" t="s">
        <v>144</v>
      </c>
      <c r="J275" s="53" t="s">
        <v>35</v>
      </c>
      <c r="K275" s="53" t="s">
        <v>285</v>
      </c>
      <c r="L275" s="53" t="s">
        <v>118</v>
      </c>
      <c r="M275" s="30" t="s">
        <v>428</v>
      </c>
      <c r="N275" s="30" t="s">
        <v>375</v>
      </c>
      <c r="O275" s="30" t="s">
        <v>426</v>
      </c>
      <c r="P275" s="59">
        <v>650000</v>
      </c>
      <c r="Q275" s="61">
        <f t="shared" si="4"/>
        <v>875000</v>
      </c>
      <c r="R275" s="53" t="s">
        <v>371</v>
      </c>
      <c r="S275" s="58">
        <v>775000</v>
      </c>
      <c r="T275" s="53" t="s">
        <v>452</v>
      </c>
      <c r="U275" s="53" t="s">
        <v>178</v>
      </c>
      <c r="V275" s="53" t="s">
        <v>440</v>
      </c>
      <c r="W275" s="53" t="s">
        <v>441</v>
      </c>
      <c r="X275" s="53" t="s">
        <v>455</v>
      </c>
      <c r="Y275" s="53" t="e">
        <v>#N/A</v>
      </c>
      <c r="Z275" s="53"/>
    </row>
    <row r="276" spans="1:26" x14ac:dyDescent="0.35">
      <c r="A276" s="53">
        <v>275</v>
      </c>
      <c r="B276" s="53" t="s">
        <v>182</v>
      </c>
      <c r="C276" s="53" t="s">
        <v>182</v>
      </c>
      <c r="D276" s="53" t="s">
        <v>189</v>
      </c>
      <c r="E276" s="55">
        <v>1.2465753424657535</v>
      </c>
      <c r="F276" s="55">
        <v>1.2465753424657535</v>
      </c>
      <c r="G276" s="56">
        <v>45700</v>
      </c>
      <c r="H276" s="53" t="s">
        <v>199</v>
      </c>
      <c r="I276" s="53" t="s">
        <v>144</v>
      </c>
      <c r="J276" s="53" t="s">
        <v>35</v>
      </c>
      <c r="K276" s="53" t="s">
        <v>285</v>
      </c>
      <c r="L276" s="53" t="s">
        <v>118</v>
      </c>
      <c r="M276" s="30" t="s">
        <v>428</v>
      </c>
      <c r="N276" s="30" t="s">
        <v>375</v>
      </c>
      <c r="O276" s="30" t="s">
        <v>426</v>
      </c>
      <c r="P276" s="59">
        <v>650000</v>
      </c>
      <c r="Q276" s="61">
        <f t="shared" si="4"/>
        <v>875000</v>
      </c>
      <c r="R276" s="53" t="s">
        <v>371</v>
      </c>
      <c r="S276" s="58">
        <v>775000</v>
      </c>
      <c r="T276" s="53" t="s">
        <v>452</v>
      </c>
      <c r="U276" s="53" t="s">
        <v>178</v>
      </c>
      <c r="V276" s="53" t="s">
        <v>440</v>
      </c>
      <c r="W276" s="53" t="s">
        <v>441</v>
      </c>
      <c r="X276" s="53" t="s">
        <v>455</v>
      </c>
      <c r="Y276" s="53" t="e">
        <v>#N/A</v>
      </c>
      <c r="Z276" s="53"/>
    </row>
    <row r="277" spans="1:26" x14ac:dyDescent="0.35">
      <c r="A277" s="53">
        <v>276</v>
      </c>
      <c r="B277" s="53" t="s">
        <v>182</v>
      </c>
      <c r="C277" s="53" t="s">
        <v>182</v>
      </c>
      <c r="D277" s="53" t="s">
        <v>189</v>
      </c>
      <c r="E277" s="55">
        <v>2.2465753424657535</v>
      </c>
      <c r="F277" s="55">
        <v>2.2465753424657535</v>
      </c>
      <c r="G277" s="56">
        <v>45700</v>
      </c>
      <c r="H277" s="53" t="s">
        <v>199</v>
      </c>
      <c r="I277" s="53" t="s">
        <v>144</v>
      </c>
      <c r="J277" s="53" t="s">
        <v>35</v>
      </c>
      <c r="K277" s="53" t="s">
        <v>285</v>
      </c>
      <c r="L277" s="53" t="s">
        <v>118</v>
      </c>
      <c r="M277" s="30" t="s">
        <v>428</v>
      </c>
      <c r="N277" s="30" t="s">
        <v>375</v>
      </c>
      <c r="O277" s="30" t="s">
        <v>426</v>
      </c>
      <c r="P277" s="59">
        <v>650000</v>
      </c>
      <c r="Q277" s="61">
        <f t="shared" si="4"/>
        <v>875000</v>
      </c>
      <c r="R277" s="53" t="s">
        <v>371</v>
      </c>
      <c r="S277" s="58">
        <v>775000</v>
      </c>
      <c r="T277" s="53" t="s">
        <v>452</v>
      </c>
      <c r="U277" s="53" t="s">
        <v>178</v>
      </c>
      <c r="V277" s="53" t="s">
        <v>440</v>
      </c>
      <c r="W277" s="53" t="s">
        <v>441</v>
      </c>
      <c r="X277" s="53" t="s">
        <v>455</v>
      </c>
      <c r="Y277" s="53" t="e">
        <v>#N/A</v>
      </c>
      <c r="Z277" s="53"/>
    </row>
    <row r="278" spans="1:26" x14ac:dyDescent="0.35">
      <c r="A278" s="53">
        <v>277</v>
      </c>
      <c r="B278" s="53" t="s">
        <v>182</v>
      </c>
      <c r="C278" s="53" t="s">
        <v>182</v>
      </c>
      <c r="D278" s="53" t="s">
        <v>189</v>
      </c>
      <c r="E278" s="55">
        <v>3.4465753424657537</v>
      </c>
      <c r="F278" s="55">
        <v>3.4465753424657537</v>
      </c>
      <c r="G278" s="56">
        <v>45700</v>
      </c>
      <c r="H278" s="53" t="s">
        <v>199</v>
      </c>
      <c r="I278" s="53" t="s">
        <v>144</v>
      </c>
      <c r="J278" s="53" t="s">
        <v>24</v>
      </c>
      <c r="K278" s="53" t="s">
        <v>285</v>
      </c>
      <c r="L278" s="53" t="s">
        <v>118</v>
      </c>
      <c r="M278" s="30" t="s">
        <v>428</v>
      </c>
      <c r="N278" s="30" t="s">
        <v>375</v>
      </c>
      <c r="O278" s="30" t="s">
        <v>426</v>
      </c>
      <c r="P278" s="59">
        <v>819999.99999999988</v>
      </c>
      <c r="Q278" s="61">
        <f t="shared" si="4"/>
        <v>1044999.9999999999</v>
      </c>
      <c r="R278" s="53" t="s">
        <v>371</v>
      </c>
      <c r="S278" s="58">
        <v>944999.99999999988</v>
      </c>
      <c r="T278" s="53" t="s">
        <v>453</v>
      </c>
      <c r="U278" s="53" t="s">
        <v>178</v>
      </c>
      <c r="V278" s="53" t="s">
        <v>440</v>
      </c>
      <c r="W278" s="53" t="s">
        <v>441</v>
      </c>
      <c r="X278" s="53" t="s">
        <v>455</v>
      </c>
      <c r="Y278" s="53" t="e">
        <v>#N/A</v>
      </c>
      <c r="Z278" s="53"/>
    </row>
    <row r="279" spans="1:26" x14ac:dyDescent="0.35">
      <c r="A279" s="53">
        <v>278</v>
      </c>
      <c r="B279" s="53" t="s">
        <v>182</v>
      </c>
      <c r="C279" s="53" t="s">
        <v>182</v>
      </c>
      <c r="D279" s="53" t="s">
        <v>189</v>
      </c>
      <c r="E279" s="55">
        <v>2.2465753424657535</v>
      </c>
      <c r="F279" s="55">
        <v>2.2465753424657535</v>
      </c>
      <c r="G279" s="56">
        <v>45700</v>
      </c>
      <c r="H279" s="53" t="s">
        <v>199</v>
      </c>
      <c r="I279" s="53" t="s">
        <v>144</v>
      </c>
      <c r="J279" s="53" t="s">
        <v>35</v>
      </c>
      <c r="K279" s="53" t="s">
        <v>285</v>
      </c>
      <c r="L279" s="53" t="s">
        <v>118</v>
      </c>
      <c r="M279" s="30" t="s">
        <v>428</v>
      </c>
      <c r="N279" s="30" t="s">
        <v>375</v>
      </c>
      <c r="O279" s="30" t="s">
        <v>426</v>
      </c>
      <c r="P279" s="59">
        <v>650000</v>
      </c>
      <c r="Q279" s="61">
        <f t="shared" si="4"/>
        <v>875000</v>
      </c>
      <c r="R279" s="53" t="s">
        <v>371</v>
      </c>
      <c r="S279" s="58">
        <v>775000</v>
      </c>
      <c r="T279" s="53" t="s">
        <v>452</v>
      </c>
      <c r="U279" s="53" t="s">
        <v>178</v>
      </c>
      <c r="V279" s="53" t="s">
        <v>437</v>
      </c>
      <c r="W279" s="53" t="s">
        <v>441</v>
      </c>
      <c r="X279" s="53" t="s">
        <v>455</v>
      </c>
      <c r="Y279" s="53" t="e">
        <v>#N/A</v>
      </c>
      <c r="Z279" s="53"/>
    </row>
    <row r="280" spans="1:26" x14ac:dyDescent="0.35">
      <c r="A280" s="53">
        <v>279</v>
      </c>
      <c r="B280" s="53" t="s">
        <v>182</v>
      </c>
      <c r="C280" s="53" t="s">
        <v>182</v>
      </c>
      <c r="D280" s="53" t="s">
        <v>189</v>
      </c>
      <c r="E280" s="55">
        <v>2.2465753424657535</v>
      </c>
      <c r="F280" s="55">
        <v>2.2465753424657535</v>
      </c>
      <c r="G280" s="56">
        <v>45700</v>
      </c>
      <c r="H280" s="53" t="s">
        <v>199</v>
      </c>
      <c r="I280" s="53" t="s">
        <v>144</v>
      </c>
      <c r="J280" s="53" t="s">
        <v>35</v>
      </c>
      <c r="K280" s="53" t="s">
        <v>285</v>
      </c>
      <c r="L280" s="53" t="s">
        <v>118</v>
      </c>
      <c r="M280" s="30" t="s">
        <v>428</v>
      </c>
      <c r="N280" s="30" t="s">
        <v>375</v>
      </c>
      <c r="O280" s="30" t="s">
        <v>426</v>
      </c>
      <c r="P280" s="59">
        <v>650000</v>
      </c>
      <c r="Q280" s="61">
        <f t="shared" si="4"/>
        <v>875000</v>
      </c>
      <c r="R280" s="53" t="s">
        <v>371</v>
      </c>
      <c r="S280" s="58">
        <v>775000</v>
      </c>
      <c r="T280" s="53" t="s">
        <v>452</v>
      </c>
      <c r="U280" s="53" t="s">
        <v>178</v>
      </c>
      <c r="V280" s="53" t="s">
        <v>440</v>
      </c>
      <c r="W280" s="53" t="s">
        <v>441</v>
      </c>
      <c r="X280" s="53" t="s">
        <v>455</v>
      </c>
      <c r="Y280" s="53" t="e">
        <v>#N/A</v>
      </c>
      <c r="Z280" s="53"/>
    </row>
    <row r="281" spans="1:26" x14ac:dyDescent="0.35">
      <c r="A281" s="53">
        <v>280</v>
      </c>
      <c r="B281" s="53" t="s">
        <v>182</v>
      </c>
      <c r="C281" s="53" t="s">
        <v>182</v>
      </c>
      <c r="D281" s="53" t="s">
        <v>189</v>
      </c>
      <c r="E281" s="55">
        <v>8.7465753424657535</v>
      </c>
      <c r="F281" s="55">
        <v>8.7465753424657535</v>
      </c>
      <c r="G281" s="56">
        <v>45665</v>
      </c>
      <c r="H281" s="53" t="s">
        <v>199</v>
      </c>
      <c r="I281" s="53" t="s">
        <v>144</v>
      </c>
      <c r="J281" s="53" t="s">
        <v>27</v>
      </c>
      <c r="K281" s="53" t="s">
        <v>285</v>
      </c>
      <c r="L281" s="53" t="s">
        <v>118</v>
      </c>
      <c r="M281" s="30" t="s">
        <v>428</v>
      </c>
      <c r="N281" s="30" t="s">
        <v>375</v>
      </c>
      <c r="O281" s="30" t="s">
        <v>426</v>
      </c>
      <c r="P281" s="59">
        <v>1533000</v>
      </c>
      <c r="Q281" s="61">
        <f t="shared" si="4"/>
        <v>1758000</v>
      </c>
      <c r="R281" s="53" t="s">
        <v>371</v>
      </c>
      <c r="S281" s="58">
        <v>1658000</v>
      </c>
      <c r="T281" s="53" t="s">
        <v>452</v>
      </c>
      <c r="U281" s="53" t="s">
        <v>175</v>
      </c>
      <c r="V281" s="53" t="s">
        <v>440</v>
      </c>
      <c r="W281" s="53" t="s">
        <v>441</v>
      </c>
      <c r="X281" s="53" t="s">
        <v>455</v>
      </c>
      <c r="Y281" s="53" t="e">
        <v>#N/A</v>
      </c>
      <c r="Z281" s="53"/>
    </row>
    <row r="282" spans="1:26" x14ac:dyDescent="0.35">
      <c r="A282" s="53">
        <v>281</v>
      </c>
      <c r="B282" s="53" t="s">
        <v>182</v>
      </c>
      <c r="C282" s="53" t="s">
        <v>182</v>
      </c>
      <c r="D282" s="53" t="s">
        <v>189</v>
      </c>
      <c r="E282" s="55">
        <v>10.246575342465754</v>
      </c>
      <c r="F282" s="55">
        <v>10.246575342465754</v>
      </c>
      <c r="G282" s="56">
        <v>45665</v>
      </c>
      <c r="H282" s="53" t="s">
        <v>199</v>
      </c>
      <c r="I282" s="53" t="s">
        <v>144</v>
      </c>
      <c r="J282" s="53" t="s">
        <v>21</v>
      </c>
      <c r="K282" s="53" t="s">
        <v>285</v>
      </c>
      <c r="L282" s="53" t="s">
        <v>118</v>
      </c>
      <c r="M282" s="30" t="s">
        <v>428</v>
      </c>
      <c r="N282" s="30" t="s">
        <v>375</v>
      </c>
      <c r="O282" s="30" t="s">
        <v>427</v>
      </c>
      <c r="P282" s="59">
        <v>3052000</v>
      </c>
      <c r="Q282" s="61">
        <f t="shared" si="4"/>
        <v>3277000</v>
      </c>
      <c r="R282" s="53" t="s">
        <v>371</v>
      </c>
      <c r="S282" s="58">
        <v>3177000</v>
      </c>
      <c r="T282" s="53" t="s">
        <v>452</v>
      </c>
      <c r="U282" s="53" t="s">
        <v>175</v>
      </c>
      <c r="V282" s="53" t="s">
        <v>440</v>
      </c>
      <c r="W282" s="53" t="s">
        <v>441</v>
      </c>
      <c r="X282" s="53" t="s">
        <v>455</v>
      </c>
      <c r="Y282" s="53" t="e">
        <v>#N/A</v>
      </c>
      <c r="Z282" s="53"/>
    </row>
    <row r="283" spans="1:26" x14ac:dyDescent="0.35">
      <c r="A283" s="53">
        <v>282</v>
      </c>
      <c r="B283" s="53" t="s">
        <v>182</v>
      </c>
      <c r="C283" s="53" t="s">
        <v>182</v>
      </c>
      <c r="D283" s="53" t="s">
        <v>189</v>
      </c>
      <c r="E283" s="55">
        <v>2.2465753424657535</v>
      </c>
      <c r="F283" s="55">
        <v>2.2465753424657535</v>
      </c>
      <c r="G283" s="56">
        <v>45665</v>
      </c>
      <c r="H283" s="53" t="s">
        <v>199</v>
      </c>
      <c r="I283" s="53" t="s">
        <v>144</v>
      </c>
      <c r="J283" s="53" t="s">
        <v>35</v>
      </c>
      <c r="K283" s="53" t="s">
        <v>285</v>
      </c>
      <c r="L283" s="53" t="s">
        <v>118</v>
      </c>
      <c r="M283" s="30" t="s">
        <v>428</v>
      </c>
      <c r="N283" s="30" t="s">
        <v>375</v>
      </c>
      <c r="O283" s="30" t="s">
        <v>427</v>
      </c>
      <c r="P283" s="59">
        <v>769000</v>
      </c>
      <c r="Q283" s="61">
        <f t="shared" si="4"/>
        <v>994000</v>
      </c>
      <c r="R283" s="53" t="s">
        <v>371</v>
      </c>
      <c r="S283" s="58">
        <v>894000</v>
      </c>
      <c r="T283" s="53" t="s">
        <v>452</v>
      </c>
      <c r="U283" s="53" t="s">
        <v>175</v>
      </c>
      <c r="V283" s="53" t="s">
        <v>437</v>
      </c>
      <c r="W283" s="53" t="s">
        <v>441</v>
      </c>
      <c r="X283" s="53" t="s">
        <v>455</v>
      </c>
      <c r="Y283" s="53" t="e">
        <v>#N/A</v>
      </c>
      <c r="Z283" s="53"/>
    </row>
    <row r="284" spans="1:26" x14ac:dyDescent="0.35">
      <c r="A284" s="53">
        <v>283</v>
      </c>
      <c r="B284" s="53" t="s">
        <v>182</v>
      </c>
      <c r="C284" s="53" t="s">
        <v>182</v>
      </c>
      <c r="D284" s="53" t="s">
        <v>189</v>
      </c>
      <c r="E284" s="55">
        <v>3.2465753424657535</v>
      </c>
      <c r="F284" s="55">
        <v>3.2465753424657535</v>
      </c>
      <c r="G284" s="56">
        <v>45665</v>
      </c>
      <c r="H284" s="53" t="s">
        <v>199</v>
      </c>
      <c r="I284" s="53" t="s">
        <v>144</v>
      </c>
      <c r="J284" s="53" t="s">
        <v>24</v>
      </c>
      <c r="K284" s="53" t="s">
        <v>285</v>
      </c>
      <c r="L284" s="53" t="s">
        <v>118</v>
      </c>
      <c r="M284" s="30" t="s">
        <v>428</v>
      </c>
      <c r="N284" s="30" t="s">
        <v>375</v>
      </c>
      <c r="O284" s="30" t="s">
        <v>427</v>
      </c>
      <c r="P284" s="59">
        <v>997000.00000000012</v>
      </c>
      <c r="Q284" s="61">
        <f t="shared" si="4"/>
        <v>1222000</v>
      </c>
      <c r="R284" s="53" t="s">
        <v>371</v>
      </c>
      <c r="S284" s="58">
        <v>1122000</v>
      </c>
      <c r="T284" s="53" t="s">
        <v>452</v>
      </c>
      <c r="U284" s="53" t="s">
        <v>175</v>
      </c>
      <c r="V284" s="53" t="s">
        <v>437</v>
      </c>
      <c r="W284" s="53" t="s">
        <v>441</v>
      </c>
      <c r="X284" s="53" t="s">
        <v>455</v>
      </c>
      <c r="Y284" s="53" t="e">
        <v>#N/A</v>
      </c>
      <c r="Z284" s="53"/>
    </row>
    <row r="285" spans="1:26" x14ac:dyDescent="0.35">
      <c r="A285" s="53">
        <v>284</v>
      </c>
      <c r="B285" s="53" t="s">
        <v>182</v>
      </c>
      <c r="C285" s="53" t="s">
        <v>182</v>
      </c>
      <c r="D285" s="53" t="s">
        <v>189</v>
      </c>
      <c r="E285" s="55">
        <v>3.2465753424657535</v>
      </c>
      <c r="F285" s="55">
        <v>3.2465753424657535</v>
      </c>
      <c r="G285" s="56">
        <v>45665</v>
      </c>
      <c r="H285" s="53" t="s">
        <v>199</v>
      </c>
      <c r="I285" s="53" t="s">
        <v>144</v>
      </c>
      <c r="J285" s="53" t="s">
        <v>24</v>
      </c>
      <c r="K285" s="53" t="s">
        <v>285</v>
      </c>
      <c r="L285" s="53" t="s">
        <v>118</v>
      </c>
      <c r="M285" s="30" t="s">
        <v>428</v>
      </c>
      <c r="N285" s="30" t="s">
        <v>375</v>
      </c>
      <c r="O285" s="30" t="s">
        <v>427</v>
      </c>
      <c r="P285" s="59">
        <v>655000</v>
      </c>
      <c r="Q285" s="61">
        <f t="shared" si="4"/>
        <v>880000</v>
      </c>
      <c r="R285" s="53" t="s">
        <v>371</v>
      </c>
      <c r="S285" s="58">
        <v>780000</v>
      </c>
      <c r="T285" s="53" t="s">
        <v>454</v>
      </c>
      <c r="U285" s="53" t="s">
        <v>175</v>
      </c>
      <c r="V285" s="53" t="s">
        <v>439</v>
      </c>
      <c r="W285" s="53" t="s">
        <v>441</v>
      </c>
      <c r="X285" s="53" t="s">
        <v>455</v>
      </c>
      <c r="Y285" s="53" t="e">
        <v>#N/A</v>
      </c>
      <c r="Z285" s="53"/>
    </row>
    <row r="286" spans="1:26" x14ac:dyDescent="0.35">
      <c r="A286" s="53">
        <v>285</v>
      </c>
      <c r="B286" s="53" t="s">
        <v>182</v>
      </c>
      <c r="C286" s="53" t="s">
        <v>182</v>
      </c>
      <c r="D286" s="53" t="s">
        <v>189</v>
      </c>
      <c r="E286" s="55">
        <v>10.246575342465754</v>
      </c>
      <c r="F286" s="55">
        <v>10.246575342465754</v>
      </c>
      <c r="G286" s="56">
        <v>45665</v>
      </c>
      <c r="H286" s="53" t="s">
        <v>199</v>
      </c>
      <c r="I286" s="53" t="s">
        <v>144</v>
      </c>
      <c r="J286" s="53" t="s">
        <v>21</v>
      </c>
      <c r="K286" s="53" t="s">
        <v>285</v>
      </c>
      <c r="L286" s="53" t="s">
        <v>118</v>
      </c>
      <c r="M286" s="30" t="s">
        <v>428</v>
      </c>
      <c r="N286" s="30" t="s">
        <v>375</v>
      </c>
      <c r="O286" s="30" t="s">
        <v>427</v>
      </c>
      <c r="P286" s="59">
        <v>3111000</v>
      </c>
      <c r="Q286" s="61">
        <f t="shared" si="4"/>
        <v>3336000</v>
      </c>
      <c r="R286" s="53" t="s">
        <v>371</v>
      </c>
      <c r="S286" s="58">
        <v>3236000</v>
      </c>
      <c r="T286" s="53" t="s">
        <v>452</v>
      </c>
      <c r="U286" s="53" t="s">
        <v>175</v>
      </c>
      <c r="V286" s="53" t="s">
        <v>440</v>
      </c>
      <c r="W286" s="53" t="s">
        <v>441</v>
      </c>
      <c r="X286" s="53" t="s">
        <v>455</v>
      </c>
      <c r="Y286" s="53" t="e">
        <v>#N/A</v>
      </c>
      <c r="Z286" s="53"/>
    </row>
    <row r="287" spans="1:26" x14ac:dyDescent="0.35">
      <c r="A287" s="53">
        <v>286</v>
      </c>
      <c r="B287" s="53" t="s">
        <v>182</v>
      </c>
      <c r="C287" s="53" t="s">
        <v>182</v>
      </c>
      <c r="D287" s="53" t="s">
        <v>189</v>
      </c>
      <c r="E287" s="55">
        <v>14.246575342465754</v>
      </c>
      <c r="F287" s="55">
        <v>14.246575342465754</v>
      </c>
      <c r="G287" s="56">
        <v>45665</v>
      </c>
      <c r="H287" s="53" t="s">
        <v>199</v>
      </c>
      <c r="I287" s="53" t="s">
        <v>144</v>
      </c>
      <c r="J287" s="53" t="s">
        <v>31</v>
      </c>
      <c r="K287" s="53" t="s">
        <v>285</v>
      </c>
      <c r="L287" s="53" t="s">
        <v>118</v>
      </c>
      <c r="M287" s="30" t="s">
        <v>428</v>
      </c>
      <c r="N287" s="30" t="s">
        <v>375</v>
      </c>
      <c r="O287" s="30" t="s">
        <v>426</v>
      </c>
      <c r="P287" s="59">
        <v>3957000</v>
      </c>
      <c r="Q287" s="61">
        <f t="shared" si="4"/>
        <v>4182000</v>
      </c>
      <c r="R287" s="53" t="s">
        <v>371</v>
      </c>
      <c r="S287" s="58">
        <v>4082000</v>
      </c>
      <c r="T287" s="53" t="s">
        <v>452</v>
      </c>
      <c r="U287" s="53" t="s">
        <v>175</v>
      </c>
      <c r="V287" s="53" t="s">
        <v>437</v>
      </c>
      <c r="W287" s="53" t="s">
        <v>441</v>
      </c>
      <c r="X287" s="53" t="s">
        <v>455</v>
      </c>
      <c r="Y287" s="53" t="e">
        <v>#N/A</v>
      </c>
      <c r="Z287" s="53"/>
    </row>
    <row r="288" spans="1:26" x14ac:dyDescent="0.35">
      <c r="A288" s="53">
        <v>287</v>
      </c>
      <c r="B288" s="53" t="s">
        <v>182</v>
      </c>
      <c r="C288" s="53" t="s">
        <v>182</v>
      </c>
      <c r="D288" s="53" t="s">
        <v>189</v>
      </c>
      <c r="E288" s="55">
        <v>6.6465753424657539</v>
      </c>
      <c r="F288" s="55">
        <v>6.6465753424657539</v>
      </c>
      <c r="G288" s="56">
        <v>45665</v>
      </c>
      <c r="H288" s="53" t="s">
        <v>199</v>
      </c>
      <c r="I288" s="53" t="s">
        <v>144</v>
      </c>
      <c r="J288" s="53" t="s">
        <v>20</v>
      </c>
      <c r="K288" s="53" t="s">
        <v>285</v>
      </c>
      <c r="L288" s="53" t="s">
        <v>118</v>
      </c>
      <c r="M288" s="30" t="s">
        <v>428</v>
      </c>
      <c r="N288" s="30" t="s">
        <v>375</v>
      </c>
      <c r="O288" s="30" t="s">
        <v>427</v>
      </c>
      <c r="P288" s="59">
        <v>2345000</v>
      </c>
      <c r="Q288" s="61">
        <f t="shared" si="4"/>
        <v>2570000</v>
      </c>
      <c r="R288" s="53" t="s">
        <v>371</v>
      </c>
      <c r="S288" s="58">
        <v>2470000</v>
      </c>
      <c r="T288" s="53" t="s">
        <v>452</v>
      </c>
      <c r="U288" s="53" t="s">
        <v>175</v>
      </c>
      <c r="V288" s="53" t="s">
        <v>437</v>
      </c>
      <c r="W288" s="53" t="s">
        <v>441</v>
      </c>
      <c r="X288" s="53" t="s">
        <v>455</v>
      </c>
      <c r="Y288" s="53" t="e">
        <v>#N/A</v>
      </c>
      <c r="Z288" s="53"/>
    </row>
    <row r="289" spans="1:26" x14ac:dyDescent="0.35">
      <c r="A289" s="53">
        <v>288</v>
      </c>
      <c r="B289" s="53" t="s">
        <v>182</v>
      </c>
      <c r="C289" s="53" t="s">
        <v>182</v>
      </c>
      <c r="D289" s="53" t="s">
        <v>189</v>
      </c>
      <c r="E289" s="55">
        <v>6.7465753424657535</v>
      </c>
      <c r="F289" s="55">
        <v>6.7465753424657535</v>
      </c>
      <c r="G289" s="56">
        <v>45665</v>
      </c>
      <c r="H289" s="53" t="s">
        <v>199</v>
      </c>
      <c r="I289" s="53" t="s">
        <v>144</v>
      </c>
      <c r="J289" s="53" t="s">
        <v>20</v>
      </c>
      <c r="K289" s="53" t="s">
        <v>285</v>
      </c>
      <c r="L289" s="53" t="s">
        <v>118</v>
      </c>
      <c r="M289" s="30" t="s">
        <v>428</v>
      </c>
      <c r="N289" s="30" t="s">
        <v>375</v>
      </c>
      <c r="O289" s="30" t="s">
        <v>426</v>
      </c>
      <c r="P289" s="59">
        <v>2425000</v>
      </c>
      <c r="Q289" s="61">
        <f t="shared" si="4"/>
        <v>2650000</v>
      </c>
      <c r="R289" s="53" t="s">
        <v>371</v>
      </c>
      <c r="S289" s="58">
        <v>2550000</v>
      </c>
      <c r="T289" s="53" t="s">
        <v>452</v>
      </c>
      <c r="U289" s="53" t="s">
        <v>175</v>
      </c>
      <c r="V289" s="53" t="s">
        <v>440</v>
      </c>
      <c r="W289" s="53" t="s">
        <v>441</v>
      </c>
      <c r="X289" s="53" t="s">
        <v>455</v>
      </c>
      <c r="Y289" s="53" t="e">
        <v>#N/A</v>
      </c>
      <c r="Z289" s="53"/>
    </row>
    <row r="290" spans="1:26" x14ac:dyDescent="0.35">
      <c r="A290" s="53">
        <v>289</v>
      </c>
      <c r="B290" s="53" t="s">
        <v>182</v>
      </c>
      <c r="C290" s="53" t="s">
        <v>182</v>
      </c>
      <c r="D290" s="53" t="s">
        <v>189</v>
      </c>
      <c r="E290" s="55">
        <v>8.2465753424657535</v>
      </c>
      <c r="F290" s="55">
        <v>8.2465753424657535</v>
      </c>
      <c r="G290" s="56">
        <v>45665</v>
      </c>
      <c r="H290" s="53" t="s">
        <v>199</v>
      </c>
      <c r="I290" s="53" t="s">
        <v>144</v>
      </c>
      <c r="J290" s="53" t="s">
        <v>27</v>
      </c>
      <c r="K290" s="53" t="s">
        <v>285</v>
      </c>
      <c r="L290" s="53" t="s">
        <v>118</v>
      </c>
      <c r="M290" s="30" t="s">
        <v>428</v>
      </c>
      <c r="N290" s="30" t="s">
        <v>375</v>
      </c>
      <c r="O290" s="30" t="s">
        <v>426</v>
      </c>
      <c r="P290" s="59">
        <v>2932000</v>
      </c>
      <c r="Q290" s="61">
        <f t="shared" si="4"/>
        <v>3157000</v>
      </c>
      <c r="R290" s="53" t="s">
        <v>371</v>
      </c>
      <c r="S290" s="58">
        <v>3057000</v>
      </c>
      <c r="T290" s="53" t="s">
        <v>452</v>
      </c>
      <c r="U290" s="53" t="s">
        <v>175</v>
      </c>
      <c r="V290" s="53" t="s">
        <v>440</v>
      </c>
      <c r="W290" s="53" t="s">
        <v>441</v>
      </c>
      <c r="X290" s="53" t="s">
        <v>455</v>
      </c>
      <c r="Y290" s="53" t="e">
        <v>#N/A</v>
      </c>
      <c r="Z290" s="53"/>
    </row>
    <row r="291" spans="1:26" x14ac:dyDescent="0.35">
      <c r="A291" s="53">
        <v>290</v>
      </c>
      <c r="B291" s="53" t="s">
        <v>182</v>
      </c>
      <c r="C291" s="53" t="s">
        <v>182</v>
      </c>
      <c r="D291" s="53" t="s">
        <v>189</v>
      </c>
      <c r="E291" s="55">
        <v>13.246575342465754</v>
      </c>
      <c r="F291" s="55">
        <v>13.246575342465754</v>
      </c>
      <c r="G291" s="56">
        <v>45665</v>
      </c>
      <c r="H291" s="53" t="s">
        <v>199</v>
      </c>
      <c r="I291" s="53" t="s">
        <v>144</v>
      </c>
      <c r="J291" s="53" t="s">
        <v>33</v>
      </c>
      <c r="K291" s="53" t="s">
        <v>285</v>
      </c>
      <c r="L291" s="53" t="s">
        <v>118</v>
      </c>
      <c r="M291" s="30" t="s">
        <v>428</v>
      </c>
      <c r="N291" s="30" t="s">
        <v>375</v>
      </c>
      <c r="O291" s="30" t="s">
        <v>426</v>
      </c>
      <c r="P291" s="59">
        <v>3449000</v>
      </c>
      <c r="Q291" s="61">
        <f t="shared" si="4"/>
        <v>3674000</v>
      </c>
      <c r="R291" s="53" t="s">
        <v>371</v>
      </c>
      <c r="S291" s="58">
        <v>3574000</v>
      </c>
      <c r="T291" s="53" t="s">
        <v>452</v>
      </c>
      <c r="U291" s="53" t="s">
        <v>175</v>
      </c>
      <c r="V291" s="53" t="s">
        <v>440</v>
      </c>
      <c r="W291" s="53" t="s">
        <v>441</v>
      </c>
      <c r="X291" s="53" t="s">
        <v>455</v>
      </c>
      <c r="Y291" s="53" t="e">
        <v>#N/A</v>
      </c>
      <c r="Z291" s="53"/>
    </row>
  </sheetData>
  <autoFilter ref="A1:Z291" xr:uid="{52EB0794-BF89-4A81-AE26-8D381AD2E798}"/>
  <pageMargins left="0.7" right="0.7" top="0.75" bottom="0.75" header="0.3" footer="0.3"/>
  <pageSetup orientation="portrait" r:id="rId1"/>
  <headerFooter>
    <oddHeader xml:space="preserve">&amp;C&amp;12Classification: &amp;K0000FFInternal&amp;8&amp;K000000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86d1a931-f03f-47c5-a587-777dd43aa199</TitusGUID>
  <TitusMetadata xmlns="">eyJucyI6Imh0dHA6XC9cL3d3dy50aXR1cy5jb21cL25zXC9UVExUSVRVUyIsInByb3BzIjpbeyJuIjoiQ2xhc3NpZmljYXRpb24iLCJ2YWxzIjpbeyJ2YWx1ZSI6IkludGVybmFsIn1dfV19</TitusMetadata>
</titus>
</file>

<file path=customXml/itemProps1.xml><?xml version="1.0" encoding="utf-8"?>
<ds:datastoreItem xmlns:ds="http://schemas.openxmlformats.org/officeDocument/2006/customXml" ds:itemID="{2110A690-D849-4152-95DA-183AFF5BD57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Master-Dummy</vt:lpstr>
      <vt:lpstr>Sachin Mishra</vt:lpstr>
      <vt:lpstr>Retention Data-Final</vt:lpstr>
    </vt:vector>
  </TitlesOfParts>
  <Company>TATA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Praveen</dc:creator>
  <cp:lastModifiedBy>Goswami, Anwesha</cp:lastModifiedBy>
  <dcterms:created xsi:type="dcterms:W3CDTF">2025-07-14T09:19:54Z</dcterms:created>
  <dcterms:modified xsi:type="dcterms:W3CDTF">2025-07-29T06:09:46Z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86d1a931-f03f-47c5-a587-777dd43aa199</vt:lpwstr>
  </property>
  <property fmtid="{D5CDD505-2E9C-101B-9397-08002B2CF9AE}" pid="3" name="OriginalClassifier">
    <vt:lpwstr>agg926907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Internal</vt:lpwstr>
  </property>
</Properties>
</file>