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I:\Conestoga College\Jobs\Non Tech - Part Time\Zehrs\Project\"/>
    </mc:Choice>
  </mc:AlternateContent>
  <xr:revisionPtr revIDLastSave="0" documentId="13_ncr:1_{4F5FCF38-7C99-4724-BED3-199DFC2C71AF}" xr6:coauthVersionLast="47" xr6:coauthVersionMax="47" xr10:uidLastSave="{00000000-0000-0000-0000-000000000000}"/>
  <bookViews>
    <workbookView xWindow="24" yWindow="24" windowWidth="23016" windowHeight="12336" tabRatio="689" activeTab="2" xr2:uid="{00000000-000D-0000-FFFF-FFFF00000000}"/>
  </bookViews>
  <sheets>
    <sheet name="Cut Fruit" sheetId="1" r:id="rId1"/>
    <sheet name="Top Fruits" sheetId="12" r:id="rId2"/>
    <sheet name="Fruits Price" sheetId="3" r:id="rId3"/>
    <sheet name="Sheet3" sheetId="14" r:id="rId4"/>
    <sheet name="Cut Fruits - Analysis" sheetId="7" r:id="rId5"/>
    <sheet name="Cut Fruits - Dashboard" sheetId="5" r:id="rId6"/>
    <sheet name="Cut Veg" sheetId="2" r:id="rId7"/>
    <sheet name="Sheet8" sheetId="11" r:id="rId8"/>
  </sheets>
  <definedNames>
    <definedName name="_xlnm._FilterDatabase" localSheetId="0" hidden="1">'Cut Fruit'!$A$1:$P$191</definedName>
    <definedName name="_xlnm._FilterDatabase" localSheetId="1" hidden="1">'Top Fruits'!$A$1:$V$89</definedName>
    <definedName name="_xlcn.WorksheetConnection_CutFruitA1I1911" hidden="1">'Cut Fruit'!$A$1:$P$191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ut Fruit!$A$1:$I$19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4" l="1"/>
  <c r="D16" i="14"/>
  <c r="E16" i="14"/>
  <c r="F16" i="14"/>
  <c r="G16" i="14"/>
  <c r="B16" i="14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5" i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2" i="12"/>
  <c r="V73" i="12"/>
  <c r="V74" i="12"/>
  <c r="V75" i="12"/>
  <c r="V76" i="12"/>
  <c r="V77" i="12"/>
  <c r="V78" i="12"/>
  <c r="V79" i="12"/>
  <c r="V80" i="12"/>
  <c r="V81" i="12"/>
  <c r="V72" i="12"/>
  <c r="U73" i="12"/>
  <c r="U74" i="12"/>
  <c r="U75" i="12"/>
  <c r="U76" i="12"/>
  <c r="U77" i="12"/>
  <c r="U78" i="12"/>
  <c r="U79" i="12"/>
  <c r="U80" i="12"/>
  <c r="U81" i="12"/>
  <c r="U72" i="12"/>
  <c r="V66" i="12"/>
  <c r="V67" i="12"/>
  <c r="V68" i="12"/>
  <c r="V69" i="12"/>
  <c r="V70" i="12"/>
  <c r="V71" i="12"/>
  <c r="V64" i="12"/>
  <c r="V65" i="12"/>
  <c r="V63" i="12"/>
  <c r="U64" i="12"/>
  <c r="U65" i="12"/>
  <c r="U66" i="12"/>
  <c r="U67" i="12"/>
  <c r="U68" i="12"/>
  <c r="U69" i="12"/>
  <c r="U70" i="12"/>
  <c r="U71" i="12"/>
  <c r="U63" i="12"/>
  <c r="J6" i="1"/>
  <c r="N6" i="1" s="1"/>
  <c r="J7" i="1"/>
  <c r="N7" i="1" s="1"/>
  <c r="J8" i="1"/>
  <c r="N8" i="1" s="1"/>
  <c r="J9" i="1"/>
  <c r="N9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6" i="1"/>
  <c r="N26" i="1" s="1"/>
  <c r="J27" i="1"/>
  <c r="N27" i="1" s="1"/>
  <c r="J28" i="1"/>
  <c r="N28" i="1" s="1"/>
  <c r="J29" i="1"/>
  <c r="N29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5" i="1"/>
  <c r="N45" i="1" s="1"/>
  <c r="J46" i="1"/>
  <c r="N46" i="1" s="1"/>
  <c r="J47" i="1"/>
  <c r="N47" i="1" s="1"/>
  <c r="J48" i="1"/>
  <c r="N48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4" i="1"/>
  <c r="N64" i="1" s="1"/>
  <c r="J65" i="1"/>
  <c r="N65" i="1" s="1"/>
  <c r="J66" i="1"/>
  <c r="N66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82" i="1"/>
  <c r="N82" i="1" s="1"/>
  <c r="J83" i="1"/>
  <c r="N83" i="1" s="1"/>
  <c r="J84" i="1"/>
  <c r="N84" i="1" s="1"/>
  <c r="J85" i="1"/>
  <c r="N85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104" i="1"/>
  <c r="N104" i="1" s="1"/>
  <c r="J105" i="1"/>
  <c r="N105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23" i="1"/>
  <c r="N123" i="1" s="1"/>
  <c r="J124" i="1"/>
  <c r="N124" i="1" s="1"/>
  <c r="J125" i="1"/>
  <c r="N125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43" i="1"/>
  <c r="N143" i="1" s="1"/>
  <c r="J144" i="1"/>
  <c r="N144" i="1" s="1"/>
  <c r="J145" i="1"/>
  <c r="N145" i="1" s="1"/>
  <c r="J146" i="1"/>
  <c r="N146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9" i="1"/>
  <c r="N159" i="1" s="1"/>
  <c r="J160" i="1"/>
  <c r="N160" i="1" s="1"/>
  <c r="J161" i="1"/>
  <c r="N161" i="1" s="1"/>
  <c r="J162" i="1"/>
  <c r="N162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81" i="1"/>
  <c r="N181" i="1" s="1"/>
  <c r="J182" i="1"/>
  <c r="N182" i="1" s="1"/>
  <c r="J183" i="1"/>
  <c r="N183" i="1" s="1"/>
  <c r="J188" i="1"/>
  <c r="N188" i="1" s="1"/>
  <c r="J189" i="1"/>
  <c r="N189" i="1" s="1"/>
  <c r="J190" i="1"/>
  <c r="N190" i="1" s="1"/>
  <c r="J191" i="1"/>
  <c r="N191" i="1" s="1"/>
  <c r="J2" i="1"/>
  <c r="N2" i="1" s="1"/>
  <c r="I6" i="1"/>
  <c r="M6" i="1" s="1"/>
  <c r="I7" i="1"/>
  <c r="M7" i="1" s="1"/>
  <c r="I8" i="1"/>
  <c r="M8" i="1" s="1"/>
  <c r="I9" i="1"/>
  <c r="M9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6" i="1"/>
  <c r="M26" i="1" s="1"/>
  <c r="I27" i="1"/>
  <c r="M27" i="1" s="1"/>
  <c r="I28" i="1"/>
  <c r="M28" i="1" s="1"/>
  <c r="I29" i="1"/>
  <c r="M29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5" i="1"/>
  <c r="M45" i="1" s="1"/>
  <c r="I46" i="1"/>
  <c r="M46" i="1" s="1"/>
  <c r="I47" i="1"/>
  <c r="M47" i="1" s="1"/>
  <c r="I48" i="1"/>
  <c r="M48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4" i="1"/>
  <c r="M64" i="1" s="1"/>
  <c r="I65" i="1"/>
  <c r="M65" i="1" s="1"/>
  <c r="I66" i="1"/>
  <c r="M66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82" i="1"/>
  <c r="M82" i="1" s="1"/>
  <c r="I83" i="1"/>
  <c r="M83" i="1" s="1"/>
  <c r="I84" i="1"/>
  <c r="M84" i="1" s="1"/>
  <c r="I85" i="1"/>
  <c r="M85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104" i="1"/>
  <c r="M104" i="1" s="1"/>
  <c r="I105" i="1"/>
  <c r="M105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23" i="1"/>
  <c r="M123" i="1" s="1"/>
  <c r="I124" i="1"/>
  <c r="M124" i="1" s="1"/>
  <c r="I125" i="1"/>
  <c r="M125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43" i="1"/>
  <c r="M143" i="1" s="1"/>
  <c r="I144" i="1"/>
  <c r="M144" i="1" s="1"/>
  <c r="I145" i="1"/>
  <c r="M145" i="1" s="1"/>
  <c r="I146" i="1"/>
  <c r="M146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9" i="1"/>
  <c r="M159" i="1" s="1"/>
  <c r="I160" i="1"/>
  <c r="M160" i="1" s="1"/>
  <c r="I161" i="1"/>
  <c r="M161" i="1" s="1"/>
  <c r="I162" i="1"/>
  <c r="M162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81" i="1"/>
  <c r="M181" i="1" s="1"/>
  <c r="I182" i="1"/>
  <c r="M182" i="1" s="1"/>
  <c r="I183" i="1"/>
  <c r="M183" i="1" s="1"/>
  <c r="I188" i="1"/>
  <c r="M188" i="1" s="1"/>
  <c r="I189" i="1"/>
  <c r="M189" i="1" s="1"/>
  <c r="I190" i="1"/>
  <c r="M190" i="1" s="1"/>
  <c r="I191" i="1"/>
  <c r="M191" i="1" s="1"/>
  <c r="I2" i="1"/>
  <c r="M2" i="1" s="1"/>
  <c r="L6" i="1"/>
  <c r="P6" i="1" s="1"/>
  <c r="L36" i="1"/>
  <c r="P36" i="1" s="1"/>
  <c r="L38" i="1"/>
  <c r="P38" i="1" s="1"/>
  <c r="L59" i="1"/>
  <c r="P59" i="1" s="1"/>
  <c r="L70" i="1"/>
  <c r="P70" i="1" s="1"/>
  <c r="L75" i="1"/>
  <c r="P75" i="1" s="1"/>
  <c r="L92" i="1"/>
  <c r="P92" i="1" s="1"/>
  <c r="L94" i="1"/>
  <c r="P94" i="1" s="1"/>
  <c r="L115" i="1"/>
  <c r="P115" i="1" s="1"/>
  <c r="L123" i="1"/>
  <c r="P123" i="1" s="1"/>
  <c r="L132" i="1"/>
  <c r="P132" i="1" s="1"/>
  <c r="L150" i="1"/>
  <c r="P150" i="1" s="1"/>
  <c r="L172" i="1"/>
  <c r="P172" i="1" s="1"/>
  <c r="L188" i="1"/>
  <c r="P188" i="1" s="1"/>
  <c r="AE13" i="3"/>
  <c r="AF13" i="3"/>
  <c r="AE14" i="3"/>
  <c r="AF14" i="3"/>
  <c r="AE15" i="3"/>
  <c r="AF15" i="3"/>
  <c r="AE16" i="3"/>
  <c r="AF16" i="3"/>
  <c r="AE17" i="3"/>
  <c r="AF17" i="3"/>
  <c r="AF12" i="3"/>
  <c r="AD27" i="3"/>
  <c r="AD13" i="3"/>
  <c r="AD14" i="3"/>
  <c r="AD15" i="3"/>
  <c r="AD16" i="3"/>
  <c r="AD17" i="3"/>
  <c r="AE12" i="3"/>
  <c r="AC13" i="3"/>
  <c r="AC14" i="3"/>
  <c r="AC15" i="3"/>
  <c r="AC16" i="3"/>
  <c r="AC17" i="3"/>
  <c r="AD12" i="3"/>
  <c r="AB27" i="3"/>
  <c r="AB13" i="3"/>
  <c r="AB14" i="3"/>
  <c r="AB15" i="3"/>
  <c r="AB16" i="3"/>
  <c r="AB17" i="3"/>
  <c r="AC12" i="3"/>
  <c r="AC27" i="3" s="1"/>
  <c r="AA13" i="3"/>
  <c r="AA14" i="3"/>
  <c r="AA15" i="3"/>
  <c r="AA16" i="3"/>
  <c r="AA17" i="3"/>
  <c r="AB12" i="3"/>
  <c r="F6" i="3"/>
  <c r="L183" i="1" s="1"/>
  <c r="P183" i="1" s="1"/>
  <c r="F9" i="3"/>
  <c r="L47" i="1" s="1"/>
  <c r="P47" i="1" s="1"/>
  <c r="Z13" i="3"/>
  <c r="Z14" i="3"/>
  <c r="Z15" i="3"/>
  <c r="Z16" i="3"/>
  <c r="Z17" i="3"/>
  <c r="AA12" i="3"/>
  <c r="Z12" i="3"/>
  <c r="F17" i="3"/>
  <c r="L111" i="1" s="1"/>
  <c r="P111" i="1" s="1"/>
  <c r="F18" i="3"/>
  <c r="L39" i="1" s="1"/>
  <c r="P39" i="1" s="1"/>
  <c r="F19" i="3"/>
  <c r="L135" i="1" s="1"/>
  <c r="P135" i="1" s="1"/>
  <c r="F20" i="3"/>
  <c r="L72" i="1" s="1"/>
  <c r="P72" i="1" s="1"/>
  <c r="F21" i="3"/>
  <c r="L71" i="1" s="1"/>
  <c r="P71" i="1" s="1"/>
  <c r="F23" i="3"/>
  <c r="L15" i="1" s="1"/>
  <c r="P15" i="1" s="1"/>
  <c r="F24" i="3"/>
  <c r="L55" i="1" s="1"/>
  <c r="P55" i="1" s="1"/>
  <c r="F25" i="3"/>
  <c r="L175" i="1" s="1"/>
  <c r="P175" i="1" s="1"/>
  <c r="F2" i="3"/>
  <c r="L176" i="1" s="1"/>
  <c r="P176" i="1" s="1"/>
  <c r="F10" i="3"/>
  <c r="L7" i="1" s="1"/>
  <c r="P7" i="1" s="1"/>
  <c r="F11" i="3"/>
  <c r="L143" i="1" s="1"/>
  <c r="P143" i="1" s="1"/>
  <c r="X13" i="3"/>
  <c r="Y13" i="3"/>
  <c r="X14" i="3"/>
  <c r="Y14" i="3"/>
  <c r="X15" i="3"/>
  <c r="Y15" i="3"/>
  <c r="X16" i="3"/>
  <c r="Y16" i="3"/>
  <c r="X17" i="3"/>
  <c r="Y17" i="3"/>
  <c r="Y12" i="3"/>
  <c r="W12" i="3"/>
  <c r="X12" i="3"/>
  <c r="W13" i="3"/>
  <c r="W14" i="3"/>
  <c r="W15" i="3"/>
  <c r="V13" i="3"/>
  <c r="V14" i="3"/>
  <c r="V15" i="3"/>
  <c r="V1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60" i="1"/>
  <c r="B76" i="1"/>
  <c r="B97" i="1"/>
  <c r="B118" i="1"/>
  <c r="B137" i="1"/>
  <c r="B155" i="1"/>
  <c r="B176" i="1"/>
  <c r="B2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B59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B75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B96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B117" i="1" s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B136" i="1" s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B154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B175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B191" i="1" s="1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6" i="2"/>
  <c r="A97" i="2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8" i="2"/>
  <c r="A139" i="2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1" i="2"/>
  <c r="A172" i="2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8" i="2"/>
  <c r="A209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S74" i="12" l="1"/>
  <c r="S72" i="12"/>
  <c r="S75" i="12"/>
  <c r="S76" i="12"/>
  <c r="S77" i="12"/>
  <c r="S78" i="12"/>
  <c r="S79" i="12"/>
  <c r="S80" i="12"/>
  <c r="S73" i="12"/>
  <c r="S81" i="12"/>
  <c r="R26" i="12"/>
  <c r="R27" i="12"/>
  <c r="R25" i="12"/>
  <c r="V8" i="12"/>
  <c r="V2" i="12"/>
  <c r="V3" i="12"/>
  <c r="V4" i="12"/>
  <c r="V5" i="12"/>
  <c r="V6" i="12"/>
  <c r="V7" i="12"/>
  <c r="U58" i="12"/>
  <c r="U62" i="12"/>
  <c r="U57" i="12"/>
  <c r="U61" i="12"/>
  <c r="U54" i="12"/>
  <c r="U56" i="12"/>
  <c r="U60" i="12"/>
  <c r="U55" i="12"/>
  <c r="U59" i="12"/>
  <c r="S43" i="12"/>
  <c r="S44" i="12"/>
  <c r="S37" i="12"/>
  <c r="S36" i="12"/>
  <c r="S38" i="12"/>
  <c r="S39" i="12"/>
  <c r="S40" i="12"/>
  <c r="S41" i="12"/>
  <c r="S42" i="12"/>
  <c r="R49" i="12"/>
  <c r="R50" i="12"/>
  <c r="R51" i="12"/>
  <c r="R52" i="12"/>
  <c r="R53" i="12"/>
  <c r="R46" i="12"/>
  <c r="R45" i="12"/>
  <c r="R47" i="12"/>
  <c r="R48" i="12"/>
  <c r="S32" i="12"/>
  <c r="S33" i="12"/>
  <c r="S34" i="12"/>
  <c r="S35" i="12"/>
  <c r="S28" i="12"/>
  <c r="S29" i="12"/>
  <c r="S30" i="12"/>
  <c r="S31" i="12"/>
  <c r="L182" i="1"/>
  <c r="P182" i="1" s="1"/>
  <c r="L134" i="1"/>
  <c r="P134" i="1" s="1"/>
  <c r="L54" i="1"/>
  <c r="P54" i="1" s="1"/>
  <c r="S64" i="12"/>
  <c r="S63" i="12"/>
  <c r="S65" i="12"/>
  <c r="S66" i="12"/>
  <c r="S67" i="12"/>
  <c r="S68" i="12"/>
  <c r="S69" i="12"/>
  <c r="S70" i="12"/>
  <c r="S71" i="12"/>
  <c r="R6" i="12"/>
  <c r="R7" i="12"/>
  <c r="R8" i="12"/>
  <c r="R2" i="12"/>
  <c r="R3" i="12"/>
  <c r="R4" i="12"/>
  <c r="R5" i="12"/>
  <c r="U26" i="12"/>
  <c r="U27" i="12"/>
  <c r="U25" i="12"/>
  <c r="R71" i="12"/>
  <c r="R64" i="12"/>
  <c r="R63" i="12"/>
  <c r="R65" i="12"/>
  <c r="R66" i="12"/>
  <c r="R67" i="12"/>
  <c r="R68" i="12"/>
  <c r="R69" i="12"/>
  <c r="R70" i="12"/>
  <c r="V86" i="12"/>
  <c r="V85" i="12"/>
  <c r="V89" i="12"/>
  <c r="V82" i="12"/>
  <c r="V84" i="12"/>
  <c r="V88" i="12"/>
  <c r="V83" i="12"/>
  <c r="V87" i="12"/>
  <c r="R84" i="12"/>
  <c r="R88" i="12"/>
  <c r="R83" i="12"/>
  <c r="R87" i="12"/>
  <c r="R86" i="12"/>
  <c r="R85" i="12"/>
  <c r="R89" i="12"/>
  <c r="R82" i="12"/>
  <c r="T26" i="12"/>
  <c r="T27" i="12"/>
  <c r="T25" i="12"/>
  <c r="L190" i="1"/>
  <c r="P190" i="1" s="1"/>
  <c r="L174" i="1"/>
  <c r="P174" i="1" s="1"/>
  <c r="L118" i="1"/>
  <c r="P118" i="1" s="1"/>
  <c r="L46" i="1"/>
  <c r="P46" i="1" s="1"/>
  <c r="L14" i="1"/>
  <c r="P14" i="1" s="1"/>
  <c r="T76" i="12"/>
  <c r="T77" i="12"/>
  <c r="T78" i="12"/>
  <c r="T79" i="12"/>
  <c r="T80" i="12"/>
  <c r="T73" i="12"/>
  <c r="T81" i="12"/>
  <c r="T74" i="12"/>
  <c r="T72" i="12"/>
  <c r="T75" i="12"/>
  <c r="U3" i="12"/>
  <c r="U7" i="12"/>
  <c r="U4" i="12"/>
  <c r="U5" i="12"/>
  <c r="U6" i="12"/>
  <c r="U8" i="12"/>
  <c r="U2" i="12"/>
  <c r="S25" i="12"/>
  <c r="S26" i="12"/>
  <c r="S27" i="12"/>
  <c r="T58" i="12"/>
  <c r="T62" i="12"/>
  <c r="T57" i="12"/>
  <c r="T61" i="12"/>
  <c r="T56" i="12"/>
  <c r="T60" i="12"/>
  <c r="T54" i="12"/>
  <c r="T55" i="12"/>
  <c r="T59" i="12"/>
  <c r="E12" i="3"/>
  <c r="R42" i="12"/>
  <c r="R43" i="12"/>
  <c r="R44" i="12"/>
  <c r="R37" i="12"/>
  <c r="R36" i="12"/>
  <c r="R38" i="12"/>
  <c r="R39" i="12"/>
  <c r="R40" i="12"/>
  <c r="R41" i="12"/>
  <c r="Q32" i="12"/>
  <c r="Q33" i="12"/>
  <c r="Q34" i="12"/>
  <c r="Q35" i="12"/>
  <c r="Q28" i="12"/>
  <c r="Q29" i="12"/>
  <c r="Q30" i="12"/>
  <c r="Q31" i="12"/>
  <c r="AE22" i="3"/>
  <c r="G5" i="3" s="1"/>
  <c r="S23" i="12"/>
  <c r="S24" i="12"/>
  <c r="S18" i="12"/>
  <c r="S19" i="12"/>
  <c r="S20" i="12"/>
  <c r="S21" i="12"/>
  <c r="S22" i="12"/>
  <c r="L189" i="1"/>
  <c r="P189" i="1" s="1"/>
  <c r="L181" i="1"/>
  <c r="P181" i="1" s="1"/>
  <c r="L173" i="1"/>
  <c r="P173" i="1" s="1"/>
  <c r="L149" i="1"/>
  <c r="P149" i="1" s="1"/>
  <c r="L133" i="1"/>
  <c r="P133" i="1" s="1"/>
  <c r="L125" i="1"/>
  <c r="P125" i="1" s="1"/>
  <c r="L117" i="1"/>
  <c r="P117" i="1" s="1"/>
  <c r="L93" i="1"/>
  <c r="P93" i="1" s="1"/>
  <c r="L85" i="1"/>
  <c r="P85" i="1" s="1"/>
  <c r="L69" i="1"/>
  <c r="P69" i="1" s="1"/>
  <c r="L45" i="1"/>
  <c r="P45" i="1" s="1"/>
  <c r="L37" i="1"/>
  <c r="P37" i="1" s="1"/>
  <c r="L29" i="1"/>
  <c r="P29" i="1" s="1"/>
  <c r="R32" i="12"/>
  <c r="R33" i="12"/>
  <c r="R34" i="12"/>
  <c r="R35" i="12"/>
  <c r="R28" i="12"/>
  <c r="R29" i="12"/>
  <c r="R30" i="12"/>
  <c r="R31" i="12"/>
  <c r="L116" i="1"/>
  <c r="P116" i="1" s="1"/>
  <c r="L84" i="1"/>
  <c r="P84" i="1" s="1"/>
  <c r="L76" i="1"/>
  <c r="P76" i="1" s="1"/>
  <c r="L60" i="1"/>
  <c r="P60" i="1" s="1"/>
  <c r="L28" i="1"/>
  <c r="P28" i="1" s="1"/>
  <c r="L20" i="1"/>
  <c r="P20" i="1" s="1"/>
  <c r="U85" i="12"/>
  <c r="U89" i="12"/>
  <c r="U84" i="12"/>
  <c r="U88" i="12"/>
  <c r="U82" i="12"/>
  <c r="U83" i="12"/>
  <c r="U87" i="12"/>
  <c r="U86" i="12"/>
  <c r="AA22" i="3"/>
  <c r="G14" i="3" s="1"/>
  <c r="S57" i="12"/>
  <c r="S61" i="12"/>
  <c r="S56" i="12"/>
  <c r="S60" i="12"/>
  <c r="S55" i="12"/>
  <c r="S59" i="12"/>
  <c r="S54" i="12"/>
  <c r="S58" i="12"/>
  <c r="S62" i="12"/>
  <c r="V32" i="12"/>
  <c r="V33" i="12"/>
  <c r="V34" i="12"/>
  <c r="V35" i="12"/>
  <c r="V28" i="12"/>
  <c r="V29" i="12"/>
  <c r="V30" i="12"/>
  <c r="V31" i="12"/>
  <c r="T3" i="12"/>
  <c r="T4" i="12"/>
  <c r="T5" i="12"/>
  <c r="T6" i="12"/>
  <c r="T7" i="12"/>
  <c r="T8" i="12"/>
  <c r="T2" i="12"/>
  <c r="Q10" i="12"/>
  <c r="Q9" i="12"/>
  <c r="Q11" i="12"/>
  <c r="Q12" i="12"/>
  <c r="Q13" i="12"/>
  <c r="Q14" i="12"/>
  <c r="Q15" i="12"/>
  <c r="Q16" i="12"/>
  <c r="Q17" i="12"/>
  <c r="L91" i="1"/>
  <c r="P91" i="1" s="1"/>
  <c r="L83" i="1"/>
  <c r="P83" i="1" s="1"/>
  <c r="L35" i="1"/>
  <c r="P35" i="1" s="1"/>
  <c r="L27" i="1"/>
  <c r="P27" i="1" s="1"/>
  <c r="L19" i="1"/>
  <c r="P19" i="1" s="1"/>
  <c r="L124" i="1"/>
  <c r="P124" i="1" s="1"/>
  <c r="Z22" i="3"/>
  <c r="G7" i="3" s="1"/>
  <c r="V20" i="12"/>
  <c r="V21" i="12"/>
  <c r="V22" i="12"/>
  <c r="V23" i="12"/>
  <c r="V24" i="12"/>
  <c r="V18" i="12"/>
  <c r="V19" i="12"/>
  <c r="Q82" i="12"/>
  <c r="Q83" i="12"/>
  <c r="Q87" i="12"/>
  <c r="Q86" i="12"/>
  <c r="Q85" i="12"/>
  <c r="Q89" i="12"/>
  <c r="Q84" i="12"/>
  <c r="Q88" i="12"/>
  <c r="Q26" i="12"/>
  <c r="Q27" i="12"/>
  <c r="Q25" i="12"/>
  <c r="Y27" i="3"/>
  <c r="E3" i="3" s="1"/>
  <c r="U16" i="12"/>
  <c r="U17" i="12"/>
  <c r="U10" i="12"/>
  <c r="U9" i="12"/>
  <c r="U11" i="12"/>
  <c r="U12" i="12"/>
  <c r="U13" i="12"/>
  <c r="U14" i="12"/>
  <c r="U15" i="12"/>
  <c r="AF22" i="3"/>
  <c r="G8" i="3" s="1"/>
  <c r="L162" i="1"/>
  <c r="P162" i="1" s="1"/>
  <c r="L154" i="1"/>
  <c r="P154" i="1" s="1"/>
  <c r="L146" i="1"/>
  <c r="P146" i="1" s="1"/>
  <c r="L114" i="1"/>
  <c r="P114" i="1" s="1"/>
  <c r="L82" i="1"/>
  <c r="P82" i="1" s="1"/>
  <c r="L74" i="1"/>
  <c r="P74" i="1" s="1"/>
  <c r="L66" i="1"/>
  <c r="P66" i="1" s="1"/>
  <c r="L58" i="1"/>
  <c r="P58" i="1" s="1"/>
  <c r="L26" i="1"/>
  <c r="P26" i="1" s="1"/>
  <c r="L18" i="1"/>
  <c r="P18" i="1" s="1"/>
  <c r="U21" i="12"/>
  <c r="U22" i="12"/>
  <c r="U23" i="12"/>
  <c r="U24" i="12"/>
  <c r="U18" i="12"/>
  <c r="U19" i="12"/>
  <c r="U20" i="12"/>
  <c r="AF27" i="3"/>
  <c r="E8" i="3" s="1"/>
  <c r="L161" i="1"/>
  <c r="P161" i="1" s="1"/>
  <c r="L153" i="1"/>
  <c r="P153" i="1" s="1"/>
  <c r="L145" i="1"/>
  <c r="P145" i="1" s="1"/>
  <c r="L137" i="1"/>
  <c r="P137" i="1" s="1"/>
  <c r="L113" i="1"/>
  <c r="P113" i="1" s="1"/>
  <c r="L105" i="1"/>
  <c r="P105" i="1" s="1"/>
  <c r="L97" i="1"/>
  <c r="P97" i="1" s="1"/>
  <c r="L73" i="1"/>
  <c r="P73" i="1" s="1"/>
  <c r="L65" i="1"/>
  <c r="P65" i="1" s="1"/>
  <c r="L57" i="1"/>
  <c r="P57" i="1" s="1"/>
  <c r="L17" i="1"/>
  <c r="P17" i="1" s="1"/>
  <c r="L9" i="1"/>
  <c r="P9" i="1" s="1"/>
  <c r="Q18" i="12"/>
  <c r="Q19" i="12"/>
  <c r="Q20" i="12"/>
  <c r="Q21" i="12"/>
  <c r="Q22" i="12"/>
  <c r="Q23" i="12"/>
  <c r="Q24" i="12"/>
  <c r="R80" i="12"/>
  <c r="R73" i="12"/>
  <c r="R81" i="12"/>
  <c r="R74" i="12"/>
  <c r="R72" i="12"/>
  <c r="R75" i="12"/>
  <c r="R76" i="12"/>
  <c r="R77" i="12"/>
  <c r="R78" i="12"/>
  <c r="R79" i="12"/>
  <c r="AA27" i="3"/>
  <c r="E14" i="3" s="1"/>
  <c r="R57" i="12"/>
  <c r="R61" i="12"/>
  <c r="R56" i="12"/>
  <c r="R60" i="12"/>
  <c r="R55" i="12"/>
  <c r="R59" i="12"/>
  <c r="R58" i="12"/>
  <c r="R62" i="12"/>
  <c r="R54" i="12"/>
  <c r="V17" i="12"/>
  <c r="V10" i="12"/>
  <c r="V9" i="12"/>
  <c r="V11" i="12"/>
  <c r="V12" i="12"/>
  <c r="V13" i="12"/>
  <c r="V14" i="12"/>
  <c r="V15" i="12"/>
  <c r="V16" i="12"/>
  <c r="AE27" i="3"/>
  <c r="E5" i="3" s="1"/>
  <c r="R24" i="12"/>
  <c r="R18" i="12"/>
  <c r="R19" i="12"/>
  <c r="R20" i="12"/>
  <c r="R21" i="12"/>
  <c r="R22" i="12"/>
  <c r="R23" i="12"/>
  <c r="L171" i="1"/>
  <c r="P171" i="1" s="1"/>
  <c r="L131" i="1"/>
  <c r="P131" i="1" s="1"/>
  <c r="T85" i="12"/>
  <c r="T89" i="12"/>
  <c r="T84" i="12"/>
  <c r="T88" i="12"/>
  <c r="T83" i="12"/>
  <c r="T87" i="12"/>
  <c r="T82" i="12"/>
  <c r="T86" i="12"/>
  <c r="Q48" i="12"/>
  <c r="Q49" i="12"/>
  <c r="Q50" i="12"/>
  <c r="Q51" i="12"/>
  <c r="Q52" i="12"/>
  <c r="Q53" i="12"/>
  <c r="Q46" i="12"/>
  <c r="Q45" i="12"/>
  <c r="Q47" i="12"/>
  <c r="V55" i="12"/>
  <c r="V59" i="12"/>
  <c r="V53" i="12"/>
  <c r="V46" i="12"/>
  <c r="V45" i="12"/>
  <c r="V58" i="12"/>
  <c r="V62" i="12"/>
  <c r="V47" i="12"/>
  <c r="V54" i="12"/>
  <c r="V48" i="12"/>
  <c r="V57" i="12"/>
  <c r="V61" i="12"/>
  <c r="V49" i="12"/>
  <c r="V50" i="12"/>
  <c r="V56" i="12"/>
  <c r="V60" i="12"/>
  <c r="V51" i="12"/>
  <c r="V52" i="12"/>
  <c r="U32" i="12"/>
  <c r="U33" i="12"/>
  <c r="U34" i="12"/>
  <c r="U35" i="12"/>
  <c r="U28" i="12"/>
  <c r="U29" i="12"/>
  <c r="U30" i="12"/>
  <c r="U31" i="12"/>
  <c r="Q70" i="12"/>
  <c r="Q71" i="12"/>
  <c r="Q64" i="12"/>
  <c r="Q63" i="12"/>
  <c r="Q65" i="12"/>
  <c r="Q66" i="12"/>
  <c r="Q67" i="12"/>
  <c r="Q68" i="12"/>
  <c r="Q69" i="12"/>
  <c r="Q78" i="12"/>
  <c r="Q79" i="12"/>
  <c r="Q80" i="12"/>
  <c r="Q73" i="12"/>
  <c r="Q81" i="12"/>
  <c r="Q74" i="12"/>
  <c r="Q72" i="12"/>
  <c r="Q75" i="12"/>
  <c r="Q76" i="12"/>
  <c r="Q77" i="12"/>
  <c r="S4" i="12"/>
  <c r="S5" i="12"/>
  <c r="S6" i="12"/>
  <c r="S7" i="12"/>
  <c r="S2" i="12"/>
  <c r="S8" i="12"/>
  <c r="S3" i="12"/>
  <c r="Q54" i="12"/>
  <c r="Q56" i="12"/>
  <c r="Q60" i="12"/>
  <c r="Q55" i="12"/>
  <c r="Q59" i="12"/>
  <c r="Q58" i="12"/>
  <c r="Q62" i="12"/>
  <c r="Q57" i="12"/>
  <c r="Q61" i="12"/>
  <c r="Z27" i="3"/>
  <c r="E7" i="3" s="1"/>
  <c r="V38" i="12"/>
  <c r="V39" i="12"/>
  <c r="V40" i="12"/>
  <c r="V41" i="12"/>
  <c r="V42" i="12"/>
  <c r="V43" i="12"/>
  <c r="V44" i="12"/>
  <c r="V37" i="12"/>
  <c r="V36" i="12"/>
  <c r="U52" i="12"/>
  <c r="U53" i="12"/>
  <c r="U46" i="12"/>
  <c r="U45" i="12"/>
  <c r="U47" i="12"/>
  <c r="U48" i="12"/>
  <c r="U49" i="12"/>
  <c r="U50" i="12"/>
  <c r="U51" i="12"/>
  <c r="T13" i="12"/>
  <c r="T14" i="12"/>
  <c r="T15" i="12"/>
  <c r="T16" i="12"/>
  <c r="T17" i="12"/>
  <c r="T10" i="12"/>
  <c r="T9" i="12"/>
  <c r="T11" i="12"/>
  <c r="T12" i="12"/>
  <c r="T65" i="12"/>
  <c r="T66" i="12"/>
  <c r="T67" i="12"/>
  <c r="T68" i="12"/>
  <c r="T69" i="12"/>
  <c r="T70" i="12"/>
  <c r="T71" i="12"/>
  <c r="T64" i="12"/>
  <c r="T63" i="12"/>
  <c r="Y22" i="3"/>
  <c r="G3" i="3" s="1"/>
  <c r="Q7" i="12"/>
  <c r="Q8" i="12"/>
  <c r="Q2" i="12"/>
  <c r="Q3" i="12"/>
  <c r="Q4" i="12"/>
  <c r="Q5" i="12"/>
  <c r="Q6" i="12"/>
  <c r="S84" i="12"/>
  <c r="S88" i="12"/>
  <c r="S83" i="12"/>
  <c r="S87" i="12"/>
  <c r="S86" i="12"/>
  <c r="S82" i="12"/>
  <c r="S85" i="12"/>
  <c r="S89" i="12"/>
  <c r="V26" i="12"/>
  <c r="V27" i="12"/>
  <c r="V25" i="12"/>
  <c r="Q41" i="12"/>
  <c r="Q42" i="12"/>
  <c r="Q43" i="12"/>
  <c r="Q44" i="12"/>
  <c r="Q37" i="12"/>
  <c r="Q36" i="12"/>
  <c r="Q38" i="12"/>
  <c r="Q39" i="12"/>
  <c r="Q40" i="12"/>
  <c r="U37" i="12"/>
  <c r="U36" i="12"/>
  <c r="U38" i="12"/>
  <c r="U39" i="12"/>
  <c r="U40" i="12"/>
  <c r="U41" i="12"/>
  <c r="U42" i="12"/>
  <c r="U43" i="12"/>
  <c r="U44" i="12"/>
  <c r="T51" i="12"/>
  <c r="T52" i="12"/>
  <c r="T53" i="12"/>
  <c r="T46" i="12"/>
  <c r="T45" i="12"/>
  <c r="T47" i="12"/>
  <c r="T48" i="12"/>
  <c r="T49" i="12"/>
  <c r="T50" i="12"/>
  <c r="S12" i="12"/>
  <c r="S13" i="12"/>
  <c r="S14" i="12"/>
  <c r="S15" i="12"/>
  <c r="S17" i="12"/>
  <c r="S16" i="12"/>
  <c r="S9" i="12"/>
  <c r="S10" i="12"/>
  <c r="S11" i="12"/>
  <c r="T32" i="12"/>
  <c r="T33" i="12"/>
  <c r="T34" i="12"/>
  <c r="T35" i="12"/>
  <c r="T28" i="12"/>
  <c r="T29" i="12"/>
  <c r="T30" i="12"/>
  <c r="T31" i="12"/>
  <c r="L2" i="1"/>
  <c r="P2" i="1" s="1"/>
  <c r="L160" i="1"/>
  <c r="P160" i="1" s="1"/>
  <c r="L152" i="1"/>
  <c r="P152" i="1" s="1"/>
  <c r="L144" i="1"/>
  <c r="P144" i="1" s="1"/>
  <c r="L136" i="1"/>
  <c r="P136" i="1" s="1"/>
  <c r="L112" i="1"/>
  <c r="P112" i="1" s="1"/>
  <c r="L104" i="1"/>
  <c r="P104" i="1" s="1"/>
  <c r="L96" i="1"/>
  <c r="P96" i="1" s="1"/>
  <c r="L64" i="1"/>
  <c r="P64" i="1" s="1"/>
  <c r="L56" i="1"/>
  <c r="P56" i="1" s="1"/>
  <c r="L48" i="1"/>
  <c r="P48" i="1" s="1"/>
  <c r="L40" i="1"/>
  <c r="P40" i="1" s="1"/>
  <c r="L16" i="1"/>
  <c r="P16" i="1" s="1"/>
  <c r="L8" i="1"/>
  <c r="P8" i="1" s="1"/>
  <c r="T44" i="12"/>
  <c r="T37" i="12"/>
  <c r="T36" i="12"/>
  <c r="T38" i="12"/>
  <c r="T39" i="12"/>
  <c r="T40" i="12"/>
  <c r="T41" i="12"/>
  <c r="T42" i="12"/>
  <c r="T43" i="12"/>
  <c r="S50" i="12"/>
  <c r="S51" i="12"/>
  <c r="S52" i="12"/>
  <c r="S53" i="12"/>
  <c r="S46" i="12"/>
  <c r="S45" i="12"/>
  <c r="S47" i="12"/>
  <c r="S48" i="12"/>
  <c r="S49" i="12"/>
  <c r="R11" i="12"/>
  <c r="R12" i="12"/>
  <c r="R13" i="12"/>
  <c r="R14" i="12"/>
  <c r="R15" i="12"/>
  <c r="R16" i="12"/>
  <c r="R17" i="12"/>
  <c r="R10" i="12"/>
  <c r="R9" i="12"/>
  <c r="T22" i="12"/>
  <c r="T23" i="12"/>
  <c r="T24" i="12"/>
  <c r="T18" i="12"/>
  <c r="T19" i="12"/>
  <c r="T20" i="12"/>
  <c r="T21" i="12"/>
  <c r="L191" i="1"/>
  <c r="P191" i="1" s="1"/>
  <c r="L159" i="1"/>
  <c r="P159" i="1" s="1"/>
  <c r="L151" i="1"/>
  <c r="P151" i="1" s="1"/>
  <c r="L95" i="1"/>
  <c r="P95" i="1" s="1"/>
  <c r="B181" i="1"/>
  <c r="B173" i="1"/>
  <c r="B167" i="1"/>
  <c r="B190" i="1"/>
  <c r="B183" i="1"/>
  <c r="B107" i="1"/>
  <c r="B67" i="1"/>
  <c r="B71" i="1"/>
  <c r="E4" i="3"/>
  <c r="AD22" i="3"/>
  <c r="G4" i="3" s="1"/>
  <c r="E13" i="3"/>
  <c r="AC22" i="3"/>
  <c r="G13" i="3" s="1"/>
  <c r="AB22" i="3"/>
  <c r="G12" i="3" s="1"/>
  <c r="F3" i="3"/>
  <c r="V27" i="3"/>
  <c r="E15" i="3" s="1"/>
  <c r="X27" i="3"/>
  <c r="E22" i="3" s="1"/>
  <c r="W27" i="3"/>
  <c r="E16" i="3" s="1"/>
  <c r="V22" i="3"/>
  <c r="G15" i="3" s="1"/>
  <c r="X22" i="3"/>
  <c r="G22" i="3" s="1"/>
  <c r="W22" i="3"/>
  <c r="G16" i="3" s="1"/>
  <c r="B182" i="1"/>
  <c r="B171" i="1"/>
  <c r="B151" i="1"/>
  <c r="B139" i="1"/>
  <c r="B103" i="1"/>
  <c r="B69" i="1"/>
  <c r="B150" i="1"/>
  <c r="B101" i="1"/>
  <c r="B189" i="1"/>
  <c r="B180" i="1"/>
  <c r="B165" i="1"/>
  <c r="B149" i="1"/>
  <c r="B99" i="1"/>
  <c r="B65" i="1"/>
  <c r="B141" i="1"/>
  <c r="B188" i="1"/>
  <c r="B179" i="1"/>
  <c r="B163" i="1"/>
  <c r="B147" i="1"/>
  <c r="B63" i="1"/>
  <c r="B153" i="1"/>
  <c r="B187" i="1"/>
  <c r="B177" i="1"/>
  <c r="B159" i="1"/>
  <c r="B145" i="1"/>
  <c r="B115" i="1"/>
  <c r="B61" i="1"/>
  <c r="B185" i="1"/>
  <c r="B157" i="1"/>
  <c r="B143" i="1"/>
  <c r="B111" i="1"/>
  <c r="B184" i="1"/>
  <c r="B142" i="1"/>
  <c r="B109" i="1"/>
  <c r="B73" i="1"/>
  <c r="B123" i="1"/>
  <c r="B169" i="1"/>
  <c r="B161" i="1"/>
  <c r="B81" i="1"/>
  <c r="B57" i="1"/>
  <c r="B49" i="1"/>
  <c r="B168" i="1"/>
  <c r="B160" i="1"/>
  <c r="B152" i="1"/>
  <c r="B144" i="1"/>
  <c r="B128" i="1"/>
  <c r="B120" i="1"/>
  <c r="B112" i="1"/>
  <c r="B104" i="1"/>
  <c r="B88" i="1"/>
  <c r="B80" i="1"/>
  <c r="B72" i="1"/>
  <c r="B64" i="1"/>
  <c r="B56" i="1"/>
  <c r="B48" i="1"/>
  <c r="B55" i="1"/>
  <c r="B47" i="1"/>
  <c r="B135" i="1"/>
  <c r="B127" i="1"/>
  <c r="B119" i="1"/>
  <c r="B95" i="1"/>
  <c r="B87" i="1"/>
  <c r="B79" i="1"/>
  <c r="B174" i="1"/>
  <c r="B166" i="1"/>
  <c r="B158" i="1"/>
  <c r="B134" i="1"/>
  <c r="B126" i="1"/>
  <c r="B110" i="1"/>
  <c r="B102" i="1"/>
  <c r="B94" i="1"/>
  <c r="B86" i="1"/>
  <c r="B78" i="1"/>
  <c r="B70" i="1"/>
  <c r="B62" i="1"/>
  <c r="B54" i="1"/>
  <c r="B46" i="1"/>
  <c r="B133" i="1"/>
  <c r="B125" i="1"/>
  <c r="B93" i="1"/>
  <c r="B85" i="1"/>
  <c r="B77" i="1"/>
  <c r="B53" i="1"/>
  <c r="B45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68" i="1"/>
  <c r="B52" i="1"/>
  <c r="B44" i="1"/>
  <c r="B91" i="1"/>
  <c r="B83" i="1"/>
  <c r="B51" i="1"/>
  <c r="B43" i="1"/>
  <c r="B186" i="1"/>
  <c r="B178" i="1"/>
  <c r="B170" i="1"/>
  <c r="B162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131" i="1"/>
  <c r="B129" i="1"/>
  <c r="B121" i="1"/>
  <c r="B113" i="1"/>
  <c r="B105" i="1"/>
  <c r="B89" i="1"/>
  <c r="F22" i="3" l="1"/>
  <c r="J34" i="1"/>
  <c r="N34" i="1" s="1"/>
  <c r="J90" i="1"/>
  <c r="N90" i="1" s="1"/>
  <c r="J130" i="1"/>
  <c r="N130" i="1" s="1"/>
  <c r="J187" i="1"/>
  <c r="N187" i="1" s="1"/>
  <c r="J148" i="1"/>
  <c r="N148" i="1" s="1"/>
  <c r="J53" i="1"/>
  <c r="N53" i="1" s="1"/>
  <c r="J110" i="1"/>
  <c r="N110" i="1" s="1"/>
  <c r="J170" i="1"/>
  <c r="N170" i="1" s="1"/>
  <c r="F8" i="3"/>
  <c r="J179" i="1"/>
  <c r="N179" i="1" s="1"/>
  <c r="J5" i="1"/>
  <c r="N5" i="1" s="1"/>
  <c r="J141" i="1"/>
  <c r="N141" i="1" s="1"/>
  <c r="J157" i="1"/>
  <c r="N157" i="1" s="1"/>
  <c r="J102" i="1"/>
  <c r="N102" i="1" s="1"/>
  <c r="J121" i="1"/>
  <c r="N121" i="1" s="1"/>
  <c r="J24" i="1"/>
  <c r="N24" i="1" s="1"/>
  <c r="J80" i="1"/>
  <c r="N80" i="1" s="1"/>
  <c r="F15" i="3"/>
  <c r="J51" i="1"/>
  <c r="N51" i="1" s="1"/>
  <c r="J12" i="1"/>
  <c r="N12" i="1" s="1"/>
  <c r="J108" i="1"/>
  <c r="N108" i="1" s="1"/>
  <c r="J185" i="1"/>
  <c r="N185" i="1" s="1"/>
  <c r="J88" i="1"/>
  <c r="N88" i="1" s="1"/>
  <c r="J165" i="1"/>
  <c r="N165" i="1" s="1"/>
  <c r="J168" i="1"/>
  <c r="N168" i="1" s="1"/>
  <c r="J32" i="1"/>
  <c r="N32" i="1" s="1"/>
  <c r="J128" i="1"/>
  <c r="N128" i="1" s="1"/>
  <c r="L155" i="1"/>
  <c r="P155" i="1" s="1"/>
  <c r="L41" i="1"/>
  <c r="P41" i="1" s="1"/>
  <c r="L177" i="1"/>
  <c r="P177" i="1" s="1"/>
  <c r="L98" i="1"/>
  <c r="P98" i="1" s="1"/>
  <c r="L138" i="1"/>
  <c r="P138" i="1" s="1"/>
  <c r="L21" i="1"/>
  <c r="P21" i="1" s="1"/>
  <c r="L77" i="1"/>
  <c r="P77" i="1" s="1"/>
  <c r="I13" i="1"/>
  <c r="M13" i="1" s="1"/>
  <c r="I109" i="1"/>
  <c r="M109" i="1" s="1"/>
  <c r="I33" i="1"/>
  <c r="M33" i="1" s="1"/>
  <c r="I89" i="1"/>
  <c r="M89" i="1" s="1"/>
  <c r="I129" i="1"/>
  <c r="M129" i="1" s="1"/>
  <c r="I147" i="1"/>
  <c r="M147" i="1" s="1"/>
  <c r="I52" i="1"/>
  <c r="M52" i="1" s="1"/>
  <c r="I169" i="1"/>
  <c r="M169" i="1" s="1"/>
  <c r="I186" i="1"/>
  <c r="M186" i="1" s="1"/>
  <c r="I68" i="1"/>
  <c r="M68" i="1" s="1"/>
  <c r="I30" i="1"/>
  <c r="M30" i="1" s="1"/>
  <c r="I86" i="1"/>
  <c r="M86" i="1" s="1"/>
  <c r="I126" i="1"/>
  <c r="M126" i="1" s="1"/>
  <c r="I166" i="1"/>
  <c r="M166" i="1" s="1"/>
  <c r="I49" i="1"/>
  <c r="M49" i="1" s="1"/>
  <c r="I67" i="1"/>
  <c r="M67" i="1" s="1"/>
  <c r="I163" i="1"/>
  <c r="M163" i="1" s="1"/>
  <c r="I106" i="1"/>
  <c r="M106" i="1" s="1"/>
  <c r="I10" i="1"/>
  <c r="M10" i="1" s="1"/>
  <c r="J98" i="1"/>
  <c r="N98" i="1" s="1"/>
  <c r="J138" i="1"/>
  <c r="N138" i="1" s="1"/>
  <c r="J155" i="1"/>
  <c r="N155" i="1" s="1"/>
  <c r="J21" i="1"/>
  <c r="N21" i="1" s="1"/>
  <c r="J77" i="1"/>
  <c r="N77" i="1" s="1"/>
  <c r="J41" i="1"/>
  <c r="N41" i="1" s="1"/>
  <c r="J177" i="1"/>
  <c r="N177" i="1" s="1"/>
  <c r="F12" i="3"/>
  <c r="J50" i="1"/>
  <c r="N50" i="1" s="1"/>
  <c r="J11" i="1"/>
  <c r="N11" i="1" s="1"/>
  <c r="J107" i="1"/>
  <c r="N107" i="1" s="1"/>
  <c r="J164" i="1"/>
  <c r="N164" i="1" s="1"/>
  <c r="J31" i="1"/>
  <c r="N31" i="1" s="1"/>
  <c r="J87" i="1"/>
  <c r="N87" i="1" s="1"/>
  <c r="J127" i="1"/>
  <c r="N127" i="1" s="1"/>
  <c r="J167" i="1"/>
  <c r="N167" i="1" s="1"/>
  <c r="J184" i="1"/>
  <c r="N184" i="1" s="1"/>
  <c r="I21" i="1"/>
  <c r="M21" i="1" s="1"/>
  <c r="I77" i="1"/>
  <c r="M77" i="1" s="1"/>
  <c r="I41" i="1"/>
  <c r="M41" i="1" s="1"/>
  <c r="I155" i="1"/>
  <c r="M155" i="1" s="1"/>
  <c r="I177" i="1"/>
  <c r="M177" i="1" s="1"/>
  <c r="I138" i="1"/>
  <c r="M138" i="1" s="1"/>
  <c r="I98" i="1"/>
  <c r="M98" i="1" s="1"/>
  <c r="I53" i="1"/>
  <c r="M53" i="1" s="1"/>
  <c r="I110" i="1"/>
  <c r="M110" i="1" s="1"/>
  <c r="I148" i="1"/>
  <c r="M148" i="1" s="1"/>
  <c r="I34" i="1"/>
  <c r="M34" i="1" s="1"/>
  <c r="I130" i="1"/>
  <c r="M130" i="1" s="1"/>
  <c r="I170" i="1"/>
  <c r="M170" i="1" s="1"/>
  <c r="I90" i="1"/>
  <c r="M90" i="1" s="1"/>
  <c r="I187" i="1"/>
  <c r="M187" i="1" s="1"/>
  <c r="F13" i="3"/>
  <c r="J10" i="1"/>
  <c r="N10" i="1" s="1"/>
  <c r="J106" i="1"/>
  <c r="N106" i="1" s="1"/>
  <c r="J67" i="1"/>
  <c r="N67" i="1" s="1"/>
  <c r="J163" i="1"/>
  <c r="N163" i="1" s="1"/>
  <c r="J30" i="1"/>
  <c r="N30" i="1" s="1"/>
  <c r="J86" i="1"/>
  <c r="N86" i="1" s="1"/>
  <c r="J126" i="1"/>
  <c r="N126" i="1" s="1"/>
  <c r="J166" i="1"/>
  <c r="N166" i="1" s="1"/>
  <c r="J49" i="1"/>
  <c r="N49" i="1" s="1"/>
  <c r="I5" i="1"/>
  <c r="M5" i="1" s="1"/>
  <c r="I141" i="1"/>
  <c r="M141" i="1" s="1"/>
  <c r="I157" i="1"/>
  <c r="M157" i="1" s="1"/>
  <c r="I102" i="1"/>
  <c r="M102" i="1" s="1"/>
  <c r="I24" i="1"/>
  <c r="M24" i="1" s="1"/>
  <c r="I80" i="1"/>
  <c r="M80" i="1" s="1"/>
  <c r="I121" i="1"/>
  <c r="M121" i="1" s="1"/>
  <c r="I179" i="1"/>
  <c r="M179" i="1" s="1"/>
  <c r="I11" i="1"/>
  <c r="M11" i="1" s="1"/>
  <c r="I107" i="1"/>
  <c r="M107" i="1" s="1"/>
  <c r="I164" i="1"/>
  <c r="M164" i="1" s="1"/>
  <c r="I50" i="1"/>
  <c r="M50" i="1" s="1"/>
  <c r="I167" i="1"/>
  <c r="M167" i="1" s="1"/>
  <c r="I127" i="1"/>
  <c r="M127" i="1" s="1"/>
  <c r="I184" i="1"/>
  <c r="M184" i="1" s="1"/>
  <c r="I31" i="1"/>
  <c r="M31" i="1" s="1"/>
  <c r="I87" i="1"/>
  <c r="M87" i="1" s="1"/>
  <c r="I165" i="1"/>
  <c r="M165" i="1" s="1"/>
  <c r="I32" i="1"/>
  <c r="M32" i="1" s="1"/>
  <c r="I88" i="1"/>
  <c r="M88" i="1" s="1"/>
  <c r="I51" i="1"/>
  <c r="M51" i="1" s="1"/>
  <c r="I168" i="1"/>
  <c r="M168" i="1" s="1"/>
  <c r="I108" i="1"/>
  <c r="M108" i="1" s="1"/>
  <c r="I128" i="1"/>
  <c r="M128" i="1" s="1"/>
  <c r="I185" i="1"/>
  <c r="M185" i="1" s="1"/>
  <c r="I12" i="1"/>
  <c r="M12" i="1" s="1"/>
  <c r="I142" i="1"/>
  <c r="M142" i="1" s="1"/>
  <c r="I158" i="1"/>
  <c r="M158" i="1" s="1"/>
  <c r="I25" i="1"/>
  <c r="M25" i="1" s="1"/>
  <c r="I81" i="1"/>
  <c r="M81" i="1" s="1"/>
  <c r="I103" i="1"/>
  <c r="M103" i="1" s="1"/>
  <c r="I63" i="1"/>
  <c r="M63" i="1" s="1"/>
  <c r="I44" i="1"/>
  <c r="M44" i="1" s="1"/>
  <c r="I180" i="1"/>
  <c r="M180" i="1" s="1"/>
  <c r="I122" i="1"/>
  <c r="M122" i="1" s="1"/>
  <c r="F14" i="3"/>
  <c r="J3" i="1"/>
  <c r="N3" i="1" s="1"/>
  <c r="J43" i="1"/>
  <c r="N43" i="1" s="1"/>
  <c r="J100" i="1"/>
  <c r="N100" i="1" s="1"/>
  <c r="J140" i="1"/>
  <c r="N140" i="1" s="1"/>
  <c r="J156" i="1"/>
  <c r="N156" i="1" s="1"/>
  <c r="J61" i="1"/>
  <c r="N61" i="1" s="1"/>
  <c r="J22" i="1"/>
  <c r="N22" i="1" s="1"/>
  <c r="J78" i="1"/>
  <c r="N78" i="1" s="1"/>
  <c r="J119" i="1"/>
  <c r="N119" i="1" s="1"/>
  <c r="I101" i="1"/>
  <c r="M101" i="1" s="1"/>
  <c r="I62" i="1"/>
  <c r="M62" i="1" s="1"/>
  <c r="I79" i="1"/>
  <c r="M79" i="1" s="1"/>
  <c r="I4" i="1"/>
  <c r="M4" i="1" s="1"/>
  <c r="I178" i="1"/>
  <c r="M178" i="1" s="1"/>
  <c r="I120" i="1"/>
  <c r="M120" i="1" s="1"/>
  <c r="I23" i="1"/>
  <c r="M23" i="1" s="1"/>
  <c r="F16" i="3"/>
  <c r="J147" i="1"/>
  <c r="N147" i="1" s="1"/>
  <c r="J52" i="1"/>
  <c r="N52" i="1" s="1"/>
  <c r="J68" i="1"/>
  <c r="N68" i="1" s="1"/>
  <c r="J13" i="1"/>
  <c r="N13" i="1" s="1"/>
  <c r="J109" i="1"/>
  <c r="N109" i="1" s="1"/>
  <c r="J33" i="1"/>
  <c r="N33" i="1" s="1"/>
  <c r="J89" i="1"/>
  <c r="N89" i="1" s="1"/>
  <c r="J129" i="1"/>
  <c r="N129" i="1" s="1"/>
  <c r="J169" i="1"/>
  <c r="N169" i="1" s="1"/>
  <c r="J186" i="1"/>
  <c r="N186" i="1" s="1"/>
  <c r="F4" i="3"/>
  <c r="J122" i="1"/>
  <c r="N122" i="1" s="1"/>
  <c r="J44" i="1"/>
  <c r="N44" i="1" s="1"/>
  <c r="J180" i="1"/>
  <c r="N180" i="1" s="1"/>
  <c r="J142" i="1"/>
  <c r="N142" i="1" s="1"/>
  <c r="J158" i="1"/>
  <c r="N158" i="1" s="1"/>
  <c r="J63" i="1"/>
  <c r="N63" i="1" s="1"/>
  <c r="J103" i="1"/>
  <c r="N103" i="1" s="1"/>
  <c r="J25" i="1"/>
  <c r="N25" i="1" s="1"/>
  <c r="J81" i="1"/>
  <c r="N81" i="1" s="1"/>
  <c r="F7" i="3"/>
  <c r="J42" i="1"/>
  <c r="N42" i="1" s="1"/>
  <c r="J99" i="1"/>
  <c r="N99" i="1" s="1"/>
  <c r="J139" i="1"/>
  <c r="N139" i="1" s="1"/>
  <c r="F5" i="3"/>
  <c r="J4" i="1"/>
  <c r="N4" i="1" s="1"/>
  <c r="J101" i="1"/>
  <c r="N101" i="1" s="1"/>
  <c r="J62" i="1"/>
  <c r="N62" i="1" s="1"/>
  <c r="J23" i="1"/>
  <c r="N23" i="1" s="1"/>
  <c r="J79" i="1"/>
  <c r="N79" i="1" s="1"/>
  <c r="J120" i="1"/>
  <c r="N120" i="1" s="1"/>
  <c r="J178" i="1"/>
  <c r="N178" i="1" s="1"/>
  <c r="I99" i="1"/>
  <c r="M99" i="1" s="1"/>
  <c r="I139" i="1"/>
  <c r="M139" i="1" s="1"/>
  <c r="I42" i="1"/>
  <c r="M42" i="1" s="1"/>
  <c r="I61" i="1"/>
  <c r="M61" i="1" s="1"/>
  <c r="I22" i="1"/>
  <c r="M22" i="1" s="1"/>
  <c r="I78" i="1"/>
  <c r="M78" i="1" s="1"/>
  <c r="I3" i="1"/>
  <c r="M3" i="1" s="1"/>
  <c r="I43" i="1"/>
  <c r="M43" i="1" s="1"/>
  <c r="I156" i="1"/>
  <c r="M156" i="1" s="1"/>
  <c r="I119" i="1"/>
  <c r="M119" i="1" s="1"/>
  <c r="I140" i="1"/>
  <c r="M140" i="1" s="1"/>
  <c r="I100" i="1"/>
  <c r="M100" i="1" s="1"/>
  <c r="L63" i="1" l="1"/>
  <c r="P63" i="1" s="1"/>
  <c r="L103" i="1"/>
  <c r="P103" i="1" s="1"/>
  <c r="L25" i="1"/>
  <c r="P25" i="1" s="1"/>
  <c r="L81" i="1"/>
  <c r="P81" i="1" s="1"/>
  <c r="L122" i="1"/>
  <c r="P122" i="1" s="1"/>
  <c r="L180" i="1"/>
  <c r="P180" i="1" s="1"/>
  <c r="L44" i="1"/>
  <c r="P44" i="1" s="1"/>
  <c r="L142" i="1"/>
  <c r="P142" i="1" s="1"/>
  <c r="L158" i="1"/>
  <c r="P158" i="1" s="1"/>
  <c r="L49" i="1"/>
  <c r="P49" i="1" s="1"/>
  <c r="L10" i="1"/>
  <c r="P10" i="1" s="1"/>
  <c r="L106" i="1"/>
  <c r="P106" i="1" s="1"/>
  <c r="L67" i="1"/>
  <c r="P67" i="1" s="1"/>
  <c r="L163" i="1"/>
  <c r="P163" i="1" s="1"/>
  <c r="L30" i="1"/>
  <c r="P30" i="1" s="1"/>
  <c r="L86" i="1"/>
  <c r="P86" i="1" s="1"/>
  <c r="L126" i="1"/>
  <c r="P126" i="1" s="1"/>
  <c r="L166" i="1"/>
  <c r="P166" i="1" s="1"/>
  <c r="L119" i="1"/>
  <c r="P119" i="1" s="1"/>
  <c r="L3" i="1"/>
  <c r="P3" i="1" s="1"/>
  <c r="L43" i="1"/>
  <c r="P43" i="1" s="1"/>
  <c r="L100" i="1"/>
  <c r="P100" i="1" s="1"/>
  <c r="L156" i="1"/>
  <c r="P156" i="1" s="1"/>
  <c r="L140" i="1"/>
  <c r="P140" i="1" s="1"/>
  <c r="L61" i="1"/>
  <c r="P61" i="1" s="1"/>
  <c r="L78" i="1"/>
  <c r="P78" i="1" s="1"/>
  <c r="L22" i="1"/>
  <c r="P22" i="1" s="1"/>
  <c r="L31" i="1"/>
  <c r="P31" i="1" s="1"/>
  <c r="L87" i="1"/>
  <c r="P87" i="1" s="1"/>
  <c r="L127" i="1"/>
  <c r="P127" i="1" s="1"/>
  <c r="L167" i="1"/>
  <c r="P167" i="1" s="1"/>
  <c r="L184" i="1"/>
  <c r="P184" i="1" s="1"/>
  <c r="L107" i="1"/>
  <c r="P107" i="1" s="1"/>
  <c r="L50" i="1"/>
  <c r="P50" i="1" s="1"/>
  <c r="L11" i="1"/>
  <c r="P11" i="1" s="1"/>
  <c r="L164" i="1"/>
  <c r="P164" i="1" s="1"/>
  <c r="L32" i="1"/>
  <c r="P32" i="1" s="1"/>
  <c r="L88" i="1"/>
  <c r="P88" i="1" s="1"/>
  <c r="L128" i="1"/>
  <c r="P128" i="1" s="1"/>
  <c r="L168" i="1"/>
  <c r="P168" i="1" s="1"/>
  <c r="L108" i="1"/>
  <c r="P108" i="1" s="1"/>
  <c r="L185" i="1"/>
  <c r="P185" i="1" s="1"/>
  <c r="L51" i="1"/>
  <c r="P51" i="1" s="1"/>
  <c r="L12" i="1"/>
  <c r="P12" i="1" s="1"/>
  <c r="L165" i="1"/>
  <c r="P165" i="1" s="1"/>
  <c r="L23" i="1"/>
  <c r="P23" i="1" s="1"/>
  <c r="L79" i="1"/>
  <c r="P79" i="1" s="1"/>
  <c r="L120" i="1"/>
  <c r="P120" i="1" s="1"/>
  <c r="L178" i="1"/>
  <c r="P178" i="1" s="1"/>
  <c r="L4" i="1"/>
  <c r="P4" i="1" s="1"/>
  <c r="L101" i="1"/>
  <c r="P101" i="1" s="1"/>
  <c r="L62" i="1"/>
  <c r="P62" i="1" s="1"/>
  <c r="L33" i="1"/>
  <c r="P33" i="1" s="1"/>
  <c r="L89" i="1"/>
  <c r="P89" i="1" s="1"/>
  <c r="L129" i="1"/>
  <c r="P129" i="1" s="1"/>
  <c r="L169" i="1"/>
  <c r="P169" i="1" s="1"/>
  <c r="L186" i="1"/>
  <c r="P186" i="1" s="1"/>
  <c r="L147" i="1"/>
  <c r="P147" i="1" s="1"/>
  <c r="L52" i="1"/>
  <c r="P52" i="1" s="1"/>
  <c r="L68" i="1"/>
  <c r="P68" i="1" s="1"/>
  <c r="L13" i="1"/>
  <c r="P13" i="1" s="1"/>
  <c r="L109" i="1"/>
  <c r="P109" i="1" s="1"/>
  <c r="L42" i="1"/>
  <c r="P42" i="1" s="1"/>
  <c r="L99" i="1"/>
  <c r="P99" i="1" s="1"/>
  <c r="L139" i="1"/>
  <c r="P139" i="1" s="1"/>
  <c r="L24" i="1"/>
  <c r="P24" i="1" s="1"/>
  <c r="L80" i="1"/>
  <c r="P80" i="1" s="1"/>
  <c r="L121" i="1"/>
  <c r="P121" i="1" s="1"/>
  <c r="L179" i="1"/>
  <c r="P179" i="1" s="1"/>
  <c r="L5" i="1"/>
  <c r="P5" i="1" s="1"/>
  <c r="L141" i="1"/>
  <c r="P141" i="1" s="1"/>
  <c r="L157" i="1"/>
  <c r="P157" i="1" s="1"/>
  <c r="L102" i="1"/>
  <c r="P102" i="1" s="1"/>
  <c r="L148" i="1"/>
  <c r="P148" i="1" s="1"/>
  <c r="L34" i="1"/>
  <c r="P34" i="1" s="1"/>
  <c r="L90" i="1"/>
  <c r="P90" i="1" s="1"/>
  <c r="L130" i="1"/>
  <c r="P130" i="1" s="1"/>
  <c r="L170" i="1"/>
  <c r="P170" i="1" s="1"/>
  <c r="L187" i="1"/>
  <c r="P187" i="1" s="1"/>
  <c r="L53" i="1"/>
  <c r="P53" i="1" s="1"/>
  <c r="L110" i="1"/>
  <c r="P1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51A496-692D-46E0-BA12-EA13320B9D6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92AE9A-EF77-4968-9C69-8C9263C9D4AC}" name="WorksheetConnection_Cut Fruit!$A$1:$I$19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utFruitA1I1911"/>
        </x15:connection>
      </ext>
    </extLst>
  </connection>
</connections>
</file>

<file path=xl/sharedStrings.xml><?xml version="1.0" encoding="utf-8"?>
<sst xmlns="http://schemas.openxmlformats.org/spreadsheetml/2006/main" count="2138" uniqueCount="150">
  <si>
    <t>Production Group</t>
  </si>
  <si>
    <t>Description</t>
  </si>
  <si>
    <t>Promo</t>
  </si>
  <si>
    <t>Produce Now</t>
  </si>
  <si>
    <t>Fruit - Berries</t>
  </si>
  <si>
    <t>Fruit - Mixed</t>
  </si>
  <si>
    <t>Fruit - Parfait</t>
  </si>
  <si>
    <t>Fruit - Pineapple</t>
  </si>
  <si>
    <t>Fruit - Platter</t>
  </si>
  <si>
    <t>Fruit - Watermelon</t>
  </si>
  <si>
    <t>BERRY BERRY SMALL 295G (ea)</t>
  </si>
  <si>
    <t>PINEAPPLE/STRAWS LARGE 600G (ea)</t>
  </si>
  <si>
    <t>FRUIT SALAD SMALL 440G (ea)</t>
  </si>
  <si>
    <t>MIXED MELON CUBED LARGE 540G (ea)</t>
  </si>
  <si>
    <t>PARFAIT STRAWBERRY 260G (ea)</t>
  </si>
  <si>
    <t>PARFAIT MIXED FRUIT 295G (ea)</t>
  </si>
  <si>
    <t>PARFAIT GREEK YOGURT 295G (ea)</t>
  </si>
  <si>
    <t>GOLD CORED PINEAPPLE 600G (ea)</t>
  </si>
  <si>
    <t>PINEAPPLE CUBED SMALL 350G (ea)</t>
  </si>
  <si>
    <t>PINEAPPLE CUBED LARGE 775G (ea)</t>
  </si>
  <si>
    <t>PLATTER FRUIT LARGE 2.2KG (ea)</t>
  </si>
  <si>
    <t>PLATTER FRUIT SMALL 1.17 KG (ea)</t>
  </si>
  <si>
    <t>SEEDLESS WATERMELON SLICED (Pkgs)</t>
  </si>
  <si>
    <t>WATERMELON CUBED LARGE 550G (ea)</t>
  </si>
  <si>
    <t>None</t>
  </si>
  <si>
    <t>F</t>
  </si>
  <si>
    <t>SLU UPC</t>
  </si>
  <si>
    <t>Snack</t>
  </si>
  <si>
    <t>SNK PLATTER CHS ALMOND (ea)</t>
  </si>
  <si>
    <t>SNK PLATTER APPLE ALMONDS (ea)</t>
  </si>
  <si>
    <t>SNK PLATT CHS PEPPERETTES (ea)</t>
  </si>
  <si>
    <t>No Production Group</t>
  </si>
  <si>
    <t>WATERMELON QUARTERS (Pkgs)</t>
  </si>
  <si>
    <t>Date</t>
  </si>
  <si>
    <t>PUMPERNICKEL SNACK (ea)</t>
  </si>
  <si>
    <t>Veg Cut</t>
  </si>
  <si>
    <t>LUNCH SIZE VEG AND DIP 600G (ea)</t>
  </si>
  <si>
    <t>CARROTS AND CELERY 240G (ea)</t>
  </si>
  <si>
    <t>CARROTS AND CUCUMBER 255G (ea)</t>
  </si>
  <si>
    <t>CARROTS AND SNAP PEAS 250G (ea)</t>
  </si>
  <si>
    <t>Veg Platter</t>
  </si>
  <si>
    <t>PLATTER VEGGIE LARGE 1.58KG (ea)</t>
  </si>
  <si>
    <t>PLATTER VEGGIE SMALL 872G (ea)</t>
  </si>
  <si>
    <t>TRI PACK VEGGIE 830G (ea)</t>
  </si>
  <si>
    <t>BROCCOLI CAULI PEAS CARROTS (ea)</t>
  </si>
  <si>
    <t>SEASONED ASPG GARL RED ON 390G (ea)</t>
  </si>
  <si>
    <t>MIXED PEPPERS 200G (ea)</t>
  </si>
  <si>
    <t>ASIAN STIR FRY 240G (ea)</t>
  </si>
  <si>
    <t>BUTTERNUT SQUASH DICED 400G (ea)</t>
  </si>
  <si>
    <t>BRUSSEL SPROUT ONION MIX 400G (ea)</t>
  </si>
  <si>
    <t>SWEET POTATO FRIES 300G (ea)</t>
  </si>
  <si>
    <t>SWEET POTATO DICED 400G (ea)</t>
  </si>
  <si>
    <t>RUTABAGAS DICED 400G (ea)</t>
  </si>
  <si>
    <t>Guacamole</t>
  </si>
  <si>
    <t>SML FRESH GUACAMOLE (ea)</t>
  </si>
  <si>
    <t>Salad - Caesar</t>
  </si>
  <si>
    <t>PRM CAESAR SALAD (ea)</t>
  </si>
  <si>
    <t>PRM CHICKEN CAESAR SALAD (ea)</t>
  </si>
  <si>
    <t>CHICKEN CAESAR SALAD FAM SIZE (ea)</t>
  </si>
  <si>
    <t>LARGE CAESAR SALAD (ea)</t>
  </si>
  <si>
    <t>LARGE CHKN CAESAR SALAD (ea)</t>
  </si>
  <si>
    <t>CAESAR SALAD FAMILY SIZE (ea)</t>
  </si>
  <si>
    <t>Salad - Cobb</t>
  </si>
  <si>
    <t>PRM COBB SALAD W CHEDDAR CHS (ea)</t>
  </si>
  <si>
    <t>COBB W CHEDDAR SALAD MINI (ea)</t>
  </si>
  <si>
    <t>Salad - Greek</t>
  </si>
  <si>
    <t>PRM GREEK CLASSIC (ea)</t>
  </si>
  <si>
    <t>LARGE GREEK SALAD (ea)</t>
  </si>
  <si>
    <t>GREEK SALAD MINI (ea)</t>
  </si>
  <si>
    <t>GREEK SALAD FAMILY SIZE (ea)</t>
  </si>
  <si>
    <t>Salads</t>
  </si>
  <si>
    <t>LARGE HOUSE SALAD (ea)</t>
  </si>
  <si>
    <t>ROMAINE SALAD FAMILY SIZE (ea)</t>
  </si>
  <si>
    <t>Fruit - Cantaloupe</t>
  </si>
  <si>
    <t>CANTALOUPE CUBED SMALL 300G (ea)</t>
  </si>
  <si>
    <t>FRUIT SALAD LARGE 750G (ea)</t>
  </si>
  <si>
    <t>TRI PACK FRUIT (ea)</t>
  </si>
  <si>
    <t>WATERMELON CUBED SMALL 300G (ea)</t>
  </si>
  <si>
    <t>SNACK CUP GRAPES &amp; CHEESE 220G (ea)</t>
  </si>
  <si>
    <t>Salad - BLT</t>
  </si>
  <si>
    <t>CHICKEN BLT SALAD MINI (ea)</t>
  </si>
  <si>
    <t>CAESAR SALAD MINI (ea)</t>
  </si>
  <si>
    <t>CHICKEN CAESAR SALAD MINI (ea)</t>
  </si>
  <si>
    <t>Fruit - Honeydew</t>
  </si>
  <si>
    <t>HONEYDEW CUBED SMALL 320G (ea)</t>
  </si>
  <si>
    <t>Salad - Garden</t>
  </si>
  <si>
    <t>GARDEN SALAD MINI (ea)</t>
  </si>
  <si>
    <t>HAM &amp; CHEESE SNACKING KIT (ea)</t>
  </si>
  <si>
    <t>EGG O LICIOUS SNACKING KIT (ea)</t>
  </si>
  <si>
    <t>PEP IN YOUR STEP SNACKING KIT (ea)</t>
  </si>
  <si>
    <t>ORANGE U GLAD SNACKING KIT (ea)</t>
  </si>
  <si>
    <t>SNACK CUP VEG AND DIP 213G (ea)</t>
  </si>
  <si>
    <t>PRM BOMBAY SPICE MEDLEY SALAD (ea)</t>
  </si>
  <si>
    <t>PRM TOKYO CRUNCH SALAD (ea)</t>
  </si>
  <si>
    <t>BRUSEL SPROUT ONION MIX 400G (ea)</t>
  </si>
  <si>
    <t>PRM SOUTHWEST FIESTA SALAD (ea)</t>
  </si>
  <si>
    <t>PRM MOROCCAN SUNRISE SALAD (ea)</t>
  </si>
  <si>
    <t>Strawberry</t>
  </si>
  <si>
    <t>Honeydew</t>
  </si>
  <si>
    <t>Cantaloupe</t>
  </si>
  <si>
    <t>Pineapple</t>
  </si>
  <si>
    <t>Fruit Dip Large</t>
  </si>
  <si>
    <t>Fruit Dip Small</t>
  </si>
  <si>
    <t>Price/fruit ($)</t>
  </si>
  <si>
    <t>Time Req to cut/fruit (min)</t>
  </si>
  <si>
    <t>Packaging/Price/Labelling</t>
  </si>
  <si>
    <t>Fruit</t>
  </si>
  <si>
    <t>Qty required per item</t>
  </si>
  <si>
    <t xml:space="preserve"> </t>
  </si>
  <si>
    <t>Time Req to make (min)</t>
  </si>
  <si>
    <t>Actual Price/fruit ($)</t>
  </si>
  <si>
    <t>Selling Price $</t>
  </si>
  <si>
    <t>Actual Price $</t>
  </si>
  <si>
    <t>Day</t>
  </si>
  <si>
    <t>Weight/fruit (kg)</t>
  </si>
  <si>
    <t>Row Labels</t>
  </si>
  <si>
    <t>Grand Total</t>
  </si>
  <si>
    <t>Sum of Total Revenue</t>
  </si>
  <si>
    <t>Sum of Produce Now</t>
  </si>
  <si>
    <t>Friday</t>
  </si>
  <si>
    <t>Saturday</t>
  </si>
  <si>
    <t>Sunday</t>
  </si>
  <si>
    <t>Monday</t>
  </si>
  <si>
    <t>Tuesday</t>
  </si>
  <si>
    <t>Wednesday</t>
  </si>
  <si>
    <t>Thursday</t>
  </si>
  <si>
    <t>Actual Price($)</t>
  </si>
  <si>
    <t>Packaging</t>
  </si>
  <si>
    <t xml:space="preserve">Large Plt </t>
  </si>
  <si>
    <t xml:space="preserve">Small Plt </t>
  </si>
  <si>
    <t xml:space="preserve">Small  </t>
  </si>
  <si>
    <t xml:space="preserve">Large  </t>
  </si>
  <si>
    <t>Profit ($)</t>
  </si>
  <si>
    <t>Time Req/prd (min)</t>
  </si>
  <si>
    <t>Actual Price/item $</t>
  </si>
  <si>
    <t>Qty required - recipe kg</t>
  </si>
  <si>
    <t>Tri Pack</t>
  </si>
  <si>
    <t>SLU_UPC</t>
  </si>
  <si>
    <t>Production_Group</t>
  </si>
  <si>
    <t>Produce_Now</t>
  </si>
  <si>
    <t>Time_Req_per_prd_min</t>
  </si>
  <si>
    <t>Actual_Price_$</t>
  </si>
  <si>
    <t>Selling_Price_$</t>
  </si>
  <si>
    <t>Profit_per_prd_$</t>
  </si>
  <si>
    <t>Total_Time_Req_min</t>
  </si>
  <si>
    <t>Invested_Budget_$</t>
  </si>
  <si>
    <t>Total_Revenue_$</t>
  </si>
  <si>
    <t>Total_Profit_$</t>
  </si>
  <si>
    <t>Week Number</t>
  </si>
  <si>
    <t>Product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</si>
</sst>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/>
    <xf numFmtId="1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2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/>
    <xf numFmtId="0" fontId="0" fillId="0" borderId="7" xfId="0" applyBorder="1"/>
    <xf numFmtId="0" fontId="0" fillId="2" borderId="5" xfId="0" applyFill="1" applyBorder="1" applyAlignment="1">
      <alignment horizontal="center" wrapText="1"/>
    </xf>
    <xf numFmtId="0" fontId="0" fillId="0" borderId="2" xfId="0" applyBorder="1"/>
    <xf numFmtId="164" fontId="0" fillId="0" borderId="1" xfId="0" applyNumberFormat="1" applyBorder="1"/>
    <xf numFmtId="2" fontId="1" fillId="0" borderId="8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2" fontId="0" fillId="0" borderId="7" xfId="0" applyNumberFormat="1" applyBorder="1"/>
    <xf numFmtId="0" fontId="0" fillId="0" borderId="7" xfId="0" applyBorder="1" applyAlignment="1">
      <alignment wrapText="1"/>
    </xf>
    <xf numFmtId="12" fontId="0" fillId="0" borderId="1" xfId="0" applyNumberFormat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[ZEH_Salad_Bar_Production_Worksheet.xlsx]Cut Fruits - Analysis!PivotTable4</c:name>
    <c:fmtId val="1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'Cut Fruits - Analysis'!$J$4</c:f>
              <c:strCache>
                <c:ptCount val="1"/>
                <c:pt idx="0">
                  <c:v>Sum of Produce Now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'Cut Fruits - Analysis'!$I$5:$I$25</c:f>
              <c:multiLvlStrCache>
                <c:ptCount val="10"/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</c:lvl>
                <c:lvl>
                  <c:pt idx="0">
                    <c:v>11/22/2024</c:v>
                  </c:pt>
                  <c:pt idx="1">
                    <c:v>11/23/2024</c:v>
                  </c:pt>
                  <c:pt idx="2">
                    <c:v>11/24/2024</c:v>
                  </c:pt>
                  <c:pt idx="3">
                    <c:v>11/25/2024</c:v>
                  </c:pt>
                  <c:pt idx="4">
                    <c:v>11/26/2024</c:v>
                  </c:pt>
                  <c:pt idx="5">
                    <c:v>11/27/2024</c:v>
                  </c:pt>
                  <c:pt idx="6">
                    <c:v>11/28/2024</c:v>
                  </c:pt>
                  <c:pt idx="7">
                    <c:v>11/29/2024</c:v>
                  </c:pt>
                  <c:pt idx="8">
                    <c:v>11/30/2024</c:v>
                  </c:pt>
                  <c:pt idx="9">
                    <c:v>12/1/2024</c:v>
                  </c:pt>
                </c:lvl>
              </c:multiLvlStrCache>
            </c:multiLvlStrRef>
          </c:cat>
          <c:val>
            <c:numRef>
              <c:f>'Cut Fruits - Analysis'!$J$5:$J$25</c:f>
              <c:numCache>
                <c:formatCode>General</c:formatCode>
                <c:ptCount val="10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29</c:v>
                </c:pt>
                <c:pt idx="4">
                  <c:v>62</c:v>
                </c:pt>
                <c:pt idx="5">
                  <c:v>49</c:v>
                </c:pt>
                <c:pt idx="6">
                  <c:v>54</c:v>
                </c:pt>
                <c:pt idx="7">
                  <c:v>56</c:v>
                </c:pt>
                <c:pt idx="8">
                  <c:v>61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D-484A-8606-952381C77DA0}"/>
            </c:ext>
          </c:extLst>
        </c:ser>
        <c:ser>
          <c:idx val="1"/>
          <c:order val="1"/>
          <c:tx>
            <c:strRef>
              <c:f>'Cut Fruits - Analysis'!$K$4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'Cut Fruits - Analysis'!$I$5:$I$25</c:f>
              <c:multiLvlStrCache>
                <c:ptCount val="10"/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</c:lvl>
                <c:lvl>
                  <c:pt idx="0">
                    <c:v>11/22/2024</c:v>
                  </c:pt>
                  <c:pt idx="1">
                    <c:v>11/23/2024</c:v>
                  </c:pt>
                  <c:pt idx="2">
                    <c:v>11/24/2024</c:v>
                  </c:pt>
                  <c:pt idx="3">
                    <c:v>11/25/2024</c:v>
                  </c:pt>
                  <c:pt idx="4">
                    <c:v>11/26/2024</c:v>
                  </c:pt>
                  <c:pt idx="5">
                    <c:v>11/27/2024</c:v>
                  </c:pt>
                  <c:pt idx="6">
                    <c:v>11/28/2024</c:v>
                  </c:pt>
                  <c:pt idx="7">
                    <c:v>11/29/2024</c:v>
                  </c:pt>
                  <c:pt idx="8">
                    <c:v>11/30/2024</c:v>
                  </c:pt>
                  <c:pt idx="9">
                    <c:v>12/1/2024</c:v>
                  </c:pt>
                </c:lvl>
              </c:multiLvlStrCache>
            </c:multiLvlStrRef>
          </c:cat>
          <c:val>
            <c:numRef>
              <c:f>'Cut Fruits - Analysis'!$K$5:$K$25</c:f>
              <c:numCache>
                <c:formatCode>General</c:formatCode>
                <c:ptCount val="10"/>
                <c:pt idx="0">
                  <c:v>413</c:v>
                </c:pt>
                <c:pt idx="1">
                  <c:v>632</c:v>
                </c:pt>
                <c:pt idx="2">
                  <c:v>498.5</c:v>
                </c:pt>
                <c:pt idx="3">
                  <c:v>214</c:v>
                </c:pt>
                <c:pt idx="4">
                  <c:v>434.5</c:v>
                </c:pt>
                <c:pt idx="5">
                  <c:v>391.5</c:v>
                </c:pt>
                <c:pt idx="6">
                  <c:v>450.5</c:v>
                </c:pt>
                <c:pt idx="7">
                  <c:v>441</c:v>
                </c:pt>
                <c:pt idx="8">
                  <c:v>613.5</c:v>
                </c:pt>
                <c:pt idx="9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D-484A-8606-952381C77D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1105360"/>
        <c:axId val="1147760928"/>
      </c:lineChart>
      <c:catAx>
        <c:axId val="11211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60928"/>
        <c:crosses val="autoZero"/>
        <c:auto val="1"/>
        <c:lblAlgn val="ctr"/>
        <c:lblOffset val="100"/>
        <c:noMultiLvlLbl val="0"/>
      </c:catAx>
      <c:valAx>
        <c:axId val="1147760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11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1005840</xdr:colOff>
      <xdr:row>26</xdr:row>
      <xdr:rowOff>91440</xdr:rowOff>
    </xdr:from>
    <xdr:to>
      <xdr:col>12</xdr:col>
      <xdr:colOff>1318260</xdr:colOff>
      <xdr:row>42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B0699-9BAD-F62A-24DD-94F5548A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CHIN" refreshedDate="45652.109666319448" backgroundQuery="1" createdVersion="8" refreshedVersion="8" minRefreshableVersion="3" recordCount="0" supportSubquery="1" supportAdvancedDrill="1" xr:uid="{0147982D-169C-4E3A-85BA-EC305F54F9E4}">
  <cacheSource type="external" connectionId="1"/>
  <cacheFields count="3">
    <cacheField name="[Range].[Description].[Description]" caption="Description" numFmtId="0" hierarchy="3" level="1">
      <sharedItems count="24">
        <s v="BERRY BERRY SMALL 295G (ea)"/>
        <s v="CANTALOUPE CUBED SMALL 300G (ea)"/>
        <s v="FRUIT SALAD LARGE 750G (ea)"/>
        <s v="FRUIT SALAD SMALL 440G (ea)"/>
        <s v="GOLD CORED PINEAPPLE 600G (ea)"/>
        <s v="HONEYDEW CUBED SMALL 320G (ea)"/>
        <s v="MIXED MELON CUBED LARGE 540G (ea)"/>
        <s v="PARFAIT GREEK YOGURT 295G (ea)"/>
        <s v="PARFAIT MIXED FRUIT 295G (ea)"/>
        <s v="PARFAIT STRAWBERRY 260G (ea)"/>
        <s v="PINEAPPLE CUBED LARGE 775G (ea)"/>
        <s v="PINEAPPLE CUBED SMALL 350G (ea)"/>
        <s v="PINEAPPLE/STRAWS LARGE 600G (ea)"/>
        <s v="PLATTER FRUIT LARGE 2.2KG (ea)"/>
        <s v="PLATTER FRUIT SMALL 1.17 KG (ea)"/>
        <s v="SEEDLESS WATERMELON SLICED (Pkgs)"/>
        <s v="SNACK CUP GRAPES &amp; CHEESE 220G (ea)"/>
        <s v="SNK PLATT CHS PEPPERETTES (ea)"/>
        <s v="SNK PLATTER APPLE ALMONDS (ea)"/>
        <s v="SNK PLATTER CHS ALMOND (ea)"/>
        <s v="TRI PACK FRUIT (ea)"/>
        <s v="WATERMELON CUBED LARGE 550G (ea)"/>
        <s v="WATERMELON CUBED SMALL 300G (ea)"/>
        <s v="WATERMELON QUARTERS (Pkgs)"/>
      </sharedItems>
    </cacheField>
    <cacheField name="[Measures].[Sum of Total Revenue]" caption="Sum of Total Revenue" numFmtId="0" hierarchy="18" level="32767"/>
    <cacheField name="[Measures].[Sum of Produce Now]" caption="Sum of Produce Now" numFmtId="0" hierarchy="19" level="32767"/>
  </cacheFields>
  <cacheHierarchies count="20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SLU UPC]" caption="SLU UPC" attribute="1" defaultMemberUniqueName="[Range].[SLU UPC].[All]" allUniqueName="[Range].[SLU UPC].[All]" dimensionUniqueName="[Range]" displayFolder="" count="0" memberValueDatatype="20" unbalanced="0"/>
    <cacheHierarchy uniqueName="[Range].[Production Group]" caption="Production Group" attribute="1" defaultMemberUniqueName="[Range].[Production Group].[All]" allUniqueName="[Range].[Production Group].[All]" dimensionUniqueName="[Range]" displayFolder="" count="0" memberValueDatatype="130" unbalanced="0"/>
    <cacheHierarchy uniqueName="[Range].[Description]" caption="Description" attribute="1" defaultMemberUniqueName="[Range].[Description].[All]" allUniqueName="[Range].[Descrip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mo]" caption="Promo" attribute="1" defaultMemberUniqueName="[Range].[Promo].[All]" allUniqueName="[Range].[Promo].[All]" dimensionUniqueName="[Range]" displayFolder="" count="0" memberValueDatatype="130" unbalanced="0"/>
    <cacheHierarchy uniqueName="[Range].[Produce Now]" caption="Produce Now" attribute="1" defaultMemberUniqueName="[Range].[Produce Now].[All]" allUniqueName="[Range].[Produce Now].[All]" dimensionUniqueName="[Range]" displayFolder="" count="0" memberValueDatatype="20" unbalanced="0"/>
    <cacheHierarchy uniqueName="[Range].[Actual Price $]" caption="Actual Price $" attribute="1" defaultMemberUniqueName="[Range].[Actual Price $].[All]" allUniqueName="[Range].[Actual Price $].[All]" dimensionUniqueName="[Range]" displayFolder="" count="0" memberValueDatatype="5" unbalanced="0"/>
    <cacheHierarchy uniqueName="[Range].[Selling Price $]" caption="Selling Price $" attribute="1" defaultMemberUniqueName="[Range].[Selling Price $].[All]" allUniqueName="[Range].[Selling Price $].[All]" dimensionUniqueName="[Range]" displayFolder="" count="0" memberValueDatatype="5" unbalanced="0"/>
    <cacheHierarchy uniqueName="[Range].[Profit/prd ($)]" caption="Profit/prd ($)" attribute="1" defaultMemberUniqueName="[Range].[Profit/prd ($)].[All]" allUniqueName="[Range].[Profit/prd ($)].[All]" dimensionUniqueName="[Range]" displayFolder="" count="0" memberValueDatatype="5" unbalanced="0"/>
    <cacheHierarchy uniqueName="[Range].[Time Req/prd (min)]" caption="Time Req/prd (min)" attribute="1" defaultMemberUniqueName="[Range].[Time Req/prd (min)].[All]" allUniqueName="[Range].[Time Req/prd (min)].[All]" dimensionUniqueName="[Range]" displayFolder="" count="0" memberValueDatatype="5" unbalanced="0"/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Range].[Total Profit ($)]" caption="Total Profit ($)" attribute="1" defaultMemberUniqueName="[Range].[Total Profit ($)].[All]" allUniqueName="[Range].[Total Profit ($)].[All]" dimensionUniqueName="[Range]" displayFolder="" count="0" memberValueDatatype="5" unbalanced="0"/>
    <cacheHierarchy uniqueName="[Range].[Total Time Req (min)]" caption="Total Time Req (min)" attribute="1" defaultMemberUniqueName="[Range].[Total Time Req (min)].[All]" allUniqueName="[Range].[Total Time Req (min)].[All]" dimensionUniqueName="[Range]" displayFolder="" count="0" memberValueDatatype="5" unbalanced="0"/>
    <cacheHierarchy uniqueName="[Range].[Total Revenue]" caption="Total Revenue" attribute="1" defaultMemberUniqueName="[Range].[Total Revenue].[All]" allUniqueName="[Range].[Total Revenue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e Now]" caption="Sum of Produce Now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" refreshedDate="45652.109666550925" createdVersion="8" refreshedVersion="8" minRefreshableVersion="3" recordCount="190" xr:uid="{8F7619FC-F137-4E37-89B8-ABB334F67D2A}">
  <cacheSource type="worksheet">
    <worksheetSource ref="A1:P191" sheet="Cut Fruit"/>
  </cacheSource>
  <cacheFields count="16">
    <cacheField name="Date" numFmtId="14">
      <sharedItems containsSemiMixedTypes="0" containsNonDate="0" containsDate="1" containsString="0" minDate="2024-11-22T00:00:00" maxDate="2024-12-02T00:00:00" count="10"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</sharedItems>
      <fieldGroup par="15"/>
    </cacheField>
    <cacheField name="SLU UPC" numFmtId="0">
      <sharedItems containsSemiMixedTypes="0" containsString="0" containsNumber="1" containsInteger="1" minValue="10320" maxValue="59870"/>
    </cacheField>
    <cacheField name="Production Group" numFmtId="0">
      <sharedItems/>
    </cacheField>
    <cacheField name="Description" numFmtId="0">
      <sharedItems count="24">
        <s v="BERRY BERRY SMALL 295G (ea)"/>
        <s v="PINEAPPLE/STRAWS LARGE 600G (ea)"/>
        <s v="FRUIT SALAD SMALL 440G (ea)"/>
        <s v="MIXED MELON CUBED LARGE 540G (ea)"/>
        <s v="PARFAIT STRAWBERRY 260G (ea)"/>
        <s v="PARFAIT MIXED FRUIT 295G (ea)"/>
        <s v="PARFAIT GREEK YOGURT 295G (ea)"/>
        <s v="GOLD CORED PINEAPPLE 600G (ea)"/>
        <s v="PINEAPPLE CUBED SMALL 350G (ea)"/>
        <s v="PINEAPPLE CUBED LARGE 775G (ea)"/>
        <s v="PLATTER FRUIT LARGE 2.2KG (ea)"/>
        <s v="PLATTER FRUIT SMALL 1.17 KG (ea)"/>
        <s v="SEEDLESS WATERMELON SLICED (Pkgs)"/>
        <s v="WATERMELON CUBED LARGE 550G (ea)"/>
        <s v="SNK PLATTER CHS ALMOND (ea)"/>
        <s v="SNK PLATTER APPLE ALMONDS (ea)"/>
        <s v="SNK PLATT CHS PEPPERETTES (ea)"/>
        <s v="WATERMELON QUARTERS (Pkgs)"/>
        <s v="CANTALOUPE CUBED SMALL 300G (ea)"/>
        <s v="FRUIT SALAD LARGE 750G (ea)"/>
        <s v="TRI PACK FRUIT (ea)"/>
        <s v="WATERMELON CUBED SMALL 300G (ea)"/>
        <s v="SNACK CUP GRAPES &amp; CHEESE 220G (ea)"/>
        <s v="HONEYDEW CUBED SMALL 320G (ea)"/>
      </sharedItems>
    </cacheField>
    <cacheField name="Promo" numFmtId="0">
      <sharedItems/>
    </cacheField>
    <cacheField name="Produce Now" numFmtId="0">
      <sharedItems containsSemiMixedTypes="0" containsString="0" containsNumber="1" containsInteger="1" minValue="1" maxValue="10"/>
    </cacheField>
    <cacheField name="Actual Price $" numFmtId="2">
      <sharedItems containsSemiMixedTypes="0" containsString="0" containsNumber="1" minValue="1.2" maxValue="15.042324342324342"/>
    </cacheField>
    <cacheField name="Selling Price $" numFmtId="0">
      <sharedItems containsSemiMixedTypes="0" containsString="0" containsNumber="1" minValue="3.5" maxValue="25"/>
    </cacheField>
    <cacheField name="Profit/prd ($) " numFmtId="0">
      <sharedItems containsSemiMixedTypes="0" containsString="0" containsNumber="1" minValue="2" maxValue="9.957675657675658"/>
    </cacheField>
    <cacheField name="Time Req/prd (min)" numFmtId="2">
      <sharedItems containsSemiMixedTypes="0" containsString="0" containsNumber="1" minValue="1.5" maxValue="7.2486957486957486"/>
    </cacheField>
    <cacheField name="Day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Total Profit ($)" numFmtId="2">
      <sharedItems containsSemiMixedTypes="0" containsString="0" containsNumber="1" minValue="2" maxValue="86.349650349650346"/>
    </cacheField>
    <cacheField name="Total Time Req (min)" numFmtId="2">
      <sharedItems containsSemiMixedTypes="0" containsString="0" containsNumber="1" minValue="1.5" maxValue="50.740870240870237"/>
    </cacheField>
    <cacheField name="Total Revenue" numFmtId="0">
      <sharedItems containsSemiMixedTypes="0" containsString="0" containsNumber="1" minValue="3.5" maxValue="175"/>
    </cacheField>
    <cacheField name="Days (Date)" numFmtId="0" databaseField="0">
      <fieldGroup base="0">
        <rangePr groupBy="days" startDate="2024-11-22T00:00:00" endDate="2024-12-02T00:00:00"/>
        <groupItems count="368">
          <s v="&lt;11/22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24"/>
        </groupItems>
      </fieldGroup>
    </cacheField>
    <cacheField name="Months (Date)" numFmtId="0" databaseField="0">
      <fieldGroup base="0">
        <rangePr groupBy="months" startDate="2024-11-22T00:00:00" endDate="2024-12-02T00:00:00"/>
        <groupItems count="14">
          <s v="&lt;11/2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x v="0"/>
    <n v="37101"/>
    <s v="Fruit - Berries"/>
    <x v="0"/>
    <s v="None"/>
    <n v="4"/>
    <n v="3"/>
    <n v="7"/>
    <n v="4"/>
    <n v="1.5"/>
    <x v="0"/>
    <n v="16"/>
    <n v="6"/>
    <n v="28"/>
  </r>
  <r>
    <x v="0"/>
    <n v="37083"/>
    <s v="Fruit - Mixed"/>
    <x v="1"/>
    <s v="None"/>
    <n v="2"/>
    <n v="3.0571428571428574"/>
    <n v="8"/>
    <n v="4.9428571428571431"/>
    <n v="3.1904761904761907"/>
    <x v="0"/>
    <n v="9.8857142857142861"/>
    <n v="6.3809523809523814"/>
    <n v="16"/>
  </r>
  <r>
    <x v="0"/>
    <n v="50565"/>
    <s v="Fruit - Mixed"/>
    <x v="2"/>
    <s v="None"/>
    <n v="2"/>
    <n v="2.6693639693639697"/>
    <n v="7"/>
    <n v="4.3306360306360308"/>
    <n v="2.5023865023865026"/>
    <x v="0"/>
    <n v="8.6612720612720615"/>
    <n v="5.0047730047730052"/>
    <n v="14"/>
  </r>
  <r>
    <x v="0"/>
    <n v="50568"/>
    <s v="Fruit - Mixed"/>
    <x v="3"/>
    <s v="None"/>
    <n v="2"/>
    <n v="2.4632367632367629"/>
    <n v="8"/>
    <n v="5.5367632367632371"/>
    <n v="2.2695304695304692"/>
    <x v="0"/>
    <n v="11.073526473526474"/>
    <n v="4.5390609390609384"/>
    <n v="16"/>
  </r>
  <r>
    <x v="0"/>
    <n v="31027"/>
    <s v="Fruit - Parfait"/>
    <x v="4"/>
    <s v="None"/>
    <n v="1"/>
    <n v="2"/>
    <n v="5"/>
    <n v="3"/>
    <n v="2.5"/>
    <x v="0"/>
    <n v="3"/>
    <n v="2.5"/>
    <n v="5"/>
  </r>
  <r>
    <x v="0"/>
    <n v="52233"/>
    <s v="Fruit - Parfait"/>
    <x v="5"/>
    <s v="None"/>
    <n v="3"/>
    <n v="2"/>
    <n v="5"/>
    <n v="3"/>
    <n v="2.5"/>
    <x v="0"/>
    <n v="9"/>
    <n v="7.5"/>
    <n v="15"/>
  </r>
  <r>
    <x v="0"/>
    <n v="55275"/>
    <s v="Fruit - Parfait"/>
    <x v="6"/>
    <s v="None"/>
    <n v="2"/>
    <n v="2"/>
    <n v="5"/>
    <n v="3"/>
    <n v="2.5"/>
    <x v="0"/>
    <n v="6"/>
    <n v="5"/>
    <n v="10"/>
  </r>
  <r>
    <x v="0"/>
    <n v="10320"/>
    <s v="Fruit - Pineapple"/>
    <x v="7"/>
    <s v="F"/>
    <n v="5"/>
    <n v="3"/>
    <n v="5"/>
    <n v="2"/>
    <n v="3"/>
    <x v="0"/>
    <n v="10"/>
    <n v="15"/>
    <n v="25"/>
  </r>
  <r>
    <x v="0"/>
    <n v="37096"/>
    <s v="Fruit - Pineapple"/>
    <x v="8"/>
    <s v="None"/>
    <n v="1"/>
    <n v="1.2"/>
    <n v="5"/>
    <n v="3.8"/>
    <n v="2"/>
    <x v="0"/>
    <n v="3.8"/>
    <n v="2"/>
    <n v="5"/>
  </r>
  <r>
    <x v="0"/>
    <n v="50570"/>
    <s v="Fruit - Pineapple"/>
    <x v="9"/>
    <s v="None"/>
    <n v="1"/>
    <n v="2.5142857142857142"/>
    <n v="8"/>
    <n v="5.4857142857142858"/>
    <n v="3.2142857142857144"/>
    <x v="0"/>
    <n v="5.4857142857142858"/>
    <n v="3.2142857142857144"/>
    <n v="8"/>
  </r>
  <r>
    <x v="0"/>
    <n v="31800"/>
    <s v="Fruit - Platter"/>
    <x v="10"/>
    <s v="None"/>
    <n v="3"/>
    <n v="15.042324342324342"/>
    <n v="25"/>
    <n v="9.957675657675658"/>
    <n v="7.2486957486957486"/>
    <x v="0"/>
    <n v="29.873026973026974"/>
    <n v="21.746087246087246"/>
    <n v="75"/>
  </r>
  <r>
    <x v="0"/>
    <n v="52208"/>
    <s v="Fruit - Platter"/>
    <x v="11"/>
    <s v="None"/>
    <n v="5"/>
    <n v="6.3650349650349654"/>
    <n v="15"/>
    <n v="8.6349650349650346"/>
    <n v="4.8081585081585079"/>
    <x v="0"/>
    <n v="43.174825174825173"/>
    <n v="24.040792540792538"/>
    <n v="75"/>
  </r>
  <r>
    <x v="0"/>
    <n v="30100"/>
    <s v="Fruit - Watermelon"/>
    <x v="12"/>
    <s v="None"/>
    <n v="8"/>
    <n v="2"/>
    <n v="4"/>
    <n v="2"/>
    <n v="3"/>
    <x v="0"/>
    <n v="16"/>
    <n v="24"/>
    <n v="32"/>
  </r>
  <r>
    <x v="0"/>
    <n v="50571"/>
    <s v="Fruit - Watermelon"/>
    <x v="13"/>
    <s v="None"/>
    <n v="1"/>
    <n v="4"/>
    <n v="8"/>
    <n v="4"/>
    <n v="3.5"/>
    <x v="0"/>
    <n v="4"/>
    <n v="3.5"/>
    <n v="8"/>
  </r>
  <r>
    <x v="0"/>
    <n v="42207"/>
    <s v="Snack"/>
    <x v="14"/>
    <s v="None"/>
    <n v="2"/>
    <n v="6"/>
    <n v="10"/>
    <n v="4"/>
    <n v="3"/>
    <x v="0"/>
    <n v="8"/>
    <n v="6"/>
    <n v="20"/>
  </r>
  <r>
    <x v="0"/>
    <n v="42208"/>
    <s v="Snack"/>
    <x v="15"/>
    <s v="None"/>
    <n v="2"/>
    <n v="6"/>
    <n v="10"/>
    <n v="4"/>
    <n v="3"/>
    <x v="0"/>
    <n v="8"/>
    <n v="6"/>
    <n v="20"/>
  </r>
  <r>
    <x v="0"/>
    <n v="42209"/>
    <s v="Snack"/>
    <x v="16"/>
    <s v="None"/>
    <n v="2"/>
    <n v="6"/>
    <n v="10"/>
    <n v="4"/>
    <n v="3"/>
    <x v="0"/>
    <n v="8"/>
    <n v="6"/>
    <n v="20"/>
  </r>
  <r>
    <x v="0"/>
    <n v="30099"/>
    <s v="No Production Group"/>
    <x v="17"/>
    <s v="None"/>
    <n v="6"/>
    <n v="1.5"/>
    <n v="3.5"/>
    <n v="2"/>
    <n v="2.5"/>
    <x v="0"/>
    <n v="12"/>
    <n v="15"/>
    <n v="21"/>
  </r>
  <r>
    <x v="1"/>
    <n v="37101"/>
    <s v="Fruit - Berries"/>
    <x v="0"/>
    <s v="None"/>
    <n v="2"/>
    <n v="3"/>
    <n v="7"/>
    <n v="4"/>
    <n v="1.5"/>
    <x v="1"/>
    <n v="8"/>
    <n v="3"/>
    <n v="14"/>
  </r>
  <r>
    <x v="1"/>
    <n v="37100"/>
    <s v="Fruit - Cantaloupe"/>
    <x v="18"/>
    <s v="None"/>
    <n v="2"/>
    <n v="1.5636363636363635"/>
    <n v="5"/>
    <n v="3.4363636363636365"/>
    <n v="1.6818181818181817"/>
    <x v="1"/>
    <n v="6.872727272727273"/>
    <n v="3.3636363636363633"/>
    <n v="10"/>
  </r>
  <r>
    <x v="1"/>
    <n v="37083"/>
    <s v="Fruit - Mixed"/>
    <x v="1"/>
    <s v="None"/>
    <n v="1"/>
    <n v="3.0571428571428574"/>
    <n v="8"/>
    <n v="4.9428571428571431"/>
    <n v="3.1904761904761907"/>
    <x v="1"/>
    <n v="4.9428571428571431"/>
    <n v="3.1904761904761907"/>
    <n v="8"/>
  </r>
  <r>
    <x v="1"/>
    <n v="50565"/>
    <s v="Fruit - Mixed"/>
    <x v="2"/>
    <s v="None"/>
    <n v="1"/>
    <n v="2.6693639693639697"/>
    <n v="7"/>
    <n v="4.3306360306360308"/>
    <n v="2.5023865023865026"/>
    <x v="1"/>
    <n v="4.3306360306360308"/>
    <n v="2.5023865023865026"/>
    <n v="7"/>
  </r>
  <r>
    <x v="1"/>
    <n v="50568"/>
    <s v="Fruit - Mixed"/>
    <x v="3"/>
    <s v="None"/>
    <n v="4"/>
    <n v="2.4632367632367629"/>
    <n v="8"/>
    <n v="5.5367632367632371"/>
    <n v="2.2695304695304692"/>
    <x v="1"/>
    <n v="22.147052947052948"/>
    <n v="9.0781218781218769"/>
    <n v="32"/>
  </r>
  <r>
    <x v="1"/>
    <n v="50569"/>
    <s v="Fruit - Mixed"/>
    <x v="19"/>
    <s v="None"/>
    <n v="2"/>
    <n v="3.8464535464535468"/>
    <n v="10"/>
    <n v="6.1535464535464532"/>
    <n v="3.2201132201132201"/>
    <x v="1"/>
    <n v="12.307092907092906"/>
    <n v="6.4402264402264402"/>
    <n v="20"/>
  </r>
  <r>
    <x v="1"/>
    <n v="31027"/>
    <s v="Fruit - Parfait"/>
    <x v="4"/>
    <s v="None"/>
    <n v="2"/>
    <n v="2"/>
    <n v="5"/>
    <n v="3"/>
    <n v="2.5"/>
    <x v="1"/>
    <n v="6"/>
    <n v="5"/>
    <n v="10"/>
  </r>
  <r>
    <x v="1"/>
    <n v="52233"/>
    <s v="Fruit - Parfait"/>
    <x v="5"/>
    <s v="None"/>
    <n v="2"/>
    <n v="2"/>
    <n v="5"/>
    <n v="3"/>
    <n v="2.5"/>
    <x v="1"/>
    <n v="6"/>
    <n v="5"/>
    <n v="10"/>
  </r>
  <r>
    <x v="1"/>
    <n v="55275"/>
    <s v="Fruit - Parfait"/>
    <x v="6"/>
    <s v="None"/>
    <n v="2"/>
    <n v="2"/>
    <n v="5"/>
    <n v="3"/>
    <n v="2.5"/>
    <x v="1"/>
    <n v="6"/>
    <n v="5"/>
    <n v="10"/>
  </r>
  <r>
    <x v="1"/>
    <n v="10320"/>
    <s v="Fruit - Pineapple"/>
    <x v="7"/>
    <s v="F"/>
    <n v="7"/>
    <n v="3"/>
    <n v="5"/>
    <n v="2"/>
    <n v="3"/>
    <x v="1"/>
    <n v="14"/>
    <n v="21"/>
    <n v="35"/>
  </r>
  <r>
    <x v="1"/>
    <n v="37096"/>
    <s v="Fruit - Pineapple"/>
    <x v="8"/>
    <s v="None"/>
    <n v="1"/>
    <n v="1.2"/>
    <n v="5"/>
    <n v="3.8"/>
    <n v="2"/>
    <x v="1"/>
    <n v="3.8"/>
    <n v="2"/>
    <n v="5"/>
  </r>
  <r>
    <x v="1"/>
    <n v="50570"/>
    <s v="Fruit - Pineapple"/>
    <x v="9"/>
    <s v="None"/>
    <n v="6"/>
    <n v="2.5142857142857142"/>
    <n v="8"/>
    <n v="5.4857142857142858"/>
    <n v="3.2142857142857144"/>
    <x v="1"/>
    <n v="32.914285714285711"/>
    <n v="19.285714285714285"/>
    <n v="48"/>
  </r>
  <r>
    <x v="1"/>
    <n v="31800"/>
    <s v="Fruit - Platter"/>
    <x v="10"/>
    <s v="None"/>
    <n v="6"/>
    <n v="15.042324342324342"/>
    <n v="25"/>
    <n v="9.957675657675658"/>
    <n v="7.2486957486957486"/>
    <x v="1"/>
    <n v="59.746053946053948"/>
    <n v="43.492174492174492"/>
    <n v="150"/>
  </r>
  <r>
    <x v="1"/>
    <n v="52208"/>
    <s v="Fruit - Platter"/>
    <x v="11"/>
    <s v="None"/>
    <n v="10"/>
    <n v="6.3650349650349654"/>
    <n v="15"/>
    <n v="8.6349650349650346"/>
    <n v="4.8081585081585079"/>
    <x v="1"/>
    <n v="86.349650349650346"/>
    <n v="48.081585081585075"/>
    <n v="150"/>
  </r>
  <r>
    <x v="1"/>
    <n v="59870"/>
    <s v="Fruit - Platter"/>
    <x v="20"/>
    <s v="None"/>
    <n v="2"/>
    <n v="5.0903096903096907"/>
    <n v="13"/>
    <n v="7.9096903096903093"/>
    <n v="3.8270229770229771"/>
    <x v="1"/>
    <n v="15.819380619380619"/>
    <n v="7.6540459540459542"/>
    <n v="26"/>
  </r>
  <r>
    <x v="1"/>
    <n v="30100"/>
    <s v="Fruit - Watermelon"/>
    <x v="12"/>
    <s v="None"/>
    <n v="5"/>
    <n v="2"/>
    <n v="4"/>
    <n v="2"/>
    <n v="3"/>
    <x v="1"/>
    <n v="10"/>
    <n v="15"/>
    <n v="20"/>
  </r>
  <r>
    <x v="1"/>
    <n v="37095"/>
    <s v="Fruit - Watermelon"/>
    <x v="21"/>
    <s v="None"/>
    <n v="1"/>
    <n v="2.5"/>
    <n v="5"/>
    <n v="2.5"/>
    <n v="2.5"/>
    <x v="1"/>
    <n v="2.5"/>
    <n v="2.5"/>
    <n v="5"/>
  </r>
  <r>
    <x v="1"/>
    <n v="50571"/>
    <s v="Fruit - Watermelon"/>
    <x v="13"/>
    <s v="None"/>
    <n v="2"/>
    <n v="4"/>
    <n v="8"/>
    <n v="4"/>
    <n v="3.5"/>
    <x v="1"/>
    <n v="8"/>
    <n v="7"/>
    <n v="16"/>
  </r>
  <r>
    <x v="1"/>
    <n v="42209"/>
    <s v="Snack"/>
    <x v="16"/>
    <s v="None"/>
    <n v="1"/>
    <n v="6"/>
    <n v="10"/>
    <n v="4"/>
    <n v="3"/>
    <x v="1"/>
    <n v="4"/>
    <n v="3"/>
    <n v="10"/>
  </r>
  <r>
    <x v="1"/>
    <n v="56976"/>
    <s v="Snack"/>
    <x v="22"/>
    <s v="None"/>
    <n v="3"/>
    <n v="4"/>
    <n v="6"/>
    <n v="2"/>
    <n v="2"/>
    <x v="1"/>
    <n v="6"/>
    <n v="6"/>
    <n v="18"/>
  </r>
  <r>
    <x v="1"/>
    <n v="30099"/>
    <s v="No Production Group"/>
    <x v="17"/>
    <s v="None"/>
    <n v="8"/>
    <n v="1.5"/>
    <n v="3.5"/>
    <n v="2"/>
    <n v="2.5"/>
    <x v="1"/>
    <n v="16"/>
    <n v="20"/>
    <n v="28"/>
  </r>
  <r>
    <x v="2"/>
    <n v="37100"/>
    <s v="Fruit - Cantaloupe"/>
    <x v="18"/>
    <s v="None"/>
    <n v="1"/>
    <n v="1.5636363636363635"/>
    <n v="5"/>
    <n v="3.4363636363636365"/>
    <n v="1.6818181818181817"/>
    <x v="2"/>
    <n v="3.4363636363636365"/>
    <n v="1.6818181818181817"/>
    <n v="5"/>
  </r>
  <r>
    <x v="2"/>
    <n v="37099"/>
    <s v="Fruit - Honeydew"/>
    <x v="23"/>
    <s v="None"/>
    <n v="2"/>
    <n v="1.6769230769230767"/>
    <n v="5"/>
    <n v="3.3230769230769233"/>
    <n v="1.6153846153846154"/>
    <x v="2"/>
    <n v="6.6461538461538465"/>
    <n v="3.2307692307692308"/>
    <n v="10"/>
  </r>
  <r>
    <x v="2"/>
    <n v="37083"/>
    <s v="Fruit - Mixed"/>
    <x v="1"/>
    <s v="None"/>
    <n v="1"/>
    <n v="3.0571428571428574"/>
    <n v="8"/>
    <n v="4.9428571428571431"/>
    <n v="3.1904761904761907"/>
    <x v="2"/>
    <n v="4.9428571428571431"/>
    <n v="3.1904761904761907"/>
    <n v="8"/>
  </r>
  <r>
    <x v="2"/>
    <n v="50569"/>
    <s v="Fruit - Mixed"/>
    <x v="19"/>
    <s v="None"/>
    <n v="6"/>
    <n v="3.8464535464535468"/>
    <n v="10"/>
    <n v="6.1535464535464532"/>
    <n v="3.2201132201132201"/>
    <x v="2"/>
    <n v="36.921278721278718"/>
    <n v="19.320679320679321"/>
    <n v="60"/>
  </r>
  <r>
    <x v="2"/>
    <n v="31027"/>
    <s v="Fruit - Parfait"/>
    <x v="4"/>
    <s v="None"/>
    <n v="3"/>
    <n v="2"/>
    <n v="5"/>
    <n v="3"/>
    <n v="2.5"/>
    <x v="2"/>
    <n v="9"/>
    <n v="7.5"/>
    <n v="15"/>
  </r>
  <r>
    <x v="2"/>
    <n v="52233"/>
    <s v="Fruit - Parfait"/>
    <x v="5"/>
    <s v="None"/>
    <n v="3"/>
    <n v="2"/>
    <n v="5"/>
    <n v="3"/>
    <n v="2.5"/>
    <x v="2"/>
    <n v="9"/>
    <n v="7.5"/>
    <n v="15"/>
  </r>
  <r>
    <x v="2"/>
    <n v="55275"/>
    <s v="Fruit - Parfait"/>
    <x v="6"/>
    <s v="None"/>
    <n v="2"/>
    <n v="2"/>
    <n v="5"/>
    <n v="3"/>
    <n v="2.5"/>
    <x v="2"/>
    <n v="6"/>
    <n v="5"/>
    <n v="10"/>
  </r>
  <r>
    <x v="2"/>
    <n v="10320"/>
    <s v="Fruit - Pineapple"/>
    <x v="7"/>
    <s v="F"/>
    <n v="6"/>
    <n v="3"/>
    <n v="5"/>
    <n v="2"/>
    <n v="3"/>
    <x v="2"/>
    <n v="12"/>
    <n v="18"/>
    <n v="30"/>
  </r>
  <r>
    <x v="2"/>
    <n v="37096"/>
    <s v="Fruit - Pineapple"/>
    <x v="8"/>
    <s v="None"/>
    <n v="2"/>
    <n v="1.2"/>
    <n v="5"/>
    <n v="3.8"/>
    <n v="2"/>
    <x v="2"/>
    <n v="7.6"/>
    <n v="4"/>
    <n v="10"/>
  </r>
  <r>
    <x v="2"/>
    <n v="50570"/>
    <s v="Fruit - Pineapple"/>
    <x v="9"/>
    <s v="None"/>
    <n v="4"/>
    <n v="2.5142857142857142"/>
    <n v="8"/>
    <n v="5.4857142857142858"/>
    <n v="3.2142857142857144"/>
    <x v="2"/>
    <n v="21.942857142857143"/>
    <n v="12.857142857142858"/>
    <n v="32"/>
  </r>
  <r>
    <x v="2"/>
    <n v="31800"/>
    <s v="Fruit - Platter"/>
    <x v="10"/>
    <s v="None"/>
    <n v="3"/>
    <n v="15.042324342324342"/>
    <n v="25"/>
    <n v="9.957675657675658"/>
    <n v="7.2486957486957486"/>
    <x v="2"/>
    <n v="29.873026973026974"/>
    <n v="21.746087246087246"/>
    <n v="75"/>
  </r>
  <r>
    <x v="2"/>
    <n v="52208"/>
    <s v="Fruit - Platter"/>
    <x v="11"/>
    <s v="None"/>
    <n v="8"/>
    <n v="6.3650349650349654"/>
    <n v="15"/>
    <n v="8.6349650349650346"/>
    <n v="4.8081585081585079"/>
    <x v="2"/>
    <n v="69.079720279720277"/>
    <n v="38.465268065268063"/>
    <n v="120"/>
  </r>
  <r>
    <x v="2"/>
    <n v="59870"/>
    <s v="Fruit - Platter"/>
    <x v="20"/>
    <s v="None"/>
    <n v="2"/>
    <n v="5.0903096903096907"/>
    <n v="13"/>
    <n v="7.9096903096903093"/>
    <n v="3.8270229770229771"/>
    <x v="2"/>
    <n v="15.819380619380619"/>
    <n v="7.6540459540459542"/>
    <n v="26"/>
  </r>
  <r>
    <x v="2"/>
    <n v="30100"/>
    <s v="Fruit - Watermelon"/>
    <x v="12"/>
    <s v="None"/>
    <n v="6"/>
    <n v="2"/>
    <n v="4"/>
    <n v="2"/>
    <n v="3"/>
    <x v="2"/>
    <n v="12"/>
    <n v="18"/>
    <n v="24"/>
  </r>
  <r>
    <x v="2"/>
    <n v="37095"/>
    <s v="Fruit - Watermelon"/>
    <x v="21"/>
    <s v="None"/>
    <n v="2"/>
    <n v="2.5"/>
    <n v="5"/>
    <n v="2.5"/>
    <n v="2.5"/>
    <x v="2"/>
    <n v="5"/>
    <n v="5"/>
    <n v="10"/>
  </r>
  <r>
    <x v="2"/>
    <n v="50571"/>
    <s v="Fruit - Watermelon"/>
    <x v="13"/>
    <s v="None"/>
    <n v="1"/>
    <n v="4"/>
    <n v="8"/>
    <n v="4"/>
    <n v="3.5"/>
    <x v="2"/>
    <n v="4"/>
    <n v="3.5"/>
    <n v="8"/>
  </r>
  <r>
    <x v="2"/>
    <n v="42207"/>
    <s v="Snack"/>
    <x v="14"/>
    <s v="None"/>
    <n v="1"/>
    <n v="6"/>
    <n v="10"/>
    <n v="4"/>
    <n v="3"/>
    <x v="2"/>
    <n v="4"/>
    <n v="3"/>
    <n v="10"/>
  </r>
  <r>
    <x v="2"/>
    <n v="42209"/>
    <s v="Snack"/>
    <x v="16"/>
    <s v="None"/>
    <n v="2"/>
    <n v="6"/>
    <n v="10"/>
    <n v="4"/>
    <n v="3"/>
    <x v="2"/>
    <n v="8"/>
    <n v="6"/>
    <n v="20"/>
  </r>
  <r>
    <x v="2"/>
    <n v="30099"/>
    <s v="No Production Group"/>
    <x v="17"/>
    <s v="None"/>
    <n v="3"/>
    <n v="1.5"/>
    <n v="3.5"/>
    <n v="2"/>
    <n v="2.5"/>
    <x v="2"/>
    <n v="6"/>
    <n v="7.5"/>
    <n v="10.5"/>
  </r>
  <r>
    <x v="3"/>
    <n v="37101"/>
    <s v="Fruit - Berries"/>
    <x v="0"/>
    <s v="None"/>
    <n v="1"/>
    <n v="3"/>
    <n v="7"/>
    <n v="4"/>
    <n v="1.5"/>
    <x v="3"/>
    <n v="4"/>
    <n v="1.5"/>
    <n v="7"/>
  </r>
  <r>
    <x v="3"/>
    <n v="37083"/>
    <s v="Fruit - Mixed"/>
    <x v="1"/>
    <s v="None"/>
    <n v="2"/>
    <n v="3.0571428571428574"/>
    <n v="8"/>
    <n v="4.9428571428571431"/>
    <n v="3.1904761904761907"/>
    <x v="3"/>
    <n v="9.8857142857142861"/>
    <n v="6.3809523809523814"/>
    <n v="16"/>
  </r>
  <r>
    <x v="3"/>
    <n v="50565"/>
    <s v="Fruit - Mixed"/>
    <x v="2"/>
    <s v="None"/>
    <n v="2"/>
    <n v="2.6693639693639697"/>
    <n v="7"/>
    <n v="4.3306360306360308"/>
    <n v="2.5023865023865026"/>
    <x v="3"/>
    <n v="8.6612720612720615"/>
    <n v="5.0047730047730052"/>
    <n v="14"/>
  </r>
  <r>
    <x v="3"/>
    <n v="50569"/>
    <s v="Fruit - Mixed"/>
    <x v="19"/>
    <s v="None"/>
    <n v="3"/>
    <n v="3.8464535464535468"/>
    <n v="10"/>
    <n v="6.1535464535464532"/>
    <n v="3.2201132201132201"/>
    <x v="3"/>
    <n v="18.460639360639359"/>
    <n v="9.6603396603396607"/>
    <n v="30"/>
  </r>
  <r>
    <x v="3"/>
    <n v="52233"/>
    <s v="Fruit - Parfait"/>
    <x v="5"/>
    <s v="None"/>
    <n v="2"/>
    <n v="2"/>
    <n v="5"/>
    <n v="3"/>
    <n v="2.5"/>
    <x v="3"/>
    <n v="6"/>
    <n v="5"/>
    <n v="10"/>
  </r>
  <r>
    <x v="3"/>
    <n v="55275"/>
    <s v="Fruit - Parfait"/>
    <x v="6"/>
    <s v="None"/>
    <n v="1"/>
    <n v="2"/>
    <n v="5"/>
    <n v="3"/>
    <n v="2.5"/>
    <x v="3"/>
    <n v="3"/>
    <n v="2.5"/>
    <n v="5"/>
  </r>
  <r>
    <x v="3"/>
    <n v="10320"/>
    <s v="Fruit - Pineapple"/>
    <x v="7"/>
    <s v="F"/>
    <n v="4"/>
    <n v="3"/>
    <n v="5"/>
    <n v="2"/>
    <n v="3"/>
    <x v="3"/>
    <n v="8"/>
    <n v="12"/>
    <n v="20"/>
  </r>
  <r>
    <x v="3"/>
    <n v="37096"/>
    <s v="Fruit - Pineapple"/>
    <x v="8"/>
    <s v="None"/>
    <n v="2"/>
    <n v="1.2"/>
    <n v="5"/>
    <n v="3.8"/>
    <n v="2"/>
    <x v="3"/>
    <n v="7.6"/>
    <n v="4"/>
    <n v="10"/>
  </r>
  <r>
    <x v="3"/>
    <n v="52208"/>
    <s v="Fruit - Platter"/>
    <x v="11"/>
    <s v="None"/>
    <n v="1"/>
    <n v="6.3650349650349654"/>
    <n v="15"/>
    <n v="8.6349650349650346"/>
    <n v="4.8081585081585079"/>
    <x v="3"/>
    <n v="8.6349650349650346"/>
    <n v="4.8081585081585079"/>
    <n v="15"/>
  </r>
  <r>
    <x v="3"/>
    <n v="30100"/>
    <s v="Fruit - Watermelon"/>
    <x v="12"/>
    <s v="None"/>
    <n v="1"/>
    <n v="2"/>
    <n v="4"/>
    <n v="2"/>
    <n v="3"/>
    <x v="3"/>
    <n v="2"/>
    <n v="3"/>
    <n v="4"/>
  </r>
  <r>
    <x v="3"/>
    <n v="50571"/>
    <s v="Fruit - Watermelon"/>
    <x v="13"/>
    <s v="None"/>
    <n v="2"/>
    <n v="4"/>
    <n v="8"/>
    <n v="4"/>
    <n v="3.5"/>
    <x v="3"/>
    <n v="8"/>
    <n v="7"/>
    <n v="16"/>
  </r>
  <r>
    <x v="3"/>
    <n v="42207"/>
    <s v="Snack"/>
    <x v="14"/>
    <s v="None"/>
    <n v="2"/>
    <n v="6"/>
    <n v="10"/>
    <n v="4"/>
    <n v="3"/>
    <x v="3"/>
    <n v="8"/>
    <n v="6"/>
    <n v="20"/>
  </r>
  <r>
    <x v="3"/>
    <n v="42209"/>
    <s v="Snack"/>
    <x v="15"/>
    <s v="None"/>
    <n v="2"/>
    <n v="6"/>
    <n v="10"/>
    <n v="4"/>
    <n v="3"/>
    <x v="3"/>
    <n v="8"/>
    <n v="6"/>
    <n v="20"/>
  </r>
  <r>
    <x v="3"/>
    <n v="30099"/>
    <s v="No Production Group"/>
    <x v="17"/>
    <s v="None"/>
    <n v="1"/>
    <n v="1.5"/>
    <n v="3.5"/>
    <n v="2"/>
    <n v="2.5"/>
    <x v="3"/>
    <n v="2"/>
    <n v="2.5"/>
    <n v="3.5"/>
  </r>
  <r>
    <x v="3"/>
    <n v="42209"/>
    <s v="Snack"/>
    <x v="16"/>
    <s v="None"/>
    <n v="2"/>
    <n v="6"/>
    <n v="10"/>
    <n v="4"/>
    <n v="3"/>
    <x v="3"/>
    <n v="8"/>
    <n v="6"/>
    <n v="20"/>
  </r>
  <r>
    <x v="3"/>
    <n v="30099"/>
    <s v="No Production Group"/>
    <x v="17"/>
    <s v="None"/>
    <n v="1"/>
    <n v="1.5"/>
    <n v="3.5"/>
    <n v="2"/>
    <n v="2.5"/>
    <x v="3"/>
    <n v="2"/>
    <n v="2.5"/>
    <n v="3.5"/>
  </r>
  <r>
    <x v="4"/>
    <n v="37101"/>
    <s v="Fruit - Berries"/>
    <x v="0"/>
    <s v="None"/>
    <n v="5"/>
    <n v="3"/>
    <n v="7"/>
    <n v="4"/>
    <n v="1.5"/>
    <x v="4"/>
    <n v="20"/>
    <n v="7.5"/>
    <n v="35"/>
  </r>
  <r>
    <x v="4"/>
    <n v="37100"/>
    <s v="Fruit - Cantaloupe"/>
    <x v="18"/>
    <s v="None"/>
    <n v="1"/>
    <n v="1.5636363636363635"/>
    <n v="5"/>
    <n v="3.4363636363636365"/>
    <n v="1.6818181818181817"/>
    <x v="4"/>
    <n v="3.4363636363636365"/>
    <n v="1.6818181818181817"/>
    <n v="5"/>
  </r>
  <r>
    <x v="4"/>
    <n v="37083"/>
    <s v="Fruit - Mixed"/>
    <x v="1"/>
    <s v="None"/>
    <n v="2"/>
    <n v="3.0571428571428574"/>
    <n v="8"/>
    <n v="4.9428571428571431"/>
    <n v="3.1904761904761907"/>
    <x v="4"/>
    <n v="9.8857142857142861"/>
    <n v="6.3809523809523814"/>
    <n v="16"/>
  </r>
  <r>
    <x v="4"/>
    <n v="50565"/>
    <s v="Fruit - Mixed"/>
    <x v="2"/>
    <s v="None"/>
    <n v="1"/>
    <n v="2.6693639693639697"/>
    <n v="7"/>
    <n v="4.3306360306360308"/>
    <n v="2.5023865023865026"/>
    <x v="4"/>
    <n v="4.3306360306360308"/>
    <n v="2.5023865023865026"/>
    <n v="7"/>
  </r>
  <r>
    <x v="4"/>
    <n v="50568"/>
    <s v="Fruit - Mixed"/>
    <x v="3"/>
    <s v="None"/>
    <n v="3"/>
    <n v="2.4632367632367629"/>
    <n v="8"/>
    <n v="5.5367632367632371"/>
    <n v="2.2695304695304692"/>
    <x v="4"/>
    <n v="16.610289710289713"/>
    <n v="6.8085914085914077"/>
    <n v="24"/>
  </r>
  <r>
    <x v="4"/>
    <n v="50569"/>
    <s v="Fruit - Mixed"/>
    <x v="19"/>
    <s v="None"/>
    <n v="4"/>
    <n v="3.8464535464535468"/>
    <n v="10"/>
    <n v="6.1535464535464532"/>
    <n v="3.2201132201132201"/>
    <x v="4"/>
    <n v="24.614185814185813"/>
    <n v="12.88045288045288"/>
    <n v="40"/>
  </r>
  <r>
    <x v="4"/>
    <n v="31027"/>
    <s v="Fruit - Parfait"/>
    <x v="4"/>
    <s v="None"/>
    <n v="3"/>
    <n v="2"/>
    <n v="5"/>
    <n v="3"/>
    <n v="2.5"/>
    <x v="4"/>
    <n v="9"/>
    <n v="7.5"/>
    <n v="15"/>
  </r>
  <r>
    <x v="4"/>
    <n v="52233"/>
    <s v="Fruit - Parfait"/>
    <x v="5"/>
    <s v="None"/>
    <n v="4"/>
    <n v="2"/>
    <n v="5"/>
    <n v="3"/>
    <n v="2.5"/>
    <x v="4"/>
    <n v="12"/>
    <n v="10"/>
    <n v="20"/>
  </r>
  <r>
    <x v="4"/>
    <n v="55275"/>
    <s v="Fruit - Parfait"/>
    <x v="6"/>
    <s v="None"/>
    <n v="2"/>
    <n v="2"/>
    <n v="5"/>
    <n v="3"/>
    <n v="2.5"/>
    <x v="4"/>
    <n v="6"/>
    <n v="5"/>
    <n v="10"/>
  </r>
  <r>
    <x v="4"/>
    <n v="10320"/>
    <s v="Fruit - Pineapple"/>
    <x v="7"/>
    <s v="F"/>
    <n v="5"/>
    <n v="3"/>
    <n v="5"/>
    <n v="2"/>
    <n v="3"/>
    <x v="4"/>
    <n v="10"/>
    <n v="15"/>
    <n v="25"/>
  </r>
  <r>
    <x v="4"/>
    <n v="37096"/>
    <s v="Fruit - Pineapple"/>
    <x v="8"/>
    <s v="None"/>
    <n v="3"/>
    <n v="1.2"/>
    <n v="5"/>
    <n v="3.8"/>
    <n v="2"/>
    <x v="4"/>
    <n v="11.399999999999999"/>
    <n v="6"/>
    <n v="15"/>
  </r>
  <r>
    <x v="4"/>
    <n v="50570"/>
    <s v="Fruit - Pineapple"/>
    <x v="9"/>
    <s v="None"/>
    <n v="1"/>
    <n v="2.5142857142857142"/>
    <n v="8"/>
    <n v="5.4857142857142858"/>
    <n v="3.2142857142857144"/>
    <x v="4"/>
    <n v="5.4857142857142858"/>
    <n v="3.2142857142857144"/>
    <n v="8"/>
  </r>
  <r>
    <x v="4"/>
    <n v="31800"/>
    <s v="Fruit - Platter"/>
    <x v="10"/>
    <s v="None"/>
    <n v="1"/>
    <n v="15.042324342324342"/>
    <n v="25"/>
    <n v="9.957675657675658"/>
    <n v="7.2486957486957486"/>
    <x v="4"/>
    <n v="9.957675657675658"/>
    <n v="7.2486957486957486"/>
    <n v="25"/>
  </r>
  <r>
    <x v="4"/>
    <n v="52208"/>
    <s v="Fruit - Platter"/>
    <x v="11"/>
    <s v="None"/>
    <n v="5"/>
    <n v="6.3650349650349654"/>
    <n v="15"/>
    <n v="8.6349650349650346"/>
    <n v="4.8081585081585079"/>
    <x v="4"/>
    <n v="43.174825174825173"/>
    <n v="24.040792540792538"/>
    <n v="75"/>
  </r>
  <r>
    <x v="4"/>
    <n v="59870"/>
    <s v="Fruit - Platter"/>
    <x v="20"/>
    <s v="None"/>
    <n v="1"/>
    <n v="5.0903096903096907"/>
    <n v="13"/>
    <n v="7.9096903096903093"/>
    <n v="3.8270229770229771"/>
    <x v="4"/>
    <n v="7.9096903096903093"/>
    <n v="3.8270229770229771"/>
    <n v="13"/>
  </r>
  <r>
    <x v="4"/>
    <n v="30100"/>
    <s v="Fruit - Watermelon"/>
    <x v="12"/>
    <s v="None"/>
    <n v="5"/>
    <n v="2"/>
    <n v="4"/>
    <n v="2"/>
    <n v="3"/>
    <x v="4"/>
    <n v="10"/>
    <n v="15"/>
    <n v="20"/>
  </r>
  <r>
    <x v="4"/>
    <n v="37095"/>
    <s v="Fruit - Watermelon"/>
    <x v="21"/>
    <s v="None"/>
    <n v="2"/>
    <n v="2.5"/>
    <n v="5"/>
    <n v="2.5"/>
    <n v="2.5"/>
    <x v="4"/>
    <n v="5"/>
    <n v="5"/>
    <n v="10"/>
  </r>
  <r>
    <x v="4"/>
    <n v="50571"/>
    <s v="Fruit - Watermelon"/>
    <x v="13"/>
    <s v="None"/>
    <n v="1"/>
    <n v="4"/>
    <n v="8"/>
    <n v="4"/>
    <n v="3.5"/>
    <x v="4"/>
    <n v="4"/>
    <n v="3.5"/>
    <n v="8"/>
  </r>
  <r>
    <x v="4"/>
    <n v="42209"/>
    <s v="Snack"/>
    <x v="16"/>
    <s v="None"/>
    <n v="2"/>
    <n v="6"/>
    <n v="10"/>
    <n v="4"/>
    <n v="3"/>
    <x v="4"/>
    <n v="8"/>
    <n v="6"/>
    <n v="20"/>
  </r>
  <r>
    <x v="4"/>
    <n v="56976"/>
    <s v="Snack"/>
    <x v="22"/>
    <s v="None"/>
    <n v="2"/>
    <n v="4"/>
    <n v="6"/>
    <n v="2"/>
    <n v="2"/>
    <x v="4"/>
    <n v="4"/>
    <n v="4"/>
    <n v="12"/>
  </r>
  <r>
    <x v="4"/>
    <n v="30099"/>
    <s v="No Production Group"/>
    <x v="17"/>
    <s v="None"/>
    <n v="9"/>
    <n v="1.5"/>
    <n v="3.5"/>
    <n v="2"/>
    <n v="2.5"/>
    <x v="4"/>
    <n v="18"/>
    <n v="22.5"/>
    <n v="31.5"/>
  </r>
  <r>
    <x v="5"/>
    <n v="37101"/>
    <s v="Fruit - Berries"/>
    <x v="0"/>
    <s v="None"/>
    <n v="1"/>
    <n v="3"/>
    <n v="7"/>
    <n v="4"/>
    <n v="1.5"/>
    <x v="5"/>
    <n v="4"/>
    <n v="1.5"/>
    <n v="7"/>
  </r>
  <r>
    <x v="5"/>
    <n v="37100"/>
    <s v="Fruit - Cantaloupe"/>
    <x v="18"/>
    <s v="None"/>
    <n v="1"/>
    <n v="1.5636363636363635"/>
    <n v="5"/>
    <n v="3.4363636363636365"/>
    <n v="1.6818181818181817"/>
    <x v="5"/>
    <n v="3.4363636363636365"/>
    <n v="1.6818181818181817"/>
    <n v="5"/>
  </r>
  <r>
    <x v="5"/>
    <n v="37099"/>
    <s v="Fruit - Honeydew"/>
    <x v="23"/>
    <s v="None"/>
    <n v="2"/>
    <n v="1.6769230769230767"/>
    <n v="5"/>
    <n v="3.3230769230769233"/>
    <n v="1.6153846153846154"/>
    <x v="5"/>
    <n v="6.6461538461538465"/>
    <n v="3.2307692307692308"/>
    <n v="10"/>
  </r>
  <r>
    <x v="5"/>
    <n v="37083"/>
    <s v="Fruit - Mixed"/>
    <x v="1"/>
    <s v="None"/>
    <n v="2"/>
    <n v="3.0571428571428574"/>
    <n v="8"/>
    <n v="4.9428571428571431"/>
    <n v="3.1904761904761907"/>
    <x v="5"/>
    <n v="9.8857142857142861"/>
    <n v="6.3809523809523814"/>
    <n v="16"/>
  </r>
  <r>
    <x v="5"/>
    <n v="50565"/>
    <s v="Fruit - Mixed"/>
    <x v="2"/>
    <s v="None"/>
    <n v="1"/>
    <n v="2.6693639693639697"/>
    <n v="7"/>
    <n v="4.3306360306360308"/>
    <n v="2.5023865023865026"/>
    <x v="5"/>
    <n v="4.3306360306360308"/>
    <n v="2.5023865023865026"/>
    <n v="7"/>
  </r>
  <r>
    <x v="5"/>
    <n v="50568"/>
    <s v="Fruit - Mixed"/>
    <x v="3"/>
    <s v="None"/>
    <n v="3"/>
    <n v="2.4632367632367629"/>
    <n v="8"/>
    <n v="5.5367632367632371"/>
    <n v="2.2695304695304692"/>
    <x v="5"/>
    <n v="16.610289710289713"/>
    <n v="6.8085914085914077"/>
    <n v="24"/>
  </r>
  <r>
    <x v="5"/>
    <n v="50569"/>
    <s v="Fruit - Mixed"/>
    <x v="19"/>
    <s v="None"/>
    <n v="2"/>
    <n v="3.8464535464535468"/>
    <n v="10"/>
    <n v="6.1535464535464532"/>
    <n v="3.2201132201132201"/>
    <x v="5"/>
    <n v="12.307092907092906"/>
    <n v="6.4402264402264402"/>
    <n v="20"/>
  </r>
  <r>
    <x v="5"/>
    <n v="55275"/>
    <s v="Fruit - Parfait"/>
    <x v="6"/>
    <s v="None"/>
    <n v="2"/>
    <n v="2"/>
    <n v="5"/>
    <n v="3"/>
    <n v="2.5"/>
    <x v="5"/>
    <n v="6"/>
    <n v="5"/>
    <n v="10"/>
  </r>
  <r>
    <x v="5"/>
    <n v="10320"/>
    <s v="Fruit - Pineapple"/>
    <x v="7"/>
    <s v="F"/>
    <n v="9"/>
    <n v="3"/>
    <n v="5"/>
    <n v="2"/>
    <n v="3"/>
    <x v="5"/>
    <n v="18"/>
    <n v="27"/>
    <n v="45"/>
  </r>
  <r>
    <x v="5"/>
    <n v="37096"/>
    <s v="Fruit - Pineapple"/>
    <x v="8"/>
    <s v="None"/>
    <n v="1"/>
    <n v="1.2"/>
    <n v="5"/>
    <n v="3.8"/>
    <n v="2"/>
    <x v="5"/>
    <n v="3.8"/>
    <n v="2"/>
    <n v="5"/>
  </r>
  <r>
    <x v="5"/>
    <n v="50570"/>
    <s v="Fruit - Pineapple"/>
    <x v="9"/>
    <s v="None"/>
    <n v="4"/>
    <n v="2.5142857142857142"/>
    <n v="8"/>
    <n v="5.4857142857142858"/>
    <n v="3.2142857142857144"/>
    <x v="5"/>
    <n v="21.942857142857143"/>
    <n v="12.857142857142858"/>
    <n v="32"/>
  </r>
  <r>
    <x v="5"/>
    <n v="31800"/>
    <s v="Fruit - Platter"/>
    <x v="10"/>
    <s v="None"/>
    <n v="1"/>
    <n v="15.042324342324342"/>
    <n v="25"/>
    <n v="9.957675657675658"/>
    <n v="7.2486957486957486"/>
    <x v="5"/>
    <n v="9.957675657675658"/>
    <n v="7.2486957486957486"/>
    <n v="25"/>
  </r>
  <r>
    <x v="5"/>
    <n v="52208"/>
    <s v="Fruit - Platter"/>
    <x v="11"/>
    <s v="None"/>
    <n v="4"/>
    <n v="6.3650349650349654"/>
    <n v="15"/>
    <n v="8.6349650349650346"/>
    <n v="4.8081585081585079"/>
    <x v="5"/>
    <n v="34.539860139860139"/>
    <n v="19.232634032634031"/>
    <n v="60"/>
  </r>
  <r>
    <x v="5"/>
    <n v="59870"/>
    <s v="Fruit - Watermelon"/>
    <x v="20"/>
    <s v="None"/>
    <n v="3"/>
    <n v="5.0903096903096907"/>
    <n v="13"/>
    <n v="7.9096903096903093"/>
    <n v="3.8270229770229771"/>
    <x v="5"/>
    <n v="23.729070929070929"/>
    <n v="11.481068931068931"/>
    <n v="39"/>
  </r>
  <r>
    <x v="5"/>
    <n v="30100"/>
    <s v="Fruit - Watermelon"/>
    <x v="12"/>
    <s v="None"/>
    <n v="3"/>
    <n v="2"/>
    <n v="4"/>
    <n v="2"/>
    <n v="3"/>
    <x v="5"/>
    <n v="6"/>
    <n v="9"/>
    <n v="12"/>
  </r>
  <r>
    <x v="5"/>
    <n v="37095"/>
    <s v="Fruit - Watermelon"/>
    <x v="21"/>
    <s v="None"/>
    <n v="1"/>
    <n v="2.5"/>
    <n v="5"/>
    <n v="2.5"/>
    <n v="2.5"/>
    <x v="5"/>
    <n v="2.5"/>
    <n v="2.5"/>
    <n v="5"/>
  </r>
  <r>
    <x v="5"/>
    <n v="50571"/>
    <s v="Fruit - Watermelon"/>
    <x v="13"/>
    <s v="None"/>
    <n v="1"/>
    <n v="4"/>
    <n v="8"/>
    <n v="4"/>
    <n v="3.5"/>
    <x v="5"/>
    <n v="4"/>
    <n v="3.5"/>
    <n v="8"/>
  </r>
  <r>
    <x v="5"/>
    <n v="42208"/>
    <s v="Snack"/>
    <x v="15"/>
    <s v="None"/>
    <n v="1"/>
    <n v="6"/>
    <n v="10"/>
    <n v="4"/>
    <n v="3"/>
    <x v="5"/>
    <n v="4"/>
    <n v="3"/>
    <n v="10"/>
  </r>
  <r>
    <x v="5"/>
    <n v="42209"/>
    <s v="Snack"/>
    <x v="16"/>
    <s v="None"/>
    <n v="3"/>
    <n v="6"/>
    <n v="10"/>
    <n v="4"/>
    <n v="3"/>
    <x v="5"/>
    <n v="12"/>
    <n v="9"/>
    <n v="30"/>
  </r>
  <r>
    <x v="5"/>
    <n v="56976"/>
    <s v="Snack"/>
    <x v="22"/>
    <s v="None"/>
    <n v="3"/>
    <n v="4"/>
    <n v="6"/>
    <n v="2"/>
    <n v="2"/>
    <x v="5"/>
    <n v="6"/>
    <n v="6"/>
    <n v="18"/>
  </r>
  <r>
    <x v="5"/>
    <n v="30099"/>
    <s v="No Production Group"/>
    <x v="17"/>
    <s v="None"/>
    <n v="1"/>
    <n v="1.5"/>
    <n v="3.5"/>
    <n v="2"/>
    <n v="2.5"/>
    <x v="5"/>
    <n v="2"/>
    <n v="2.5"/>
    <n v="3.5"/>
  </r>
  <r>
    <x v="6"/>
    <n v="37101"/>
    <s v="Fruit - Berries"/>
    <x v="0"/>
    <s v="None"/>
    <n v="1"/>
    <n v="3"/>
    <n v="7"/>
    <n v="4"/>
    <n v="1.5"/>
    <x v="6"/>
    <n v="4"/>
    <n v="1.5"/>
    <n v="7"/>
  </r>
  <r>
    <x v="6"/>
    <n v="37083"/>
    <s v="Fruit - Mixed"/>
    <x v="1"/>
    <s v="None"/>
    <n v="1"/>
    <n v="3.0571428571428574"/>
    <n v="8"/>
    <n v="4.9428571428571431"/>
    <n v="3.1904761904761907"/>
    <x v="6"/>
    <n v="4.9428571428571431"/>
    <n v="3.1904761904761907"/>
    <n v="8"/>
  </r>
  <r>
    <x v="6"/>
    <n v="50565"/>
    <s v="Fruit - Mixed"/>
    <x v="2"/>
    <s v="None"/>
    <n v="2"/>
    <n v="2.6693639693639697"/>
    <n v="7"/>
    <n v="4.3306360306360308"/>
    <n v="2.5023865023865026"/>
    <x v="6"/>
    <n v="8.6612720612720615"/>
    <n v="5.0047730047730052"/>
    <n v="14"/>
  </r>
  <r>
    <x v="6"/>
    <n v="50568"/>
    <s v="Fruit - Mixed"/>
    <x v="3"/>
    <s v="None"/>
    <n v="2"/>
    <n v="2.4632367632367629"/>
    <n v="8"/>
    <n v="5.5367632367632371"/>
    <n v="2.2695304695304692"/>
    <x v="6"/>
    <n v="11.073526473526474"/>
    <n v="4.5390609390609384"/>
    <n v="16"/>
  </r>
  <r>
    <x v="6"/>
    <n v="50569"/>
    <s v="Fruit - Mixed"/>
    <x v="19"/>
    <s v="None"/>
    <n v="3"/>
    <n v="3.8464535464535468"/>
    <n v="10"/>
    <n v="6.1535464535464532"/>
    <n v="3.2201132201132201"/>
    <x v="6"/>
    <n v="18.460639360639359"/>
    <n v="9.6603396603396607"/>
    <n v="30"/>
  </r>
  <r>
    <x v="6"/>
    <n v="31027"/>
    <s v="Fruit - Parfait"/>
    <x v="4"/>
    <s v="None"/>
    <n v="3"/>
    <n v="2"/>
    <n v="5"/>
    <n v="3"/>
    <n v="2.5"/>
    <x v="6"/>
    <n v="9"/>
    <n v="7.5"/>
    <n v="15"/>
  </r>
  <r>
    <x v="6"/>
    <n v="52233"/>
    <s v="Fruit - Parfait"/>
    <x v="5"/>
    <s v="None"/>
    <n v="4"/>
    <n v="2"/>
    <n v="5"/>
    <n v="3"/>
    <n v="2.5"/>
    <x v="6"/>
    <n v="12"/>
    <n v="10"/>
    <n v="20"/>
  </r>
  <r>
    <x v="6"/>
    <n v="55275"/>
    <s v="Fruit - Parfait"/>
    <x v="6"/>
    <s v="None"/>
    <n v="2"/>
    <n v="2"/>
    <n v="5"/>
    <n v="3"/>
    <n v="2.5"/>
    <x v="6"/>
    <n v="6"/>
    <n v="5"/>
    <n v="10"/>
  </r>
  <r>
    <x v="6"/>
    <n v="37096"/>
    <s v="Fruit - Pineapple"/>
    <x v="8"/>
    <s v="None"/>
    <n v="1"/>
    <n v="1.2"/>
    <n v="5"/>
    <n v="3.8"/>
    <n v="2"/>
    <x v="6"/>
    <n v="3.8"/>
    <n v="2"/>
    <n v="5"/>
  </r>
  <r>
    <x v="6"/>
    <n v="50570"/>
    <s v="Fruit - Pineapple"/>
    <x v="9"/>
    <s v="None"/>
    <n v="3"/>
    <n v="2.5142857142857142"/>
    <n v="8"/>
    <n v="5.4857142857142858"/>
    <n v="3.2142857142857144"/>
    <x v="6"/>
    <n v="16.457142857142856"/>
    <n v="9.6428571428571423"/>
    <n v="24"/>
  </r>
  <r>
    <x v="6"/>
    <n v="31800"/>
    <s v="Fruit - Platter"/>
    <x v="10"/>
    <s v="None"/>
    <n v="2"/>
    <n v="15.042324342324342"/>
    <n v="25"/>
    <n v="9.957675657675658"/>
    <n v="7.2486957486957486"/>
    <x v="6"/>
    <n v="19.915351315351316"/>
    <n v="14.497391497391497"/>
    <n v="50"/>
  </r>
  <r>
    <x v="6"/>
    <n v="52208"/>
    <s v="Fruit - Platter"/>
    <x v="11"/>
    <s v="None"/>
    <n v="6"/>
    <n v="6.3650349650349654"/>
    <n v="15"/>
    <n v="8.6349650349650346"/>
    <n v="4.8081585081585079"/>
    <x v="6"/>
    <n v="51.809790209790208"/>
    <n v="28.848951048951047"/>
    <n v="90"/>
  </r>
  <r>
    <x v="6"/>
    <n v="59870"/>
    <s v="Fruit - Platter"/>
    <x v="20"/>
    <s v="None"/>
    <n v="2"/>
    <n v="5.0903096903096907"/>
    <n v="13"/>
    <n v="7.9096903096903093"/>
    <n v="3.8270229770229771"/>
    <x v="6"/>
    <n v="15.819380619380619"/>
    <n v="7.6540459540459542"/>
    <n v="26"/>
  </r>
  <r>
    <x v="6"/>
    <n v="30100"/>
    <s v="Fruit - Watermelon"/>
    <x v="12"/>
    <s v="None"/>
    <n v="8"/>
    <n v="2"/>
    <n v="4"/>
    <n v="2"/>
    <n v="3"/>
    <x v="6"/>
    <n v="16"/>
    <n v="24"/>
    <n v="32"/>
  </r>
  <r>
    <x v="6"/>
    <n v="50571"/>
    <s v="Fruit - Watermelon"/>
    <x v="13"/>
    <s v="None"/>
    <n v="2"/>
    <n v="4"/>
    <n v="8"/>
    <n v="4"/>
    <n v="3.5"/>
    <x v="6"/>
    <n v="8"/>
    <n v="7"/>
    <n v="16"/>
  </r>
  <r>
    <x v="6"/>
    <n v="42207"/>
    <s v="Snack"/>
    <x v="14"/>
    <s v="None"/>
    <n v="2"/>
    <n v="6"/>
    <n v="10"/>
    <n v="4"/>
    <n v="3"/>
    <x v="6"/>
    <n v="8"/>
    <n v="6"/>
    <n v="20"/>
  </r>
  <r>
    <x v="6"/>
    <n v="42208"/>
    <s v="Snack"/>
    <x v="15"/>
    <s v="None"/>
    <n v="2"/>
    <n v="6"/>
    <n v="10"/>
    <n v="4"/>
    <n v="3"/>
    <x v="6"/>
    <n v="8"/>
    <n v="6"/>
    <n v="20"/>
  </r>
  <r>
    <x v="6"/>
    <n v="42209"/>
    <s v="Snack"/>
    <x v="16"/>
    <s v="None"/>
    <n v="3"/>
    <n v="6"/>
    <n v="10"/>
    <n v="4"/>
    <n v="3"/>
    <x v="6"/>
    <n v="12"/>
    <n v="9"/>
    <n v="30"/>
  </r>
  <r>
    <x v="6"/>
    <n v="30099"/>
    <s v="No Production Group"/>
    <x v="17"/>
    <s v="None"/>
    <n v="5"/>
    <n v="1.5"/>
    <n v="3.5"/>
    <n v="2"/>
    <n v="2.5"/>
    <x v="6"/>
    <n v="10"/>
    <n v="12.5"/>
    <n v="17.5"/>
  </r>
  <r>
    <x v="7"/>
    <n v="37101"/>
    <s v="Fruit - Berries"/>
    <x v="0"/>
    <s v="None"/>
    <n v="3"/>
    <n v="3"/>
    <n v="7"/>
    <n v="4"/>
    <n v="1.5"/>
    <x v="0"/>
    <n v="12"/>
    <n v="4.5"/>
    <n v="21"/>
  </r>
  <r>
    <x v="7"/>
    <n v="37100"/>
    <s v="Fruit - Cantaloupe"/>
    <x v="18"/>
    <s v="None"/>
    <n v="2"/>
    <n v="1.5636363636363635"/>
    <n v="5"/>
    <n v="3.4363636363636365"/>
    <n v="1.6818181818181817"/>
    <x v="0"/>
    <n v="6.872727272727273"/>
    <n v="3.3636363636363633"/>
    <n v="10"/>
  </r>
  <r>
    <x v="7"/>
    <n v="37099"/>
    <s v="Fruit - Honeydew"/>
    <x v="23"/>
    <s v="None"/>
    <n v="4"/>
    <n v="1.6769230769230767"/>
    <n v="5"/>
    <n v="3.3230769230769233"/>
    <n v="1.6153846153846154"/>
    <x v="0"/>
    <n v="13.292307692307693"/>
    <n v="6.4615384615384617"/>
    <n v="20"/>
  </r>
  <r>
    <x v="7"/>
    <n v="37083"/>
    <s v="Fruit - Mixed"/>
    <x v="1"/>
    <s v="None"/>
    <n v="4"/>
    <n v="3.0571428571428574"/>
    <n v="8"/>
    <n v="4.9428571428571431"/>
    <n v="3.1904761904761907"/>
    <x v="0"/>
    <n v="19.771428571428572"/>
    <n v="12.761904761904763"/>
    <n v="32"/>
  </r>
  <r>
    <x v="7"/>
    <n v="50568"/>
    <s v="Fruit - Mixed"/>
    <x v="3"/>
    <s v="None"/>
    <n v="1"/>
    <n v="2.4632367632367629"/>
    <n v="8"/>
    <n v="5.5367632367632371"/>
    <n v="2.2695304695304692"/>
    <x v="0"/>
    <n v="5.5367632367632371"/>
    <n v="2.2695304695304692"/>
    <n v="8"/>
  </r>
  <r>
    <x v="7"/>
    <n v="50569"/>
    <s v="Fruit - Mixed"/>
    <x v="19"/>
    <s v="None"/>
    <n v="2"/>
    <n v="3.8464535464535468"/>
    <n v="10"/>
    <n v="6.1535464535464532"/>
    <n v="3.2201132201132201"/>
    <x v="0"/>
    <n v="12.307092907092906"/>
    <n v="6.4402264402264402"/>
    <n v="20"/>
  </r>
  <r>
    <x v="7"/>
    <n v="31027"/>
    <s v="Fruit - Parfait"/>
    <x v="4"/>
    <s v="None"/>
    <n v="2"/>
    <n v="2"/>
    <n v="5"/>
    <n v="3"/>
    <n v="2.5"/>
    <x v="0"/>
    <n v="6"/>
    <n v="5"/>
    <n v="10"/>
  </r>
  <r>
    <x v="7"/>
    <n v="52233"/>
    <s v="Fruit - Parfait"/>
    <x v="5"/>
    <s v="None"/>
    <n v="3"/>
    <n v="2"/>
    <n v="5"/>
    <n v="3"/>
    <n v="2.5"/>
    <x v="0"/>
    <n v="9"/>
    <n v="7.5"/>
    <n v="15"/>
  </r>
  <r>
    <x v="7"/>
    <n v="55275"/>
    <s v="Fruit - Parfait"/>
    <x v="6"/>
    <s v="None"/>
    <n v="2"/>
    <n v="2"/>
    <n v="5"/>
    <n v="3"/>
    <n v="2.5"/>
    <x v="0"/>
    <n v="6"/>
    <n v="5"/>
    <n v="10"/>
  </r>
  <r>
    <x v="7"/>
    <n v="10320"/>
    <s v="Fruit - Pineapple"/>
    <x v="7"/>
    <s v="None"/>
    <n v="3"/>
    <n v="3"/>
    <n v="5"/>
    <n v="2"/>
    <n v="3"/>
    <x v="0"/>
    <n v="6"/>
    <n v="9"/>
    <n v="15"/>
  </r>
  <r>
    <x v="7"/>
    <n v="52208"/>
    <s v="Fruit - Watermelon"/>
    <x v="11"/>
    <s v="None"/>
    <n v="9"/>
    <n v="6.3650349650349654"/>
    <n v="15"/>
    <n v="8.6349650349650346"/>
    <n v="4.8081585081585079"/>
    <x v="0"/>
    <n v="77.714685314685312"/>
    <n v="43.273426573426569"/>
    <n v="135"/>
  </r>
  <r>
    <x v="7"/>
    <n v="59870"/>
    <s v="Fruit - Watermelon"/>
    <x v="20"/>
    <s v="None"/>
    <n v="4"/>
    <n v="5.0903096903096907"/>
    <n v="13"/>
    <n v="7.9096903096903093"/>
    <n v="3.8270229770229771"/>
    <x v="0"/>
    <n v="31.638761238761237"/>
    <n v="15.308091908091908"/>
    <n v="52"/>
  </r>
  <r>
    <x v="7"/>
    <n v="30100"/>
    <s v="Fruit - Watermelon"/>
    <x v="12"/>
    <s v="None"/>
    <n v="4"/>
    <n v="2"/>
    <n v="4"/>
    <n v="2"/>
    <n v="3"/>
    <x v="0"/>
    <n v="8"/>
    <n v="12"/>
    <n v="16"/>
  </r>
  <r>
    <x v="7"/>
    <n v="37095"/>
    <s v="Fruit - Watermelon"/>
    <x v="21"/>
    <s v="None"/>
    <n v="2"/>
    <n v="2.5"/>
    <n v="5"/>
    <n v="2.5"/>
    <n v="2.5"/>
    <x v="0"/>
    <n v="5"/>
    <n v="5"/>
    <n v="10"/>
  </r>
  <r>
    <x v="7"/>
    <n v="42207"/>
    <s v="Snack"/>
    <x v="14"/>
    <s v="None"/>
    <n v="3"/>
    <n v="6"/>
    <n v="10"/>
    <n v="4"/>
    <n v="3"/>
    <x v="0"/>
    <n v="12"/>
    <n v="9"/>
    <n v="30"/>
  </r>
  <r>
    <x v="7"/>
    <n v="42209"/>
    <s v="Snack"/>
    <x v="16"/>
    <s v="None"/>
    <n v="1"/>
    <n v="6"/>
    <n v="10"/>
    <n v="4"/>
    <n v="3"/>
    <x v="0"/>
    <n v="4"/>
    <n v="3"/>
    <n v="10"/>
  </r>
  <r>
    <x v="7"/>
    <n v="56976"/>
    <s v="Snack"/>
    <x v="22"/>
    <s v="None"/>
    <n v="1"/>
    <n v="4"/>
    <n v="6"/>
    <n v="2"/>
    <n v="2"/>
    <x v="0"/>
    <n v="2"/>
    <n v="2"/>
    <n v="6"/>
  </r>
  <r>
    <x v="7"/>
    <n v="30099"/>
    <s v="No Production Group"/>
    <x v="17"/>
    <s v="None"/>
    <n v="6"/>
    <n v="1.5"/>
    <n v="3.5"/>
    <n v="2"/>
    <n v="2.5"/>
    <x v="0"/>
    <n v="12"/>
    <n v="15"/>
    <n v="21"/>
  </r>
  <r>
    <x v="8"/>
    <n v="37100"/>
    <s v="Fruit - Cantaloupe"/>
    <x v="18"/>
    <s v="None"/>
    <n v="1"/>
    <n v="1.5636363636363635"/>
    <n v="5"/>
    <n v="3.4363636363636365"/>
    <n v="1.6818181818181817"/>
    <x v="1"/>
    <n v="3.4363636363636365"/>
    <n v="1.6818181818181817"/>
    <n v="5"/>
  </r>
  <r>
    <x v="8"/>
    <n v="37083"/>
    <s v="Fruit - Mixed"/>
    <x v="1"/>
    <s v="None"/>
    <n v="2"/>
    <n v="3.0571428571428574"/>
    <n v="8"/>
    <n v="4.9428571428571431"/>
    <n v="3.1904761904761907"/>
    <x v="1"/>
    <n v="9.8857142857142861"/>
    <n v="6.3809523809523814"/>
    <n v="16"/>
  </r>
  <r>
    <x v="8"/>
    <n v="50568"/>
    <s v="Fruit - Mixed"/>
    <x v="3"/>
    <s v="None"/>
    <n v="2"/>
    <n v="2.4632367632367629"/>
    <n v="8"/>
    <n v="5.5367632367632371"/>
    <n v="2.2695304695304692"/>
    <x v="1"/>
    <n v="11.073526473526474"/>
    <n v="4.5390609390609384"/>
    <n v="16"/>
  </r>
  <r>
    <x v="8"/>
    <n v="50569"/>
    <s v="Fruit - Mixed"/>
    <x v="19"/>
    <s v="None"/>
    <n v="5"/>
    <n v="3.8464535464535468"/>
    <n v="10"/>
    <n v="6.1535464535464532"/>
    <n v="3.2201132201132201"/>
    <x v="1"/>
    <n v="30.767732267732267"/>
    <n v="16.100566100566102"/>
    <n v="50"/>
  </r>
  <r>
    <x v="8"/>
    <n v="31027"/>
    <s v="Fruit - Parfait"/>
    <x v="4"/>
    <s v="None"/>
    <n v="1"/>
    <n v="2"/>
    <n v="5"/>
    <n v="3"/>
    <n v="2.5"/>
    <x v="1"/>
    <n v="3"/>
    <n v="2.5"/>
    <n v="5"/>
  </r>
  <r>
    <x v="8"/>
    <n v="52233"/>
    <s v="Fruit - Parfait"/>
    <x v="5"/>
    <s v="None"/>
    <n v="1"/>
    <n v="2"/>
    <n v="5"/>
    <n v="3"/>
    <n v="2.5"/>
    <x v="1"/>
    <n v="3"/>
    <n v="2.5"/>
    <n v="5"/>
  </r>
  <r>
    <x v="8"/>
    <n v="55275"/>
    <s v="Fruit - Parfait"/>
    <x v="6"/>
    <s v="None"/>
    <n v="2"/>
    <n v="2"/>
    <n v="5"/>
    <n v="3"/>
    <n v="2.5"/>
    <x v="1"/>
    <n v="6"/>
    <n v="5"/>
    <n v="10"/>
  </r>
  <r>
    <x v="8"/>
    <n v="10320"/>
    <s v="Fruit - Pineapple"/>
    <x v="7"/>
    <s v="None"/>
    <n v="3"/>
    <n v="3"/>
    <n v="5"/>
    <n v="2"/>
    <n v="3"/>
    <x v="1"/>
    <n v="6"/>
    <n v="9"/>
    <n v="15"/>
  </r>
  <r>
    <x v="8"/>
    <n v="37096"/>
    <s v="Fruit - Pineapple"/>
    <x v="8"/>
    <s v="None"/>
    <n v="2"/>
    <n v="1.2"/>
    <n v="5"/>
    <n v="3.8"/>
    <n v="2"/>
    <x v="1"/>
    <n v="7.6"/>
    <n v="4"/>
    <n v="10"/>
  </r>
  <r>
    <x v="8"/>
    <n v="50570"/>
    <s v="Fruit - Pineapple"/>
    <x v="9"/>
    <s v="None"/>
    <n v="3"/>
    <n v="2.5142857142857142"/>
    <n v="8"/>
    <n v="5.4857142857142858"/>
    <n v="3.2142857142857144"/>
    <x v="1"/>
    <n v="16.457142857142856"/>
    <n v="9.6428571428571423"/>
    <n v="24"/>
  </r>
  <r>
    <x v="8"/>
    <n v="31800"/>
    <s v="Fruit - Platter"/>
    <x v="10"/>
    <s v="None"/>
    <n v="7"/>
    <n v="15.042324342324342"/>
    <n v="25"/>
    <n v="9.957675657675658"/>
    <n v="7.2486957486957486"/>
    <x v="1"/>
    <n v="69.703729603729613"/>
    <n v="50.740870240870237"/>
    <n v="175"/>
  </r>
  <r>
    <x v="8"/>
    <n v="37096"/>
    <s v="Fruit - Pineapple"/>
    <x v="8"/>
    <s v="None"/>
    <n v="2"/>
    <n v="1.2"/>
    <n v="5"/>
    <n v="3.8"/>
    <n v="2"/>
    <x v="1"/>
    <n v="7.6"/>
    <n v="4"/>
    <n v="10"/>
  </r>
  <r>
    <x v="8"/>
    <n v="50570"/>
    <s v="Fruit - Pineapple"/>
    <x v="9"/>
    <s v="None"/>
    <n v="4"/>
    <n v="2.5142857142857142"/>
    <n v="8"/>
    <n v="5.4857142857142858"/>
    <n v="3.2142857142857144"/>
    <x v="1"/>
    <n v="21.942857142857143"/>
    <n v="12.857142857142858"/>
    <n v="32"/>
  </r>
  <r>
    <x v="8"/>
    <n v="31800"/>
    <s v="Fruit - Platter"/>
    <x v="10"/>
    <s v="None"/>
    <n v="3"/>
    <n v="15.042324342324342"/>
    <n v="25"/>
    <n v="9.957675657675658"/>
    <n v="7.2486957486957486"/>
    <x v="1"/>
    <n v="29.873026973026974"/>
    <n v="21.746087246087246"/>
    <n v="75"/>
  </r>
  <r>
    <x v="8"/>
    <n v="52208"/>
    <s v="Fruit - Platter"/>
    <x v="11"/>
    <s v="None"/>
    <n v="4"/>
    <n v="6.3650349650349654"/>
    <n v="15"/>
    <n v="8.6349650349650346"/>
    <n v="4.8081585081585079"/>
    <x v="1"/>
    <n v="34.539860139860139"/>
    <n v="19.232634032634031"/>
    <n v="60"/>
  </r>
  <r>
    <x v="8"/>
    <n v="59870"/>
    <s v="Fruit - Platter"/>
    <x v="20"/>
    <s v="None"/>
    <n v="2"/>
    <n v="5.0903096903096907"/>
    <n v="13"/>
    <n v="7.9096903096903093"/>
    <n v="3.8270229770229771"/>
    <x v="1"/>
    <n v="15.819380619380619"/>
    <n v="7.6540459540459542"/>
    <n v="26"/>
  </r>
  <r>
    <x v="8"/>
    <n v="30100"/>
    <s v="Fruit - Watermelon"/>
    <x v="12"/>
    <s v="None"/>
    <n v="6"/>
    <n v="2"/>
    <n v="4"/>
    <n v="2"/>
    <n v="3"/>
    <x v="1"/>
    <n v="12"/>
    <n v="18"/>
    <n v="24"/>
  </r>
  <r>
    <x v="8"/>
    <n v="37095"/>
    <s v="Fruit - Watermelon"/>
    <x v="21"/>
    <s v="None"/>
    <n v="2"/>
    <n v="2.5"/>
    <n v="5"/>
    <n v="2.5"/>
    <n v="2.5"/>
    <x v="1"/>
    <n v="5"/>
    <n v="5"/>
    <n v="10"/>
  </r>
  <r>
    <x v="8"/>
    <n v="50571"/>
    <s v="Fruit - Watermelon"/>
    <x v="13"/>
    <s v="None"/>
    <n v="2"/>
    <n v="4"/>
    <n v="8"/>
    <n v="4"/>
    <n v="3.5"/>
    <x v="1"/>
    <n v="8"/>
    <n v="7"/>
    <n v="16"/>
  </r>
  <r>
    <x v="8"/>
    <n v="56976"/>
    <s v="Snack"/>
    <x v="22"/>
    <s v="None"/>
    <n v="2"/>
    <n v="4"/>
    <n v="6"/>
    <n v="2"/>
    <n v="2"/>
    <x v="1"/>
    <n v="4"/>
    <n v="4"/>
    <n v="12"/>
  </r>
  <r>
    <x v="8"/>
    <n v="30099"/>
    <s v="No Production Group"/>
    <x v="17"/>
    <s v="None"/>
    <n v="5"/>
    <n v="1.5"/>
    <n v="3.5"/>
    <n v="2"/>
    <n v="2.5"/>
    <x v="1"/>
    <n v="10"/>
    <n v="12.5"/>
    <n v="17.5"/>
  </r>
  <r>
    <x v="9"/>
    <n v="37011"/>
    <s v="Fruit - Berries"/>
    <x v="0"/>
    <s v="None"/>
    <n v="1"/>
    <n v="3"/>
    <n v="7"/>
    <n v="4"/>
    <n v="1.5"/>
    <x v="2"/>
    <n v="4"/>
    <n v="1.5"/>
    <n v="7"/>
  </r>
  <r>
    <x v="9"/>
    <n v="37100"/>
    <s v="Fruit - Cantaloupe"/>
    <x v="18"/>
    <s v="None"/>
    <n v="2"/>
    <n v="1.5636363636363635"/>
    <n v="5"/>
    <n v="3.4363636363636365"/>
    <n v="1.6818181818181817"/>
    <x v="2"/>
    <n v="6.872727272727273"/>
    <n v="3.3636363636363633"/>
    <n v="10"/>
  </r>
  <r>
    <x v="9"/>
    <n v="50565"/>
    <s v="Fruit - Mixed"/>
    <x v="2"/>
    <s v="None"/>
    <n v="3"/>
    <n v="2.6693639693639697"/>
    <n v="7"/>
    <n v="4.3306360306360308"/>
    <n v="2.5023865023865026"/>
    <x v="2"/>
    <n v="12.991908091908092"/>
    <n v="7.5071595071595079"/>
    <n v="21"/>
  </r>
  <r>
    <x v="9"/>
    <n v="50568"/>
    <s v="Fruit - Mixed"/>
    <x v="3"/>
    <s v="None"/>
    <n v="1"/>
    <n v="2.4632367632367629"/>
    <n v="8"/>
    <n v="5.5367632367632371"/>
    <n v="2.2695304695304692"/>
    <x v="2"/>
    <n v="5.5367632367632371"/>
    <n v="2.2695304695304692"/>
    <n v="8"/>
  </r>
  <r>
    <x v="9"/>
    <n v="50569"/>
    <s v="Fruit - Mixed"/>
    <x v="19"/>
    <s v="None"/>
    <n v="7"/>
    <n v="3.8464535464535468"/>
    <n v="10"/>
    <n v="6.1535464535464532"/>
    <n v="3.2201132201132201"/>
    <x v="2"/>
    <n v="43.074825174825172"/>
    <n v="22.540792540792541"/>
    <n v="70"/>
  </r>
  <r>
    <x v="9"/>
    <n v="31027"/>
    <s v="Fruit - Parfait"/>
    <x v="4"/>
    <s v="None"/>
    <n v="2"/>
    <n v="2"/>
    <n v="5"/>
    <n v="3"/>
    <n v="2.5"/>
    <x v="2"/>
    <n v="6"/>
    <n v="5"/>
    <n v="10"/>
  </r>
  <r>
    <x v="9"/>
    <n v="55275"/>
    <s v="Fruit - Parfait"/>
    <x v="6"/>
    <s v="None"/>
    <n v="1"/>
    <n v="2"/>
    <n v="5"/>
    <n v="3"/>
    <n v="2.5"/>
    <x v="2"/>
    <n v="3"/>
    <n v="2.5"/>
    <n v="5"/>
  </r>
  <r>
    <x v="9"/>
    <n v="10320"/>
    <s v="Fruit - Pineapple"/>
    <x v="7"/>
    <s v="None"/>
    <n v="6"/>
    <n v="3"/>
    <n v="5"/>
    <n v="2"/>
    <n v="3"/>
    <x v="2"/>
    <n v="12"/>
    <n v="18"/>
    <n v="30"/>
  </r>
  <r>
    <x v="9"/>
    <n v="50570"/>
    <s v="Fruit - Pineapple"/>
    <x v="9"/>
    <s v="None"/>
    <n v="2"/>
    <n v="2.5142857142857142"/>
    <n v="8"/>
    <n v="5.4857142857142858"/>
    <n v="3.2142857142857144"/>
    <x v="2"/>
    <n v="10.971428571428572"/>
    <n v="6.4285714285714288"/>
    <n v="16"/>
  </r>
  <r>
    <x v="9"/>
    <n v="31800"/>
    <s v="Fruit - Platter"/>
    <x v="10"/>
    <s v="None"/>
    <n v="3"/>
    <n v="15.042324342324342"/>
    <n v="25"/>
    <n v="9.957675657675658"/>
    <n v="7.2486957486957486"/>
    <x v="2"/>
    <n v="29.873026973026974"/>
    <n v="21.746087246087246"/>
    <n v="75"/>
  </r>
  <r>
    <x v="9"/>
    <n v="52208"/>
    <s v="Fruit - Platter"/>
    <x v="11"/>
    <s v="None"/>
    <n v="10"/>
    <n v="6.3650349650349654"/>
    <n v="15"/>
    <n v="8.6349650349650346"/>
    <n v="4.8081585081585079"/>
    <x v="2"/>
    <n v="86.349650349650346"/>
    <n v="48.081585081585075"/>
    <n v="150"/>
  </r>
  <r>
    <x v="9"/>
    <n v="59870"/>
    <s v="Fruit - Platter"/>
    <x v="20"/>
    <s v="None"/>
    <n v="2"/>
    <n v="5.0903096903096907"/>
    <n v="13"/>
    <n v="7.9096903096903093"/>
    <n v="3.8270229770229771"/>
    <x v="2"/>
    <n v="15.819380619380619"/>
    <n v="7.6540459540459542"/>
    <n v="26"/>
  </r>
  <r>
    <x v="9"/>
    <n v="30100"/>
    <s v="Fruit - Watermelon"/>
    <x v="12"/>
    <s v="None"/>
    <n v="1"/>
    <n v="2"/>
    <n v="4"/>
    <n v="2"/>
    <n v="3"/>
    <x v="2"/>
    <n v="2"/>
    <n v="3"/>
    <n v="4"/>
  </r>
  <r>
    <x v="9"/>
    <n v="50571"/>
    <s v="Fruit - Watermelon"/>
    <x v="13"/>
    <s v="None"/>
    <n v="3"/>
    <n v="4"/>
    <n v="8"/>
    <n v="4"/>
    <n v="3.5"/>
    <x v="2"/>
    <n v="12"/>
    <n v="10.5"/>
    <n v="24"/>
  </r>
  <r>
    <x v="9"/>
    <n v="42207"/>
    <s v="Snack"/>
    <x v="14"/>
    <s v="None"/>
    <n v="2"/>
    <n v="6"/>
    <n v="10"/>
    <n v="4"/>
    <n v="3"/>
    <x v="2"/>
    <n v="8"/>
    <n v="6"/>
    <n v="20"/>
  </r>
  <r>
    <x v="9"/>
    <n v="30099"/>
    <s v="No Production Group"/>
    <x v="17"/>
    <s v="None"/>
    <n v="2"/>
    <n v="1.5"/>
    <n v="3.5"/>
    <n v="2"/>
    <n v="2.5"/>
    <x v="2"/>
    <n v="4"/>
    <n v="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2BDB5-DBD1-405C-82F8-55A7E155115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4:K25" firstHeaderRow="0" firstDataRow="1" firstDataCol="1"/>
  <pivotFields count="16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numFmtId="2" showAll="0"/>
    <pivotField showAll="0"/>
    <pivotField showAll="0"/>
    <pivotField numFmtId="2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numFmtId="2" showAll="0"/>
    <pivotField numFmtId="2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0"/>
    <field x="10"/>
  </rowFields>
  <rowItems count="21">
    <i>
      <x/>
    </i>
    <i r="1">
      <x v="5"/>
    </i>
    <i>
      <x v="1"/>
    </i>
    <i r="1">
      <x v="6"/>
    </i>
    <i>
      <x v="2"/>
    </i>
    <i r="1">
      <x/>
    </i>
    <i>
      <x v="3"/>
    </i>
    <i r="1">
      <x v="1"/>
    </i>
    <i>
      <x v="4"/>
    </i>
    <i r="1">
      <x v="2"/>
    </i>
    <i>
      <x v="5"/>
    </i>
    <i r="1">
      <x v="3"/>
    </i>
    <i>
      <x v="6"/>
    </i>
    <i r="1">
      <x v="4"/>
    </i>
    <i>
      <x v="7"/>
    </i>
    <i r="1">
      <x v="5"/>
    </i>
    <i>
      <x v="8"/>
    </i>
    <i r="1">
      <x v="6"/>
    </i>
    <i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e Now" fld="5" baseField="0" baseItem="0"/>
    <dataField name="Sum of Total Revenue" fld="1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1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DE62D-ECD4-442A-B935-15BBBF2F589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211" firstHeaderRow="0" firstDataRow="1" firstDataCol="1"/>
  <pivotFields count="16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 sortType="descending">
      <items count="25">
        <item x="0"/>
        <item x="18"/>
        <item x="19"/>
        <item x="2"/>
        <item x="7"/>
        <item x="23"/>
        <item x="3"/>
        <item x="6"/>
        <item x="5"/>
        <item x="4"/>
        <item x="9"/>
        <item x="8"/>
        <item x="1"/>
        <item x="10"/>
        <item x="11"/>
        <item x="12"/>
        <item x="22"/>
        <item x="16"/>
        <item x="15"/>
        <item x="14"/>
        <item x="20"/>
        <item x="13"/>
        <item x="21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numFmtId="2" showAll="0"/>
    <pivotField showAll="0"/>
    <pivotField showAll="0"/>
    <pivotField numFmtId="2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numFmtId="2" showAll="0"/>
    <pivotField numFmtId="2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0"/>
    <field x="10"/>
    <field x="3"/>
  </rowFields>
  <rowItems count="207">
    <i>
      <x/>
    </i>
    <i r="1">
      <x v="5"/>
    </i>
    <i r="2">
      <x v="14"/>
    </i>
    <i r="2">
      <x v="13"/>
    </i>
    <i r="2">
      <x v="15"/>
    </i>
    <i r="2">
      <x/>
    </i>
    <i r="2">
      <x v="4"/>
    </i>
    <i r="2">
      <x v="23"/>
    </i>
    <i r="2">
      <x v="17"/>
    </i>
    <i r="2">
      <x v="18"/>
    </i>
    <i r="2">
      <x v="19"/>
    </i>
    <i r="2">
      <x v="6"/>
    </i>
    <i r="2">
      <x v="12"/>
    </i>
    <i r="2">
      <x v="8"/>
    </i>
    <i r="2">
      <x v="3"/>
    </i>
    <i r="2">
      <x v="7"/>
    </i>
    <i r="2">
      <x v="10"/>
    </i>
    <i r="2">
      <x v="21"/>
    </i>
    <i r="2">
      <x v="9"/>
    </i>
    <i r="2">
      <x v="11"/>
    </i>
    <i>
      <x v="1"/>
    </i>
    <i r="1">
      <x v="6"/>
    </i>
    <i r="2">
      <x v="13"/>
    </i>
    <i r="2">
      <x v="14"/>
    </i>
    <i r="2">
      <x v="10"/>
    </i>
    <i r="2">
      <x v="4"/>
    </i>
    <i r="2">
      <x v="6"/>
    </i>
    <i r="2">
      <x v="23"/>
    </i>
    <i r="2">
      <x v="20"/>
    </i>
    <i r="2">
      <x v="2"/>
    </i>
    <i r="2">
      <x v="15"/>
    </i>
    <i r="2">
      <x v="16"/>
    </i>
    <i r="2">
      <x v="21"/>
    </i>
    <i r="2">
      <x/>
    </i>
    <i r="2">
      <x v="17"/>
    </i>
    <i r="2">
      <x v="7"/>
    </i>
    <i r="2">
      <x v="8"/>
    </i>
    <i r="2">
      <x v="9"/>
    </i>
    <i r="2">
      <x v="1"/>
    </i>
    <i r="2">
      <x v="12"/>
    </i>
    <i r="2">
      <x v="3"/>
    </i>
    <i r="2">
      <x v="22"/>
    </i>
    <i r="2">
      <x v="11"/>
    </i>
    <i>
      <x v="2"/>
    </i>
    <i r="1">
      <x/>
    </i>
    <i r="2">
      <x v="14"/>
    </i>
    <i r="2">
      <x v="13"/>
    </i>
    <i r="2">
      <x v="2"/>
    </i>
    <i r="2">
      <x v="10"/>
    </i>
    <i r="2">
      <x v="4"/>
    </i>
    <i r="2">
      <x v="20"/>
    </i>
    <i r="2">
      <x v="15"/>
    </i>
    <i r="2">
      <x v="17"/>
    </i>
    <i r="2">
      <x v="9"/>
    </i>
    <i r="2">
      <x v="8"/>
    </i>
    <i r="2">
      <x v="23"/>
    </i>
    <i r="2">
      <x v="5"/>
    </i>
    <i r="2">
      <x v="19"/>
    </i>
    <i r="2">
      <x v="22"/>
    </i>
    <i r="2">
      <x v="7"/>
    </i>
    <i r="2">
      <x v="11"/>
    </i>
    <i r="2">
      <x v="21"/>
    </i>
    <i r="2">
      <x v="12"/>
    </i>
    <i r="2">
      <x v="1"/>
    </i>
    <i>
      <x v="3"/>
    </i>
    <i r="1">
      <x v="1"/>
    </i>
    <i r="2">
      <x v="2"/>
    </i>
    <i r="2">
      <x v="19"/>
    </i>
    <i r="2">
      <x v="18"/>
    </i>
    <i r="2">
      <x v="17"/>
    </i>
    <i r="2">
      <x v="4"/>
    </i>
    <i r="2">
      <x v="21"/>
    </i>
    <i r="2">
      <x v="12"/>
    </i>
    <i r="2">
      <x v="14"/>
    </i>
    <i r="2">
      <x v="3"/>
    </i>
    <i r="2">
      <x v="11"/>
    </i>
    <i r="2">
      <x v="8"/>
    </i>
    <i r="2">
      <x v="23"/>
    </i>
    <i r="2">
      <x/>
    </i>
    <i r="2">
      <x v="7"/>
    </i>
    <i r="2">
      <x v="15"/>
    </i>
    <i>
      <x v="4"/>
    </i>
    <i r="1">
      <x v="2"/>
    </i>
    <i r="2">
      <x v="14"/>
    </i>
    <i r="2">
      <x v="2"/>
    </i>
    <i r="2">
      <x/>
    </i>
    <i r="2">
      <x v="23"/>
    </i>
    <i r="2">
      <x v="13"/>
    </i>
    <i r="2">
      <x v="4"/>
    </i>
    <i r="2">
      <x v="6"/>
    </i>
    <i r="2">
      <x v="17"/>
    </i>
    <i r="2">
      <x v="15"/>
    </i>
    <i r="2">
      <x v="8"/>
    </i>
    <i r="2">
      <x v="12"/>
    </i>
    <i r="2">
      <x v="9"/>
    </i>
    <i r="2">
      <x v="11"/>
    </i>
    <i r="2">
      <x v="20"/>
    </i>
    <i r="2">
      <x v="16"/>
    </i>
    <i r="2">
      <x v="22"/>
    </i>
    <i r="2">
      <x v="7"/>
    </i>
    <i r="2">
      <x v="21"/>
    </i>
    <i r="2">
      <x v="10"/>
    </i>
    <i r="2">
      <x v="3"/>
    </i>
    <i r="2">
      <x v="1"/>
    </i>
    <i>
      <x v="5"/>
    </i>
    <i r="1">
      <x v="3"/>
    </i>
    <i r="2">
      <x v="14"/>
    </i>
    <i r="2">
      <x v="4"/>
    </i>
    <i r="2">
      <x v="20"/>
    </i>
    <i r="2">
      <x v="10"/>
    </i>
    <i r="2">
      <x v="17"/>
    </i>
    <i r="2">
      <x v="13"/>
    </i>
    <i r="2">
      <x v="6"/>
    </i>
    <i r="2">
      <x v="2"/>
    </i>
    <i r="2">
      <x v="16"/>
    </i>
    <i r="2">
      <x v="12"/>
    </i>
    <i r="2">
      <x v="15"/>
    </i>
    <i r="2">
      <x v="18"/>
    </i>
    <i r="2">
      <x v="5"/>
    </i>
    <i r="2">
      <x v="7"/>
    </i>
    <i r="2">
      <x v="21"/>
    </i>
    <i r="2">
      <x/>
    </i>
    <i r="2">
      <x v="3"/>
    </i>
    <i r="2">
      <x v="22"/>
    </i>
    <i r="2">
      <x v="11"/>
    </i>
    <i r="2">
      <x v="1"/>
    </i>
    <i r="2">
      <x v="23"/>
    </i>
    <i>
      <x v="6"/>
    </i>
    <i r="1">
      <x v="4"/>
    </i>
    <i r="2">
      <x v="14"/>
    </i>
    <i r="2">
      <x v="13"/>
    </i>
    <i r="2">
      <x v="15"/>
    </i>
    <i r="2">
      <x v="17"/>
    </i>
    <i r="2">
      <x v="2"/>
    </i>
    <i r="2">
      <x v="20"/>
    </i>
    <i r="2">
      <x v="10"/>
    </i>
    <i r="2">
      <x v="18"/>
    </i>
    <i r="2">
      <x v="19"/>
    </i>
    <i r="2">
      <x v="8"/>
    </i>
    <i r="2">
      <x v="23"/>
    </i>
    <i r="2">
      <x v="21"/>
    </i>
    <i r="2">
      <x v="6"/>
    </i>
    <i r="2">
      <x v="9"/>
    </i>
    <i r="2">
      <x v="3"/>
    </i>
    <i r="2">
      <x v="7"/>
    </i>
    <i r="2">
      <x v="12"/>
    </i>
    <i r="2">
      <x/>
    </i>
    <i r="2">
      <x v="11"/>
    </i>
    <i>
      <x v="7"/>
    </i>
    <i r="1">
      <x v="5"/>
    </i>
    <i r="2">
      <x v="14"/>
    </i>
    <i r="2">
      <x v="20"/>
    </i>
    <i r="2">
      <x v="12"/>
    </i>
    <i r="2">
      <x v="19"/>
    </i>
    <i r="2">
      <x v="23"/>
    </i>
    <i r="2">
      <x/>
    </i>
    <i r="2">
      <x v="2"/>
    </i>
    <i r="2">
      <x v="5"/>
    </i>
    <i r="2">
      <x v="15"/>
    </i>
    <i r="2">
      <x v="8"/>
    </i>
    <i r="2">
      <x v="4"/>
    </i>
    <i r="2">
      <x v="22"/>
    </i>
    <i r="2">
      <x v="7"/>
    </i>
    <i r="2">
      <x v="1"/>
    </i>
    <i r="2">
      <x v="17"/>
    </i>
    <i r="2">
      <x v="9"/>
    </i>
    <i r="2">
      <x v="6"/>
    </i>
    <i r="2">
      <x v="16"/>
    </i>
    <i>
      <x v="8"/>
    </i>
    <i r="1">
      <x v="6"/>
    </i>
    <i r="2">
      <x v="13"/>
    </i>
    <i r="2">
      <x v="14"/>
    </i>
    <i r="2">
      <x v="10"/>
    </i>
    <i r="2">
      <x v="2"/>
    </i>
    <i r="2">
      <x v="20"/>
    </i>
    <i r="2">
      <x v="15"/>
    </i>
    <i r="2">
      <x v="11"/>
    </i>
    <i r="2">
      <x v="23"/>
    </i>
    <i r="2">
      <x v="6"/>
    </i>
    <i r="2">
      <x v="21"/>
    </i>
    <i r="2">
      <x v="12"/>
    </i>
    <i r="2">
      <x v="4"/>
    </i>
    <i r="2">
      <x v="16"/>
    </i>
    <i r="2">
      <x v="22"/>
    </i>
    <i r="2">
      <x v="7"/>
    </i>
    <i r="2">
      <x v="9"/>
    </i>
    <i r="2">
      <x v="1"/>
    </i>
    <i r="2">
      <x v="8"/>
    </i>
    <i>
      <x v="9"/>
    </i>
    <i r="1">
      <x/>
    </i>
    <i r="2">
      <x v="14"/>
    </i>
    <i r="2">
      <x v="13"/>
    </i>
    <i r="2">
      <x v="2"/>
    </i>
    <i r="2">
      <x v="4"/>
    </i>
    <i r="2">
      <x v="20"/>
    </i>
    <i r="2">
      <x v="21"/>
    </i>
    <i r="2">
      <x v="3"/>
    </i>
    <i r="2">
      <x v="19"/>
    </i>
    <i r="2">
      <x v="10"/>
    </i>
    <i r="2">
      <x v="1"/>
    </i>
    <i r="2">
      <x v="9"/>
    </i>
    <i r="2">
      <x v="6"/>
    </i>
    <i r="2">
      <x/>
    </i>
    <i r="2">
      <x v="23"/>
    </i>
    <i r="2">
      <x v="7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e Now" fld="5" baseField="0" baseItem="0"/>
    <dataField name="Sum of Total Reven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1C614-6C13-489D-A6B6-5BB831541F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9" firstHeaderRow="0" firstDataRow="1" firstDataCol="1"/>
  <pivotFields count="3">
    <pivotField axis="axisRow" allDrilled="1" subtotalTop="0" showAll="0" sortType="de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25">
    <i>
      <x v="14"/>
    </i>
    <i>
      <x v="13"/>
    </i>
    <i>
      <x v="2"/>
    </i>
    <i>
      <x v="4"/>
    </i>
    <i>
      <x v="20"/>
    </i>
    <i>
      <x v="10"/>
    </i>
    <i>
      <x v="15"/>
    </i>
    <i>
      <x v="23"/>
    </i>
    <i>
      <x v="17"/>
    </i>
    <i>
      <x v="6"/>
    </i>
    <i>
      <x v="12"/>
    </i>
    <i>
      <x/>
    </i>
    <i>
      <x v="21"/>
    </i>
    <i>
      <x v="19"/>
    </i>
    <i>
      <x v="8"/>
    </i>
    <i>
      <x v="7"/>
    </i>
    <i>
      <x v="9"/>
    </i>
    <i>
      <x v="3"/>
    </i>
    <i>
      <x v="11"/>
    </i>
    <i>
      <x v="18"/>
    </i>
    <i>
      <x v="16"/>
    </i>
    <i>
      <x v="22"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e Now" fld="2" baseField="0" baseItem="0"/>
    <dataField name="Sum of Total Revenue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t Fruit!$A$1:$I$19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1"/>
  <sheetViews>
    <sheetView workbookViewId="0">
      <pane ySplit="1" topLeftCell="A8" activePane="bottomLeft" state="frozen"/>
      <selection pane="bottomLeft" activeCell="C15" sqref="C15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13.21875" bestFit="1" customWidth="1"/>
    <col min="4" max="4" width="8.77734375" bestFit="1" customWidth="1"/>
    <col min="5" max="5" width="18.44140625" bestFit="1" customWidth="1"/>
    <col min="6" max="6" width="34.109375" bestFit="1" customWidth="1"/>
    <col min="7" max="7" width="6.6640625" bestFit="1" customWidth="1"/>
    <col min="8" max="8" width="12.88671875" bestFit="1" customWidth="1"/>
    <col min="9" max="9" width="21.5546875" bestFit="1" customWidth="1"/>
    <col min="10" max="10" width="13.5546875" bestFit="1" customWidth="1"/>
    <col min="11" max="11" width="13.6640625" bestFit="1" customWidth="1"/>
    <col min="12" max="12" width="15.44140625" bestFit="1" customWidth="1"/>
    <col min="13" max="13" width="19" bestFit="1" customWidth="1"/>
    <col min="14" max="14" width="17.44140625" bestFit="1" customWidth="1"/>
    <col min="15" max="15" width="15.6640625" bestFit="1" customWidth="1"/>
    <col min="16" max="16" width="12.88671875" bestFit="1" customWidth="1"/>
    <col min="19" max="19" width="30.109375" bestFit="1" customWidth="1"/>
    <col min="20" max="20" width="19" bestFit="1" customWidth="1"/>
  </cols>
  <sheetData>
    <row r="1" spans="1:16" x14ac:dyDescent="0.3">
      <c r="A1" s="17" t="s">
        <v>33</v>
      </c>
      <c r="B1" s="18" t="s">
        <v>113</v>
      </c>
      <c r="C1" s="18" t="s">
        <v>148</v>
      </c>
      <c r="D1" s="17" t="s">
        <v>137</v>
      </c>
      <c r="E1" s="17" t="s">
        <v>138</v>
      </c>
      <c r="F1" s="17" t="s">
        <v>1</v>
      </c>
      <c r="G1" s="17" t="s">
        <v>2</v>
      </c>
      <c r="H1" s="17" t="s">
        <v>139</v>
      </c>
      <c r="I1" s="18" t="s">
        <v>140</v>
      </c>
      <c r="J1" s="18" t="s">
        <v>141</v>
      </c>
      <c r="K1" s="18" t="s">
        <v>142</v>
      </c>
      <c r="L1" s="18" t="s">
        <v>143</v>
      </c>
      <c r="M1" s="18" t="s">
        <v>144</v>
      </c>
      <c r="N1" s="18" t="s">
        <v>145</v>
      </c>
      <c r="O1" s="18" t="s">
        <v>146</v>
      </c>
      <c r="P1" s="18" t="s">
        <v>147</v>
      </c>
    </row>
    <row r="2" spans="1:16" x14ac:dyDescent="0.3">
      <c r="A2" s="16">
        <v>45618</v>
      </c>
      <c r="B2" s="4" t="str">
        <f t="shared" ref="B2:B33" si="0">TEXT(A2,"DDDD")</f>
        <v>Friday</v>
      </c>
      <c r="C2" s="4"/>
      <c r="D2" s="4">
        <v>37101</v>
      </c>
      <c r="E2" s="4" t="s">
        <v>4</v>
      </c>
      <c r="F2" s="4" t="s">
        <v>10</v>
      </c>
      <c r="G2" s="4" t="s">
        <v>24</v>
      </c>
      <c r="H2" s="4">
        <v>4</v>
      </c>
      <c r="I2" s="14">
        <f>VLOOKUP(F2,'Fruits Price'!$C$1:$G$25,5,FALSE)</f>
        <v>1.5</v>
      </c>
      <c r="J2" s="14">
        <f>VLOOKUP(F2,'Fruits Price'!$C$1:$E$25,3,FALSE)</f>
        <v>3</v>
      </c>
      <c r="K2" s="4">
        <v>7</v>
      </c>
      <c r="L2" s="4">
        <f>VLOOKUP(F2,'Fruits Price'!$C$1:$F$25,4,FALSE)</f>
        <v>4</v>
      </c>
      <c r="M2" s="14">
        <f t="shared" ref="M2:M33" si="1">H2*I2</f>
        <v>6</v>
      </c>
      <c r="N2" s="14">
        <f t="shared" ref="N2:N33" si="2">H2*J2</f>
        <v>12</v>
      </c>
      <c r="O2" s="4">
        <f t="shared" ref="O2:O33" si="3">H2*K2</f>
        <v>28</v>
      </c>
      <c r="P2" s="14">
        <f>H2*L2</f>
        <v>16</v>
      </c>
    </row>
    <row r="3" spans="1:16" x14ac:dyDescent="0.3">
      <c r="A3" s="16">
        <v>45618</v>
      </c>
      <c r="B3" s="4" t="str">
        <f t="shared" si="0"/>
        <v>Friday</v>
      </c>
      <c r="C3" s="4"/>
      <c r="D3" s="4">
        <v>37083</v>
      </c>
      <c r="E3" s="4" t="s">
        <v>5</v>
      </c>
      <c r="F3" s="4" t="s">
        <v>11</v>
      </c>
      <c r="G3" s="4" t="s">
        <v>24</v>
      </c>
      <c r="H3" s="4">
        <v>2</v>
      </c>
      <c r="I3" s="14">
        <f>VLOOKUP(F3,'Fruits Price'!$C$1:$G$25,5,FALSE)</f>
        <v>3.1904761904761907</v>
      </c>
      <c r="J3" s="14">
        <f>VLOOKUP(F3,'Fruits Price'!$C$1:$E$25,3,FALSE)</f>
        <v>3.0571428571428574</v>
      </c>
      <c r="K3" s="4">
        <v>8</v>
      </c>
      <c r="L3" s="14">
        <f>VLOOKUP(F3,'Fruits Price'!$C$1:$F$25,4,FALSE)</f>
        <v>4.9428571428571431</v>
      </c>
      <c r="M3" s="14">
        <f t="shared" si="1"/>
        <v>6.3809523809523814</v>
      </c>
      <c r="N3" s="14">
        <f t="shared" si="2"/>
        <v>6.1142857142857148</v>
      </c>
      <c r="O3" s="4">
        <f t="shared" si="3"/>
        <v>16</v>
      </c>
      <c r="P3" s="14">
        <f t="shared" ref="P3:P66" si="4">H3*L3</f>
        <v>9.8857142857142861</v>
      </c>
    </row>
    <row r="4" spans="1:16" x14ac:dyDescent="0.3">
      <c r="A4" s="16">
        <v>45618</v>
      </c>
      <c r="B4" s="4" t="str">
        <f t="shared" si="0"/>
        <v>Friday</v>
      </c>
      <c r="C4" s="4"/>
      <c r="D4" s="4">
        <v>50565</v>
      </c>
      <c r="E4" s="4" t="s">
        <v>5</v>
      </c>
      <c r="F4" s="4" t="s">
        <v>12</v>
      </c>
      <c r="G4" s="4" t="s">
        <v>24</v>
      </c>
      <c r="H4" s="4">
        <v>2</v>
      </c>
      <c r="I4" s="14">
        <f>VLOOKUP(F4,'Fruits Price'!$C$1:$G$25,5,FALSE)</f>
        <v>2.5023865023865026</v>
      </c>
      <c r="J4" s="14">
        <f>VLOOKUP(F4,'Fruits Price'!$C$1:$E$25,3,FALSE)</f>
        <v>2.6693639693639697</v>
      </c>
      <c r="K4" s="4">
        <v>7</v>
      </c>
      <c r="L4" s="14">
        <f>VLOOKUP(F4,'Fruits Price'!$C$1:$F$25,4,FALSE)</f>
        <v>4.3306360306360308</v>
      </c>
      <c r="M4" s="14">
        <f t="shared" si="1"/>
        <v>5.0047730047730052</v>
      </c>
      <c r="N4" s="14">
        <f t="shared" si="2"/>
        <v>5.3387279387279394</v>
      </c>
      <c r="O4" s="4">
        <f t="shared" si="3"/>
        <v>14</v>
      </c>
      <c r="P4" s="14">
        <f t="shared" si="4"/>
        <v>8.6612720612720615</v>
      </c>
    </row>
    <row r="5" spans="1:16" x14ac:dyDescent="0.3">
      <c r="A5" s="16">
        <v>45618</v>
      </c>
      <c r="B5" s="4" t="str">
        <f t="shared" si="0"/>
        <v>Friday</v>
      </c>
      <c r="C5" s="4">
        <f>WEEKNUM(A5)</f>
        <v>47</v>
      </c>
      <c r="D5" s="4">
        <v>50568</v>
      </c>
      <c r="E5" s="4" t="s">
        <v>5</v>
      </c>
      <c r="F5" s="4" t="s">
        <v>13</v>
      </c>
      <c r="G5" s="4" t="s">
        <v>24</v>
      </c>
      <c r="H5" s="4">
        <v>2</v>
      </c>
      <c r="I5" s="14">
        <f>VLOOKUP(F5,'Fruits Price'!$C$1:$G$25,5,FALSE)</f>
        <v>2.2695304695304692</v>
      </c>
      <c r="J5" s="14">
        <f>VLOOKUP(F5,'Fruits Price'!$C$1:$E$25,3,FALSE)</f>
        <v>2.4632367632367629</v>
      </c>
      <c r="K5" s="4">
        <v>8</v>
      </c>
      <c r="L5" s="14">
        <f>VLOOKUP(F5,'Fruits Price'!$C$1:$F$25,4,FALSE)</f>
        <v>5.5367632367632371</v>
      </c>
      <c r="M5" s="14">
        <f t="shared" si="1"/>
        <v>4.5390609390609384</v>
      </c>
      <c r="N5" s="14">
        <f t="shared" si="2"/>
        <v>4.9264735264735258</v>
      </c>
      <c r="O5" s="4">
        <f t="shared" si="3"/>
        <v>16</v>
      </c>
      <c r="P5" s="14">
        <f t="shared" si="4"/>
        <v>11.073526473526474</v>
      </c>
    </row>
    <row r="6" spans="1:16" x14ac:dyDescent="0.3">
      <c r="A6" s="16">
        <v>45618</v>
      </c>
      <c r="B6" s="4" t="str">
        <f t="shared" si="0"/>
        <v>Friday</v>
      </c>
      <c r="C6" s="4">
        <f t="shared" ref="C6:C69" si="5">WEEKNUM(A6)</f>
        <v>47</v>
      </c>
      <c r="D6" s="4">
        <v>31027</v>
      </c>
      <c r="E6" s="4" t="s">
        <v>6</v>
      </c>
      <c r="F6" s="4" t="s">
        <v>14</v>
      </c>
      <c r="G6" s="4" t="s">
        <v>24</v>
      </c>
      <c r="H6" s="4">
        <v>1</v>
      </c>
      <c r="I6" s="14">
        <f>VLOOKUP(F6,'Fruits Price'!$C$1:$G$25,5,FALSE)</f>
        <v>2.5</v>
      </c>
      <c r="J6" s="14">
        <f>VLOOKUP(F6,'Fruits Price'!$C$1:$E$25,3,FALSE)</f>
        <v>2</v>
      </c>
      <c r="K6" s="4">
        <v>5</v>
      </c>
      <c r="L6" s="14">
        <f>VLOOKUP(F6,'Fruits Price'!$C$1:$F$25,4,FALSE)</f>
        <v>3</v>
      </c>
      <c r="M6" s="14">
        <f t="shared" si="1"/>
        <v>2.5</v>
      </c>
      <c r="N6" s="14">
        <f t="shared" si="2"/>
        <v>2</v>
      </c>
      <c r="O6" s="4">
        <f t="shared" si="3"/>
        <v>5</v>
      </c>
      <c r="P6" s="14">
        <f t="shared" si="4"/>
        <v>3</v>
      </c>
    </row>
    <row r="7" spans="1:16" x14ac:dyDescent="0.3">
      <c r="A7" s="16">
        <v>45618</v>
      </c>
      <c r="B7" s="4" t="str">
        <f t="shared" si="0"/>
        <v>Friday</v>
      </c>
      <c r="C7" s="4">
        <f t="shared" si="5"/>
        <v>47</v>
      </c>
      <c r="D7" s="4">
        <v>52233</v>
      </c>
      <c r="E7" s="4" t="s">
        <v>6</v>
      </c>
      <c r="F7" s="4" t="s">
        <v>15</v>
      </c>
      <c r="G7" s="4" t="s">
        <v>24</v>
      </c>
      <c r="H7" s="4">
        <v>3</v>
      </c>
      <c r="I7" s="14">
        <f>VLOOKUP(F7,'Fruits Price'!$C$1:$G$25,5,FALSE)</f>
        <v>2.5</v>
      </c>
      <c r="J7" s="14">
        <f>VLOOKUP(F7,'Fruits Price'!$C$1:$E$25,3,FALSE)</f>
        <v>2</v>
      </c>
      <c r="K7" s="4">
        <v>5</v>
      </c>
      <c r="L7" s="14">
        <f>VLOOKUP(F7,'Fruits Price'!$C$1:$F$25,4,FALSE)</f>
        <v>3</v>
      </c>
      <c r="M7" s="14">
        <f t="shared" si="1"/>
        <v>7.5</v>
      </c>
      <c r="N7" s="14">
        <f t="shared" si="2"/>
        <v>6</v>
      </c>
      <c r="O7" s="4">
        <f t="shared" si="3"/>
        <v>15</v>
      </c>
      <c r="P7" s="14">
        <f t="shared" si="4"/>
        <v>9</v>
      </c>
    </row>
    <row r="8" spans="1:16" x14ac:dyDescent="0.3">
      <c r="A8" s="16">
        <v>45618</v>
      </c>
      <c r="B8" s="4" t="str">
        <f t="shared" si="0"/>
        <v>Friday</v>
      </c>
      <c r="C8" s="4">
        <f t="shared" si="5"/>
        <v>47</v>
      </c>
      <c r="D8" s="4">
        <v>55275</v>
      </c>
      <c r="E8" s="4" t="s">
        <v>6</v>
      </c>
      <c r="F8" s="4" t="s">
        <v>16</v>
      </c>
      <c r="G8" s="4" t="s">
        <v>24</v>
      </c>
      <c r="H8" s="4">
        <v>2</v>
      </c>
      <c r="I8" s="14">
        <f>VLOOKUP(F8,'Fruits Price'!$C$1:$G$25,5,FALSE)</f>
        <v>2.5</v>
      </c>
      <c r="J8" s="14">
        <f>VLOOKUP(F8,'Fruits Price'!$C$1:$E$25,3,FALSE)</f>
        <v>2</v>
      </c>
      <c r="K8" s="4">
        <v>5</v>
      </c>
      <c r="L8" s="14">
        <f>VLOOKUP(F8,'Fruits Price'!$C$1:$F$25,4,FALSE)</f>
        <v>3</v>
      </c>
      <c r="M8" s="14">
        <f t="shared" si="1"/>
        <v>5</v>
      </c>
      <c r="N8" s="14">
        <f t="shared" si="2"/>
        <v>4</v>
      </c>
      <c r="O8" s="4">
        <f t="shared" si="3"/>
        <v>10</v>
      </c>
      <c r="P8" s="14">
        <f t="shared" si="4"/>
        <v>6</v>
      </c>
    </row>
    <row r="9" spans="1:16" x14ac:dyDescent="0.3">
      <c r="A9" s="16">
        <v>45618</v>
      </c>
      <c r="B9" s="4" t="str">
        <f t="shared" si="0"/>
        <v>Friday</v>
      </c>
      <c r="C9" s="4">
        <f t="shared" si="5"/>
        <v>47</v>
      </c>
      <c r="D9" s="4">
        <v>10320</v>
      </c>
      <c r="E9" s="4" t="s">
        <v>7</v>
      </c>
      <c r="F9" s="4" t="s">
        <v>17</v>
      </c>
      <c r="G9" s="4" t="s">
        <v>25</v>
      </c>
      <c r="H9" s="4">
        <v>5</v>
      </c>
      <c r="I9" s="14">
        <f>VLOOKUP(F9,'Fruits Price'!$C$1:$G$25,5,FALSE)</f>
        <v>3</v>
      </c>
      <c r="J9" s="14">
        <f>VLOOKUP(F9,'Fruits Price'!$C$1:$E$25,3,FALSE)</f>
        <v>3</v>
      </c>
      <c r="K9" s="4">
        <v>5</v>
      </c>
      <c r="L9" s="14">
        <f>VLOOKUP(F9,'Fruits Price'!$C$1:$F$25,4,FALSE)</f>
        <v>2</v>
      </c>
      <c r="M9" s="14">
        <f t="shared" si="1"/>
        <v>15</v>
      </c>
      <c r="N9" s="14">
        <f t="shared" si="2"/>
        <v>15</v>
      </c>
      <c r="O9" s="4">
        <f t="shared" si="3"/>
        <v>25</v>
      </c>
      <c r="P9" s="14">
        <f t="shared" si="4"/>
        <v>10</v>
      </c>
    </row>
    <row r="10" spans="1:16" x14ac:dyDescent="0.3">
      <c r="A10" s="16">
        <v>45618</v>
      </c>
      <c r="B10" s="4" t="str">
        <f t="shared" si="0"/>
        <v>Friday</v>
      </c>
      <c r="C10" s="4">
        <f t="shared" si="5"/>
        <v>47</v>
      </c>
      <c r="D10" s="4">
        <v>37096</v>
      </c>
      <c r="E10" s="4" t="s">
        <v>7</v>
      </c>
      <c r="F10" s="4" t="s">
        <v>18</v>
      </c>
      <c r="G10" s="4" t="s">
        <v>24</v>
      </c>
      <c r="H10" s="4">
        <v>1</v>
      </c>
      <c r="I10" s="14">
        <f>VLOOKUP(F10,'Fruits Price'!$C$1:$G$25,5,FALSE)</f>
        <v>2</v>
      </c>
      <c r="J10" s="14">
        <f>VLOOKUP(F10,'Fruits Price'!$C$1:$E$25,3,FALSE)</f>
        <v>1.2</v>
      </c>
      <c r="K10" s="4">
        <v>5</v>
      </c>
      <c r="L10" s="14">
        <f>VLOOKUP(F10,'Fruits Price'!$C$1:$F$25,4,FALSE)</f>
        <v>3.8</v>
      </c>
      <c r="M10" s="14">
        <f t="shared" si="1"/>
        <v>2</v>
      </c>
      <c r="N10" s="14">
        <f t="shared" si="2"/>
        <v>1.2</v>
      </c>
      <c r="O10" s="4">
        <f t="shared" si="3"/>
        <v>5</v>
      </c>
      <c r="P10" s="14">
        <f t="shared" si="4"/>
        <v>3.8</v>
      </c>
    </row>
    <row r="11" spans="1:16" x14ac:dyDescent="0.3">
      <c r="A11" s="16">
        <v>45618</v>
      </c>
      <c r="B11" s="4" t="str">
        <f t="shared" si="0"/>
        <v>Friday</v>
      </c>
      <c r="C11" s="4">
        <f t="shared" si="5"/>
        <v>47</v>
      </c>
      <c r="D11" s="4">
        <v>50570</v>
      </c>
      <c r="E11" s="4" t="s">
        <v>7</v>
      </c>
      <c r="F11" s="4" t="s">
        <v>19</v>
      </c>
      <c r="G11" s="4" t="s">
        <v>24</v>
      </c>
      <c r="H11" s="4">
        <v>1</v>
      </c>
      <c r="I11" s="14">
        <f>VLOOKUP(F11,'Fruits Price'!$C$1:$G$25,5,FALSE)</f>
        <v>3.2142857142857144</v>
      </c>
      <c r="J11" s="14">
        <f>VLOOKUP(F11,'Fruits Price'!$C$1:$E$25,3,FALSE)</f>
        <v>2.5142857142857142</v>
      </c>
      <c r="K11" s="4">
        <v>8</v>
      </c>
      <c r="L11" s="14">
        <f>VLOOKUP(F11,'Fruits Price'!$C$1:$F$25,4,FALSE)</f>
        <v>5.4857142857142858</v>
      </c>
      <c r="M11" s="14">
        <f t="shared" si="1"/>
        <v>3.2142857142857144</v>
      </c>
      <c r="N11" s="14">
        <f t="shared" si="2"/>
        <v>2.5142857142857142</v>
      </c>
      <c r="O11" s="4">
        <f t="shared" si="3"/>
        <v>8</v>
      </c>
      <c r="P11" s="14">
        <f t="shared" si="4"/>
        <v>5.4857142857142858</v>
      </c>
    </row>
    <row r="12" spans="1:16" x14ac:dyDescent="0.3">
      <c r="A12" s="16">
        <v>45618</v>
      </c>
      <c r="B12" s="4" t="str">
        <f t="shared" si="0"/>
        <v>Friday</v>
      </c>
      <c r="C12" s="4">
        <f t="shared" si="5"/>
        <v>47</v>
      </c>
      <c r="D12" s="4">
        <v>31800</v>
      </c>
      <c r="E12" s="4" t="s">
        <v>8</v>
      </c>
      <c r="F12" s="4" t="s">
        <v>20</v>
      </c>
      <c r="G12" s="4" t="s">
        <v>24</v>
      </c>
      <c r="H12" s="4">
        <v>3</v>
      </c>
      <c r="I12" s="14">
        <f>VLOOKUP(F12,'Fruits Price'!$C$1:$G$25,5,FALSE)</f>
        <v>7.2486957486957486</v>
      </c>
      <c r="J12" s="14">
        <f>VLOOKUP(F12,'Fruits Price'!$C$1:$E$25,3,FALSE)</f>
        <v>15.042324342324342</v>
      </c>
      <c r="K12" s="4">
        <v>25</v>
      </c>
      <c r="L12" s="14">
        <f>VLOOKUP(F12,'Fruits Price'!$C$1:$F$25,4,FALSE)</f>
        <v>9.957675657675658</v>
      </c>
      <c r="M12" s="14">
        <f t="shared" si="1"/>
        <v>21.746087246087246</v>
      </c>
      <c r="N12" s="14">
        <f t="shared" si="2"/>
        <v>45.126973026973026</v>
      </c>
      <c r="O12" s="4">
        <f t="shared" si="3"/>
        <v>75</v>
      </c>
      <c r="P12" s="14">
        <f t="shared" si="4"/>
        <v>29.873026973026974</v>
      </c>
    </row>
    <row r="13" spans="1:16" x14ac:dyDescent="0.3">
      <c r="A13" s="16">
        <v>45618</v>
      </c>
      <c r="B13" s="4" t="str">
        <f t="shared" si="0"/>
        <v>Friday</v>
      </c>
      <c r="C13" s="4">
        <f t="shared" si="5"/>
        <v>47</v>
      </c>
      <c r="D13" s="4">
        <v>52208</v>
      </c>
      <c r="E13" s="4" t="s">
        <v>8</v>
      </c>
      <c r="F13" s="4" t="s">
        <v>21</v>
      </c>
      <c r="G13" s="4" t="s">
        <v>24</v>
      </c>
      <c r="H13" s="4">
        <v>5</v>
      </c>
      <c r="I13" s="14">
        <f>VLOOKUP(F13,'Fruits Price'!$C$1:$G$25,5,FALSE)</f>
        <v>4.8081585081585079</v>
      </c>
      <c r="J13" s="14">
        <f>VLOOKUP(F13,'Fruits Price'!$C$1:$E$25,3,FALSE)</f>
        <v>6.3650349650349654</v>
      </c>
      <c r="K13" s="4">
        <v>15</v>
      </c>
      <c r="L13" s="14">
        <f>VLOOKUP(F13,'Fruits Price'!$C$1:$F$25,4,FALSE)</f>
        <v>8.6349650349650346</v>
      </c>
      <c r="M13" s="14">
        <f t="shared" si="1"/>
        <v>24.040792540792538</v>
      </c>
      <c r="N13" s="14">
        <f t="shared" si="2"/>
        <v>31.825174825174827</v>
      </c>
      <c r="O13" s="4">
        <f t="shared" si="3"/>
        <v>75</v>
      </c>
      <c r="P13" s="14">
        <f t="shared" si="4"/>
        <v>43.174825174825173</v>
      </c>
    </row>
    <row r="14" spans="1:16" x14ac:dyDescent="0.3">
      <c r="A14" s="16">
        <v>45618</v>
      </c>
      <c r="B14" s="4" t="str">
        <f t="shared" si="0"/>
        <v>Friday</v>
      </c>
      <c r="C14" s="4">
        <f t="shared" si="5"/>
        <v>47</v>
      </c>
      <c r="D14" s="4">
        <v>30100</v>
      </c>
      <c r="E14" s="4" t="s">
        <v>9</v>
      </c>
      <c r="F14" s="4" t="s">
        <v>22</v>
      </c>
      <c r="G14" s="4" t="s">
        <v>24</v>
      </c>
      <c r="H14" s="4">
        <v>8</v>
      </c>
      <c r="I14" s="14">
        <f>VLOOKUP(F14,'Fruits Price'!$C$1:$G$25,5,FALSE)</f>
        <v>3</v>
      </c>
      <c r="J14" s="14">
        <f>VLOOKUP(F14,'Fruits Price'!$C$1:$E$25,3,FALSE)</f>
        <v>2</v>
      </c>
      <c r="K14" s="4">
        <v>4</v>
      </c>
      <c r="L14" s="14">
        <f>VLOOKUP(F14,'Fruits Price'!$C$1:$F$25,4,FALSE)</f>
        <v>2</v>
      </c>
      <c r="M14" s="14">
        <f t="shared" si="1"/>
        <v>24</v>
      </c>
      <c r="N14" s="14">
        <f t="shared" si="2"/>
        <v>16</v>
      </c>
      <c r="O14" s="4">
        <f t="shared" si="3"/>
        <v>32</v>
      </c>
      <c r="P14" s="14">
        <f t="shared" si="4"/>
        <v>16</v>
      </c>
    </row>
    <row r="15" spans="1:16" x14ac:dyDescent="0.3">
      <c r="A15" s="16">
        <v>45618</v>
      </c>
      <c r="B15" s="4" t="str">
        <f t="shared" si="0"/>
        <v>Friday</v>
      </c>
      <c r="C15" s="4">
        <f t="shared" si="5"/>
        <v>47</v>
      </c>
      <c r="D15" s="4">
        <v>50571</v>
      </c>
      <c r="E15" s="4" t="s">
        <v>9</v>
      </c>
      <c r="F15" s="4" t="s">
        <v>23</v>
      </c>
      <c r="G15" s="4" t="s">
        <v>24</v>
      </c>
      <c r="H15" s="4">
        <v>1</v>
      </c>
      <c r="I15" s="14">
        <f>VLOOKUP(F15,'Fruits Price'!$C$1:$G$25,5,FALSE)</f>
        <v>3.5</v>
      </c>
      <c r="J15" s="14">
        <f>VLOOKUP(F15,'Fruits Price'!$C$1:$E$25,3,FALSE)</f>
        <v>4</v>
      </c>
      <c r="K15" s="4">
        <v>8</v>
      </c>
      <c r="L15" s="14">
        <f>VLOOKUP(F15,'Fruits Price'!$C$1:$F$25,4,FALSE)</f>
        <v>4</v>
      </c>
      <c r="M15" s="14">
        <f t="shared" si="1"/>
        <v>3.5</v>
      </c>
      <c r="N15" s="14">
        <f t="shared" si="2"/>
        <v>4</v>
      </c>
      <c r="O15" s="4">
        <f t="shared" si="3"/>
        <v>8</v>
      </c>
      <c r="P15" s="14">
        <f t="shared" si="4"/>
        <v>4</v>
      </c>
    </row>
    <row r="16" spans="1:16" x14ac:dyDescent="0.3">
      <c r="A16" s="16">
        <v>45618</v>
      </c>
      <c r="B16" s="4" t="str">
        <f t="shared" si="0"/>
        <v>Friday</v>
      </c>
      <c r="C16" s="4">
        <f t="shared" si="5"/>
        <v>47</v>
      </c>
      <c r="D16" s="4">
        <v>42207</v>
      </c>
      <c r="E16" s="4" t="s">
        <v>27</v>
      </c>
      <c r="F16" s="4" t="s">
        <v>28</v>
      </c>
      <c r="G16" s="4" t="s">
        <v>24</v>
      </c>
      <c r="H16" s="4">
        <v>2</v>
      </c>
      <c r="I16" s="14">
        <f>VLOOKUP(F16,'Fruits Price'!$C$1:$G$25,5,FALSE)</f>
        <v>3</v>
      </c>
      <c r="J16" s="14">
        <f>VLOOKUP(F16,'Fruits Price'!$C$1:$E$25,3,FALSE)</f>
        <v>6</v>
      </c>
      <c r="K16" s="4">
        <v>10</v>
      </c>
      <c r="L16" s="14">
        <f>VLOOKUP(F16,'Fruits Price'!$C$1:$F$25,4,FALSE)</f>
        <v>4</v>
      </c>
      <c r="M16" s="14">
        <f t="shared" si="1"/>
        <v>6</v>
      </c>
      <c r="N16" s="14">
        <f t="shared" si="2"/>
        <v>12</v>
      </c>
      <c r="O16" s="4">
        <f t="shared" si="3"/>
        <v>20</v>
      </c>
      <c r="P16" s="14">
        <f t="shared" si="4"/>
        <v>8</v>
      </c>
    </row>
    <row r="17" spans="1:16" x14ac:dyDescent="0.3">
      <c r="A17" s="16">
        <v>45618</v>
      </c>
      <c r="B17" s="4" t="str">
        <f t="shared" si="0"/>
        <v>Friday</v>
      </c>
      <c r="C17" s="4">
        <f t="shared" si="5"/>
        <v>47</v>
      </c>
      <c r="D17" s="4">
        <v>42208</v>
      </c>
      <c r="E17" s="4" t="s">
        <v>27</v>
      </c>
      <c r="F17" s="4" t="s">
        <v>29</v>
      </c>
      <c r="G17" s="4" t="s">
        <v>24</v>
      </c>
      <c r="H17" s="4">
        <v>2</v>
      </c>
      <c r="I17" s="14">
        <f>VLOOKUP(F17,'Fruits Price'!$C$1:$G$25,5,FALSE)</f>
        <v>3</v>
      </c>
      <c r="J17" s="14">
        <f>VLOOKUP(F17,'Fruits Price'!$C$1:$E$25,3,FALSE)</f>
        <v>6</v>
      </c>
      <c r="K17" s="4">
        <v>10</v>
      </c>
      <c r="L17" s="14">
        <f>VLOOKUP(F17,'Fruits Price'!$C$1:$F$25,4,FALSE)</f>
        <v>4</v>
      </c>
      <c r="M17" s="14">
        <f t="shared" si="1"/>
        <v>6</v>
      </c>
      <c r="N17" s="14">
        <f t="shared" si="2"/>
        <v>12</v>
      </c>
      <c r="O17" s="4">
        <f t="shared" si="3"/>
        <v>20</v>
      </c>
      <c r="P17" s="14">
        <f t="shared" si="4"/>
        <v>8</v>
      </c>
    </row>
    <row r="18" spans="1:16" x14ac:dyDescent="0.3">
      <c r="A18" s="16">
        <v>45618</v>
      </c>
      <c r="B18" s="4" t="str">
        <f t="shared" si="0"/>
        <v>Friday</v>
      </c>
      <c r="C18" s="4">
        <f t="shared" si="5"/>
        <v>47</v>
      </c>
      <c r="D18" s="4">
        <v>42209</v>
      </c>
      <c r="E18" s="4" t="s">
        <v>27</v>
      </c>
      <c r="F18" s="4" t="s">
        <v>30</v>
      </c>
      <c r="G18" s="4" t="s">
        <v>24</v>
      </c>
      <c r="H18" s="4">
        <v>2</v>
      </c>
      <c r="I18" s="14">
        <f>VLOOKUP(F18,'Fruits Price'!$C$1:$G$25,5,FALSE)</f>
        <v>3</v>
      </c>
      <c r="J18" s="14">
        <f>VLOOKUP(F18,'Fruits Price'!$C$1:$E$25,3,FALSE)</f>
        <v>6</v>
      </c>
      <c r="K18" s="4">
        <v>10</v>
      </c>
      <c r="L18" s="14">
        <f>VLOOKUP(F18,'Fruits Price'!$C$1:$F$25,4,FALSE)</f>
        <v>4</v>
      </c>
      <c r="M18" s="14">
        <f t="shared" si="1"/>
        <v>6</v>
      </c>
      <c r="N18" s="14">
        <f t="shared" si="2"/>
        <v>12</v>
      </c>
      <c r="O18" s="4">
        <f t="shared" si="3"/>
        <v>20</v>
      </c>
      <c r="P18" s="14">
        <f t="shared" si="4"/>
        <v>8</v>
      </c>
    </row>
    <row r="19" spans="1:16" x14ac:dyDescent="0.3">
      <c r="A19" s="16">
        <v>45618</v>
      </c>
      <c r="B19" s="4" t="str">
        <f t="shared" si="0"/>
        <v>Friday</v>
      </c>
      <c r="C19" s="4">
        <f t="shared" si="5"/>
        <v>47</v>
      </c>
      <c r="D19" s="4">
        <v>30099</v>
      </c>
      <c r="E19" s="4" t="s">
        <v>31</v>
      </c>
      <c r="F19" s="4" t="s">
        <v>32</v>
      </c>
      <c r="G19" s="4" t="s">
        <v>24</v>
      </c>
      <c r="H19" s="4">
        <v>6</v>
      </c>
      <c r="I19" s="14">
        <f>VLOOKUP(F19,'Fruits Price'!$C$1:$G$25,5,FALSE)</f>
        <v>2.5</v>
      </c>
      <c r="J19" s="14">
        <f>VLOOKUP(F19,'Fruits Price'!$C$1:$E$25,3,FALSE)</f>
        <v>1.5</v>
      </c>
      <c r="K19" s="4">
        <v>3.5</v>
      </c>
      <c r="L19" s="14">
        <f>VLOOKUP(F19,'Fruits Price'!$C$1:$F$25,4,FALSE)</f>
        <v>2</v>
      </c>
      <c r="M19" s="14">
        <f t="shared" si="1"/>
        <v>15</v>
      </c>
      <c r="N19" s="14">
        <f t="shared" si="2"/>
        <v>9</v>
      </c>
      <c r="O19" s="4">
        <f t="shared" si="3"/>
        <v>21</v>
      </c>
      <c r="P19" s="14">
        <f t="shared" si="4"/>
        <v>12</v>
      </c>
    </row>
    <row r="20" spans="1:16" x14ac:dyDescent="0.3">
      <c r="A20" s="16">
        <v>45619</v>
      </c>
      <c r="B20" s="4" t="str">
        <f t="shared" si="0"/>
        <v>Saturday</v>
      </c>
      <c r="C20" s="4">
        <f t="shared" si="5"/>
        <v>47</v>
      </c>
      <c r="D20" s="5">
        <v>37101</v>
      </c>
      <c r="E20" s="5" t="s">
        <v>4</v>
      </c>
      <c r="F20" s="5" t="s">
        <v>10</v>
      </c>
      <c r="G20" s="5" t="s">
        <v>24</v>
      </c>
      <c r="H20" s="5">
        <v>2</v>
      </c>
      <c r="I20" s="14">
        <f>VLOOKUP(F20,'Fruits Price'!$C$1:$G$25,5,FALSE)</f>
        <v>1.5</v>
      </c>
      <c r="J20" s="14">
        <f>VLOOKUP(F20,'Fruits Price'!$C$1:$E$25,3,FALSE)</f>
        <v>3</v>
      </c>
      <c r="K20" s="4">
        <v>7</v>
      </c>
      <c r="L20" s="14">
        <f>VLOOKUP(F20,'Fruits Price'!$C$1:$F$25,4,FALSE)</f>
        <v>4</v>
      </c>
      <c r="M20" s="14">
        <f t="shared" si="1"/>
        <v>3</v>
      </c>
      <c r="N20" s="14">
        <f t="shared" si="2"/>
        <v>6</v>
      </c>
      <c r="O20" s="4">
        <f t="shared" si="3"/>
        <v>14</v>
      </c>
      <c r="P20" s="14">
        <f t="shared" si="4"/>
        <v>8</v>
      </c>
    </row>
    <row r="21" spans="1:16" x14ac:dyDescent="0.3">
      <c r="A21" s="16">
        <v>45619</v>
      </c>
      <c r="B21" s="4" t="str">
        <f t="shared" si="0"/>
        <v>Saturday</v>
      </c>
      <c r="C21" s="4">
        <f t="shared" si="5"/>
        <v>47</v>
      </c>
      <c r="D21" s="5">
        <v>37100</v>
      </c>
      <c r="E21" s="5" t="s">
        <v>73</v>
      </c>
      <c r="F21" s="5" t="s">
        <v>74</v>
      </c>
      <c r="G21" s="5" t="s">
        <v>24</v>
      </c>
      <c r="H21" s="5">
        <v>2</v>
      </c>
      <c r="I21" s="14">
        <f>VLOOKUP(F21,'Fruits Price'!$C$1:$G$25,5,FALSE)</f>
        <v>1.6818181818181817</v>
      </c>
      <c r="J21" s="14">
        <f>VLOOKUP(F21,'Fruits Price'!$C$1:$E$25,3,FALSE)</f>
        <v>1.5636363636363635</v>
      </c>
      <c r="K21" s="4">
        <v>5</v>
      </c>
      <c r="L21" s="14">
        <f>VLOOKUP(F21,'Fruits Price'!$C$1:$F$25,4,FALSE)</f>
        <v>3.4363636363636365</v>
      </c>
      <c r="M21" s="14">
        <f t="shared" si="1"/>
        <v>3.3636363636363633</v>
      </c>
      <c r="N21" s="14">
        <f t="shared" si="2"/>
        <v>3.127272727272727</v>
      </c>
      <c r="O21" s="4">
        <f t="shared" si="3"/>
        <v>10</v>
      </c>
      <c r="P21" s="14">
        <f t="shared" si="4"/>
        <v>6.872727272727273</v>
      </c>
    </row>
    <row r="22" spans="1:16" x14ac:dyDescent="0.3">
      <c r="A22" s="16">
        <v>45619</v>
      </c>
      <c r="B22" s="4" t="str">
        <f t="shared" si="0"/>
        <v>Saturday</v>
      </c>
      <c r="C22" s="4">
        <f t="shared" si="5"/>
        <v>47</v>
      </c>
      <c r="D22" s="5">
        <v>37083</v>
      </c>
      <c r="E22" s="5" t="s">
        <v>5</v>
      </c>
      <c r="F22" s="5" t="s">
        <v>11</v>
      </c>
      <c r="G22" s="5" t="s">
        <v>24</v>
      </c>
      <c r="H22" s="5">
        <v>1</v>
      </c>
      <c r="I22" s="14">
        <f>VLOOKUP(F22,'Fruits Price'!$C$1:$G$25,5,FALSE)</f>
        <v>3.1904761904761907</v>
      </c>
      <c r="J22" s="14">
        <f>VLOOKUP(F22,'Fruits Price'!$C$1:$E$25,3,FALSE)</f>
        <v>3.0571428571428574</v>
      </c>
      <c r="K22" s="4">
        <v>8</v>
      </c>
      <c r="L22" s="14">
        <f>VLOOKUP(F22,'Fruits Price'!$C$1:$F$25,4,FALSE)</f>
        <v>4.9428571428571431</v>
      </c>
      <c r="M22" s="14">
        <f t="shared" si="1"/>
        <v>3.1904761904761907</v>
      </c>
      <c r="N22" s="14">
        <f t="shared" si="2"/>
        <v>3.0571428571428574</v>
      </c>
      <c r="O22" s="4">
        <f t="shared" si="3"/>
        <v>8</v>
      </c>
      <c r="P22" s="14">
        <f t="shared" si="4"/>
        <v>4.9428571428571431</v>
      </c>
    </row>
    <row r="23" spans="1:16" x14ac:dyDescent="0.3">
      <c r="A23" s="16">
        <v>45619</v>
      </c>
      <c r="B23" s="4" t="str">
        <f t="shared" si="0"/>
        <v>Saturday</v>
      </c>
      <c r="C23" s="4">
        <f t="shared" si="5"/>
        <v>47</v>
      </c>
      <c r="D23" s="5">
        <v>50565</v>
      </c>
      <c r="E23" s="5" t="s">
        <v>5</v>
      </c>
      <c r="F23" s="5" t="s">
        <v>12</v>
      </c>
      <c r="G23" s="5" t="s">
        <v>24</v>
      </c>
      <c r="H23" s="5">
        <v>1</v>
      </c>
      <c r="I23" s="14">
        <f>VLOOKUP(F23,'Fruits Price'!$C$1:$G$25,5,FALSE)</f>
        <v>2.5023865023865026</v>
      </c>
      <c r="J23" s="14">
        <f>VLOOKUP(F23,'Fruits Price'!$C$1:$E$25,3,FALSE)</f>
        <v>2.6693639693639697</v>
      </c>
      <c r="K23" s="4">
        <v>7</v>
      </c>
      <c r="L23" s="14">
        <f>VLOOKUP(F23,'Fruits Price'!$C$1:$F$25,4,FALSE)</f>
        <v>4.3306360306360308</v>
      </c>
      <c r="M23" s="14">
        <f t="shared" si="1"/>
        <v>2.5023865023865026</v>
      </c>
      <c r="N23" s="14">
        <f t="shared" si="2"/>
        <v>2.6693639693639697</v>
      </c>
      <c r="O23" s="4">
        <f t="shared" si="3"/>
        <v>7</v>
      </c>
      <c r="P23" s="14">
        <f t="shared" si="4"/>
        <v>4.3306360306360308</v>
      </c>
    </row>
    <row r="24" spans="1:16" x14ac:dyDescent="0.3">
      <c r="A24" s="16">
        <v>45619</v>
      </c>
      <c r="B24" s="4" t="str">
        <f t="shared" si="0"/>
        <v>Saturday</v>
      </c>
      <c r="C24" s="4">
        <f t="shared" si="5"/>
        <v>47</v>
      </c>
      <c r="D24" s="5">
        <v>50568</v>
      </c>
      <c r="E24" s="5" t="s">
        <v>5</v>
      </c>
      <c r="F24" s="5" t="s">
        <v>13</v>
      </c>
      <c r="G24" s="5" t="s">
        <v>24</v>
      </c>
      <c r="H24" s="5">
        <v>4</v>
      </c>
      <c r="I24" s="14">
        <f>VLOOKUP(F24,'Fruits Price'!$C$1:$G$25,5,FALSE)</f>
        <v>2.2695304695304692</v>
      </c>
      <c r="J24" s="14">
        <f>VLOOKUP(F24,'Fruits Price'!$C$1:$E$25,3,FALSE)</f>
        <v>2.4632367632367629</v>
      </c>
      <c r="K24" s="4">
        <v>8</v>
      </c>
      <c r="L24" s="14">
        <f>VLOOKUP(F24,'Fruits Price'!$C$1:$F$25,4,FALSE)</f>
        <v>5.5367632367632371</v>
      </c>
      <c r="M24" s="14">
        <f t="shared" si="1"/>
        <v>9.0781218781218769</v>
      </c>
      <c r="N24" s="14">
        <f t="shared" si="2"/>
        <v>9.8529470529470515</v>
      </c>
      <c r="O24" s="4">
        <f t="shared" si="3"/>
        <v>32</v>
      </c>
      <c r="P24" s="14">
        <f t="shared" si="4"/>
        <v>22.147052947052948</v>
      </c>
    </row>
    <row r="25" spans="1:16" x14ac:dyDescent="0.3">
      <c r="A25" s="16">
        <v>45619</v>
      </c>
      <c r="B25" s="4" t="str">
        <f t="shared" si="0"/>
        <v>Saturday</v>
      </c>
      <c r="C25" s="4">
        <f t="shared" si="5"/>
        <v>47</v>
      </c>
      <c r="D25" s="5">
        <v>50569</v>
      </c>
      <c r="E25" s="5" t="s">
        <v>5</v>
      </c>
      <c r="F25" s="5" t="s">
        <v>75</v>
      </c>
      <c r="G25" s="5" t="s">
        <v>24</v>
      </c>
      <c r="H25" s="5">
        <v>2</v>
      </c>
      <c r="I25" s="14">
        <f>VLOOKUP(F25,'Fruits Price'!$C$1:$G$25,5,FALSE)</f>
        <v>3.2201132201132201</v>
      </c>
      <c r="J25" s="14">
        <f>VLOOKUP(F25,'Fruits Price'!$C$1:$E$25,3,FALSE)</f>
        <v>3.8464535464535468</v>
      </c>
      <c r="K25" s="4">
        <v>10</v>
      </c>
      <c r="L25" s="14">
        <f>VLOOKUP(F25,'Fruits Price'!$C$1:$F$25,4,FALSE)</f>
        <v>6.1535464535464532</v>
      </c>
      <c r="M25" s="14">
        <f t="shared" si="1"/>
        <v>6.4402264402264402</v>
      </c>
      <c r="N25" s="14">
        <f t="shared" si="2"/>
        <v>7.6929070929070935</v>
      </c>
      <c r="O25" s="4">
        <f t="shared" si="3"/>
        <v>20</v>
      </c>
      <c r="P25" s="14">
        <f t="shared" si="4"/>
        <v>12.307092907092906</v>
      </c>
    </row>
    <row r="26" spans="1:16" x14ac:dyDescent="0.3">
      <c r="A26" s="16">
        <v>45619</v>
      </c>
      <c r="B26" s="4" t="str">
        <f t="shared" si="0"/>
        <v>Saturday</v>
      </c>
      <c r="C26" s="4">
        <f t="shared" si="5"/>
        <v>47</v>
      </c>
      <c r="D26" s="5">
        <v>31027</v>
      </c>
      <c r="E26" s="5" t="s">
        <v>6</v>
      </c>
      <c r="F26" s="5" t="s">
        <v>14</v>
      </c>
      <c r="G26" s="5" t="s">
        <v>24</v>
      </c>
      <c r="H26" s="5">
        <v>2</v>
      </c>
      <c r="I26" s="14">
        <f>VLOOKUP(F26,'Fruits Price'!$C$1:$G$25,5,FALSE)</f>
        <v>2.5</v>
      </c>
      <c r="J26" s="14">
        <f>VLOOKUP(F26,'Fruits Price'!$C$1:$E$25,3,FALSE)</f>
        <v>2</v>
      </c>
      <c r="K26" s="4">
        <v>5</v>
      </c>
      <c r="L26" s="14">
        <f>VLOOKUP(F26,'Fruits Price'!$C$1:$F$25,4,FALSE)</f>
        <v>3</v>
      </c>
      <c r="M26" s="14">
        <f t="shared" si="1"/>
        <v>5</v>
      </c>
      <c r="N26" s="14">
        <f t="shared" si="2"/>
        <v>4</v>
      </c>
      <c r="O26" s="4">
        <f t="shared" si="3"/>
        <v>10</v>
      </c>
      <c r="P26" s="14">
        <f t="shared" si="4"/>
        <v>6</v>
      </c>
    </row>
    <row r="27" spans="1:16" x14ac:dyDescent="0.3">
      <c r="A27" s="16">
        <v>45619</v>
      </c>
      <c r="B27" s="4" t="str">
        <f t="shared" si="0"/>
        <v>Saturday</v>
      </c>
      <c r="C27" s="4">
        <f t="shared" si="5"/>
        <v>47</v>
      </c>
      <c r="D27" s="5">
        <v>52233</v>
      </c>
      <c r="E27" s="5" t="s">
        <v>6</v>
      </c>
      <c r="F27" s="5" t="s">
        <v>15</v>
      </c>
      <c r="G27" s="5" t="s">
        <v>24</v>
      </c>
      <c r="H27" s="5">
        <v>2</v>
      </c>
      <c r="I27" s="14">
        <f>VLOOKUP(F27,'Fruits Price'!$C$1:$G$25,5,FALSE)</f>
        <v>2.5</v>
      </c>
      <c r="J27" s="14">
        <f>VLOOKUP(F27,'Fruits Price'!$C$1:$E$25,3,FALSE)</f>
        <v>2</v>
      </c>
      <c r="K27" s="4">
        <v>5</v>
      </c>
      <c r="L27" s="14">
        <f>VLOOKUP(F27,'Fruits Price'!$C$1:$F$25,4,FALSE)</f>
        <v>3</v>
      </c>
      <c r="M27" s="14">
        <f t="shared" si="1"/>
        <v>5</v>
      </c>
      <c r="N27" s="14">
        <f t="shared" si="2"/>
        <v>4</v>
      </c>
      <c r="O27" s="4">
        <f t="shared" si="3"/>
        <v>10</v>
      </c>
      <c r="P27" s="14">
        <f t="shared" si="4"/>
        <v>6</v>
      </c>
    </row>
    <row r="28" spans="1:16" x14ac:dyDescent="0.3">
      <c r="A28" s="16">
        <v>45619</v>
      </c>
      <c r="B28" s="4" t="str">
        <f t="shared" si="0"/>
        <v>Saturday</v>
      </c>
      <c r="C28" s="4">
        <f t="shared" si="5"/>
        <v>47</v>
      </c>
      <c r="D28" s="5">
        <v>55275</v>
      </c>
      <c r="E28" s="5" t="s">
        <v>6</v>
      </c>
      <c r="F28" s="5" t="s">
        <v>16</v>
      </c>
      <c r="G28" s="5" t="s">
        <v>24</v>
      </c>
      <c r="H28" s="5">
        <v>2</v>
      </c>
      <c r="I28" s="14">
        <f>VLOOKUP(F28,'Fruits Price'!$C$1:$G$25,5,FALSE)</f>
        <v>2.5</v>
      </c>
      <c r="J28" s="14">
        <f>VLOOKUP(F28,'Fruits Price'!$C$1:$E$25,3,FALSE)</f>
        <v>2</v>
      </c>
      <c r="K28" s="4">
        <v>5</v>
      </c>
      <c r="L28" s="14">
        <f>VLOOKUP(F28,'Fruits Price'!$C$1:$F$25,4,FALSE)</f>
        <v>3</v>
      </c>
      <c r="M28" s="14">
        <f t="shared" si="1"/>
        <v>5</v>
      </c>
      <c r="N28" s="14">
        <f t="shared" si="2"/>
        <v>4</v>
      </c>
      <c r="O28" s="4">
        <f t="shared" si="3"/>
        <v>10</v>
      </c>
      <c r="P28" s="14">
        <f t="shared" si="4"/>
        <v>6</v>
      </c>
    </row>
    <row r="29" spans="1:16" x14ac:dyDescent="0.3">
      <c r="A29" s="16">
        <v>45619</v>
      </c>
      <c r="B29" s="4" t="str">
        <f t="shared" si="0"/>
        <v>Saturday</v>
      </c>
      <c r="C29" s="4">
        <f t="shared" si="5"/>
        <v>47</v>
      </c>
      <c r="D29" s="5">
        <v>10320</v>
      </c>
      <c r="E29" s="5" t="s">
        <v>7</v>
      </c>
      <c r="F29" s="5" t="s">
        <v>17</v>
      </c>
      <c r="G29" s="5" t="s">
        <v>25</v>
      </c>
      <c r="H29" s="5">
        <v>7</v>
      </c>
      <c r="I29" s="14">
        <f>VLOOKUP(F29,'Fruits Price'!$C$1:$G$25,5,FALSE)</f>
        <v>3</v>
      </c>
      <c r="J29" s="14">
        <f>VLOOKUP(F29,'Fruits Price'!$C$1:$E$25,3,FALSE)</f>
        <v>3</v>
      </c>
      <c r="K29" s="4">
        <v>5</v>
      </c>
      <c r="L29" s="14">
        <f>VLOOKUP(F29,'Fruits Price'!$C$1:$F$25,4,FALSE)</f>
        <v>2</v>
      </c>
      <c r="M29" s="14">
        <f t="shared" si="1"/>
        <v>21</v>
      </c>
      <c r="N29" s="14">
        <f t="shared" si="2"/>
        <v>21</v>
      </c>
      <c r="O29" s="4">
        <f t="shared" si="3"/>
        <v>35</v>
      </c>
      <c r="P29" s="14">
        <f t="shared" si="4"/>
        <v>14</v>
      </c>
    </row>
    <row r="30" spans="1:16" x14ac:dyDescent="0.3">
      <c r="A30" s="16">
        <v>45619</v>
      </c>
      <c r="B30" s="4" t="str">
        <f t="shared" si="0"/>
        <v>Saturday</v>
      </c>
      <c r="C30" s="4">
        <f t="shared" si="5"/>
        <v>47</v>
      </c>
      <c r="D30" s="5">
        <v>37096</v>
      </c>
      <c r="E30" s="5" t="s">
        <v>7</v>
      </c>
      <c r="F30" s="5" t="s">
        <v>18</v>
      </c>
      <c r="G30" s="5" t="s">
        <v>24</v>
      </c>
      <c r="H30" s="5">
        <v>1</v>
      </c>
      <c r="I30" s="14">
        <f>VLOOKUP(F30,'Fruits Price'!$C$1:$G$25,5,FALSE)</f>
        <v>2</v>
      </c>
      <c r="J30" s="14">
        <f>VLOOKUP(F30,'Fruits Price'!$C$1:$E$25,3,FALSE)</f>
        <v>1.2</v>
      </c>
      <c r="K30" s="4">
        <v>5</v>
      </c>
      <c r="L30" s="14">
        <f>VLOOKUP(F30,'Fruits Price'!$C$1:$F$25,4,FALSE)</f>
        <v>3.8</v>
      </c>
      <c r="M30" s="14">
        <f t="shared" si="1"/>
        <v>2</v>
      </c>
      <c r="N30" s="14">
        <f t="shared" si="2"/>
        <v>1.2</v>
      </c>
      <c r="O30" s="4">
        <f t="shared" si="3"/>
        <v>5</v>
      </c>
      <c r="P30" s="14">
        <f t="shared" si="4"/>
        <v>3.8</v>
      </c>
    </row>
    <row r="31" spans="1:16" x14ac:dyDescent="0.3">
      <c r="A31" s="16">
        <v>45619</v>
      </c>
      <c r="B31" s="4" t="str">
        <f t="shared" si="0"/>
        <v>Saturday</v>
      </c>
      <c r="C31" s="4">
        <f t="shared" si="5"/>
        <v>47</v>
      </c>
      <c r="D31" s="5">
        <v>50570</v>
      </c>
      <c r="E31" s="5" t="s">
        <v>7</v>
      </c>
      <c r="F31" s="5" t="s">
        <v>19</v>
      </c>
      <c r="G31" s="5" t="s">
        <v>24</v>
      </c>
      <c r="H31" s="5">
        <v>6</v>
      </c>
      <c r="I31" s="14">
        <f>VLOOKUP(F31,'Fruits Price'!$C$1:$G$25,5,FALSE)</f>
        <v>3.2142857142857144</v>
      </c>
      <c r="J31" s="14">
        <f>VLOOKUP(F31,'Fruits Price'!$C$1:$E$25,3,FALSE)</f>
        <v>2.5142857142857142</v>
      </c>
      <c r="K31" s="4">
        <v>8</v>
      </c>
      <c r="L31" s="14">
        <f>VLOOKUP(F31,'Fruits Price'!$C$1:$F$25,4,FALSE)</f>
        <v>5.4857142857142858</v>
      </c>
      <c r="M31" s="14">
        <f t="shared" si="1"/>
        <v>19.285714285714285</v>
      </c>
      <c r="N31" s="14">
        <f t="shared" si="2"/>
        <v>15.085714285714285</v>
      </c>
      <c r="O31" s="4">
        <f t="shared" si="3"/>
        <v>48</v>
      </c>
      <c r="P31" s="14">
        <f t="shared" si="4"/>
        <v>32.914285714285711</v>
      </c>
    </row>
    <row r="32" spans="1:16" x14ac:dyDescent="0.3">
      <c r="A32" s="16">
        <v>45619</v>
      </c>
      <c r="B32" s="4" t="str">
        <f t="shared" si="0"/>
        <v>Saturday</v>
      </c>
      <c r="C32" s="4">
        <f t="shared" si="5"/>
        <v>47</v>
      </c>
      <c r="D32" s="5">
        <v>31800</v>
      </c>
      <c r="E32" s="5" t="s">
        <v>8</v>
      </c>
      <c r="F32" s="5" t="s">
        <v>20</v>
      </c>
      <c r="G32" s="5" t="s">
        <v>24</v>
      </c>
      <c r="H32" s="5">
        <v>6</v>
      </c>
      <c r="I32" s="14">
        <f>VLOOKUP(F32,'Fruits Price'!$C$1:$G$25,5,FALSE)</f>
        <v>7.2486957486957486</v>
      </c>
      <c r="J32" s="14">
        <f>VLOOKUP(F32,'Fruits Price'!$C$1:$E$25,3,FALSE)</f>
        <v>15.042324342324342</v>
      </c>
      <c r="K32" s="4">
        <v>25</v>
      </c>
      <c r="L32" s="14">
        <f>VLOOKUP(F32,'Fruits Price'!$C$1:$F$25,4,FALSE)</f>
        <v>9.957675657675658</v>
      </c>
      <c r="M32" s="14">
        <f t="shared" si="1"/>
        <v>43.492174492174492</v>
      </c>
      <c r="N32" s="14">
        <f t="shared" si="2"/>
        <v>90.253946053946052</v>
      </c>
      <c r="O32" s="4">
        <f t="shared" si="3"/>
        <v>150</v>
      </c>
      <c r="P32" s="14">
        <f t="shared" si="4"/>
        <v>59.746053946053948</v>
      </c>
    </row>
    <row r="33" spans="1:16" x14ac:dyDescent="0.3">
      <c r="A33" s="16">
        <v>45619</v>
      </c>
      <c r="B33" s="4" t="str">
        <f t="shared" si="0"/>
        <v>Saturday</v>
      </c>
      <c r="C33" s="4">
        <f t="shared" si="5"/>
        <v>47</v>
      </c>
      <c r="D33" s="5">
        <v>52208</v>
      </c>
      <c r="E33" s="5" t="s">
        <v>8</v>
      </c>
      <c r="F33" s="5" t="s">
        <v>21</v>
      </c>
      <c r="G33" s="5" t="s">
        <v>24</v>
      </c>
      <c r="H33" s="5">
        <v>10</v>
      </c>
      <c r="I33" s="14">
        <f>VLOOKUP(F33,'Fruits Price'!$C$1:$G$25,5,FALSE)</f>
        <v>4.8081585081585079</v>
      </c>
      <c r="J33" s="14">
        <f>VLOOKUP(F33,'Fruits Price'!$C$1:$E$25,3,FALSE)</f>
        <v>6.3650349650349654</v>
      </c>
      <c r="K33" s="4">
        <v>15</v>
      </c>
      <c r="L33" s="14">
        <f>VLOOKUP(F33,'Fruits Price'!$C$1:$F$25,4,FALSE)</f>
        <v>8.6349650349650346</v>
      </c>
      <c r="M33" s="14">
        <f t="shared" si="1"/>
        <v>48.081585081585075</v>
      </c>
      <c r="N33" s="14">
        <f t="shared" si="2"/>
        <v>63.650349650349654</v>
      </c>
      <c r="O33" s="4">
        <f t="shared" si="3"/>
        <v>150</v>
      </c>
      <c r="P33" s="14">
        <f t="shared" si="4"/>
        <v>86.349650349650346</v>
      </c>
    </row>
    <row r="34" spans="1:16" x14ac:dyDescent="0.3">
      <c r="A34" s="16">
        <v>45619</v>
      </c>
      <c r="B34" s="4" t="str">
        <f t="shared" ref="B34:B65" si="6">TEXT(A34,"DDDD")</f>
        <v>Saturday</v>
      </c>
      <c r="C34" s="4">
        <f t="shared" si="5"/>
        <v>47</v>
      </c>
      <c r="D34" s="5">
        <v>59870</v>
      </c>
      <c r="E34" s="5" t="s">
        <v>8</v>
      </c>
      <c r="F34" s="5" t="s">
        <v>76</v>
      </c>
      <c r="G34" s="5" t="s">
        <v>24</v>
      </c>
      <c r="H34" s="5">
        <v>2</v>
      </c>
      <c r="I34" s="14">
        <f>VLOOKUP(F34,'Fruits Price'!$C$1:$G$25,5,FALSE)</f>
        <v>3.8270229770229771</v>
      </c>
      <c r="J34" s="14">
        <f>VLOOKUP(F34,'Fruits Price'!$C$1:$E$25,3,FALSE)</f>
        <v>5.0903096903096907</v>
      </c>
      <c r="K34" s="4">
        <v>13</v>
      </c>
      <c r="L34" s="14">
        <f>VLOOKUP(F34,'Fruits Price'!$C$1:$F$25,4,FALSE)</f>
        <v>7.9096903096903093</v>
      </c>
      <c r="M34" s="14">
        <f t="shared" ref="M34:M65" si="7">H34*I34</f>
        <v>7.6540459540459542</v>
      </c>
      <c r="N34" s="14">
        <f t="shared" ref="N34:N65" si="8">H34*J34</f>
        <v>10.180619380619381</v>
      </c>
      <c r="O34" s="4">
        <f t="shared" ref="O34:O65" si="9">H34*K34</f>
        <v>26</v>
      </c>
      <c r="P34" s="14">
        <f t="shared" si="4"/>
        <v>15.819380619380619</v>
      </c>
    </row>
    <row r="35" spans="1:16" x14ac:dyDescent="0.3">
      <c r="A35" s="16">
        <v>45619</v>
      </c>
      <c r="B35" s="4" t="str">
        <f t="shared" si="6"/>
        <v>Saturday</v>
      </c>
      <c r="C35" s="4">
        <f t="shared" si="5"/>
        <v>47</v>
      </c>
      <c r="D35" s="5">
        <v>30100</v>
      </c>
      <c r="E35" s="5" t="s">
        <v>9</v>
      </c>
      <c r="F35" s="5" t="s">
        <v>22</v>
      </c>
      <c r="G35" s="5" t="s">
        <v>24</v>
      </c>
      <c r="H35" s="5">
        <v>5</v>
      </c>
      <c r="I35" s="14">
        <f>VLOOKUP(F35,'Fruits Price'!$C$1:$G$25,5,FALSE)</f>
        <v>3</v>
      </c>
      <c r="J35" s="14">
        <f>VLOOKUP(F35,'Fruits Price'!$C$1:$E$25,3,FALSE)</f>
        <v>2</v>
      </c>
      <c r="K35" s="4">
        <v>4</v>
      </c>
      <c r="L35" s="14">
        <f>VLOOKUP(F35,'Fruits Price'!$C$1:$F$25,4,FALSE)</f>
        <v>2</v>
      </c>
      <c r="M35" s="14">
        <f t="shared" si="7"/>
        <v>15</v>
      </c>
      <c r="N35" s="14">
        <f t="shared" si="8"/>
        <v>10</v>
      </c>
      <c r="O35" s="4">
        <f t="shared" si="9"/>
        <v>20</v>
      </c>
      <c r="P35" s="14">
        <f t="shared" si="4"/>
        <v>10</v>
      </c>
    </row>
    <row r="36" spans="1:16" ht="28.8" x14ac:dyDescent="0.3">
      <c r="A36" s="16">
        <v>45619</v>
      </c>
      <c r="B36" s="4" t="str">
        <f t="shared" si="6"/>
        <v>Saturday</v>
      </c>
      <c r="C36" s="4">
        <f t="shared" si="5"/>
        <v>47</v>
      </c>
      <c r="D36" s="5">
        <v>37095</v>
      </c>
      <c r="E36" s="5" t="s">
        <v>9</v>
      </c>
      <c r="F36" s="5" t="s">
        <v>77</v>
      </c>
      <c r="G36" s="5" t="s">
        <v>24</v>
      </c>
      <c r="H36" s="5">
        <v>1</v>
      </c>
      <c r="I36" s="14">
        <f>VLOOKUP(F36,'Fruits Price'!$C$1:$G$25,5,FALSE)</f>
        <v>2.5</v>
      </c>
      <c r="J36" s="14">
        <f>VLOOKUP(F36,'Fruits Price'!$C$1:$E$25,3,FALSE)</f>
        <v>2.5</v>
      </c>
      <c r="K36" s="4">
        <v>5</v>
      </c>
      <c r="L36" s="14">
        <f>VLOOKUP(F36,'Fruits Price'!$C$1:$F$25,4,FALSE)</f>
        <v>2.5</v>
      </c>
      <c r="M36" s="14">
        <f t="shared" si="7"/>
        <v>2.5</v>
      </c>
      <c r="N36" s="14">
        <f t="shared" si="8"/>
        <v>2.5</v>
      </c>
      <c r="O36" s="4">
        <f t="shared" si="9"/>
        <v>5</v>
      </c>
      <c r="P36" s="14">
        <f t="shared" si="4"/>
        <v>2.5</v>
      </c>
    </row>
    <row r="37" spans="1:16" x14ac:dyDescent="0.3">
      <c r="A37" s="16">
        <v>45619</v>
      </c>
      <c r="B37" s="4" t="str">
        <f t="shared" si="6"/>
        <v>Saturday</v>
      </c>
      <c r="C37" s="4">
        <f t="shared" si="5"/>
        <v>47</v>
      </c>
      <c r="D37" s="5">
        <v>50571</v>
      </c>
      <c r="E37" s="5" t="s">
        <v>9</v>
      </c>
      <c r="F37" s="5" t="s">
        <v>23</v>
      </c>
      <c r="G37" s="5" t="s">
        <v>24</v>
      </c>
      <c r="H37" s="5">
        <v>2</v>
      </c>
      <c r="I37" s="14">
        <f>VLOOKUP(F37,'Fruits Price'!$C$1:$G$25,5,FALSE)</f>
        <v>3.5</v>
      </c>
      <c r="J37" s="14">
        <f>VLOOKUP(F37,'Fruits Price'!$C$1:$E$25,3,FALSE)</f>
        <v>4</v>
      </c>
      <c r="K37" s="4">
        <v>8</v>
      </c>
      <c r="L37" s="14">
        <f>VLOOKUP(F37,'Fruits Price'!$C$1:$F$25,4,FALSE)</f>
        <v>4</v>
      </c>
      <c r="M37" s="14">
        <f t="shared" si="7"/>
        <v>7</v>
      </c>
      <c r="N37" s="14">
        <f t="shared" si="8"/>
        <v>8</v>
      </c>
      <c r="O37" s="4">
        <f t="shared" si="9"/>
        <v>16</v>
      </c>
      <c r="P37" s="14">
        <f t="shared" si="4"/>
        <v>8</v>
      </c>
    </row>
    <row r="38" spans="1:16" x14ac:dyDescent="0.3">
      <c r="A38" s="16">
        <v>45619</v>
      </c>
      <c r="B38" s="4" t="str">
        <f t="shared" si="6"/>
        <v>Saturday</v>
      </c>
      <c r="C38" s="4">
        <f t="shared" si="5"/>
        <v>47</v>
      </c>
      <c r="D38" s="5">
        <v>42209</v>
      </c>
      <c r="E38" s="5" t="s">
        <v>27</v>
      </c>
      <c r="F38" s="5" t="s">
        <v>30</v>
      </c>
      <c r="G38" s="5" t="s">
        <v>24</v>
      </c>
      <c r="H38" s="5">
        <v>1</v>
      </c>
      <c r="I38" s="14">
        <f>VLOOKUP(F38,'Fruits Price'!$C$1:$G$25,5,FALSE)</f>
        <v>3</v>
      </c>
      <c r="J38" s="14">
        <f>VLOOKUP(F38,'Fruits Price'!$C$1:$E$25,3,FALSE)</f>
        <v>6</v>
      </c>
      <c r="K38" s="4">
        <v>10</v>
      </c>
      <c r="L38" s="14">
        <f>VLOOKUP(F38,'Fruits Price'!$C$1:$F$25,4,FALSE)</f>
        <v>4</v>
      </c>
      <c r="M38" s="14">
        <f t="shared" si="7"/>
        <v>3</v>
      </c>
      <c r="N38" s="14">
        <f t="shared" si="8"/>
        <v>6</v>
      </c>
      <c r="O38" s="4">
        <f t="shared" si="9"/>
        <v>10</v>
      </c>
      <c r="P38" s="14">
        <f t="shared" si="4"/>
        <v>4</v>
      </c>
    </row>
    <row r="39" spans="1:16" ht="28.8" x14ac:dyDescent="0.3">
      <c r="A39" s="16">
        <v>45619</v>
      </c>
      <c r="B39" s="4" t="str">
        <f t="shared" si="6"/>
        <v>Saturday</v>
      </c>
      <c r="C39" s="4">
        <f t="shared" si="5"/>
        <v>47</v>
      </c>
      <c r="D39" s="5">
        <v>56976</v>
      </c>
      <c r="E39" s="5" t="s">
        <v>27</v>
      </c>
      <c r="F39" s="5" t="s">
        <v>78</v>
      </c>
      <c r="G39" s="5" t="s">
        <v>24</v>
      </c>
      <c r="H39" s="5">
        <v>3</v>
      </c>
      <c r="I39" s="14">
        <f>VLOOKUP(F39,'Fruits Price'!$C$1:$G$25,5,FALSE)</f>
        <v>2</v>
      </c>
      <c r="J39" s="14">
        <f>VLOOKUP(F39,'Fruits Price'!$C$1:$E$25,3,FALSE)</f>
        <v>4</v>
      </c>
      <c r="K39" s="4">
        <v>6</v>
      </c>
      <c r="L39" s="14">
        <f>VLOOKUP(F39,'Fruits Price'!$C$1:$F$25,4,FALSE)</f>
        <v>2</v>
      </c>
      <c r="M39" s="14">
        <f t="shared" si="7"/>
        <v>6</v>
      </c>
      <c r="N39" s="14">
        <f t="shared" si="8"/>
        <v>12</v>
      </c>
      <c r="O39" s="4">
        <f t="shared" si="9"/>
        <v>18</v>
      </c>
      <c r="P39" s="14">
        <f t="shared" si="4"/>
        <v>6</v>
      </c>
    </row>
    <row r="40" spans="1:16" x14ac:dyDescent="0.3">
      <c r="A40" s="16">
        <v>45619</v>
      </c>
      <c r="B40" s="4" t="str">
        <f t="shared" si="6"/>
        <v>Saturday</v>
      </c>
      <c r="C40" s="4">
        <f t="shared" si="5"/>
        <v>47</v>
      </c>
      <c r="D40" s="5">
        <v>30099</v>
      </c>
      <c r="E40" s="5" t="s">
        <v>31</v>
      </c>
      <c r="F40" s="5" t="s">
        <v>32</v>
      </c>
      <c r="G40" s="5" t="s">
        <v>24</v>
      </c>
      <c r="H40" s="5">
        <v>8</v>
      </c>
      <c r="I40" s="14">
        <f>VLOOKUP(F40,'Fruits Price'!$C$1:$G$25,5,FALSE)</f>
        <v>2.5</v>
      </c>
      <c r="J40" s="14">
        <f>VLOOKUP(F40,'Fruits Price'!$C$1:$E$25,3,FALSE)</f>
        <v>1.5</v>
      </c>
      <c r="K40" s="4">
        <v>3.5</v>
      </c>
      <c r="L40" s="14">
        <f>VLOOKUP(F40,'Fruits Price'!$C$1:$F$25,4,FALSE)</f>
        <v>2</v>
      </c>
      <c r="M40" s="14">
        <f t="shared" si="7"/>
        <v>20</v>
      </c>
      <c r="N40" s="14">
        <f t="shared" si="8"/>
        <v>12</v>
      </c>
      <c r="O40" s="4">
        <f t="shared" si="9"/>
        <v>28</v>
      </c>
      <c r="P40" s="14">
        <f t="shared" si="4"/>
        <v>16</v>
      </c>
    </row>
    <row r="41" spans="1:16" x14ac:dyDescent="0.3">
      <c r="A41" s="16">
        <v>45620</v>
      </c>
      <c r="B41" s="4" t="str">
        <f t="shared" si="6"/>
        <v>Sunday</v>
      </c>
      <c r="C41" s="4">
        <f t="shared" si="5"/>
        <v>48</v>
      </c>
      <c r="D41" s="5">
        <v>37100</v>
      </c>
      <c r="E41" s="5" t="s">
        <v>73</v>
      </c>
      <c r="F41" s="5" t="s">
        <v>74</v>
      </c>
      <c r="G41" s="5" t="s">
        <v>24</v>
      </c>
      <c r="H41" s="5">
        <v>1</v>
      </c>
      <c r="I41" s="14">
        <f>VLOOKUP(F41,'Fruits Price'!$C$1:$G$25,5,FALSE)</f>
        <v>1.6818181818181817</v>
      </c>
      <c r="J41" s="14">
        <f>VLOOKUP(F41,'Fruits Price'!$C$1:$E$25,3,FALSE)</f>
        <v>1.5636363636363635</v>
      </c>
      <c r="K41" s="4">
        <v>5</v>
      </c>
      <c r="L41" s="14">
        <f>VLOOKUP(F41,'Fruits Price'!$C$1:$F$25,4,FALSE)</f>
        <v>3.4363636363636365</v>
      </c>
      <c r="M41" s="14">
        <f t="shared" si="7"/>
        <v>1.6818181818181817</v>
      </c>
      <c r="N41" s="14">
        <f t="shared" si="8"/>
        <v>1.5636363636363635</v>
      </c>
      <c r="O41" s="4">
        <f t="shared" si="9"/>
        <v>5</v>
      </c>
      <c r="P41" s="14">
        <f t="shared" si="4"/>
        <v>3.4363636363636365</v>
      </c>
    </row>
    <row r="42" spans="1:16" x14ac:dyDescent="0.3">
      <c r="A42" s="16">
        <f t="shared" ref="A42:A59" si="10">A41</f>
        <v>45620</v>
      </c>
      <c r="B42" s="4" t="str">
        <f t="shared" si="6"/>
        <v>Sunday</v>
      </c>
      <c r="C42" s="4">
        <f t="shared" si="5"/>
        <v>48</v>
      </c>
      <c r="D42" s="5">
        <v>37099</v>
      </c>
      <c r="E42" s="5" t="s">
        <v>83</v>
      </c>
      <c r="F42" s="5" t="s">
        <v>84</v>
      </c>
      <c r="G42" s="5" t="s">
        <v>24</v>
      </c>
      <c r="H42" s="5">
        <v>2</v>
      </c>
      <c r="I42" s="14">
        <f>VLOOKUP(F42,'Fruits Price'!$C$1:$G$25,5,FALSE)</f>
        <v>1.6153846153846154</v>
      </c>
      <c r="J42" s="14">
        <f>VLOOKUP(F42,'Fruits Price'!$C$1:$E$25,3,FALSE)</f>
        <v>1.6769230769230767</v>
      </c>
      <c r="K42" s="4">
        <v>5</v>
      </c>
      <c r="L42" s="14">
        <f>VLOOKUP(F42,'Fruits Price'!$C$1:$F$25,4,FALSE)</f>
        <v>3.3230769230769233</v>
      </c>
      <c r="M42" s="14">
        <f t="shared" si="7"/>
        <v>3.2307692307692308</v>
      </c>
      <c r="N42" s="14">
        <f t="shared" si="8"/>
        <v>3.3538461538461535</v>
      </c>
      <c r="O42" s="4">
        <f t="shared" si="9"/>
        <v>10</v>
      </c>
      <c r="P42" s="14">
        <f t="shared" si="4"/>
        <v>6.6461538461538465</v>
      </c>
    </row>
    <row r="43" spans="1:16" x14ac:dyDescent="0.3">
      <c r="A43" s="16">
        <f t="shared" si="10"/>
        <v>45620</v>
      </c>
      <c r="B43" s="4" t="str">
        <f t="shared" si="6"/>
        <v>Sunday</v>
      </c>
      <c r="C43" s="4">
        <f t="shared" si="5"/>
        <v>48</v>
      </c>
      <c r="D43" s="5">
        <v>37083</v>
      </c>
      <c r="E43" s="5" t="s">
        <v>5</v>
      </c>
      <c r="F43" s="5" t="s">
        <v>11</v>
      </c>
      <c r="G43" s="5" t="s">
        <v>24</v>
      </c>
      <c r="H43" s="5">
        <v>1</v>
      </c>
      <c r="I43" s="14">
        <f>VLOOKUP(F43,'Fruits Price'!$C$1:$G$25,5,FALSE)</f>
        <v>3.1904761904761907</v>
      </c>
      <c r="J43" s="14">
        <f>VLOOKUP(F43,'Fruits Price'!$C$1:$E$25,3,FALSE)</f>
        <v>3.0571428571428574</v>
      </c>
      <c r="K43" s="4">
        <v>8</v>
      </c>
      <c r="L43" s="14">
        <f>VLOOKUP(F43,'Fruits Price'!$C$1:$F$25,4,FALSE)</f>
        <v>4.9428571428571431</v>
      </c>
      <c r="M43" s="14">
        <f t="shared" si="7"/>
        <v>3.1904761904761907</v>
      </c>
      <c r="N43" s="14">
        <f t="shared" si="8"/>
        <v>3.0571428571428574</v>
      </c>
      <c r="O43" s="4">
        <f t="shared" si="9"/>
        <v>8</v>
      </c>
      <c r="P43" s="14">
        <f t="shared" si="4"/>
        <v>4.9428571428571431</v>
      </c>
    </row>
    <row r="44" spans="1:16" x14ac:dyDescent="0.3">
      <c r="A44" s="16">
        <f t="shared" si="10"/>
        <v>45620</v>
      </c>
      <c r="B44" s="4" t="str">
        <f t="shared" si="6"/>
        <v>Sunday</v>
      </c>
      <c r="C44" s="4">
        <f t="shared" si="5"/>
        <v>48</v>
      </c>
      <c r="D44" s="5">
        <v>50569</v>
      </c>
      <c r="E44" s="5" t="s">
        <v>5</v>
      </c>
      <c r="F44" s="5" t="s">
        <v>75</v>
      </c>
      <c r="G44" s="5" t="s">
        <v>24</v>
      </c>
      <c r="H44" s="5">
        <v>6</v>
      </c>
      <c r="I44" s="14">
        <f>VLOOKUP(F44,'Fruits Price'!$C$1:$G$25,5,FALSE)</f>
        <v>3.2201132201132201</v>
      </c>
      <c r="J44" s="14">
        <f>VLOOKUP(F44,'Fruits Price'!$C$1:$E$25,3,FALSE)</f>
        <v>3.8464535464535468</v>
      </c>
      <c r="K44" s="4">
        <v>10</v>
      </c>
      <c r="L44" s="14">
        <f>VLOOKUP(F44,'Fruits Price'!$C$1:$F$25,4,FALSE)</f>
        <v>6.1535464535464532</v>
      </c>
      <c r="M44" s="14">
        <f t="shared" si="7"/>
        <v>19.320679320679321</v>
      </c>
      <c r="N44" s="14">
        <f t="shared" si="8"/>
        <v>23.078721278721282</v>
      </c>
      <c r="O44" s="4">
        <f t="shared" si="9"/>
        <v>60</v>
      </c>
      <c r="P44" s="14">
        <f t="shared" si="4"/>
        <v>36.921278721278718</v>
      </c>
    </row>
    <row r="45" spans="1:16" x14ac:dyDescent="0.3">
      <c r="A45" s="16">
        <f t="shared" si="10"/>
        <v>45620</v>
      </c>
      <c r="B45" s="4" t="str">
        <f t="shared" si="6"/>
        <v>Sunday</v>
      </c>
      <c r="C45" s="4">
        <f t="shared" si="5"/>
        <v>48</v>
      </c>
      <c r="D45" s="5">
        <v>31027</v>
      </c>
      <c r="E45" s="5" t="s">
        <v>6</v>
      </c>
      <c r="F45" s="5" t="s">
        <v>14</v>
      </c>
      <c r="G45" s="5" t="s">
        <v>24</v>
      </c>
      <c r="H45" s="5">
        <v>3</v>
      </c>
      <c r="I45" s="14">
        <f>VLOOKUP(F45,'Fruits Price'!$C$1:$G$25,5,FALSE)</f>
        <v>2.5</v>
      </c>
      <c r="J45" s="14">
        <f>VLOOKUP(F45,'Fruits Price'!$C$1:$E$25,3,FALSE)</f>
        <v>2</v>
      </c>
      <c r="K45" s="4">
        <v>5</v>
      </c>
      <c r="L45" s="14">
        <f>VLOOKUP(F45,'Fruits Price'!$C$1:$F$25,4,FALSE)</f>
        <v>3</v>
      </c>
      <c r="M45" s="14">
        <f t="shared" si="7"/>
        <v>7.5</v>
      </c>
      <c r="N45" s="14">
        <f t="shared" si="8"/>
        <v>6</v>
      </c>
      <c r="O45" s="4">
        <f t="shared" si="9"/>
        <v>15</v>
      </c>
      <c r="P45" s="14">
        <f t="shared" si="4"/>
        <v>9</v>
      </c>
    </row>
    <row r="46" spans="1:16" x14ac:dyDescent="0.3">
      <c r="A46" s="16">
        <f t="shared" si="10"/>
        <v>45620</v>
      </c>
      <c r="B46" s="4" t="str">
        <f t="shared" si="6"/>
        <v>Sunday</v>
      </c>
      <c r="C46" s="4">
        <f t="shared" si="5"/>
        <v>48</v>
      </c>
      <c r="D46" s="5">
        <v>52233</v>
      </c>
      <c r="E46" s="5" t="s">
        <v>6</v>
      </c>
      <c r="F46" s="5" t="s">
        <v>15</v>
      </c>
      <c r="G46" s="5" t="s">
        <v>24</v>
      </c>
      <c r="H46" s="5">
        <v>3</v>
      </c>
      <c r="I46" s="14">
        <f>VLOOKUP(F46,'Fruits Price'!$C$1:$G$25,5,FALSE)</f>
        <v>2.5</v>
      </c>
      <c r="J46" s="14">
        <f>VLOOKUP(F46,'Fruits Price'!$C$1:$E$25,3,FALSE)</f>
        <v>2</v>
      </c>
      <c r="K46" s="4">
        <v>5</v>
      </c>
      <c r="L46" s="14">
        <f>VLOOKUP(F46,'Fruits Price'!$C$1:$F$25,4,FALSE)</f>
        <v>3</v>
      </c>
      <c r="M46" s="14">
        <f t="shared" si="7"/>
        <v>7.5</v>
      </c>
      <c r="N46" s="14">
        <f t="shared" si="8"/>
        <v>6</v>
      </c>
      <c r="O46" s="4">
        <f t="shared" si="9"/>
        <v>15</v>
      </c>
      <c r="P46" s="14">
        <f t="shared" si="4"/>
        <v>9</v>
      </c>
    </row>
    <row r="47" spans="1:16" x14ac:dyDescent="0.3">
      <c r="A47" s="16">
        <f t="shared" si="10"/>
        <v>45620</v>
      </c>
      <c r="B47" s="4" t="str">
        <f t="shared" si="6"/>
        <v>Sunday</v>
      </c>
      <c r="C47" s="4">
        <f t="shared" si="5"/>
        <v>48</v>
      </c>
      <c r="D47" s="5">
        <v>55275</v>
      </c>
      <c r="E47" s="5" t="s">
        <v>6</v>
      </c>
      <c r="F47" s="5" t="s">
        <v>16</v>
      </c>
      <c r="G47" s="5" t="s">
        <v>24</v>
      </c>
      <c r="H47" s="5">
        <v>2</v>
      </c>
      <c r="I47" s="14">
        <f>VLOOKUP(F47,'Fruits Price'!$C$1:$G$25,5,FALSE)</f>
        <v>2.5</v>
      </c>
      <c r="J47" s="14">
        <f>VLOOKUP(F47,'Fruits Price'!$C$1:$E$25,3,FALSE)</f>
        <v>2</v>
      </c>
      <c r="K47" s="4">
        <v>5</v>
      </c>
      <c r="L47" s="14">
        <f>VLOOKUP(F47,'Fruits Price'!$C$1:$F$25,4,FALSE)</f>
        <v>3</v>
      </c>
      <c r="M47" s="14">
        <f t="shared" si="7"/>
        <v>5</v>
      </c>
      <c r="N47" s="14">
        <f t="shared" si="8"/>
        <v>4</v>
      </c>
      <c r="O47" s="4">
        <f t="shared" si="9"/>
        <v>10</v>
      </c>
      <c r="P47" s="14">
        <f t="shared" si="4"/>
        <v>6</v>
      </c>
    </row>
    <row r="48" spans="1:16" x14ac:dyDescent="0.3">
      <c r="A48" s="16">
        <f t="shared" si="10"/>
        <v>45620</v>
      </c>
      <c r="B48" s="4" t="str">
        <f t="shared" si="6"/>
        <v>Sunday</v>
      </c>
      <c r="C48" s="4">
        <f t="shared" si="5"/>
        <v>48</v>
      </c>
      <c r="D48" s="5">
        <v>10320</v>
      </c>
      <c r="E48" s="5" t="s">
        <v>7</v>
      </c>
      <c r="F48" s="5" t="s">
        <v>17</v>
      </c>
      <c r="G48" s="5" t="s">
        <v>25</v>
      </c>
      <c r="H48" s="5">
        <v>6</v>
      </c>
      <c r="I48" s="14">
        <f>VLOOKUP(F48,'Fruits Price'!$C$1:$G$25,5,FALSE)</f>
        <v>3</v>
      </c>
      <c r="J48" s="14">
        <f>VLOOKUP(F48,'Fruits Price'!$C$1:$E$25,3,FALSE)</f>
        <v>3</v>
      </c>
      <c r="K48" s="4">
        <v>5</v>
      </c>
      <c r="L48" s="14">
        <f>VLOOKUP(F48,'Fruits Price'!$C$1:$F$25,4,FALSE)</f>
        <v>2</v>
      </c>
      <c r="M48" s="14">
        <f t="shared" si="7"/>
        <v>18</v>
      </c>
      <c r="N48" s="14">
        <f t="shared" si="8"/>
        <v>18</v>
      </c>
      <c r="O48" s="4">
        <f t="shared" si="9"/>
        <v>30</v>
      </c>
      <c r="P48" s="14">
        <f t="shared" si="4"/>
        <v>12</v>
      </c>
    </row>
    <row r="49" spans="1:16" x14ac:dyDescent="0.3">
      <c r="A49" s="16">
        <f t="shared" si="10"/>
        <v>45620</v>
      </c>
      <c r="B49" s="4" t="str">
        <f t="shared" si="6"/>
        <v>Sunday</v>
      </c>
      <c r="C49" s="4">
        <f t="shared" si="5"/>
        <v>48</v>
      </c>
      <c r="D49" s="5">
        <v>37096</v>
      </c>
      <c r="E49" s="5" t="s">
        <v>7</v>
      </c>
      <c r="F49" s="5" t="s">
        <v>18</v>
      </c>
      <c r="G49" s="5" t="s">
        <v>24</v>
      </c>
      <c r="H49" s="5">
        <v>2</v>
      </c>
      <c r="I49" s="14">
        <f>VLOOKUP(F49,'Fruits Price'!$C$1:$G$25,5,FALSE)</f>
        <v>2</v>
      </c>
      <c r="J49" s="14">
        <f>VLOOKUP(F49,'Fruits Price'!$C$1:$E$25,3,FALSE)</f>
        <v>1.2</v>
      </c>
      <c r="K49" s="4">
        <v>5</v>
      </c>
      <c r="L49" s="14">
        <f>VLOOKUP(F49,'Fruits Price'!$C$1:$F$25,4,FALSE)</f>
        <v>3.8</v>
      </c>
      <c r="M49" s="14">
        <f t="shared" si="7"/>
        <v>4</v>
      </c>
      <c r="N49" s="14">
        <f t="shared" si="8"/>
        <v>2.4</v>
      </c>
      <c r="O49" s="4">
        <f t="shared" si="9"/>
        <v>10</v>
      </c>
      <c r="P49" s="14">
        <f t="shared" si="4"/>
        <v>7.6</v>
      </c>
    </row>
    <row r="50" spans="1:16" x14ac:dyDescent="0.3">
      <c r="A50" s="16">
        <f t="shared" si="10"/>
        <v>45620</v>
      </c>
      <c r="B50" s="4" t="str">
        <f t="shared" si="6"/>
        <v>Sunday</v>
      </c>
      <c r="C50" s="4">
        <f t="shared" si="5"/>
        <v>48</v>
      </c>
      <c r="D50" s="5">
        <v>50570</v>
      </c>
      <c r="E50" s="5" t="s">
        <v>7</v>
      </c>
      <c r="F50" s="5" t="s">
        <v>19</v>
      </c>
      <c r="G50" s="5" t="s">
        <v>24</v>
      </c>
      <c r="H50" s="5">
        <v>4</v>
      </c>
      <c r="I50" s="14">
        <f>VLOOKUP(F50,'Fruits Price'!$C$1:$G$25,5,FALSE)</f>
        <v>3.2142857142857144</v>
      </c>
      <c r="J50" s="14">
        <f>VLOOKUP(F50,'Fruits Price'!$C$1:$E$25,3,FALSE)</f>
        <v>2.5142857142857142</v>
      </c>
      <c r="K50" s="4">
        <v>8</v>
      </c>
      <c r="L50" s="14">
        <f>VLOOKUP(F50,'Fruits Price'!$C$1:$F$25,4,FALSE)</f>
        <v>5.4857142857142858</v>
      </c>
      <c r="M50" s="14">
        <f t="shared" si="7"/>
        <v>12.857142857142858</v>
      </c>
      <c r="N50" s="14">
        <f t="shared" si="8"/>
        <v>10.057142857142857</v>
      </c>
      <c r="O50" s="4">
        <f t="shared" si="9"/>
        <v>32</v>
      </c>
      <c r="P50" s="14">
        <f t="shared" si="4"/>
        <v>21.942857142857143</v>
      </c>
    </row>
    <row r="51" spans="1:16" x14ac:dyDescent="0.3">
      <c r="A51" s="16">
        <f t="shared" si="10"/>
        <v>45620</v>
      </c>
      <c r="B51" s="4" t="str">
        <f t="shared" si="6"/>
        <v>Sunday</v>
      </c>
      <c r="C51" s="4">
        <f t="shared" si="5"/>
        <v>48</v>
      </c>
      <c r="D51" s="5">
        <v>31800</v>
      </c>
      <c r="E51" s="5" t="s">
        <v>8</v>
      </c>
      <c r="F51" s="5" t="s">
        <v>20</v>
      </c>
      <c r="G51" s="5" t="s">
        <v>24</v>
      </c>
      <c r="H51" s="5">
        <v>3</v>
      </c>
      <c r="I51" s="14">
        <f>VLOOKUP(F51,'Fruits Price'!$C$1:$G$25,5,FALSE)</f>
        <v>7.2486957486957486</v>
      </c>
      <c r="J51" s="14">
        <f>VLOOKUP(F51,'Fruits Price'!$C$1:$E$25,3,FALSE)</f>
        <v>15.042324342324342</v>
      </c>
      <c r="K51" s="4">
        <v>25</v>
      </c>
      <c r="L51" s="14">
        <f>VLOOKUP(F51,'Fruits Price'!$C$1:$F$25,4,FALSE)</f>
        <v>9.957675657675658</v>
      </c>
      <c r="M51" s="14">
        <f t="shared" si="7"/>
        <v>21.746087246087246</v>
      </c>
      <c r="N51" s="14">
        <f t="shared" si="8"/>
        <v>45.126973026973026</v>
      </c>
      <c r="O51" s="4">
        <f t="shared" si="9"/>
        <v>75</v>
      </c>
      <c r="P51" s="14">
        <f t="shared" si="4"/>
        <v>29.873026973026974</v>
      </c>
    </row>
    <row r="52" spans="1:16" x14ac:dyDescent="0.3">
      <c r="A52" s="16">
        <f t="shared" si="10"/>
        <v>45620</v>
      </c>
      <c r="B52" s="4" t="str">
        <f t="shared" si="6"/>
        <v>Sunday</v>
      </c>
      <c r="C52" s="4">
        <f t="shared" si="5"/>
        <v>48</v>
      </c>
      <c r="D52" s="5">
        <v>52208</v>
      </c>
      <c r="E52" s="5" t="s">
        <v>8</v>
      </c>
      <c r="F52" s="5" t="s">
        <v>21</v>
      </c>
      <c r="G52" s="5" t="s">
        <v>24</v>
      </c>
      <c r="H52" s="5">
        <v>8</v>
      </c>
      <c r="I52" s="14">
        <f>VLOOKUP(F52,'Fruits Price'!$C$1:$G$25,5,FALSE)</f>
        <v>4.8081585081585079</v>
      </c>
      <c r="J52" s="14">
        <f>VLOOKUP(F52,'Fruits Price'!$C$1:$E$25,3,FALSE)</f>
        <v>6.3650349650349654</v>
      </c>
      <c r="K52" s="4">
        <v>15</v>
      </c>
      <c r="L52" s="14">
        <f>VLOOKUP(F52,'Fruits Price'!$C$1:$F$25,4,FALSE)</f>
        <v>8.6349650349650346</v>
      </c>
      <c r="M52" s="14">
        <f t="shared" si="7"/>
        <v>38.465268065268063</v>
      </c>
      <c r="N52" s="14">
        <f t="shared" si="8"/>
        <v>50.920279720279723</v>
      </c>
      <c r="O52" s="4">
        <f t="shared" si="9"/>
        <v>120</v>
      </c>
      <c r="P52" s="14">
        <f t="shared" si="4"/>
        <v>69.079720279720277</v>
      </c>
    </row>
    <row r="53" spans="1:16" x14ac:dyDescent="0.3">
      <c r="A53" s="16">
        <f t="shared" si="10"/>
        <v>45620</v>
      </c>
      <c r="B53" s="4" t="str">
        <f t="shared" si="6"/>
        <v>Sunday</v>
      </c>
      <c r="C53" s="4">
        <f t="shared" si="5"/>
        <v>48</v>
      </c>
      <c r="D53" s="5">
        <v>59870</v>
      </c>
      <c r="E53" s="5" t="s">
        <v>8</v>
      </c>
      <c r="F53" s="5" t="s">
        <v>76</v>
      </c>
      <c r="G53" s="5" t="s">
        <v>24</v>
      </c>
      <c r="H53" s="5">
        <v>2</v>
      </c>
      <c r="I53" s="14">
        <f>VLOOKUP(F53,'Fruits Price'!$C$1:$G$25,5,FALSE)</f>
        <v>3.8270229770229771</v>
      </c>
      <c r="J53" s="14">
        <f>VLOOKUP(F53,'Fruits Price'!$C$1:$E$25,3,FALSE)</f>
        <v>5.0903096903096907</v>
      </c>
      <c r="K53" s="4">
        <v>13</v>
      </c>
      <c r="L53" s="14">
        <f>VLOOKUP(F53,'Fruits Price'!$C$1:$F$25,4,FALSE)</f>
        <v>7.9096903096903093</v>
      </c>
      <c r="M53" s="14">
        <f t="shared" si="7"/>
        <v>7.6540459540459542</v>
      </c>
      <c r="N53" s="14">
        <f t="shared" si="8"/>
        <v>10.180619380619381</v>
      </c>
      <c r="O53" s="4">
        <f t="shared" si="9"/>
        <v>26</v>
      </c>
      <c r="P53" s="14">
        <f t="shared" si="4"/>
        <v>15.819380619380619</v>
      </c>
    </row>
    <row r="54" spans="1:16" x14ac:dyDescent="0.3">
      <c r="A54" s="16">
        <f t="shared" si="10"/>
        <v>45620</v>
      </c>
      <c r="B54" s="4" t="str">
        <f t="shared" si="6"/>
        <v>Sunday</v>
      </c>
      <c r="C54" s="4">
        <f t="shared" si="5"/>
        <v>48</v>
      </c>
      <c r="D54" s="5">
        <v>30100</v>
      </c>
      <c r="E54" s="5" t="s">
        <v>9</v>
      </c>
      <c r="F54" s="5" t="s">
        <v>22</v>
      </c>
      <c r="G54" s="5" t="s">
        <v>24</v>
      </c>
      <c r="H54" s="5">
        <v>6</v>
      </c>
      <c r="I54" s="14">
        <f>VLOOKUP(F54,'Fruits Price'!$C$1:$G$25,5,FALSE)</f>
        <v>3</v>
      </c>
      <c r="J54" s="14">
        <f>VLOOKUP(F54,'Fruits Price'!$C$1:$E$25,3,FALSE)</f>
        <v>2</v>
      </c>
      <c r="K54" s="4">
        <v>4</v>
      </c>
      <c r="L54" s="14">
        <f>VLOOKUP(F54,'Fruits Price'!$C$1:$F$25,4,FALSE)</f>
        <v>2</v>
      </c>
      <c r="M54" s="14">
        <f t="shared" si="7"/>
        <v>18</v>
      </c>
      <c r="N54" s="14">
        <f t="shared" si="8"/>
        <v>12</v>
      </c>
      <c r="O54" s="4">
        <f t="shared" si="9"/>
        <v>24</v>
      </c>
      <c r="P54" s="14">
        <f t="shared" si="4"/>
        <v>12</v>
      </c>
    </row>
    <row r="55" spans="1:16" ht="28.8" x14ac:dyDescent="0.3">
      <c r="A55" s="16">
        <f t="shared" si="10"/>
        <v>45620</v>
      </c>
      <c r="B55" s="4" t="str">
        <f t="shared" si="6"/>
        <v>Sunday</v>
      </c>
      <c r="C55" s="4">
        <f t="shared" si="5"/>
        <v>48</v>
      </c>
      <c r="D55" s="5">
        <v>37095</v>
      </c>
      <c r="E55" s="5" t="s">
        <v>9</v>
      </c>
      <c r="F55" s="5" t="s">
        <v>77</v>
      </c>
      <c r="G55" s="5" t="s">
        <v>24</v>
      </c>
      <c r="H55" s="5">
        <v>2</v>
      </c>
      <c r="I55" s="14">
        <f>VLOOKUP(F55,'Fruits Price'!$C$1:$G$25,5,FALSE)</f>
        <v>2.5</v>
      </c>
      <c r="J55" s="14">
        <f>VLOOKUP(F55,'Fruits Price'!$C$1:$E$25,3,FALSE)</f>
        <v>2.5</v>
      </c>
      <c r="K55" s="4">
        <v>5</v>
      </c>
      <c r="L55" s="14">
        <f>VLOOKUP(F55,'Fruits Price'!$C$1:$F$25,4,FALSE)</f>
        <v>2.5</v>
      </c>
      <c r="M55" s="14">
        <f t="shared" si="7"/>
        <v>5</v>
      </c>
      <c r="N55" s="14">
        <f t="shared" si="8"/>
        <v>5</v>
      </c>
      <c r="O55" s="4">
        <f t="shared" si="9"/>
        <v>10</v>
      </c>
      <c r="P55" s="14">
        <f t="shared" si="4"/>
        <v>5</v>
      </c>
    </row>
    <row r="56" spans="1:16" x14ac:dyDescent="0.3">
      <c r="A56" s="16">
        <f t="shared" si="10"/>
        <v>45620</v>
      </c>
      <c r="B56" s="4" t="str">
        <f t="shared" si="6"/>
        <v>Sunday</v>
      </c>
      <c r="C56" s="4">
        <f t="shared" si="5"/>
        <v>48</v>
      </c>
      <c r="D56" s="5">
        <v>50571</v>
      </c>
      <c r="E56" s="5" t="s">
        <v>9</v>
      </c>
      <c r="F56" s="5" t="s">
        <v>23</v>
      </c>
      <c r="G56" s="5" t="s">
        <v>24</v>
      </c>
      <c r="H56" s="5">
        <v>1</v>
      </c>
      <c r="I56" s="14">
        <f>VLOOKUP(F56,'Fruits Price'!$C$1:$G$25,5,FALSE)</f>
        <v>3.5</v>
      </c>
      <c r="J56" s="14">
        <f>VLOOKUP(F56,'Fruits Price'!$C$1:$E$25,3,FALSE)</f>
        <v>4</v>
      </c>
      <c r="K56" s="4">
        <v>8</v>
      </c>
      <c r="L56" s="14">
        <f>VLOOKUP(F56,'Fruits Price'!$C$1:$F$25,4,FALSE)</f>
        <v>4</v>
      </c>
      <c r="M56" s="14">
        <f t="shared" si="7"/>
        <v>3.5</v>
      </c>
      <c r="N56" s="14">
        <f t="shared" si="8"/>
        <v>4</v>
      </c>
      <c r="O56" s="4">
        <f t="shared" si="9"/>
        <v>8</v>
      </c>
      <c r="P56" s="14">
        <f t="shared" si="4"/>
        <v>4</v>
      </c>
    </row>
    <row r="57" spans="1:16" x14ac:dyDescent="0.3">
      <c r="A57" s="16">
        <f t="shared" si="10"/>
        <v>45620</v>
      </c>
      <c r="B57" s="4" t="str">
        <f t="shared" si="6"/>
        <v>Sunday</v>
      </c>
      <c r="C57" s="4">
        <f t="shared" si="5"/>
        <v>48</v>
      </c>
      <c r="D57" s="5">
        <v>42207</v>
      </c>
      <c r="E57" s="5" t="s">
        <v>27</v>
      </c>
      <c r="F57" s="5" t="s">
        <v>28</v>
      </c>
      <c r="G57" s="5" t="s">
        <v>24</v>
      </c>
      <c r="H57" s="5">
        <v>1</v>
      </c>
      <c r="I57" s="14">
        <f>VLOOKUP(F57,'Fruits Price'!$C$1:$G$25,5,FALSE)</f>
        <v>3</v>
      </c>
      <c r="J57" s="14">
        <f>VLOOKUP(F57,'Fruits Price'!$C$1:$E$25,3,FALSE)</f>
        <v>6</v>
      </c>
      <c r="K57" s="4">
        <v>10</v>
      </c>
      <c r="L57" s="14">
        <f>VLOOKUP(F57,'Fruits Price'!$C$1:$F$25,4,FALSE)</f>
        <v>4</v>
      </c>
      <c r="M57" s="14">
        <f t="shared" si="7"/>
        <v>3</v>
      </c>
      <c r="N57" s="14">
        <f t="shared" si="8"/>
        <v>6</v>
      </c>
      <c r="O57" s="4">
        <f t="shared" si="9"/>
        <v>10</v>
      </c>
      <c r="P57" s="14">
        <f t="shared" si="4"/>
        <v>4</v>
      </c>
    </row>
    <row r="58" spans="1:16" x14ac:dyDescent="0.3">
      <c r="A58" s="16">
        <f t="shared" si="10"/>
        <v>45620</v>
      </c>
      <c r="B58" s="4" t="str">
        <f t="shared" si="6"/>
        <v>Sunday</v>
      </c>
      <c r="C58" s="4">
        <f t="shared" si="5"/>
        <v>48</v>
      </c>
      <c r="D58" s="5">
        <v>42209</v>
      </c>
      <c r="E58" s="5" t="s">
        <v>27</v>
      </c>
      <c r="F58" s="5" t="s">
        <v>30</v>
      </c>
      <c r="G58" s="5" t="s">
        <v>24</v>
      </c>
      <c r="H58" s="5">
        <v>2</v>
      </c>
      <c r="I58" s="14">
        <f>VLOOKUP(F58,'Fruits Price'!$C$1:$G$25,5,FALSE)</f>
        <v>3</v>
      </c>
      <c r="J58" s="14">
        <f>VLOOKUP(F58,'Fruits Price'!$C$1:$E$25,3,FALSE)</f>
        <v>6</v>
      </c>
      <c r="K58" s="4">
        <v>10</v>
      </c>
      <c r="L58" s="14">
        <f>VLOOKUP(F58,'Fruits Price'!$C$1:$F$25,4,FALSE)</f>
        <v>4</v>
      </c>
      <c r="M58" s="14">
        <f t="shared" si="7"/>
        <v>6</v>
      </c>
      <c r="N58" s="14">
        <f t="shared" si="8"/>
        <v>12</v>
      </c>
      <c r="O58" s="4">
        <f t="shared" si="9"/>
        <v>20</v>
      </c>
      <c r="P58" s="14">
        <f t="shared" si="4"/>
        <v>8</v>
      </c>
    </row>
    <row r="59" spans="1:16" x14ac:dyDescent="0.3">
      <c r="A59" s="16">
        <f t="shared" si="10"/>
        <v>45620</v>
      </c>
      <c r="B59" s="4" t="str">
        <f t="shared" si="6"/>
        <v>Sunday</v>
      </c>
      <c r="C59" s="4">
        <f t="shared" si="5"/>
        <v>48</v>
      </c>
      <c r="D59" s="5">
        <v>30099</v>
      </c>
      <c r="E59" s="5" t="s">
        <v>31</v>
      </c>
      <c r="F59" s="5" t="s">
        <v>32</v>
      </c>
      <c r="G59" s="5" t="s">
        <v>24</v>
      </c>
      <c r="H59" s="5">
        <v>3</v>
      </c>
      <c r="I59" s="14">
        <f>VLOOKUP(F59,'Fruits Price'!$C$1:$G$25,5,FALSE)</f>
        <v>2.5</v>
      </c>
      <c r="J59" s="14">
        <f>VLOOKUP(F59,'Fruits Price'!$C$1:$E$25,3,FALSE)</f>
        <v>1.5</v>
      </c>
      <c r="K59" s="4">
        <v>3.5</v>
      </c>
      <c r="L59" s="14">
        <f>VLOOKUP(F59,'Fruits Price'!$C$1:$F$25,4,FALSE)</f>
        <v>2</v>
      </c>
      <c r="M59" s="14">
        <f t="shared" si="7"/>
        <v>7.5</v>
      </c>
      <c r="N59" s="14">
        <f t="shared" si="8"/>
        <v>4.5</v>
      </c>
      <c r="O59" s="4">
        <f t="shared" si="9"/>
        <v>10.5</v>
      </c>
      <c r="P59" s="14">
        <f t="shared" si="4"/>
        <v>6</v>
      </c>
    </row>
    <row r="60" spans="1:16" x14ac:dyDescent="0.3">
      <c r="A60" s="16">
        <v>45621</v>
      </c>
      <c r="B60" s="4" t="str">
        <f t="shared" si="6"/>
        <v>Monday</v>
      </c>
      <c r="C60" s="4">
        <f t="shared" si="5"/>
        <v>48</v>
      </c>
      <c r="D60" s="5">
        <v>37101</v>
      </c>
      <c r="E60" s="5" t="s">
        <v>4</v>
      </c>
      <c r="F60" s="5" t="s">
        <v>10</v>
      </c>
      <c r="G60" s="5" t="s">
        <v>24</v>
      </c>
      <c r="H60" s="5">
        <v>1</v>
      </c>
      <c r="I60" s="14">
        <f>VLOOKUP(F60,'Fruits Price'!$C$1:$G$25,5,FALSE)</f>
        <v>1.5</v>
      </c>
      <c r="J60" s="14">
        <f>VLOOKUP(F60,'Fruits Price'!$C$1:$E$25,3,FALSE)</f>
        <v>3</v>
      </c>
      <c r="K60" s="4">
        <v>7</v>
      </c>
      <c r="L60" s="14">
        <f>VLOOKUP(F60,'Fruits Price'!$C$1:$F$25,4,FALSE)</f>
        <v>4</v>
      </c>
      <c r="M60" s="14">
        <f t="shared" si="7"/>
        <v>1.5</v>
      </c>
      <c r="N60" s="14">
        <f t="shared" si="8"/>
        <v>3</v>
      </c>
      <c r="O60" s="4">
        <f t="shared" si="9"/>
        <v>7</v>
      </c>
      <c r="P60" s="14">
        <f t="shared" si="4"/>
        <v>4</v>
      </c>
    </row>
    <row r="61" spans="1:16" x14ac:dyDescent="0.3">
      <c r="A61" s="16">
        <f t="shared" ref="A61:A75" si="11">A60</f>
        <v>45621</v>
      </c>
      <c r="B61" s="4" t="str">
        <f t="shared" si="6"/>
        <v>Monday</v>
      </c>
      <c r="C61" s="4">
        <f t="shared" si="5"/>
        <v>48</v>
      </c>
      <c r="D61" s="5">
        <v>37083</v>
      </c>
      <c r="E61" s="5" t="s">
        <v>5</v>
      </c>
      <c r="F61" s="5" t="s">
        <v>11</v>
      </c>
      <c r="G61" s="5" t="s">
        <v>24</v>
      </c>
      <c r="H61" s="5">
        <v>2</v>
      </c>
      <c r="I61" s="14">
        <f>VLOOKUP(F61,'Fruits Price'!$C$1:$G$25,5,FALSE)</f>
        <v>3.1904761904761907</v>
      </c>
      <c r="J61" s="14">
        <f>VLOOKUP(F61,'Fruits Price'!$C$1:$E$25,3,FALSE)</f>
        <v>3.0571428571428574</v>
      </c>
      <c r="K61" s="4">
        <v>8</v>
      </c>
      <c r="L61" s="14">
        <f>VLOOKUP(F61,'Fruits Price'!$C$1:$F$25,4,FALSE)</f>
        <v>4.9428571428571431</v>
      </c>
      <c r="M61" s="14">
        <f t="shared" si="7"/>
        <v>6.3809523809523814</v>
      </c>
      <c r="N61" s="14">
        <f t="shared" si="8"/>
        <v>6.1142857142857148</v>
      </c>
      <c r="O61" s="4">
        <f t="shared" si="9"/>
        <v>16</v>
      </c>
      <c r="P61" s="14">
        <f t="shared" si="4"/>
        <v>9.8857142857142861</v>
      </c>
    </row>
    <row r="62" spans="1:16" x14ac:dyDescent="0.3">
      <c r="A62" s="16">
        <f t="shared" si="11"/>
        <v>45621</v>
      </c>
      <c r="B62" s="4" t="str">
        <f t="shared" si="6"/>
        <v>Monday</v>
      </c>
      <c r="C62" s="4">
        <f t="shared" si="5"/>
        <v>48</v>
      </c>
      <c r="D62" s="5">
        <v>50565</v>
      </c>
      <c r="E62" s="5" t="s">
        <v>5</v>
      </c>
      <c r="F62" s="5" t="s">
        <v>12</v>
      </c>
      <c r="G62" s="5" t="s">
        <v>24</v>
      </c>
      <c r="H62" s="5">
        <v>2</v>
      </c>
      <c r="I62" s="14">
        <f>VLOOKUP(F62,'Fruits Price'!$C$1:$G$25,5,FALSE)</f>
        <v>2.5023865023865026</v>
      </c>
      <c r="J62" s="14">
        <f>VLOOKUP(F62,'Fruits Price'!$C$1:$E$25,3,FALSE)</f>
        <v>2.6693639693639697</v>
      </c>
      <c r="K62" s="4">
        <v>7</v>
      </c>
      <c r="L62" s="14">
        <f>VLOOKUP(F62,'Fruits Price'!$C$1:$F$25,4,FALSE)</f>
        <v>4.3306360306360308</v>
      </c>
      <c r="M62" s="14">
        <f t="shared" si="7"/>
        <v>5.0047730047730052</v>
      </c>
      <c r="N62" s="14">
        <f t="shared" si="8"/>
        <v>5.3387279387279394</v>
      </c>
      <c r="O62" s="4">
        <f t="shared" si="9"/>
        <v>14</v>
      </c>
      <c r="P62" s="14">
        <f t="shared" si="4"/>
        <v>8.6612720612720615</v>
      </c>
    </row>
    <row r="63" spans="1:16" x14ac:dyDescent="0.3">
      <c r="A63" s="16">
        <f t="shared" si="11"/>
        <v>45621</v>
      </c>
      <c r="B63" s="4" t="str">
        <f t="shared" si="6"/>
        <v>Monday</v>
      </c>
      <c r="C63" s="4">
        <f t="shared" si="5"/>
        <v>48</v>
      </c>
      <c r="D63" s="5">
        <v>50569</v>
      </c>
      <c r="E63" s="5" t="s">
        <v>5</v>
      </c>
      <c r="F63" s="5" t="s">
        <v>75</v>
      </c>
      <c r="G63" s="5" t="s">
        <v>24</v>
      </c>
      <c r="H63" s="5">
        <v>3</v>
      </c>
      <c r="I63" s="14">
        <f>VLOOKUP(F63,'Fruits Price'!$C$1:$G$25,5,FALSE)</f>
        <v>3.2201132201132201</v>
      </c>
      <c r="J63" s="14">
        <f>VLOOKUP(F63,'Fruits Price'!$C$1:$E$25,3,FALSE)</f>
        <v>3.8464535464535468</v>
      </c>
      <c r="K63" s="4">
        <v>10</v>
      </c>
      <c r="L63" s="14">
        <f>VLOOKUP(F63,'Fruits Price'!$C$1:$F$25,4,FALSE)</f>
        <v>6.1535464535464532</v>
      </c>
      <c r="M63" s="14">
        <f t="shared" si="7"/>
        <v>9.6603396603396607</v>
      </c>
      <c r="N63" s="14">
        <f t="shared" si="8"/>
        <v>11.539360639360641</v>
      </c>
      <c r="O63" s="4">
        <f t="shared" si="9"/>
        <v>30</v>
      </c>
      <c r="P63" s="14">
        <f t="shared" si="4"/>
        <v>18.460639360639359</v>
      </c>
    </row>
    <row r="64" spans="1:16" x14ac:dyDescent="0.3">
      <c r="A64" s="16">
        <f t="shared" si="11"/>
        <v>45621</v>
      </c>
      <c r="B64" s="4" t="str">
        <f t="shared" si="6"/>
        <v>Monday</v>
      </c>
      <c r="C64" s="4">
        <f t="shared" si="5"/>
        <v>48</v>
      </c>
      <c r="D64" s="5">
        <v>52233</v>
      </c>
      <c r="E64" s="5" t="s">
        <v>6</v>
      </c>
      <c r="F64" s="5" t="s">
        <v>15</v>
      </c>
      <c r="G64" s="5" t="s">
        <v>24</v>
      </c>
      <c r="H64" s="5">
        <v>2</v>
      </c>
      <c r="I64" s="14">
        <f>VLOOKUP(F64,'Fruits Price'!$C$1:$G$25,5,FALSE)</f>
        <v>2.5</v>
      </c>
      <c r="J64" s="14">
        <f>VLOOKUP(F64,'Fruits Price'!$C$1:$E$25,3,FALSE)</f>
        <v>2</v>
      </c>
      <c r="K64" s="4">
        <v>5</v>
      </c>
      <c r="L64" s="14">
        <f>VLOOKUP(F64,'Fruits Price'!$C$1:$F$25,4,FALSE)</f>
        <v>3</v>
      </c>
      <c r="M64" s="14">
        <f t="shared" si="7"/>
        <v>5</v>
      </c>
      <c r="N64" s="14">
        <f t="shared" si="8"/>
        <v>4</v>
      </c>
      <c r="O64" s="4">
        <f t="shared" si="9"/>
        <v>10</v>
      </c>
      <c r="P64" s="14">
        <f t="shared" si="4"/>
        <v>6</v>
      </c>
    </row>
    <row r="65" spans="1:16" x14ac:dyDescent="0.3">
      <c r="A65" s="16">
        <f t="shared" si="11"/>
        <v>45621</v>
      </c>
      <c r="B65" s="4" t="str">
        <f t="shared" si="6"/>
        <v>Monday</v>
      </c>
      <c r="C65" s="4">
        <f t="shared" si="5"/>
        <v>48</v>
      </c>
      <c r="D65" s="5">
        <v>55275</v>
      </c>
      <c r="E65" s="5" t="s">
        <v>6</v>
      </c>
      <c r="F65" s="5" t="s">
        <v>16</v>
      </c>
      <c r="G65" s="5" t="s">
        <v>24</v>
      </c>
      <c r="H65" s="5">
        <v>1</v>
      </c>
      <c r="I65" s="14">
        <f>VLOOKUP(F65,'Fruits Price'!$C$1:$G$25,5,FALSE)</f>
        <v>2.5</v>
      </c>
      <c r="J65" s="14">
        <f>VLOOKUP(F65,'Fruits Price'!$C$1:$E$25,3,FALSE)</f>
        <v>2</v>
      </c>
      <c r="K65" s="4">
        <v>5</v>
      </c>
      <c r="L65" s="14">
        <f>VLOOKUP(F65,'Fruits Price'!$C$1:$F$25,4,FALSE)</f>
        <v>3</v>
      </c>
      <c r="M65" s="14">
        <f t="shared" si="7"/>
        <v>2.5</v>
      </c>
      <c r="N65" s="14">
        <f t="shared" si="8"/>
        <v>2</v>
      </c>
      <c r="O65" s="4">
        <f t="shared" si="9"/>
        <v>5</v>
      </c>
      <c r="P65" s="14">
        <f t="shared" si="4"/>
        <v>3</v>
      </c>
    </row>
    <row r="66" spans="1:16" x14ac:dyDescent="0.3">
      <c r="A66" s="16">
        <f t="shared" si="11"/>
        <v>45621</v>
      </c>
      <c r="B66" s="4" t="str">
        <f t="shared" ref="B66:B97" si="12">TEXT(A66,"DDDD")</f>
        <v>Monday</v>
      </c>
      <c r="C66" s="4">
        <f t="shared" si="5"/>
        <v>48</v>
      </c>
      <c r="D66" s="5">
        <v>10320</v>
      </c>
      <c r="E66" s="5" t="s">
        <v>7</v>
      </c>
      <c r="F66" s="5" t="s">
        <v>17</v>
      </c>
      <c r="G66" s="5" t="s">
        <v>25</v>
      </c>
      <c r="H66" s="5">
        <v>4</v>
      </c>
      <c r="I66" s="14">
        <f>VLOOKUP(F66,'Fruits Price'!$C$1:$G$25,5,FALSE)</f>
        <v>3</v>
      </c>
      <c r="J66" s="14">
        <f>VLOOKUP(F66,'Fruits Price'!$C$1:$E$25,3,FALSE)</f>
        <v>3</v>
      </c>
      <c r="K66" s="4">
        <v>5</v>
      </c>
      <c r="L66" s="14">
        <f>VLOOKUP(F66,'Fruits Price'!$C$1:$F$25,4,FALSE)</f>
        <v>2</v>
      </c>
      <c r="M66" s="14">
        <f t="shared" ref="M66:M97" si="13">H66*I66</f>
        <v>12</v>
      </c>
      <c r="N66" s="14">
        <f t="shared" ref="N66:N97" si="14">H66*J66</f>
        <v>12</v>
      </c>
      <c r="O66" s="4">
        <f t="shared" ref="O66:O97" si="15">H66*K66</f>
        <v>20</v>
      </c>
      <c r="P66" s="14">
        <f t="shared" si="4"/>
        <v>8</v>
      </c>
    </row>
    <row r="67" spans="1:16" x14ac:dyDescent="0.3">
      <c r="A67" s="16">
        <f t="shared" si="11"/>
        <v>45621</v>
      </c>
      <c r="B67" s="4" t="str">
        <f t="shared" si="12"/>
        <v>Monday</v>
      </c>
      <c r="C67" s="4">
        <f t="shared" si="5"/>
        <v>48</v>
      </c>
      <c r="D67" s="5">
        <v>37096</v>
      </c>
      <c r="E67" s="5" t="s">
        <v>7</v>
      </c>
      <c r="F67" s="5" t="s">
        <v>18</v>
      </c>
      <c r="G67" s="5" t="s">
        <v>24</v>
      </c>
      <c r="H67" s="5">
        <v>2</v>
      </c>
      <c r="I67" s="14">
        <f>VLOOKUP(F67,'Fruits Price'!$C$1:$G$25,5,FALSE)</f>
        <v>2</v>
      </c>
      <c r="J67" s="14">
        <f>VLOOKUP(F67,'Fruits Price'!$C$1:$E$25,3,FALSE)</f>
        <v>1.2</v>
      </c>
      <c r="K67" s="4">
        <v>5</v>
      </c>
      <c r="L67" s="14">
        <f>VLOOKUP(F67,'Fruits Price'!$C$1:$F$25,4,FALSE)</f>
        <v>3.8</v>
      </c>
      <c r="M67" s="14">
        <f t="shared" si="13"/>
        <v>4</v>
      </c>
      <c r="N67" s="14">
        <f t="shared" si="14"/>
        <v>2.4</v>
      </c>
      <c r="O67" s="4">
        <f t="shared" si="15"/>
        <v>10</v>
      </c>
      <c r="P67" s="14">
        <f t="shared" ref="P67:P130" si="16">H67*L67</f>
        <v>7.6</v>
      </c>
    </row>
    <row r="68" spans="1:16" x14ac:dyDescent="0.3">
      <c r="A68" s="16">
        <f t="shared" si="11"/>
        <v>45621</v>
      </c>
      <c r="B68" s="4" t="str">
        <f t="shared" si="12"/>
        <v>Monday</v>
      </c>
      <c r="C68" s="4">
        <f t="shared" si="5"/>
        <v>48</v>
      </c>
      <c r="D68" s="5">
        <v>52208</v>
      </c>
      <c r="E68" s="5" t="s">
        <v>8</v>
      </c>
      <c r="F68" s="5" t="s">
        <v>21</v>
      </c>
      <c r="G68" s="5" t="s">
        <v>24</v>
      </c>
      <c r="H68" s="5">
        <v>1</v>
      </c>
      <c r="I68" s="14">
        <f>VLOOKUP(F68,'Fruits Price'!$C$1:$G$25,5,FALSE)</f>
        <v>4.8081585081585079</v>
      </c>
      <c r="J68" s="14">
        <f>VLOOKUP(F68,'Fruits Price'!$C$1:$E$25,3,FALSE)</f>
        <v>6.3650349650349654</v>
      </c>
      <c r="K68" s="4">
        <v>15</v>
      </c>
      <c r="L68" s="14">
        <f>VLOOKUP(F68,'Fruits Price'!$C$1:$F$25,4,FALSE)</f>
        <v>8.6349650349650346</v>
      </c>
      <c r="M68" s="14">
        <f t="shared" si="13"/>
        <v>4.8081585081585079</v>
      </c>
      <c r="N68" s="14">
        <f t="shared" si="14"/>
        <v>6.3650349650349654</v>
      </c>
      <c r="O68" s="4">
        <f t="shared" si="15"/>
        <v>15</v>
      </c>
      <c r="P68" s="14">
        <f t="shared" si="16"/>
        <v>8.6349650349650346</v>
      </c>
    </row>
    <row r="69" spans="1:16" x14ac:dyDescent="0.3">
      <c r="A69" s="16">
        <f t="shared" si="11"/>
        <v>45621</v>
      </c>
      <c r="B69" s="4" t="str">
        <f t="shared" si="12"/>
        <v>Monday</v>
      </c>
      <c r="C69" s="4">
        <f t="shared" si="5"/>
        <v>48</v>
      </c>
      <c r="D69" s="5">
        <v>30100</v>
      </c>
      <c r="E69" s="5" t="s">
        <v>9</v>
      </c>
      <c r="F69" s="5" t="s">
        <v>22</v>
      </c>
      <c r="G69" s="5" t="s">
        <v>24</v>
      </c>
      <c r="H69" s="5">
        <v>1</v>
      </c>
      <c r="I69" s="14">
        <f>VLOOKUP(F69,'Fruits Price'!$C$1:$G$25,5,FALSE)</f>
        <v>3</v>
      </c>
      <c r="J69" s="14">
        <f>VLOOKUP(F69,'Fruits Price'!$C$1:$E$25,3,FALSE)</f>
        <v>2</v>
      </c>
      <c r="K69" s="4">
        <v>4</v>
      </c>
      <c r="L69" s="14">
        <f>VLOOKUP(F69,'Fruits Price'!$C$1:$F$25,4,FALSE)</f>
        <v>2</v>
      </c>
      <c r="M69" s="14">
        <f t="shared" si="13"/>
        <v>3</v>
      </c>
      <c r="N69" s="14">
        <f t="shared" si="14"/>
        <v>2</v>
      </c>
      <c r="O69" s="4">
        <f t="shared" si="15"/>
        <v>4</v>
      </c>
      <c r="P69" s="14">
        <f t="shared" si="16"/>
        <v>2</v>
      </c>
    </row>
    <row r="70" spans="1:16" x14ac:dyDescent="0.3">
      <c r="A70" s="16">
        <f t="shared" si="11"/>
        <v>45621</v>
      </c>
      <c r="B70" s="4" t="str">
        <f t="shared" si="12"/>
        <v>Monday</v>
      </c>
      <c r="C70" s="4">
        <f t="shared" ref="C70:C133" si="17">WEEKNUM(A70)</f>
        <v>48</v>
      </c>
      <c r="D70" s="5">
        <v>50571</v>
      </c>
      <c r="E70" s="5" t="s">
        <v>9</v>
      </c>
      <c r="F70" s="5" t="s">
        <v>23</v>
      </c>
      <c r="G70" s="5" t="s">
        <v>24</v>
      </c>
      <c r="H70" s="5">
        <v>2</v>
      </c>
      <c r="I70" s="14">
        <f>VLOOKUP(F70,'Fruits Price'!$C$1:$G$25,5,FALSE)</f>
        <v>3.5</v>
      </c>
      <c r="J70" s="14">
        <f>VLOOKUP(F70,'Fruits Price'!$C$1:$E$25,3,FALSE)</f>
        <v>4</v>
      </c>
      <c r="K70" s="4">
        <v>8</v>
      </c>
      <c r="L70" s="14">
        <f>VLOOKUP(F70,'Fruits Price'!$C$1:$F$25,4,FALSE)</f>
        <v>4</v>
      </c>
      <c r="M70" s="14">
        <f t="shared" si="13"/>
        <v>7</v>
      </c>
      <c r="N70" s="14">
        <f t="shared" si="14"/>
        <v>8</v>
      </c>
      <c r="O70" s="4">
        <f t="shared" si="15"/>
        <v>16</v>
      </c>
      <c r="P70" s="14">
        <f t="shared" si="16"/>
        <v>8</v>
      </c>
    </row>
    <row r="71" spans="1:16" x14ac:dyDescent="0.3">
      <c r="A71" s="16">
        <f t="shared" si="11"/>
        <v>45621</v>
      </c>
      <c r="B71" s="4" t="str">
        <f t="shared" si="12"/>
        <v>Monday</v>
      </c>
      <c r="C71" s="4">
        <f t="shared" si="17"/>
        <v>48</v>
      </c>
      <c r="D71" s="5">
        <v>42207</v>
      </c>
      <c r="E71" s="5" t="s">
        <v>27</v>
      </c>
      <c r="F71" s="5" t="s">
        <v>28</v>
      </c>
      <c r="G71" s="5" t="s">
        <v>24</v>
      </c>
      <c r="H71" s="5">
        <v>2</v>
      </c>
      <c r="I71" s="14">
        <f>VLOOKUP(F71,'Fruits Price'!$C$1:$G$25,5,FALSE)</f>
        <v>3</v>
      </c>
      <c r="J71" s="14">
        <f>VLOOKUP(F71,'Fruits Price'!$C$1:$E$25,3,FALSE)</f>
        <v>6</v>
      </c>
      <c r="K71" s="4">
        <v>10</v>
      </c>
      <c r="L71" s="14">
        <f>VLOOKUP(F71,'Fruits Price'!$C$1:$F$25,4,FALSE)</f>
        <v>4</v>
      </c>
      <c r="M71" s="14">
        <f t="shared" si="13"/>
        <v>6</v>
      </c>
      <c r="N71" s="14">
        <f t="shared" si="14"/>
        <v>12</v>
      </c>
      <c r="O71" s="4">
        <f t="shared" si="15"/>
        <v>20</v>
      </c>
      <c r="P71" s="14">
        <f t="shared" si="16"/>
        <v>8</v>
      </c>
    </row>
    <row r="72" spans="1:16" x14ac:dyDescent="0.3">
      <c r="A72" s="16">
        <f t="shared" si="11"/>
        <v>45621</v>
      </c>
      <c r="B72" s="4" t="str">
        <f t="shared" si="12"/>
        <v>Monday</v>
      </c>
      <c r="C72" s="4">
        <f t="shared" si="17"/>
        <v>48</v>
      </c>
      <c r="D72" s="5">
        <v>42209</v>
      </c>
      <c r="E72" s="5" t="s">
        <v>27</v>
      </c>
      <c r="F72" s="5" t="s">
        <v>29</v>
      </c>
      <c r="G72" s="5" t="s">
        <v>24</v>
      </c>
      <c r="H72" s="5">
        <v>2</v>
      </c>
      <c r="I72" s="14">
        <f>VLOOKUP(F72,'Fruits Price'!$C$1:$G$25,5,FALSE)</f>
        <v>3</v>
      </c>
      <c r="J72" s="14">
        <f>VLOOKUP(F72,'Fruits Price'!$C$1:$E$25,3,FALSE)</f>
        <v>6</v>
      </c>
      <c r="K72" s="4">
        <v>10</v>
      </c>
      <c r="L72" s="14">
        <f>VLOOKUP(F72,'Fruits Price'!$C$1:$F$25,4,FALSE)</f>
        <v>4</v>
      </c>
      <c r="M72" s="14">
        <f t="shared" si="13"/>
        <v>6</v>
      </c>
      <c r="N72" s="14">
        <f t="shared" si="14"/>
        <v>12</v>
      </c>
      <c r="O72" s="4">
        <f t="shared" si="15"/>
        <v>20</v>
      </c>
      <c r="P72" s="14">
        <f t="shared" si="16"/>
        <v>8</v>
      </c>
    </row>
    <row r="73" spans="1:16" x14ac:dyDescent="0.3">
      <c r="A73" s="16">
        <f t="shared" si="11"/>
        <v>45621</v>
      </c>
      <c r="B73" s="4" t="str">
        <f t="shared" si="12"/>
        <v>Monday</v>
      </c>
      <c r="C73" s="4">
        <f t="shared" si="17"/>
        <v>48</v>
      </c>
      <c r="D73" s="5">
        <v>30099</v>
      </c>
      <c r="E73" s="5" t="s">
        <v>31</v>
      </c>
      <c r="F73" s="5" t="s">
        <v>32</v>
      </c>
      <c r="G73" s="5" t="s">
        <v>24</v>
      </c>
      <c r="H73" s="5">
        <v>1</v>
      </c>
      <c r="I73" s="14">
        <f>VLOOKUP(F73,'Fruits Price'!$C$1:$G$25,5,FALSE)</f>
        <v>2.5</v>
      </c>
      <c r="J73" s="14">
        <f>VLOOKUP(F73,'Fruits Price'!$C$1:$E$25,3,FALSE)</f>
        <v>1.5</v>
      </c>
      <c r="K73" s="4">
        <v>3.5</v>
      </c>
      <c r="L73" s="14">
        <f>VLOOKUP(F73,'Fruits Price'!$C$1:$F$25,4,FALSE)</f>
        <v>2</v>
      </c>
      <c r="M73" s="14">
        <f t="shared" si="13"/>
        <v>2.5</v>
      </c>
      <c r="N73" s="14">
        <f t="shared" si="14"/>
        <v>1.5</v>
      </c>
      <c r="O73" s="4">
        <f t="shared" si="15"/>
        <v>3.5</v>
      </c>
      <c r="P73" s="14">
        <f t="shared" si="16"/>
        <v>2</v>
      </c>
    </row>
    <row r="74" spans="1:16" x14ac:dyDescent="0.3">
      <c r="A74" s="16">
        <f t="shared" si="11"/>
        <v>45621</v>
      </c>
      <c r="B74" s="4" t="str">
        <f t="shared" si="12"/>
        <v>Monday</v>
      </c>
      <c r="C74" s="4">
        <f t="shared" si="17"/>
        <v>48</v>
      </c>
      <c r="D74" s="5">
        <v>42209</v>
      </c>
      <c r="E74" s="5" t="s">
        <v>27</v>
      </c>
      <c r="F74" s="5" t="s">
        <v>30</v>
      </c>
      <c r="G74" s="5" t="s">
        <v>24</v>
      </c>
      <c r="H74" s="5">
        <v>2</v>
      </c>
      <c r="I74" s="14">
        <f>VLOOKUP(F74,'Fruits Price'!$C$1:$G$25,5,FALSE)</f>
        <v>3</v>
      </c>
      <c r="J74" s="14">
        <f>VLOOKUP(F74,'Fruits Price'!$C$1:$E$25,3,FALSE)</f>
        <v>6</v>
      </c>
      <c r="K74" s="4">
        <v>10</v>
      </c>
      <c r="L74" s="14">
        <f>VLOOKUP(F74,'Fruits Price'!$C$1:$F$25,4,FALSE)</f>
        <v>4</v>
      </c>
      <c r="M74" s="14">
        <f t="shared" si="13"/>
        <v>6</v>
      </c>
      <c r="N74" s="14">
        <f t="shared" si="14"/>
        <v>12</v>
      </c>
      <c r="O74" s="4">
        <f t="shared" si="15"/>
        <v>20</v>
      </c>
      <c r="P74" s="14">
        <f t="shared" si="16"/>
        <v>8</v>
      </c>
    </row>
    <row r="75" spans="1:16" x14ac:dyDescent="0.3">
      <c r="A75" s="16">
        <f t="shared" si="11"/>
        <v>45621</v>
      </c>
      <c r="B75" s="4" t="str">
        <f t="shared" si="12"/>
        <v>Monday</v>
      </c>
      <c r="C75" s="4">
        <f t="shared" si="17"/>
        <v>48</v>
      </c>
      <c r="D75" s="5">
        <v>30099</v>
      </c>
      <c r="E75" s="5" t="s">
        <v>31</v>
      </c>
      <c r="F75" s="5" t="s">
        <v>32</v>
      </c>
      <c r="G75" s="5" t="s">
        <v>24</v>
      </c>
      <c r="H75" s="5">
        <v>1</v>
      </c>
      <c r="I75" s="14">
        <f>VLOOKUP(F75,'Fruits Price'!$C$1:$G$25,5,FALSE)</f>
        <v>2.5</v>
      </c>
      <c r="J75" s="14">
        <f>VLOOKUP(F75,'Fruits Price'!$C$1:$E$25,3,FALSE)</f>
        <v>1.5</v>
      </c>
      <c r="K75" s="4">
        <v>3.5</v>
      </c>
      <c r="L75" s="14">
        <f>VLOOKUP(F75,'Fruits Price'!$C$1:$F$25,4,FALSE)</f>
        <v>2</v>
      </c>
      <c r="M75" s="14">
        <f t="shared" si="13"/>
        <v>2.5</v>
      </c>
      <c r="N75" s="14">
        <f t="shared" si="14"/>
        <v>1.5</v>
      </c>
      <c r="O75" s="4">
        <f t="shared" si="15"/>
        <v>3.5</v>
      </c>
      <c r="P75" s="14">
        <f t="shared" si="16"/>
        <v>2</v>
      </c>
    </row>
    <row r="76" spans="1:16" x14ac:dyDescent="0.3">
      <c r="A76" s="16">
        <v>45622</v>
      </c>
      <c r="B76" s="4" t="str">
        <f t="shared" si="12"/>
        <v>Tuesday</v>
      </c>
      <c r="C76" s="4">
        <f t="shared" si="17"/>
        <v>48</v>
      </c>
      <c r="D76" s="5">
        <v>37101</v>
      </c>
      <c r="E76" s="5" t="s">
        <v>4</v>
      </c>
      <c r="F76" s="5" t="s">
        <v>10</v>
      </c>
      <c r="G76" s="5" t="s">
        <v>24</v>
      </c>
      <c r="H76" s="5">
        <v>5</v>
      </c>
      <c r="I76" s="14">
        <f>VLOOKUP(F76,'Fruits Price'!$C$1:$G$25,5,FALSE)</f>
        <v>1.5</v>
      </c>
      <c r="J76" s="14">
        <f>VLOOKUP(F76,'Fruits Price'!$C$1:$E$25,3,FALSE)</f>
        <v>3</v>
      </c>
      <c r="K76" s="4">
        <v>7</v>
      </c>
      <c r="L76" s="14">
        <f>VLOOKUP(F76,'Fruits Price'!$C$1:$F$25,4,FALSE)</f>
        <v>4</v>
      </c>
      <c r="M76" s="14">
        <f t="shared" si="13"/>
        <v>7.5</v>
      </c>
      <c r="N76" s="14">
        <f t="shared" si="14"/>
        <v>15</v>
      </c>
      <c r="O76" s="4">
        <f t="shared" si="15"/>
        <v>35</v>
      </c>
      <c r="P76" s="14">
        <f t="shared" si="16"/>
        <v>20</v>
      </c>
    </row>
    <row r="77" spans="1:16" x14ac:dyDescent="0.3">
      <c r="A77" s="16">
        <f t="shared" ref="A77:A96" si="18">A76</f>
        <v>45622</v>
      </c>
      <c r="B77" s="4" t="str">
        <f t="shared" si="12"/>
        <v>Tuesday</v>
      </c>
      <c r="C77" s="4">
        <f t="shared" si="17"/>
        <v>48</v>
      </c>
      <c r="D77" s="5">
        <v>37100</v>
      </c>
      <c r="E77" s="5" t="s">
        <v>73</v>
      </c>
      <c r="F77" s="5" t="s">
        <v>74</v>
      </c>
      <c r="G77" s="5" t="s">
        <v>24</v>
      </c>
      <c r="H77" s="5">
        <v>1</v>
      </c>
      <c r="I77" s="14">
        <f>VLOOKUP(F77,'Fruits Price'!$C$1:$G$25,5,FALSE)</f>
        <v>1.6818181818181817</v>
      </c>
      <c r="J77" s="14">
        <f>VLOOKUP(F77,'Fruits Price'!$C$1:$E$25,3,FALSE)</f>
        <v>1.5636363636363635</v>
      </c>
      <c r="K77" s="4">
        <v>5</v>
      </c>
      <c r="L77" s="14">
        <f>VLOOKUP(F77,'Fruits Price'!$C$1:$F$25,4,FALSE)</f>
        <v>3.4363636363636365</v>
      </c>
      <c r="M77" s="14">
        <f t="shared" si="13"/>
        <v>1.6818181818181817</v>
      </c>
      <c r="N77" s="14">
        <f t="shared" si="14"/>
        <v>1.5636363636363635</v>
      </c>
      <c r="O77" s="4">
        <f t="shared" si="15"/>
        <v>5</v>
      </c>
      <c r="P77" s="14">
        <f t="shared" si="16"/>
        <v>3.4363636363636365</v>
      </c>
    </row>
    <row r="78" spans="1:16" x14ac:dyDescent="0.3">
      <c r="A78" s="16">
        <f t="shared" si="18"/>
        <v>45622</v>
      </c>
      <c r="B78" s="4" t="str">
        <f t="shared" si="12"/>
        <v>Tuesday</v>
      </c>
      <c r="C78" s="4">
        <f t="shared" si="17"/>
        <v>48</v>
      </c>
      <c r="D78" s="5">
        <v>37083</v>
      </c>
      <c r="E78" s="5" t="s">
        <v>5</v>
      </c>
      <c r="F78" s="5" t="s">
        <v>11</v>
      </c>
      <c r="G78" s="5" t="s">
        <v>24</v>
      </c>
      <c r="H78" s="5">
        <v>2</v>
      </c>
      <c r="I78" s="14">
        <f>VLOOKUP(F78,'Fruits Price'!$C$1:$G$25,5,FALSE)</f>
        <v>3.1904761904761907</v>
      </c>
      <c r="J78" s="14">
        <f>VLOOKUP(F78,'Fruits Price'!$C$1:$E$25,3,FALSE)</f>
        <v>3.0571428571428574</v>
      </c>
      <c r="K78" s="4">
        <v>8</v>
      </c>
      <c r="L78" s="14">
        <f>VLOOKUP(F78,'Fruits Price'!$C$1:$F$25,4,FALSE)</f>
        <v>4.9428571428571431</v>
      </c>
      <c r="M78" s="14">
        <f t="shared" si="13"/>
        <v>6.3809523809523814</v>
      </c>
      <c r="N78" s="14">
        <f t="shared" si="14"/>
        <v>6.1142857142857148</v>
      </c>
      <c r="O78" s="4">
        <f t="shared" si="15"/>
        <v>16</v>
      </c>
      <c r="P78" s="14">
        <f t="shared" si="16"/>
        <v>9.8857142857142861</v>
      </c>
    </row>
    <row r="79" spans="1:16" x14ac:dyDescent="0.3">
      <c r="A79" s="16">
        <f t="shared" si="18"/>
        <v>45622</v>
      </c>
      <c r="B79" s="4" t="str">
        <f t="shared" si="12"/>
        <v>Tuesday</v>
      </c>
      <c r="C79" s="4">
        <f t="shared" si="17"/>
        <v>48</v>
      </c>
      <c r="D79" s="5">
        <v>50565</v>
      </c>
      <c r="E79" s="5" t="s">
        <v>5</v>
      </c>
      <c r="F79" s="5" t="s">
        <v>12</v>
      </c>
      <c r="G79" s="5" t="s">
        <v>24</v>
      </c>
      <c r="H79" s="5">
        <v>1</v>
      </c>
      <c r="I79" s="14">
        <f>VLOOKUP(F79,'Fruits Price'!$C$1:$G$25,5,FALSE)</f>
        <v>2.5023865023865026</v>
      </c>
      <c r="J79" s="14">
        <f>VLOOKUP(F79,'Fruits Price'!$C$1:$E$25,3,FALSE)</f>
        <v>2.6693639693639697</v>
      </c>
      <c r="K79" s="4">
        <v>7</v>
      </c>
      <c r="L79" s="14">
        <f>VLOOKUP(F79,'Fruits Price'!$C$1:$F$25,4,FALSE)</f>
        <v>4.3306360306360308</v>
      </c>
      <c r="M79" s="14">
        <f t="shared" si="13"/>
        <v>2.5023865023865026</v>
      </c>
      <c r="N79" s="14">
        <f t="shared" si="14"/>
        <v>2.6693639693639697</v>
      </c>
      <c r="O79" s="4">
        <f t="shared" si="15"/>
        <v>7</v>
      </c>
      <c r="P79" s="14">
        <f t="shared" si="16"/>
        <v>4.3306360306360308</v>
      </c>
    </row>
    <row r="80" spans="1:16" x14ac:dyDescent="0.3">
      <c r="A80" s="16">
        <f t="shared" si="18"/>
        <v>45622</v>
      </c>
      <c r="B80" s="4" t="str">
        <f t="shared" si="12"/>
        <v>Tuesday</v>
      </c>
      <c r="C80" s="4">
        <f t="shared" si="17"/>
        <v>48</v>
      </c>
      <c r="D80" s="5">
        <v>50568</v>
      </c>
      <c r="E80" s="5" t="s">
        <v>5</v>
      </c>
      <c r="F80" s="5" t="s">
        <v>13</v>
      </c>
      <c r="G80" s="5" t="s">
        <v>24</v>
      </c>
      <c r="H80" s="5">
        <v>3</v>
      </c>
      <c r="I80" s="14">
        <f>VLOOKUP(F80,'Fruits Price'!$C$1:$G$25,5,FALSE)</f>
        <v>2.2695304695304692</v>
      </c>
      <c r="J80" s="14">
        <f>VLOOKUP(F80,'Fruits Price'!$C$1:$E$25,3,FALSE)</f>
        <v>2.4632367632367629</v>
      </c>
      <c r="K80" s="4">
        <v>8</v>
      </c>
      <c r="L80" s="14">
        <f>VLOOKUP(F80,'Fruits Price'!$C$1:$F$25,4,FALSE)</f>
        <v>5.5367632367632371</v>
      </c>
      <c r="M80" s="14">
        <f t="shared" si="13"/>
        <v>6.8085914085914077</v>
      </c>
      <c r="N80" s="14">
        <f t="shared" si="14"/>
        <v>7.3897102897102886</v>
      </c>
      <c r="O80" s="4">
        <f t="shared" si="15"/>
        <v>24</v>
      </c>
      <c r="P80" s="14">
        <f t="shared" si="16"/>
        <v>16.610289710289713</v>
      </c>
    </row>
    <row r="81" spans="1:16" x14ac:dyDescent="0.3">
      <c r="A81" s="16">
        <f t="shared" si="18"/>
        <v>45622</v>
      </c>
      <c r="B81" s="4" t="str">
        <f t="shared" si="12"/>
        <v>Tuesday</v>
      </c>
      <c r="C81" s="4">
        <f t="shared" si="17"/>
        <v>48</v>
      </c>
      <c r="D81" s="5">
        <v>50569</v>
      </c>
      <c r="E81" s="5" t="s">
        <v>5</v>
      </c>
      <c r="F81" s="5" t="s">
        <v>75</v>
      </c>
      <c r="G81" s="5" t="s">
        <v>24</v>
      </c>
      <c r="H81" s="5">
        <v>4</v>
      </c>
      <c r="I81" s="14">
        <f>VLOOKUP(F81,'Fruits Price'!$C$1:$G$25,5,FALSE)</f>
        <v>3.2201132201132201</v>
      </c>
      <c r="J81" s="14">
        <f>VLOOKUP(F81,'Fruits Price'!$C$1:$E$25,3,FALSE)</f>
        <v>3.8464535464535468</v>
      </c>
      <c r="K81" s="4">
        <v>10</v>
      </c>
      <c r="L81" s="14">
        <f>VLOOKUP(F81,'Fruits Price'!$C$1:$F$25,4,FALSE)</f>
        <v>6.1535464535464532</v>
      </c>
      <c r="M81" s="14">
        <f t="shared" si="13"/>
        <v>12.88045288045288</v>
      </c>
      <c r="N81" s="14">
        <f t="shared" si="14"/>
        <v>15.385814185814187</v>
      </c>
      <c r="O81" s="4">
        <f t="shared" si="15"/>
        <v>40</v>
      </c>
      <c r="P81" s="14">
        <f t="shared" si="16"/>
        <v>24.614185814185813</v>
      </c>
    </row>
    <row r="82" spans="1:16" x14ac:dyDescent="0.3">
      <c r="A82" s="16">
        <f t="shared" si="18"/>
        <v>45622</v>
      </c>
      <c r="B82" s="4" t="str">
        <f t="shared" si="12"/>
        <v>Tuesday</v>
      </c>
      <c r="C82" s="4">
        <f t="shared" si="17"/>
        <v>48</v>
      </c>
      <c r="D82" s="5">
        <v>31027</v>
      </c>
      <c r="E82" s="5" t="s">
        <v>6</v>
      </c>
      <c r="F82" s="5" t="s">
        <v>14</v>
      </c>
      <c r="G82" s="5" t="s">
        <v>24</v>
      </c>
      <c r="H82" s="5">
        <v>3</v>
      </c>
      <c r="I82" s="14">
        <f>VLOOKUP(F82,'Fruits Price'!$C$1:$G$25,5,FALSE)</f>
        <v>2.5</v>
      </c>
      <c r="J82" s="14">
        <f>VLOOKUP(F82,'Fruits Price'!$C$1:$E$25,3,FALSE)</f>
        <v>2</v>
      </c>
      <c r="K82" s="4">
        <v>5</v>
      </c>
      <c r="L82" s="14">
        <f>VLOOKUP(F82,'Fruits Price'!$C$1:$F$25,4,FALSE)</f>
        <v>3</v>
      </c>
      <c r="M82" s="14">
        <f t="shared" si="13"/>
        <v>7.5</v>
      </c>
      <c r="N82" s="14">
        <f t="shared" si="14"/>
        <v>6</v>
      </c>
      <c r="O82" s="4">
        <f t="shared" si="15"/>
        <v>15</v>
      </c>
      <c r="P82" s="14">
        <f t="shared" si="16"/>
        <v>9</v>
      </c>
    </row>
    <row r="83" spans="1:16" x14ac:dyDescent="0.3">
      <c r="A83" s="16">
        <f t="shared" si="18"/>
        <v>45622</v>
      </c>
      <c r="B83" s="4" t="str">
        <f t="shared" si="12"/>
        <v>Tuesday</v>
      </c>
      <c r="C83" s="4">
        <f t="shared" si="17"/>
        <v>48</v>
      </c>
      <c r="D83" s="5">
        <v>52233</v>
      </c>
      <c r="E83" s="5" t="s">
        <v>6</v>
      </c>
      <c r="F83" s="5" t="s">
        <v>15</v>
      </c>
      <c r="G83" s="5" t="s">
        <v>24</v>
      </c>
      <c r="H83" s="5">
        <v>4</v>
      </c>
      <c r="I83" s="14">
        <f>VLOOKUP(F83,'Fruits Price'!$C$1:$G$25,5,FALSE)</f>
        <v>2.5</v>
      </c>
      <c r="J83" s="14">
        <f>VLOOKUP(F83,'Fruits Price'!$C$1:$E$25,3,FALSE)</f>
        <v>2</v>
      </c>
      <c r="K83" s="4">
        <v>5</v>
      </c>
      <c r="L83" s="14">
        <f>VLOOKUP(F83,'Fruits Price'!$C$1:$F$25,4,FALSE)</f>
        <v>3</v>
      </c>
      <c r="M83" s="14">
        <f t="shared" si="13"/>
        <v>10</v>
      </c>
      <c r="N83" s="14">
        <f t="shared" si="14"/>
        <v>8</v>
      </c>
      <c r="O83" s="4">
        <f t="shared" si="15"/>
        <v>20</v>
      </c>
      <c r="P83" s="14">
        <f t="shared" si="16"/>
        <v>12</v>
      </c>
    </row>
    <row r="84" spans="1:16" x14ac:dyDescent="0.3">
      <c r="A84" s="16">
        <f t="shared" si="18"/>
        <v>45622</v>
      </c>
      <c r="B84" s="4" t="str">
        <f t="shared" si="12"/>
        <v>Tuesday</v>
      </c>
      <c r="C84" s="4">
        <f t="shared" si="17"/>
        <v>48</v>
      </c>
      <c r="D84" s="5">
        <v>55275</v>
      </c>
      <c r="E84" s="5" t="s">
        <v>6</v>
      </c>
      <c r="F84" s="5" t="s">
        <v>16</v>
      </c>
      <c r="G84" s="5" t="s">
        <v>24</v>
      </c>
      <c r="H84" s="5">
        <v>2</v>
      </c>
      <c r="I84" s="14">
        <f>VLOOKUP(F84,'Fruits Price'!$C$1:$G$25,5,FALSE)</f>
        <v>2.5</v>
      </c>
      <c r="J84" s="14">
        <f>VLOOKUP(F84,'Fruits Price'!$C$1:$E$25,3,FALSE)</f>
        <v>2</v>
      </c>
      <c r="K84" s="4">
        <v>5</v>
      </c>
      <c r="L84" s="14">
        <f>VLOOKUP(F84,'Fruits Price'!$C$1:$F$25,4,FALSE)</f>
        <v>3</v>
      </c>
      <c r="M84" s="14">
        <f t="shared" si="13"/>
        <v>5</v>
      </c>
      <c r="N84" s="14">
        <f t="shared" si="14"/>
        <v>4</v>
      </c>
      <c r="O84" s="4">
        <f t="shared" si="15"/>
        <v>10</v>
      </c>
      <c r="P84" s="14">
        <f t="shared" si="16"/>
        <v>6</v>
      </c>
    </row>
    <row r="85" spans="1:16" x14ac:dyDescent="0.3">
      <c r="A85" s="16">
        <f t="shared" si="18"/>
        <v>45622</v>
      </c>
      <c r="B85" s="4" t="str">
        <f t="shared" si="12"/>
        <v>Tuesday</v>
      </c>
      <c r="C85" s="4">
        <f t="shared" si="17"/>
        <v>48</v>
      </c>
      <c r="D85" s="5">
        <v>10320</v>
      </c>
      <c r="E85" s="5" t="s">
        <v>7</v>
      </c>
      <c r="F85" s="5" t="s">
        <v>17</v>
      </c>
      <c r="G85" s="5" t="s">
        <v>25</v>
      </c>
      <c r="H85" s="5">
        <v>5</v>
      </c>
      <c r="I85" s="14">
        <f>VLOOKUP(F85,'Fruits Price'!$C$1:$G$25,5,FALSE)</f>
        <v>3</v>
      </c>
      <c r="J85" s="14">
        <f>VLOOKUP(F85,'Fruits Price'!$C$1:$E$25,3,FALSE)</f>
        <v>3</v>
      </c>
      <c r="K85" s="4">
        <v>5</v>
      </c>
      <c r="L85" s="14">
        <f>VLOOKUP(F85,'Fruits Price'!$C$1:$F$25,4,FALSE)</f>
        <v>2</v>
      </c>
      <c r="M85" s="14">
        <f t="shared" si="13"/>
        <v>15</v>
      </c>
      <c r="N85" s="14">
        <f t="shared" si="14"/>
        <v>15</v>
      </c>
      <c r="O85" s="4">
        <f t="shared" si="15"/>
        <v>25</v>
      </c>
      <c r="P85" s="14">
        <f t="shared" si="16"/>
        <v>10</v>
      </c>
    </row>
    <row r="86" spans="1:16" x14ac:dyDescent="0.3">
      <c r="A86" s="16">
        <f t="shared" si="18"/>
        <v>45622</v>
      </c>
      <c r="B86" s="4" t="str">
        <f t="shared" si="12"/>
        <v>Tuesday</v>
      </c>
      <c r="C86" s="4">
        <f t="shared" si="17"/>
        <v>48</v>
      </c>
      <c r="D86" s="5">
        <v>37096</v>
      </c>
      <c r="E86" s="5" t="s">
        <v>7</v>
      </c>
      <c r="F86" s="5" t="s">
        <v>18</v>
      </c>
      <c r="G86" s="5" t="s">
        <v>24</v>
      </c>
      <c r="H86" s="5">
        <v>3</v>
      </c>
      <c r="I86" s="14">
        <f>VLOOKUP(F86,'Fruits Price'!$C$1:$G$25,5,FALSE)</f>
        <v>2</v>
      </c>
      <c r="J86" s="14">
        <f>VLOOKUP(F86,'Fruits Price'!$C$1:$E$25,3,FALSE)</f>
        <v>1.2</v>
      </c>
      <c r="K86" s="4">
        <v>5</v>
      </c>
      <c r="L86" s="14">
        <f>VLOOKUP(F86,'Fruits Price'!$C$1:$F$25,4,FALSE)</f>
        <v>3.8</v>
      </c>
      <c r="M86" s="14">
        <f t="shared" si="13"/>
        <v>6</v>
      </c>
      <c r="N86" s="14">
        <f t="shared" si="14"/>
        <v>3.5999999999999996</v>
      </c>
      <c r="O86" s="4">
        <f t="shared" si="15"/>
        <v>15</v>
      </c>
      <c r="P86" s="14">
        <f t="shared" si="16"/>
        <v>11.399999999999999</v>
      </c>
    </row>
    <row r="87" spans="1:16" x14ac:dyDescent="0.3">
      <c r="A87" s="16">
        <f t="shared" si="18"/>
        <v>45622</v>
      </c>
      <c r="B87" s="4" t="str">
        <f t="shared" si="12"/>
        <v>Tuesday</v>
      </c>
      <c r="C87" s="4">
        <f t="shared" si="17"/>
        <v>48</v>
      </c>
      <c r="D87" s="5">
        <v>50570</v>
      </c>
      <c r="E87" s="5" t="s">
        <v>7</v>
      </c>
      <c r="F87" s="5" t="s">
        <v>19</v>
      </c>
      <c r="G87" s="5" t="s">
        <v>24</v>
      </c>
      <c r="H87" s="5">
        <v>1</v>
      </c>
      <c r="I87" s="14">
        <f>VLOOKUP(F87,'Fruits Price'!$C$1:$G$25,5,FALSE)</f>
        <v>3.2142857142857144</v>
      </c>
      <c r="J87" s="14">
        <f>VLOOKUP(F87,'Fruits Price'!$C$1:$E$25,3,FALSE)</f>
        <v>2.5142857142857142</v>
      </c>
      <c r="K87" s="4">
        <v>8</v>
      </c>
      <c r="L87" s="14">
        <f>VLOOKUP(F87,'Fruits Price'!$C$1:$F$25,4,FALSE)</f>
        <v>5.4857142857142858</v>
      </c>
      <c r="M87" s="14">
        <f t="shared" si="13"/>
        <v>3.2142857142857144</v>
      </c>
      <c r="N87" s="14">
        <f t="shared" si="14"/>
        <v>2.5142857142857142</v>
      </c>
      <c r="O87" s="4">
        <f t="shared" si="15"/>
        <v>8</v>
      </c>
      <c r="P87" s="14">
        <f t="shared" si="16"/>
        <v>5.4857142857142858</v>
      </c>
    </row>
    <row r="88" spans="1:16" x14ac:dyDescent="0.3">
      <c r="A88" s="16">
        <f t="shared" si="18"/>
        <v>45622</v>
      </c>
      <c r="B88" s="4" t="str">
        <f t="shared" si="12"/>
        <v>Tuesday</v>
      </c>
      <c r="C88" s="4">
        <f t="shared" si="17"/>
        <v>48</v>
      </c>
      <c r="D88" s="5">
        <v>31800</v>
      </c>
      <c r="E88" s="5" t="s">
        <v>8</v>
      </c>
      <c r="F88" s="5" t="s">
        <v>20</v>
      </c>
      <c r="G88" s="5" t="s">
        <v>24</v>
      </c>
      <c r="H88" s="5">
        <v>1</v>
      </c>
      <c r="I88" s="14">
        <f>VLOOKUP(F88,'Fruits Price'!$C$1:$G$25,5,FALSE)</f>
        <v>7.2486957486957486</v>
      </c>
      <c r="J88" s="14">
        <f>VLOOKUP(F88,'Fruits Price'!$C$1:$E$25,3,FALSE)</f>
        <v>15.042324342324342</v>
      </c>
      <c r="K88" s="4">
        <v>25</v>
      </c>
      <c r="L88" s="14">
        <f>VLOOKUP(F88,'Fruits Price'!$C$1:$F$25,4,FALSE)</f>
        <v>9.957675657675658</v>
      </c>
      <c r="M88" s="14">
        <f t="shared" si="13"/>
        <v>7.2486957486957486</v>
      </c>
      <c r="N88" s="14">
        <f t="shared" si="14"/>
        <v>15.042324342324342</v>
      </c>
      <c r="O88" s="4">
        <f t="shared" si="15"/>
        <v>25</v>
      </c>
      <c r="P88" s="14">
        <f t="shared" si="16"/>
        <v>9.957675657675658</v>
      </c>
    </row>
    <row r="89" spans="1:16" x14ac:dyDescent="0.3">
      <c r="A89" s="16">
        <f t="shared" si="18"/>
        <v>45622</v>
      </c>
      <c r="B89" s="4" t="str">
        <f t="shared" si="12"/>
        <v>Tuesday</v>
      </c>
      <c r="C89" s="4">
        <f t="shared" si="17"/>
        <v>48</v>
      </c>
      <c r="D89" s="5">
        <v>52208</v>
      </c>
      <c r="E89" s="5" t="s">
        <v>8</v>
      </c>
      <c r="F89" s="5" t="s">
        <v>21</v>
      </c>
      <c r="G89" s="5" t="s">
        <v>24</v>
      </c>
      <c r="H89" s="5">
        <v>5</v>
      </c>
      <c r="I89" s="14">
        <f>VLOOKUP(F89,'Fruits Price'!$C$1:$G$25,5,FALSE)</f>
        <v>4.8081585081585079</v>
      </c>
      <c r="J89" s="14">
        <f>VLOOKUP(F89,'Fruits Price'!$C$1:$E$25,3,FALSE)</f>
        <v>6.3650349650349654</v>
      </c>
      <c r="K89" s="4">
        <v>15</v>
      </c>
      <c r="L89" s="14">
        <f>VLOOKUP(F89,'Fruits Price'!$C$1:$F$25,4,FALSE)</f>
        <v>8.6349650349650346</v>
      </c>
      <c r="M89" s="14">
        <f t="shared" si="13"/>
        <v>24.040792540792538</v>
      </c>
      <c r="N89" s="14">
        <f t="shared" si="14"/>
        <v>31.825174825174827</v>
      </c>
      <c r="O89" s="4">
        <f t="shared" si="15"/>
        <v>75</v>
      </c>
      <c r="P89" s="14">
        <f t="shared" si="16"/>
        <v>43.174825174825173</v>
      </c>
    </row>
    <row r="90" spans="1:16" x14ac:dyDescent="0.3">
      <c r="A90" s="16">
        <f t="shared" si="18"/>
        <v>45622</v>
      </c>
      <c r="B90" s="4" t="str">
        <f t="shared" si="12"/>
        <v>Tuesday</v>
      </c>
      <c r="C90" s="4">
        <f t="shared" si="17"/>
        <v>48</v>
      </c>
      <c r="D90" s="5">
        <v>59870</v>
      </c>
      <c r="E90" s="5" t="s">
        <v>8</v>
      </c>
      <c r="F90" s="5" t="s">
        <v>76</v>
      </c>
      <c r="G90" s="5" t="s">
        <v>24</v>
      </c>
      <c r="H90" s="5">
        <v>1</v>
      </c>
      <c r="I90" s="14">
        <f>VLOOKUP(F90,'Fruits Price'!$C$1:$G$25,5,FALSE)</f>
        <v>3.8270229770229771</v>
      </c>
      <c r="J90" s="14">
        <f>VLOOKUP(F90,'Fruits Price'!$C$1:$E$25,3,FALSE)</f>
        <v>5.0903096903096907</v>
      </c>
      <c r="K90" s="4">
        <v>13</v>
      </c>
      <c r="L90" s="14">
        <f>VLOOKUP(F90,'Fruits Price'!$C$1:$F$25,4,FALSE)</f>
        <v>7.9096903096903093</v>
      </c>
      <c r="M90" s="14">
        <f t="shared" si="13"/>
        <v>3.8270229770229771</v>
      </c>
      <c r="N90" s="14">
        <f t="shared" si="14"/>
        <v>5.0903096903096907</v>
      </c>
      <c r="O90" s="4">
        <f t="shared" si="15"/>
        <v>13</v>
      </c>
      <c r="P90" s="14">
        <f t="shared" si="16"/>
        <v>7.9096903096903093</v>
      </c>
    </row>
    <row r="91" spans="1:16" x14ac:dyDescent="0.3">
      <c r="A91" s="16">
        <f t="shared" si="18"/>
        <v>45622</v>
      </c>
      <c r="B91" s="4" t="str">
        <f t="shared" si="12"/>
        <v>Tuesday</v>
      </c>
      <c r="C91" s="4">
        <f t="shared" si="17"/>
        <v>48</v>
      </c>
      <c r="D91" s="5">
        <v>30100</v>
      </c>
      <c r="E91" s="5" t="s">
        <v>9</v>
      </c>
      <c r="F91" s="5" t="s">
        <v>22</v>
      </c>
      <c r="G91" s="5" t="s">
        <v>24</v>
      </c>
      <c r="H91" s="5">
        <v>5</v>
      </c>
      <c r="I91" s="14">
        <f>VLOOKUP(F91,'Fruits Price'!$C$1:$G$25,5,FALSE)</f>
        <v>3</v>
      </c>
      <c r="J91" s="14">
        <f>VLOOKUP(F91,'Fruits Price'!$C$1:$E$25,3,FALSE)</f>
        <v>2</v>
      </c>
      <c r="K91" s="4">
        <v>4</v>
      </c>
      <c r="L91" s="14">
        <f>VLOOKUP(F91,'Fruits Price'!$C$1:$F$25,4,FALSE)</f>
        <v>2</v>
      </c>
      <c r="M91" s="14">
        <f t="shared" si="13"/>
        <v>15</v>
      </c>
      <c r="N91" s="14">
        <f t="shared" si="14"/>
        <v>10</v>
      </c>
      <c r="O91" s="4">
        <f t="shared" si="15"/>
        <v>20</v>
      </c>
      <c r="P91" s="14">
        <f t="shared" si="16"/>
        <v>10</v>
      </c>
    </row>
    <row r="92" spans="1:16" ht="28.8" x14ac:dyDescent="0.3">
      <c r="A92" s="16">
        <f t="shared" si="18"/>
        <v>45622</v>
      </c>
      <c r="B92" s="4" t="str">
        <f t="shared" si="12"/>
        <v>Tuesday</v>
      </c>
      <c r="C92" s="4">
        <f t="shared" si="17"/>
        <v>48</v>
      </c>
      <c r="D92" s="5">
        <v>37095</v>
      </c>
      <c r="E92" s="5" t="s">
        <v>9</v>
      </c>
      <c r="F92" s="5" t="s">
        <v>77</v>
      </c>
      <c r="G92" s="5" t="s">
        <v>24</v>
      </c>
      <c r="H92" s="5">
        <v>2</v>
      </c>
      <c r="I92" s="14">
        <f>VLOOKUP(F92,'Fruits Price'!$C$1:$G$25,5,FALSE)</f>
        <v>2.5</v>
      </c>
      <c r="J92" s="14">
        <f>VLOOKUP(F92,'Fruits Price'!$C$1:$E$25,3,FALSE)</f>
        <v>2.5</v>
      </c>
      <c r="K92" s="4">
        <v>5</v>
      </c>
      <c r="L92" s="14">
        <f>VLOOKUP(F92,'Fruits Price'!$C$1:$F$25,4,FALSE)</f>
        <v>2.5</v>
      </c>
      <c r="M92" s="14">
        <f t="shared" si="13"/>
        <v>5</v>
      </c>
      <c r="N92" s="14">
        <f t="shared" si="14"/>
        <v>5</v>
      </c>
      <c r="O92" s="4">
        <f t="shared" si="15"/>
        <v>10</v>
      </c>
      <c r="P92" s="14">
        <f t="shared" si="16"/>
        <v>5</v>
      </c>
    </row>
    <row r="93" spans="1:16" x14ac:dyDescent="0.3">
      <c r="A93" s="16">
        <f t="shared" si="18"/>
        <v>45622</v>
      </c>
      <c r="B93" s="4" t="str">
        <f t="shared" si="12"/>
        <v>Tuesday</v>
      </c>
      <c r="C93" s="4">
        <f t="shared" si="17"/>
        <v>48</v>
      </c>
      <c r="D93" s="5">
        <v>50571</v>
      </c>
      <c r="E93" s="5" t="s">
        <v>9</v>
      </c>
      <c r="F93" s="5" t="s">
        <v>23</v>
      </c>
      <c r="G93" s="5" t="s">
        <v>24</v>
      </c>
      <c r="H93" s="5">
        <v>1</v>
      </c>
      <c r="I93" s="14">
        <f>VLOOKUP(F93,'Fruits Price'!$C$1:$G$25,5,FALSE)</f>
        <v>3.5</v>
      </c>
      <c r="J93" s="14">
        <f>VLOOKUP(F93,'Fruits Price'!$C$1:$E$25,3,FALSE)</f>
        <v>4</v>
      </c>
      <c r="K93" s="4">
        <v>8</v>
      </c>
      <c r="L93" s="14">
        <f>VLOOKUP(F93,'Fruits Price'!$C$1:$F$25,4,FALSE)</f>
        <v>4</v>
      </c>
      <c r="M93" s="14">
        <f t="shared" si="13"/>
        <v>3.5</v>
      </c>
      <c r="N93" s="14">
        <f t="shared" si="14"/>
        <v>4</v>
      </c>
      <c r="O93" s="4">
        <f t="shared" si="15"/>
        <v>8</v>
      </c>
      <c r="P93" s="14">
        <f t="shared" si="16"/>
        <v>4</v>
      </c>
    </row>
    <row r="94" spans="1:16" x14ac:dyDescent="0.3">
      <c r="A94" s="16">
        <f t="shared" si="18"/>
        <v>45622</v>
      </c>
      <c r="B94" s="4" t="str">
        <f t="shared" si="12"/>
        <v>Tuesday</v>
      </c>
      <c r="C94" s="4">
        <f t="shared" si="17"/>
        <v>48</v>
      </c>
      <c r="D94" s="5">
        <v>42209</v>
      </c>
      <c r="E94" s="5" t="s">
        <v>27</v>
      </c>
      <c r="F94" s="5" t="s">
        <v>30</v>
      </c>
      <c r="G94" s="5" t="s">
        <v>24</v>
      </c>
      <c r="H94" s="5">
        <v>2</v>
      </c>
      <c r="I94" s="14">
        <f>VLOOKUP(F94,'Fruits Price'!$C$1:$G$25,5,FALSE)</f>
        <v>3</v>
      </c>
      <c r="J94" s="14">
        <f>VLOOKUP(F94,'Fruits Price'!$C$1:$E$25,3,FALSE)</f>
        <v>6</v>
      </c>
      <c r="K94" s="4">
        <v>10</v>
      </c>
      <c r="L94" s="14">
        <f>VLOOKUP(F94,'Fruits Price'!$C$1:$F$25,4,FALSE)</f>
        <v>4</v>
      </c>
      <c r="M94" s="14">
        <f t="shared" si="13"/>
        <v>6</v>
      </c>
      <c r="N94" s="14">
        <f t="shared" si="14"/>
        <v>12</v>
      </c>
      <c r="O94" s="4">
        <f t="shared" si="15"/>
        <v>20</v>
      </c>
      <c r="P94" s="14">
        <f t="shared" si="16"/>
        <v>8</v>
      </c>
    </row>
    <row r="95" spans="1:16" ht="28.8" x14ac:dyDescent="0.3">
      <c r="A95" s="16">
        <f t="shared" si="18"/>
        <v>45622</v>
      </c>
      <c r="B95" s="4" t="str">
        <f t="shared" si="12"/>
        <v>Tuesday</v>
      </c>
      <c r="C95" s="4">
        <f t="shared" si="17"/>
        <v>48</v>
      </c>
      <c r="D95" s="5">
        <v>56976</v>
      </c>
      <c r="E95" s="5" t="s">
        <v>27</v>
      </c>
      <c r="F95" s="5" t="s">
        <v>78</v>
      </c>
      <c r="G95" s="5" t="s">
        <v>24</v>
      </c>
      <c r="H95" s="5">
        <v>2</v>
      </c>
      <c r="I95" s="14">
        <f>VLOOKUP(F95,'Fruits Price'!$C$1:$G$25,5,FALSE)</f>
        <v>2</v>
      </c>
      <c r="J95" s="14">
        <f>VLOOKUP(F95,'Fruits Price'!$C$1:$E$25,3,FALSE)</f>
        <v>4</v>
      </c>
      <c r="K95" s="4">
        <v>6</v>
      </c>
      <c r="L95" s="14">
        <f>VLOOKUP(F95,'Fruits Price'!$C$1:$F$25,4,FALSE)</f>
        <v>2</v>
      </c>
      <c r="M95" s="14">
        <f t="shared" si="13"/>
        <v>4</v>
      </c>
      <c r="N95" s="14">
        <f t="shared" si="14"/>
        <v>8</v>
      </c>
      <c r="O95" s="4">
        <f t="shared" si="15"/>
        <v>12</v>
      </c>
      <c r="P95" s="14">
        <f t="shared" si="16"/>
        <v>4</v>
      </c>
    </row>
    <row r="96" spans="1:16" x14ac:dyDescent="0.3">
      <c r="A96" s="16">
        <f t="shared" si="18"/>
        <v>45622</v>
      </c>
      <c r="B96" s="4" t="str">
        <f t="shared" si="12"/>
        <v>Tuesday</v>
      </c>
      <c r="C96" s="4">
        <f t="shared" si="17"/>
        <v>48</v>
      </c>
      <c r="D96" s="5">
        <v>30099</v>
      </c>
      <c r="E96" s="5" t="s">
        <v>31</v>
      </c>
      <c r="F96" s="5" t="s">
        <v>32</v>
      </c>
      <c r="G96" s="5" t="s">
        <v>24</v>
      </c>
      <c r="H96" s="5">
        <v>9</v>
      </c>
      <c r="I96" s="14">
        <f>VLOOKUP(F96,'Fruits Price'!$C$1:$G$25,5,FALSE)</f>
        <v>2.5</v>
      </c>
      <c r="J96" s="14">
        <f>VLOOKUP(F96,'Fruits Price'!$C$1:$E$25,3,FALSE)</f>
        <v>1.5</v>
      </c>
      <c r="K96" s="4">
        <v>3.5</v>
      </c>
      <c r="L96" s="14">
        <f>VLOOKUP(F96,'Fruits Price'!$C$1:$F$25,4,FALSE)</f>
        <v>2</v>
      </c>
      <c r="M96" s="14">
        <f t="shared" si="13"/>
        <v>22.5</v>
      </c>
      <c r="N96" s="14">
        <f t="shared" si="14"/>
        <v>13.5</v>
      </c>
      <c r="O96" s="4">
        <f t="shared" si="15"/>
        <v>31.5</v>
      </c>
      <c r="P96" s="14">
        <f t="shared" si="16"/>
        <v>18</v>
      </c>
    </row>
    <row r="97" spans="1:16" x14ac:dyDescent="0.3">
      <c r="A97" s="16">
        <v>45623</v>
      </c>
      <c r="B97" s="4" t="str">
        <f t="shared" si="12"/>
        <v>Wednesday</v>
      </c>
      <c r="C97" s="4">
        <f t="shared" si="17"/>
        <v>48</v>
      </c>
      <c r="D97" s="5">
        <v>37101</v>
      </c>
      <c r="E97" s="5" t="s">
        <v>4</v>
      </c>
      <c r="F97" s="5" t="s">
        <v>10</v>
      </c>
      <c r="G97" s="5" t="s">
        <v>24</v>
      </c>
      <c r="H97" s="5">
        <v>1</v>
      </c>
      <c r="I97" s="14">
        <f>VLOOKUP(F97,'Fruits Price'!$C$1:$G$25,5,FALSE)</f>
        <v>1.5</v>
      </c>
      <c r="J97" s="14">
        <f>VLOOKUP(F97,'Fruits Price'!$C$1:$E$25,3,FALSE)</f>
        <v>3</v>
      </c>
      <c r="K97" s="4">
        <v>7</v>
      </c>
      <c r="L97" s="14">
        <f>VLOOKUP(F97,'Fruits Price'!$C$1:$F$25,4,FALSE)</f>
        <v>4</v>
      </c>
      <c r="M97" s="14">
        <f t="shared" si="13"/>
        <v>1.5</v>
      </c>
      <c r="N97" s="14">
        <f t="shared" si="14"/>
        <v>3</v>
      </c>
      <c r="O97" s="4">
        <f t="shared" si="15"/>
        <v>7</v>
      </c>
      <c r="P97" s="14">
        <f t="shared" si="16"/>
        <v>4</v>
      </c>
    </row>
    <row r="98" spans="1:16" x14ac:dyDescent="0.3">
      <c r="A98" s="16">
        <f t="shared" ref="A98:A117" si="19">A97</f>
        <v>45623</v>
      </c>
      <c r="B98" s="4" t="str">
        <f t="shared" ref="B98:B129" si="20">TEXT(A98,"DDDD")</f>
        <v>Wednesday</v>
      </c>
      <c r="C98" s="4">
        <f t="shared" si="17"/>
        <v>48</v>
      </c>
      <c r="D98" s="5">
        <v>37100</v>
      </c>
      <c r="E98" s="5" t="s">
        <v>73</v>
      </c>
      <c r="F98" s="5" t="s">
        <v>74</v>
      </c>
      <c r="G98" s="5" t="s">
        <v>24</v>
      </c>
      <c r="H98" s="5">
        <v>1</v>
      </c>
      <c r="I98" s="14">
        <f>VLOOKUP(F98,'Fruits Price'!$C$1:$G$25,5,FALSE)</f>
        <v>1.6818181818181817</v>
      </c>
      <c r="J98" s="14">
        <f>VLOOKUP(F98,'Fruits Price'!$C$1:$E$25,3,FALSE)</f>
        <v>1.5636363636363635</v>
      </c>
      <c r="K98" s="4">
        <v>5</v>
      </c>
      <c r="L98" s="14">
        <f>VLOOKUP(F98,'Fruits Price'!$C$1:$F$25,4,FALSE)</f>
        <v>3.4363636363636365</v>
      </c>
      <c r="M98" s="14">
        <f t="shared" ref="M98:M129" si="21">H98*I98</f>
        <v>1.6818181818181817</v>
      </c>
      <c r="N98" s="14">
        <f t="shared" ref="N98:N129" si="22">H98*J98</f>
        <v>1.5636363636363635</v>
      </c>
      <c r="O98" s="4">
        <f t="shared" ref="O98:O129" si="23">H98*K98</f>
        <v>5</v>
      </c>
      <c r="P98" s="14">
        <f t="shared" si="16"/>
        <v>3.4363636363636365</v>
      </c>
    </row>
    <row r="99" spans="1:16" x14ac:dyDescent="0.3">
      <c r="A99" s="16">
        <f t="shared" si="19"/>
        <v>45623</v>
      </c>
      <c r="B99" s="4" t="str">
        <f t="shared" si="20"/>
        <v>Wednesday</v>
      </c>
      <c r="C99" s="4">
        <f t="shared" si="17"/>
        <v>48</v>
      </c>
      <c r="D99" s="5">
        <v>37099</v>
      </c>
      <c r="E99" s="5" t="s">
        <v>83</v>
      </c>
      <c r="F99" s="5" t="s">
        <v>84</v>
      </c>
      <c r="G99" s="5" t="s">
        <v>24</v>
      </c>
      <c r="H99" s="5">
        <v>2</v>
      </c>
      <c r="I99" s="14">
        <f>VLOOKUP(F99,'Fruits Price'!$C$1:$G$25,5,FALSE)</f>
        <v>1.6153846153846154</v>
      </c>
      <c r="J99" s="14">
        <f>VLOOKUP(F99,'Fruits Price'!$C$1:$E$25,3,FALSE)</f>
        <v>1.6769230769230767</v>
      </c>
      <c r="K99" s="4">
        <v>5</v>
      </c>
      <c r="L99" s="14">
        <f>VLOOKUP(F99,'Fruits Price'!$C$1:$F$25,4,FALSE)</f>
        <v>3.3230769230769233</v>
      </c>
      <c r="M99" s="14">
        <f t="shared" si="21"/>
        <v>3.2307692307692308</v>
      </c>
      <c r="N99" s="14">
        <f t="shared" si="22"/>
        <v>3.3538461538461535</v>
      </c>
      <c r="O99" s="4">
        <f t="shared" si="23"/>
        <v>10</v>
      </c>
      <c r="P99" s="14">
        <f t="shared" si="16"/>
        <v>6.6461538461538465</v>
      </c>
    </row>
    <row r="100" spans="1:16" x14ac:dyDescent="0.3">
      <c r="A100" s="16">
        <f t="shared" si="19"/>
        <v>45623</v>
      </c>
      <c r="B100" s="4" t="str">
        <f t="shared" si="20"/>
        <v>Wednesday</v>
      </c>
      <c r="C100" s="4">
        <f t="shared" si="17"/>
        <v>48</v>
      </c>
      <c r="D100" s="5">
        <v>37083</v>
      </c>
      <c r="E100" s="5" t="s">
        <v>5</v>
      </c>
      <c r="F100" s="5" t="s">
        <v>11</v>
      </c>
      <c r="G100" s="5" t="s">
        <v>24</v>
      </c>
      <c r="H100" s="5">
        <v>2</v>
      </c>
      <c r="I100" s="14">
        <f>VLOOKUP(F100,'Fruits Price'!$C$1:$G$25,5,FALSE)</f>
        <v>3.1904761904761907</v>
      </c>
      <c r="J100" s="14">
        <f>VLOOKUP(F100,'Fruits Price'!$C$1:$E$25,3,FALSE)</f>
        <v>3.0571428571428574</v>
      </c>
      <c r="K100" s="4">
        <v>8</v>
      </c>
      <c r="L100" s="14">
        <f>VLOOKUP(F100,'Fruits Price'!$C$1:$F$25,4,FALSE)</f>
        <v>4.9428571428571431</v>
      </c>
      <c r="M100" s="14">
        <f t="shared" si="21"/>
        <v>6.3809523809523814</v>
      </c>
      <c r="N100" s="14">
        <f t="shared" si="22"/>
        <v>6.1142857142857148</v>
      </c>
      <c r="O100" s="4">
        <f t="shared" si="23"/>
        <v>16</v>
      </c>
      <c r="P100" s="14">
        <f t="shared" si="16"/>
        <v>9.8857142857142861</v>
      </c>
    </row>
    <row r="101" spans="1:16" x14ac:dyDescent="0.3">
      <c r="A101" s="16">
        <f t="shared" si="19"/>
        <v>45623</v>
      </c>
      <c r="B101" s="4" t="str">
        <f t="shared" si="20"/>
        <v>Wednesday</v>
      </c>
      <c r="C101" s="4">
        <f t="shared" si="17"/>
        <v>48</v>
      </c>
      <c r="D101" s="5">
        <v>50565</v>
      </c>
      <c r="E101" s="5" t="s">
        <v>5</v>
      </c>
      <c r="F101" s="5" t="s">
        <v>12</v>
      </c>
      <c r="G101" s="5" t="s">
        <v>24</v>
      </c>
      <c r="H101" s="5">
        <v>1</v>
      </c>
      <c r="I101" s="14">
        <f>VLOOKUP(F101,'Fruits Price'!$C$1:$G$25,5,FALSE)</f>
        <v>2.5023865023865026</v>
      </c>
      <c r="J101" s="14">
        <f>VLOOKUP(F101,'Fruits Price'!$C$1:$E$25,3,FALSE)</f>
        <v>2.6693639693639697</v>
      </c>
      <c r="K101" s="4">
        <v>7</v>
      </c>
      <c r="L101" s="14">
        <f>VLOOKUP(F101,'Fruits Price'!$C$1:$F$25,4,FALSE)</f>
        <v>4.3306360306360308</v>
      </c>
      <c r="M101" s="14">
        <f t="shared" si="21"/>
        <v>2.5023865023865026</v>
      </c>
      <c r="N101" s="14">
        <f t="shared" si="22"/>
        <v>2.6693639693639697</v>
      </c>
      <c r="O101" s="4">
        <f t="shared" si="23"/>
        <v>7</v>
      </c>
      <c r="P101" s="14">
        <f t="shared" si="16"/>
        <v>4.3306360306360308</v>
      </c>
    </row>
    <row r="102" spans="1:16" x14ac:dyDescent="0.3">
      <c r="A102" s="16">
        <f t="shared" si="19"/>
        <v>45623</v>
      </c>
      <c r="B102" s="4" t="str">
        <f t="shared" si="20"/>
        <v>Wednesday</v>
      </c>
      <c r="C102" s="4">
        <f t="shared" si="17"/>
        <v>48</v>
      </c>
      <c r="D102" s="5">
        <v>50568</v>
      </c>
      <c r="E102" s="5" t="s">
        <v>5</v>
      </c>
      <c r="F102" s="5" t="s">
        <v>13</v>
      </c>
      <c r="G102" s="5" t="s">
        <v>24</v>
      </c>
      <c r="H102" s="5">
        <v>3</v>
      </c>
      <c r="I102" s="14">
        <f>VLOOKUP(F102,'Fruits Price'!$C$1:$G$25,5,FALSE)</f>
        <v>2.2695304695304692</v>
      </c>
      <c r="J102" s="14">
        <f>VLOOKUP(F102,'Fruits Price'!$C$1:$E$25,3,FALSE)</f>
        <v>2.4632367632367629</v>
      </c>
      <c r="K102" s="4">
        <v>8</v>
      </c>
      <c r="L102" s="14">
        <f>VLOOKUP(F102,'Fruits Price'!$C$1:$F$25,4,FALSE)</f>
        <v>5.5367632367632371</v>
      </c>
      <c r="M102" s="14">
        <f t="shared" si="21"/>
        <v>6.8085914085914077</v>
      </c>
      <c r="N102" s="14">
        <f t="shared" si="22"/>
        <v>7.3897102897102886</v>
      </c>
      <c r="O102" s="4">
        <f t="shared" si="23"/>
        <v>24</v>
      </c>
      <c r="P102" s="14">
        <f t="shared" si="16"/>
        <v>16.610289710289713</v>
      </c>
    </row>
    <row r="103" spans="1:16" x14ac:dyDescent="0.3">
      <c r="A103" s="16">
        <f t="shared" si="19"/>
        <v>45623</v>
      </c>
      <c r="B103" s="4" t="str">
        <f t="shared" si="20"/>
        <v>Wednesday</v>
      </c>
      <c r="C103" s="4">
        <f t="shared" si="17"/>
        <v>48</v>
      </c>
      <c r="D103" s="5">
        <v>50569</v>
      </c>
      <c r="E103" s="5" t="s">
        <v>5</v>
      </c>
      <c r="F103" s="5" t="s">
        <v>75</v>
      </c>
      <c r="G103" s="5" t="s">
        <v>24</v>
      </c>
      <c r="H103" s="5">
        <v>2</v>
      </c>
      <c r="I103" s="14">
        <f>VLOOKUP(F103,'Fruits Price'!$C$1:$G$25,5,FALSE)</f>
        <v>3.2201132201132201</v>
      </c>
      <c r="J103" s="14">
        <f>VLOOKUP(F103,'Fruits Price'!$C$1:$E$25,3,FALSE)</f>
        <v>3.8464535464535468</v>
      </c>
      <c r="K103" s="4">
        <v>10</v>
      </c>
      <c r="L103" s="14">
        <f>VLOOKUP(F103,'Fruits Price'!$C$1:$F$25,4,FALSE)</f>
        <v>6.1535464535464532</v>
      </c>
      <c r="M103" s="14">
        <f t="shared" si="21"/>
        <v>6.4402264402264402</v>
      </c>
      <c r="N103" s="14">
        <f t="shared" si="22"/>
        <v>7.6929070929070935</v>
      </c>
      <c r="O103" s="4">
        <f t="shared" si="23"/>
        <v>20</v>
      </c>
      <c r="P103" s="14">
        <f t="shared" si="16"/>
        <v>12.307092907092906</v>
      </c>
    </row>
    <row r="104" spans="1:16" x14ac:dyDescent="0.3">
      <c r="A104" s="16">
        <f t="shared" si="19"/>
        <v>45623</v>
      </c>
      <c r="B104" s="4" t="str">
        <f t="shared" si="20"/>
        <v>Wednesday</v>
      </c>
      <c r="C104" s="4">
        <f t="shared" si="17"/>
        <v>48</v>
      </c>
      <c r="D104" s="5">
        <v>55275</v>
      </c>
      <c r="E104" s="5" t="s">
        <v>6</v>
      </c>
      <c r="F104" s="5" t="s">
        <v>16</v>
      </c>
      <c r="G104" s="5" t="s">
        <v>24</v>
      </c>
      <c r="H104" s="5">
        <v>2</v>
      </c>
      <c r="I104" s="14">
        <f>VLOOKUP(F104,'Fruits Price'!$C$1:$G$25,5,FALSE)</f>
        <v>2.5</v>
      </c>
      <c r="J104" s="14">
        <f>VLOOKUP(F104,'Fruits Price'!$C$1:$E$25,3,FALSE)</f>
        <v>2</v>
      </c>
      <c r="K104" s="4">
        <v>5</v>
      </c>
      <c r="L104" s="14">
        <f>VLOOKUP(F104,'Fruits Price'!$C$1:$F$25,4,FALSE)</f>
        <v>3</v>
      </c>
      <c r="M104" s="14">
        <f t="shared" si="21"/>
        <v>5</v>
      </c>
      <c r="N104" s="14">
        <f t="shared" si="22"/>
        <v>4</v>
      </c>
      <c r="O104" s="4">
        <f t="shared" si="23"/>
        <v>10</v>
      </c>
      <c r="P104" s="14">
        <f t="shared" si="16"/>
        <v>6</v>
      </c>
    </row>
    <row r="105" spans="1:16" x14ac:dyDescent="0.3">
      <c r="A105" s="16">
        <f t="shared" si="19"/>
        <v>45623</v>
      </c>
      <c r="B105" s="4" t="str">
        <f t="shared" si="20"/>
        <v>Wednesday</v>
      </c>
      <c r="C105" s="4">
        <f t="shared" si="17"/>
        <v>48</v>
      </c>
      <c r="D105" s="5">
        <v>10320</v>
      </c>
      <c r="E105" s="5" t="s">
        <v>7</v>
      </c>
      <c r="F105" s="5" t="s">
        <v>17</v>
      </c>
      <c r="G105" s="5" t="s">
        <v>25</v>
      </c>
      <c r="H105" s="5">
        <v>9</v>
      </c>
      <c r="I105" s="14">
        <f>VLOOKUP(F105,'Fruits Price'!$C$1:$G$25,5,FALSE)</f>
        <v>3</v>
      </c>
      <c r="J105" s="14">
        <f>VLOOKUP(F105,'Fruits Price'!$C$1:$E$25,3,FALSE)</f>
        <v>3</v>
      </c>
      <c r="K105" s="4">
        <v>5</v>
      </c>
      <c r="L105" s="14">
        <f>VLOOKUP(F105,'Fruits Price'!$C$1:$F$25,4,FALSE)</f>
        <v>2</v>
      </c>
      <c r="M105" s="14">
        <f t="shared" si="21"/>
        <v>27</v>
      </c>
      <c r="N105" s="14">
        <f t="shared" si="22"/>
        <v>27</v>
      </c>
      <c r="O105" s="4">
        <f t="shared" si="23"/>
        <v>45</v>
      </c>
      <c r="P105" s="14">
        <f t="shared" si="16"/>
        <v>18</v>
      </c>
    </row>
    <row r="106" spans="1:16" x14ac:dyDescent="0.3">
      <c r="A106" s="16">
        <f t="shared" si="19"/>
        <v>45623</v>
      </c>
      <c r="B106" s="4" t="str">
        <f t="shared" si="20"/>
        <v>Wednesday</v>
      </c>
      <c r="C106" s="4">
        <f t="shared" si="17"/>
        <v>48</v>
      </c>
      <c r="D106" s="5">
        <v>37096</v>
      </c>
      <c r="E106" s="5" t="s">
        <v>7</v>
      </c>
      <c r="F106" s="5" t="s">
        <v>18</v>
      </c>
      <c r="G106" s="5" t="s">
        <v>24</v>
      </c>
      <c r="H106" s="5">
        <v>1</v>
      </c>
      <c r="I106" s="14">
        <f>VLOOKUP(F106,'Fruits Price'!$C$1:$G$25,5,FALSE)</f>
        <v>2</v>
      </c>
      <c r="J106" s="14">
        <f>VLOOKUP(F106,'Fruits Price'!$C$1:$E$25,3,FALSE)</f>
        <v>1.2</v>
      </c>
      <c r="K106" s="4">
        <v>5</v>
      </c>
      <c r="L106" s="14">
        <f>VLOOKUP(F106,'Fruits Price'!$C$1:$F$25,4,FALSE)</f>
        <v>3.8</v>
      </c>
      <c r="M106" s="14">
        <f t="shared" si="21"/>
        <v>2</v>
      </c>
      <c r="N106" s="14">
        <f t="shared" si="22"/>
        <v>1.2</v>
      </c>
      <c r="O106" s="4">
        <f t="shared" si="23"/>
        <v>5</v>
      </c>
      <c r="P106" s="14">
        <f t="shared" si="16"/>
        <v>3.8</v>
      </c>
    </row>
    <row r="107" spans="1:16" x14ac:dyDescent="0.3">
      <c r="A107" s="16">
        <f t="shared" si="19"/>
        <v>45623</v>
      </c>
      <c r="B107" s="4" t="str">
        <f t="shared" si="20"/>
        <v>Wednesday</v>
      </c>
      <c r="C107" s="4">
        <f t="shared" si="17"/>
        <v>48</v>
      </c>
      <c r="D107" s="5">
        <v>50570</v>
      </c>
      <c r="E107" s="5" t="s">
        <v>7</v>
      </c>
      <c r="F107" s="5" t="s">
        <v>19</v>
      </c>
      <c r="G107" s="5" t="s">
        <v>24</v>
      </c>
      <c r="H107" s="5">
        <v>4</v>
      </c>
      <c r="I107" s="14">
        <f>VLOOKUP(F107,'Fruits Price'!$C$1:$G$25,5,FALSE)</f>
        <v>3.2142857142857144</v>
      </c>
      <c r="J107" s="14">
        <f>VLOOKUP(F107,'Fruits Price'!$C$1:$E$25,3,FALSE)</f>
        <v>2.5142857142857142</v>
      </c>
      <c r="K107" s="4">
        <v>8</v>
      </c>
      <c r="L107" s="14">
        <f>VLOOKUP(F107,'Fruits Price'!$C$1:$F$25,4,FALSE)</f>
        <v>5.4857142857142858</v>
      </c>
      <c r="M107" s="14">
        <f t="shared" si="21"/>
        <v>12.857142857142858</v>
      </c>
      <c r="N107" s="14">
        <f t="shared" si="22"/>
        <v>10.057142857142857</v>
      </c>
      <c r="O107" s="4">
        <f t="shared" si="23"/>
        <v>32</v>
      </c>
      <c r="P107" s="14">
        <f t="shared" si="16"/>
        <v>21.942857142857143</v>
      </c>
    </row>
    <row r="108" spans="1:16" x14ac:dyDescent="0.3">
      <c r="A108" s="16">
        <f t="shared" si="19"/>
        <v>45623</v>
      </c>
      <c r="B108" s="4" t="str">
        <f t="shared" si="20"/>
        <v>Wednesday</v>
      </c>
      <c r="C108" s="4">
        <f t="shared" si="17"/>
        <v>48</v>
      </c>
      <c r="D108" s="5">
        <v>31800</v>
      </c>
      <c r="E108" s="5" t="s">
        <v>8</v>
      </c>
      <c r="F108" s="5" t="s">
        <v>20</v>
      </c>
      <c r="G108" s="5" t="s">
        <v>24</v>
      </c>
      <c r="H108" s="5">
        <v>1</v>
      </c>
      <c r="I108" s="14">
        <f>VLOOKUP(F108,'Fruits Price'!$C$1:$G$25,5,FALSE)</f>
        <v>7.2486957486957486</v>
      </c>
      <c r="J108" s="14">
        <f>VLOOKUP(F108,'Fruits Price'!$C$1:$E$25,3,FALSE)</f>
        <v>15.042324342324342</v>
      </c>
      <c r="K108" s="4">
        <v>25</v>
      </c>
      <c r="L108" s="14">
        <f>VLOOKUP(F108,'Fruits Price'!$C$1:$F$25,4,FALSE)</f>
        <v>9.957675657675658</v>
      </c>
      <c r="M108" s="14">
        <f t="shared" si="21"/>
        <v>7.2486957486957486</v>
      </c>
      <c r="N108" s="14">
        <f t="shared" si="22"/>
        <v>15.042324342324342</v>
      </c>
      <c r="O108" s="4">
        <f t="shared" si="23"/>
        <v>25</v>
      </c>
      <c r="P108" s="14">
        <f t="shared" si="16"/>
        <v>9.957675657675658</v>
      </c>
    </row>
    <row r="109" spans="1:16" x14ac:dyDescent="0.3">
      <c r="A109" s="16">
        <f t="shared" si="19"/>
        <v>45623</v>
      </c>
      <c r="B109" s="4" t="str">
        <f t="shared" si="20"/>
        <v>Wednesday</v>
      </c>
      <c r="C109" s="4">
        <f t="shared" si="17"/>
        <v>48</v>
      </c>
      <c r="D109" s="5">
        <v>52208</v>
      </c>
      <c r="E109" s="5" t="s">
        <v>8</v>
      </c>
      <c r="F109" s="5" t="s">
        <v>21</v>
      </c>
      <c r="G109" s="5" t="s">
        <v>24</v>
      </c>
      <c r="H109" s="5">
        <v>4</v>
      </c>
      <c r="I109" s="14">
        <f>VLOOKUP(F109,'Fruits Price'!$C$1:$G$25,5,FALSE)</f>
        <v>4.8081585081585079</v>
      </c>
      <c r="J109" s="14">
        <f>VLOOKUP(F109,'Fruits Price'!$C$1:$E$25,3,FALSE)</f>
        <v>6.3650349650349654</v>
      </c>
      <c r="K109" s="4">
        <v>15</v>
      </c>
      <c r="L109" s="14">
        <f>VLOOKUP(F109,'Fruits Price'!$C$1:$F$25,4,FALSE)</f>
        <v>8.6349650349650346</v>
      </c>
      <c r="M109" s="14">
        <f t="shared" si="21"/>
        <v>19.232634032634031</v>
      </c>
      <c r="N109" s="14">
        <f t="shared" si="22"/>
        <v>25.460139860139861</v>
      </c>
      <c r="O109" s="4">
        <f t="shared" si="23"/>
        <v>60</v>
      </c>
      <c r="P109" s="14">
        <f t="shared" si="16"/>
        <v>34.539860139860139</v>
      </c>
    </row>
    <row r="110" spans="1:16" x14ac:dyDescent="0.3">
      <c r="A110" s="16">
        <f t="shared" si="19"/>
        <v>45623</v>
      </c>
      <c r="B110" s="4" t="str">
        <f t="shared" si="20"/>
        <v>Wednesday</v>
      </c>
      <c r="C110" s="4">
        <f t="shared" si="17"/>
        <v>48</v>
      </c>
      <c r="D110" s="5">
        <v>59870</v>
      </c>
      <c r="E110" s="5" t="s">
        <v>9</v>
      </c>
      <c r="F110" s="5" t="s">
        <v>76</v>
      </c>
      <c r="G110" s="5" t="s">
        <v>24</v>
      </c>
      <c r="H110" s="5">
        <v>3</v>
      </c>
      <c r="I110" s="14">
        <f>VLOOKUP(F110,'Fruits Price'!$C$1:$G$25,5,FALSE)</f>
        <v>3.8270229770229771</v>
      </c>
      <c r="J110" s="14">
        <f>VLOOKUP(F110,'Fruits Price'!$C$1:$E$25,3,FALSE)</f>
        <v>5.0903096903096907</v>
      </c>
      <c r="K110" s="4">
        <v>13</v>
      </c>
      <c r="L110" s="14">
        <f>VLOOKUP(F110,'Fruits Price'!$C$1:$F$25,4,FALSE)</f>
        <v>7.9096903096903093</v>
      </c>
      <c r="M110" s="14">
        <f t="shared" si="21"/>
        <v>11.481068931068931</v>
      </c>
      <c r="N110" s="14">
        <f t="shared" si="22"/>
        <v>15.270929070929071</v>
      </c>
      <c r="O110" s="4">
        <f t="shared" si="23"/>
        <v>39</v>
      </c>
      <c r="P110" s="14">
        <f t="shared" si="16"/>
        <v>23.729070929070929</v>
      </c>
    </row>
    <row r="111" spans="1:16" x14ac:dyDescent="0.3">
      <c r="A111" s="16">
        <f t="shared" si="19"/>
        <v>45623</v>
      </c>
      <c r="B111" s="4" t="str">
        <f t="shared" si="20"/>
        <v>Wednesday</v>
      </c>
      <c r="C111" s="4">
        <f t="shared" si="17"/>
        <v>48</v>
      </c>
      <c r="D111" s="5">
        <v>30100</v>
      </c>
      <c r="E111" s="5" t="s">
        <v>9</v>
      </c>
      <c r="F111" s="5" t="s">
        <v>22</v>
      </c>
      <c r="G111" s="5" t="s">
        <v>24</v>
      </c>
      <c r="H111" s="5">
        <v>3</v>
      </c>
      <c r="I111" s="14">
        <f>VLOOKUP(F111,'Fruits Price'!$C$1:$G$25,5,FALSE)</f>
        <v>3</v>
      </c>
      <c r="J111" s="14">
        <f>VLOOKUP(F111,'Fruits Price'!$C$1:$E$25,3,FALSE)</f>
        <v>2</v>
      </c>
      <c r="K111" s="4">
        <v>4</v>
      </c>
      <c r="L111" s="14">
        <f>VLOOKUP(F111,'Fruits Price'!$C$1:$F$25,4,FALSE)</f>
        <v>2</v>
      </c>
      <c r="M111" s="14">
        <f t="shared" si="21"/>
        <v>9</v>
      </c>
      <c r="N111" s="14">
        <f t="shared" si="22"/>
        <v>6</v>
      </c>
      <c r="O111" s="4">
        <f t="shared" si="23"/>
        <v>12</v>
      </c>
      <c r="P111" s="14">
        <f t="shared" si="16"/>
        <v>6</v>
      </c>
    </row>
    <row r="112" spans="1:16" ht="28.8" x14ac:dyDescent="0.3">
      <c r="A112" s="16">
        <f t="shared" si="19"/>
        <v>45623</v>
      </c>
      <c r="B112" s="4" t="str">
        <f t="shared" si="20"/>
        <v>Wednesday</v>
      </c>
      <c r="C112" s="4">
        <f t="shared" si="17"/>
        <v>48</v>
      </c>
      <c r="D112" s="5">
        <v>37095</v>
      </c>
      <c r="E112" s="5" t="s">
        <v>9</v>
      </c>
      <c r="F112" s="5" t="s">
        <v>77</v>
      </c>
      <c r="G112" s="5" t="s">
        <v>24</v>
      </c>
      <c r="H112" s="5">
        <v>1</v>
      </c>
      <c r="I112" s="14">
        <f>VLOOKUP(F112,'Fruits Price'!$C$1:$G$25,5,FALSE)</f>
        <v>2.5</v>
      </c>
      <c r="J112" s="14">
        <f>VLOOKUP(F112,'Fruits Price'!$C$1:$E$25,3,FALSE)</f>
        <v>2.5</v>
      </c>
      <c r="K112" s="4">
        <v>5</v>
      </c>
      <c r="L112" s="14">
        <f>VLOOKUP(F112,'Fruits Price'!$C$1:$F$25,4,FALSE)</f>
        <v>2.5</v>
      </c>
      <c r="M112" s="14">
        <f t="shared" si="21"/>
        <v>2.5</v>
      </c>
      <c r="N112" s="14">
        <f t="shared" si="22"/>
        <v>2.5</v>
      </c>
      <c r="O112" s="4">
        <f t="shared" si="23"/>
        <v>5</v>
      </c>
      <c r="P112" s="14">
        <f t="shared" si="16"/>
        <v>2.5</v>
      </c>
    </row>
    <row r="113" spans="1:16" x14ac:dyDescent="0.3">
      <c r="A113" s="16">
        <f t="shared" si="19"/>
        <v>45623</v>
      </c>
      <c r="B113" s="4" t="str">
        <f t="shared" si="20"/>
        <v>Wednesday</v>
      </c>
      <c r="C113" s="4">
        <f t="shared" si="17"/>
        <v>48</v>
      </c>
      <c r="D113" s="5">
        <v>50571</v>
      </c>
      <c r="E113" s="5" t="s">
        <v>9</v>
      </c>
      <c r="F113" s="5" t="s">
        <v>23</v>
      </c>
      <c r="G113" s="5" t="s">
        <v>24</v>
      </c>
      <c r="H113" s="5">
        <v>1</v>
      </c>
      <c r="I113" s="14">
        <f>VLOOKUP(F113,'Fruits Price'!$C$1:$G$25,5,FALSE)</f>
        <v>3.5</v>
      </c>
      <c r="J113" s="14">
        <f>VLOOKUP(F113,'Fruits Price'!$C$1:$E$25,3,FALSE)</f>
        <v>4</v>
      </c>
      <c r="K113" s="4">
        <v>8</v>
      </c>
      <c r="L113" s="14">
        <f>VLOOKUP(F113,'Fruits Price'!$C$1:$F$25,4,FALSE)</f>
        <v>4</v>
      </c>
      <c r="M113" s="14">
        <f t="shared" si="21"/>
        <v>3.5</v>
      </c>
      <c r="N113" s="14">
        <f t="shared" si="22"/>
        <v>4</v>
      </c>
      <c r="O113" s="4">
        <f t="shared" si="23"/>
        <v>8</v>
      </c>
      <c r="P113" s="14">
        <f t="shared" si="16"/>
        <v>4</v>
      </c>
    </row>
    <row r="114" spans="1:16" x14ac:dyDescent="0.3">
      <c r="A114" s="16">
        <f t="shared" si="19"/>
        <v>45623</v>
      </c>
      <c r="B114" s="4" t="str">
        <f t="shared" si="20"/>
        <v>Wednesday</v>
      </c>
      <c r="C114" s="4">
        <f t="shared" si="17"/>
        <v>48</v>
      </c>
      <c r="D114" s="5">
        <v>42208</v>
      </c>
      <c r="E114" s="5" t="s">
        <v>27</v>
      </c>
      <c r="F114" s="5" t="s">
        <v>29</v>
      </c>
      <c r="G114" s="5" t="s">
        <v>24</v>
      </c>
      <c r="H114" s="5">
        <v>1</v>
      </c>
      <c r="I114" s="14">
        <f>VLOOKUP(F114,'Fruits Price'!$C$1:$G$25,5,FALSE)</f>
        <v>3</v>
      </c>
      <c r="J114" s="14">
        <f>VLOOKUP(F114,'Fruits Price'!$C$1:$E$25,3,FALSE)</f>
        <v>6</v>
      </c>
      <c r="K114" s="4">
        <v>10</v>
      </c>
      <c r="L114" s="14">
        <f>VLOOKUP(F114,'Fruits Price'!$C$1:$F$25,4,FALSE)</f>
        <v>4</v>
      </c>
      <c r="M114" s="14">
        <f t="shared" si="21"/>
        <v>3</v>
      </c>
      <c r="N114" s="14">
        <f t="shared" si="22"/>
        <v>6</v>
      </c>
      <c r="O114" s="4">
        <f t="shared" si="23"/>
        <v>10</v>
      </c>
      <c r="P114" s="14">
        <f t="shared" si="16"/>
        <v>4</v>
      </c>
    </row>
    <row r="115" spans="1:16" x14ac:dyDescent="0.3">
      <c r="A115" s="16">
        <f t="shared" si="19"/>
        <v>45623</v>
      </c>
      <c r="B115" s="4" t="str">
        <f t="shared" si="20"/>
        <v>Wednesday</v>
      </c>
      <c r="C115" s="4">
        <f t="shared" si="17"/>
        <v>48</v>
      </c>
      <c r="D115" s="5">
        <v>42209</v>
      </c>
      <c r="E115" s="5" t="s">
        <v>27</v>
      </c>
      <c r="F115" s="5" t="s">
        <v>30</v>
      </c>
      <c r="G115" s="5" t="s">
        <v>24</v>
      </c>
      <c r="H115" s="5">
        <v>3</v>
      </c>
      <c r="I115" s="14">
        <f>VLOOKUP(F115,'Fruits Price'!$C$1:$G$25,5,FALSE)</f>
        <v>3</v>
      </c>
      <c r="J115" s="14">
        <f>VLOOKUP(F115,'Fruits Price'!$C$1:$E$25,3,FALSE)</f>
        <v>6</v>
      </c>
      <c r="K115" s="4">
        <v>10</v>
      </c>
      <c r="L115" s="14">
        <f>VLOOKUP(F115,'Fruits Price'!$C$1:$F$25,4,FALSE)</f>
        <v>4</v>
      </c>
      <c r="M115" s="14">
        <f t="shared" si="21"/>
        <v>9</v>
      </c>
      <c r="N115" s="14">
        <f t="shared" si="22"/>
        <v>18</v>
      </c>
      <c r="O115" s="4">
        <f t="shared" si="23"/>
        <v>30</v>
      </c>
      <c r="P115" s="14">
        <f t="shared" si="16"/>
        <v>12</v>
      </c>
    </row>
    <row r="116" spans="1:16" ht="28.8" x14ac:dyDescent="0.3">
      <c r="A116" s="16">
        <f t="shared" si="19"/>
        <v>45623</v>
      </c>
      <c r="B116" s="4" t="str">
        <f t="shared" si="20"/>
        <v>Wednesday</v>
      </c>
      <c r="C116" s="4">
        <f t="shared" si="17"/>
        <v>48</v>
      </c>
      <c r="D116" s="5">
        <v>56976</v>
      </c>
      <c r="E116" s="5" t="s">
        <v>27</v>
      </c>
      <c r="F116" s="5" t="s">
        <v>78</v>
      </c>
      <c r="G116" s="5" t="s">
        <v>24</v>
      </c>
      <c r="H116" s="5">
        <v>3</v>
      </c>
      <c r="I116" s="14">
        <f>VLOOKUP(F116,'Fruits Price'!$C$1:$G$25,5,FALSE)</f>
        <v>2</v>
      </c>
      <c r="J116" s="14">
        <f>VLOOKUP(F116,'Fruits Price'!$C$1:$E$25,3,FALSE)</f>
        <v>4</v>
      </c>
      <c r="K116" s="4">
        <v>6</v>
      </c>
      <c r="L116" s="14">
        <f>VLOOKUP(F116,'Fruits Price'!$C$1:$F$25,4,FALSE)</f>
        <v>2</v>
      </c>
      <c r="M116" s="14">
        <f t="shared" si="21"/>
        <v>6</v>
      </c>
      <c r="N116" s="14">
        <f t="shared" si="22"/>
        <v>12</v>
      </c>
      <c r="O116" s="4">
        <f t="shared" si="23"/>
        <v>18</v>
      </c>
      <c r="P116" s="14">
        <f t="shared" si="16"/>
        <v>6</v>
      </c>
    </row>
    <row r="117" spans="1:16" x14ac:dyDescent="0.3">
      <c r="A117" s="16">
        <f t="shared" si="19"/>
        <v>45623</v>
      </c>
      <c r="B117" s="4" t="str">
        <f t="shared" si="20"/>
        <v>Wednesday</v>
      </c>
      <c r="C117" s="4">
        <f t="shared" si="17"/>
        <v>48</v>
      </c>
      <c r="D117" s="5">
        <v>30099</v>
      </c>
      <c r="E117" s="5" t="s">
        <v>31</v>
      </c>
      <c r="F117" s="5" t="s">
        <v>32</v>
      </c>
      <c r="G117" s="5" t="s">
        <v>24</v>
      </c>
      <c r="H117" s="5">
        <v>1</v>
      </c>
      <c r="I117" s="14">
        <f>VLOOKUP(F117,'Fruits Price'!$C$1:$G$25,5,FALSE)</f>
        <v>2.5</v>
      </c>
      <c r="J117" s="14">
        <f>VLOOKUP(F117,'Fruits Price'!$C$1:$E$25,3,FALSE)</f>
        <v>1.5</v>
      </c>
      <c r="K117" s="4">
        <v>3.5</v>
      </c>
      <c r="L117" s="14">
        <f>VLOOKUP(F117,'Fruits Price'!$C$1:$F$25,4,FALSE)</f>
        <v>2</v>
      </c>
      <c r="M117" s="14">
        <f t="shared" si="21"/>
        <v>2.5</v>
      </c>
      <c r="N117" s="14">
        <f t="shared" si="22"/>
        <v>1.5</v>
      </c>
      <c r="O117" s="4">
        <f t="shared" si="23"/>
        <v>3.5</v>
      </c>
      <c r="P117" s="14">
        <f t="shared" si="16"/>
        <v>2</v>
      </c>
    </row>
    <row r="118" spans="1:16" x14ac:dyDescent="0.3">
      <c r="A118" s="16">
        <v>45624</v>
      </c>
      <c r="B118" s="4" t="str">
        <f t="shared" si="20"/>
        <v>Thursday</v>
      </c>
      <c r="C118" s="4">
        <f t="shared" si="17"/>
        <v>48</v>
      </c>
      <c r="D118" s="5">
        <v>37101</v>
      </c>
      <c r="E118" s="5" t="s">
        <v>4</v>
      </c>
      <c r="F118" s="5" t="s">
        <v>10</v>
      </c>
      <c r="G118" s="5" t="s">
        <v>24</v>
      </c>
      <c r="H118" s="5">
        <v>1</v>
      </c>
      <c r="I118" s="14">
        <f>VLOOKUP(F118,'Fruits Price'!$C$1:$G$25,5,FALSE)</f>
        <v>1.5</v>
      </c>
      <c r="J118" s="14">
        <f>VLOOKUP(F118,'Fruits Price'!$C$1:$E$25,3,FALSE)</f>
        <v>3</v>
      </c>
      <c r="K118" s="4">
        <v>7</v>
      </c>
      <c r="L118" s="14">
        <f>VLOOKUP(F118,'Fruits Price'!$C$1:$F$25,4,FALSE)</f>
        <v>4</v>
      </c>
      <c r="M118" s="14">
        <f t="shared" si="21"/>
        <v>1.5</v>
      </c>
      <c r="N118" s="14">
        <f t="shared" si="22"/>
        <v>3</v>
      </c>
      <c r="O118" s="4">
        <f t="shared" si="23"/>
        <v>7</v>
      </c>
      <c r="P118" s="14">
        <f t="shared" si="16"/>
        <v>4</v>
      </c>
    </row>
    <row r="119" spans="1:16" x14ac:dyDescent="0.3">
      <c r="A119" s="16">
        <f t="shared" ref="A119:A136" si="24">A118</f>
        <v>45624</v>
      </c>
      <c r="B119" s="4" t="str">
        <f t="shared" si="20"/>
        <v>Thursday</v>
      </c>
      <c r="C119" s="4">
        <f t="shared" si="17"/>
        <v>48</v>
      </c>
      <c r="D119" s="5">
        <v>37083</v>
      </c>
      <c r="E119" s="5" t="s">
        <v>5</v>
      </c>
      <c r="F119" s="5" t="s">
        <v>11</v>
      </c>
      <c r="G119" s="5" t="s">
        <v>24</v>
      </c>
      <c r="H119" s="5">
        <v>1</v>
      </c>
      <c r="I119" s="14">
        <f>VLOOKUP(F119,'Fruits Price'!$C$1:$G$25,5,FALSE)</f>
        <v>3.1904761904761907</v>
      </c>
      <c r="J119" s="14">
        <f>VLOOKUP(F119,'Fruits Price'!$C$1:$E$25,3,FALSE)</f>
        <v>3.0571428571428574</v>
      </c>
      <c r="K119" s="4">
        <v>8</v>
      </c>
      <c r="L119" s="14">
        <f>VLOOKUP(F119,'Fruits Price'!$C$1:$F$25,4,FALSE)</f>
        <v>4.9428571428571431</v>
      </c>
      <c r="M119" s="14">
        <f t="shared" si="21"/>
        <v>3.1904761904761907</v>
      </c>
      <c r="N119" s="14">
        <f t="shared" si="22"/>
        <v>3.0571428571428574</v>
      </c>
      <c r="O119" s="4">
        <f t="shared" si="23"/>
        <v>8</v>
      </c>
      <c r="P119" s="14">
        <f t="shared" si="16"/>
        <v>4.9428571428571431</v>
      </c>
    </row>
    <row r="120" spans="1:16" x14ac:dyDescent="0.3">
      <c r="A120" s="16">
        <f t="shared" si="24"/>
        <v>45624</v>
      </c>
      <c r="B120" s="4" t="str">
        <f t="shared" si="20"/>
        <v>Thursday</v>
      </c>
      <c r="C120" s="4">
        <f t="shared" si="17"/>
        <v>48</v>
      </c>
      <c r="D120" s="5">
        <v>50565</v>
      </c>
      <c r="E120" s="5" t="s">
        <v>5</v>
      </c>
      <c r="F120" s="5" t="s">
        <v>12</v>
      </c>
      <c r="G120" s="5" t="s">
        <v>24</v>
      </c>
      <c r="H120" s="5">
        <v>2</v>
      </c>
      <c r="I120" s="14">
        <f>VLOOKUP(F120,'Fruits Price'!$C$1:$G$25,5,FALSE)</f>
        <v>2.5023865023865026</v>
      </c>
      <c r="J120" s="14">
        <f>VLOOKUP(F120,'Fruits Price'!$C$1:$E$25,3,FALSE)</f>
        <v>2.6693639693639697</v>
      </c>
      <c r="K120" s="4">
        <v>7</v>
      </c>
      <c r="L120" s="14">
        <f>VLOOKUP(F120,'Fruits Price'!$C$1:$F$25,4,FALSE)</f>
        <v>4.3306360306360308</v>
      </c>
      <c r="M120" s="14">
        <f t="shared" si="21"/>
        <v>5.0047730047730052</v>
      </c>
      <c r="N120" s="14">
        <f t="shared" si="22"/>
        <v>5.3387279387279394</v>
      </c>
      <c r="O120" s="4">
        <f t="shared" si="23"/>
        <v>14</v>
      </c>
      <c r="P120" s="14">
        <f t="shared" si="16"/>
        <v>8.6612720612720615</v>
      </c>
    </row>
    <row r="121" spans="1:16" x14ac:dyDescent="0.3">
      <c r="A121" s="16">
        <f t="shared" si="24"/>
        <v>45624</v>
      </c>
      <c r="B121" s="4" t="str">
        <f t="shared" si="20"/>
        <v>Thursday</v>
      </c>
      <c r="C121" s="4">
        <f t="shared" si="17"/>
        <v>48</v>
      </c>
      <c r="D121" s="5">
        <v>50568</v>
      </c>
      <c r="E121" s="5" t="s">
        <v>5</v>
      </c>
      <c r="F121" s="5" t="s">
        <v>13</v>
      </c>
      <c r="G121" s="5" t="s">
        <v>24</v>
      </c>
      <c r="H121" s="5">
        <v>2</v>
      </c>
      <c r="I121" s="14">
        <f>VLOOKUP(F121,'Fruits Price'!$C$1:$G$25,5,FALSE)</f>
        <v>2.2695304695304692</v>
      </c>
      <c r="J121" s="14">
        <f>VLOOKUP(F121,'Fruits Price'!$C$1:$E$25,3,FALSE)</f>
        <v>2.4632367632367629</v>
      </c>
      <c r="K121" s="4">
        <v>8</v>
      </c>
      <c r="L121" s="14">
        <f>VLOOKUP(F121,'Fruits Price'!$C$1:$F$25,4,FALSE)</f>
        <v>5.5367632367632371</v>
      </c>
      <c r="M121" s="14">
        <f t="shared" si="21"/>
        <v>4.5390609390609384</v>
      </c>
      <c r="N121" s="14">
        <f t="shared" si="22"/>
        <v>4.9264735264735258</v>
      </c>
      <c r="O121" s="4">
        <f t="shared" si="23"/>
        <v>16</v>
      </c>
      <c r="P121" s="14">
        <f t="shared" si="16"/>
        <v>11.073526473526474</v>
      </c>
    </row>
    <row r="122" spans="1:16" x14ac:dyDescent="0.3">
      <c r="A122" s="16">
        <f t="shared" si="24"/>
        <v>45624</v>
      </c>
      <c r="B122" s="4" t="str">
        <f t="shared" si="20"/>
        <v>Thursday</v>
      </c>
      <c r="C122" s="4">
        <f t="shared" si="17"/>
        <v>48</v>
      </c>
      <c r="D122" s="5">
        <v>50569</v>
      </c>
      <c r="E122" s="5" t="s">
        <v>5</v>
      </c>
      <c r="F122" s="5" t="s">
        <v>75</v>
      </c>
      <c r="G122" s="5" t="s">
        <v>24</v>
      </c>
      <c r="H122" s="5">
        <v>3</v>
      </c>
      <c r="I122" s="14">
        <f>VLOOKUP(F122,'Fruits Price'!$C$1:$G$25,5,FALSE)</f>
        <v>3.2201132201132201</v>
      </c>
      <c r="J122" s="14">
        <f>VLOOKUP(F122,'Fruits Price'!$C$1:$E$25,3,FALSE)</f>
        <v>3.8464535464535468</v>
      </c>
      <c r="K122" s="4">
        <v>10</v>
      </c>
      <c r="L122" s="14">
        <f>VLOOKUP(F122,'Fruits Price'!$C$1:$F$25,4,FALSE)</f>
        <v>6.1535464535464532</v>
      </c>
      <c r="M122" s="14">
        <f t="shared" si="21"/>
        <v>9.6603396603396607</v>
      </c>
      <c r="N122" s="14">
        <f t="shared" si="22"/>
        <v>11.539360639360641</v>
      </c>
      <c r="O122" s="4">
        <f t="shared" si="23"/>
        <v>30</v>
      </c>
      <c r="P122" s="14">
        <f t="shared" si="16"/>
        <v>18.460639360639359</v>
      </c>
    </row>
    <row r="123" spans="1:16" x14ac:dyDescent="0.3">
      <c r="A123" s="16">
        <f t="shared" si="24"/>
        <v>45624</v>
      </c>
      <c r="B123" s="4" t="str">
        <f t="shared" si="20"/>
        <v>Thursday</v>
      </c>
      <c r="C123" s="4">
        <f t="shared" si="17"/>
        <v>48</v>
      </c>
      <c r="D123" s="5">
        <v>31027</v>
      </c>
      <c r="E123" s="5" t="s">
        <v>6</v>
      </c>
      <c r="F123" s="5" t="s">
        <v>14</v>
      </c>
      <c r="G123" s="5" t="s">
        <v>24</v>
      </c>
      <c r="H123" s="5">
        <v>3</v>
      </c>
      <c r="I123" s="14">
        <f>VLOOKUP(F123,'Fruits Price'!$C$1:$G$25,5,FALSE)</f>
        <v>2.5</v>
      </c>
      <c r="J123" s="14">
        <f>VLOOKUP(F123,'Fruits Price'!$C$1:$E$25,3,FALSE)</f>
        <v>2</v>
      </c>
      <c r="K123" s="4">
        <v>5</v>
      </c>
      <c r="L123" s="14">
        <f>VLOOKUP(F123,'Fruits Price'!$C$1:$F$25,4,FALSE)</f>
        <v>3</v>
      </c>
      <c r="M123" s="14">
        <f t="shared" si="21"/>
        <v>7.5</v>
      </c>
      <c r="N123" s="14">
        <f t="shared" si="22"/>
        <v>6</v>
      </c>
      <c r="O123" s="4">
        <f t="shared" si="23"/>
        <v>15</v>
      </c>
      <c r="P123" s="14">
        <f t="shared" si="16"/>
        <v>9</v>
      </c>
    </row>
    <row r="124" spans="1:16" x14ac:dyDescent="0.3">
      <c r="A124" s="16">
        <f t="shared" si="24"/>
        <v>45624</v>
      </c>
      <c r="B124" s="4" t="str">
        <f t="shared" si="20"/>
        <v>Thursday</v>
      </c>
      <c r="C124" s="4">
        <f t="shared" si="17"/>
        <v>48</v>
      </c>
      <c r="D124" s="5">
        <v>52233</v>
      </c>
      <c r="E124" s="5" t="s">
        <v>6</v>
      </c>
      <c r="F124" s="5" t="s">
        <v>15</v>
      </c>
      <c r="G124" s="5" t="s">
        <v>24</v>
      </c>
      <c r="H124" s="5">
        <v>4</v>
      </c>
      <c r="I124" s="14">
        <f>VLOOKUP(F124,'Fruits Price'!$C$1:$G$25,5,FALSE)</f>
        <v>2.5</v>
      </c>
      <c r="J124" s="14">
        <f>VLOOKUP(F124,'Fruits Price'!$C$1:$E$25,3,FALSE)</f>
        <v>2</v>
      </c>
      <c r="K124" s="4">
        <v>5</v>
      </c>
      <c r="L124" s="14">
        <f>VLOOKUP(F124,'Fruits Price'!$C$1:$F$25,4,FALSE)</f>
        <v>3</v>
      </c>
      <c r="M124" s="14">
        <f t="shared" si="21"/>
        <v>10</v>
      </c>
      <c r="N124" s="14">
        <f t="shared" si="22"/>
        <v>8</v>
      </c>
      <c r="O124" s="4">
        <f t="shared" si="23"/>
        <v>20</v>
      </c>
      <c r="P124" s="14">
        <f t="shared" si="16"/>
        <v>12</v>
      </c>
    </row>
    <row r="125" spans="1:16" x14ac:dyDescent="0.3">
      <c r="A125" s="16">
        <f t="shared" si="24"/>
        <v>45624</v>
      </c>
      <c r="B125" s="4" t="str">
        <f t="shared" si="20"/>
        <v>Thursday</v>
      </c>
      <c r="C125" s="4">
        <f t="shared" si="17"/>
        <v>48</v>
      </c>
      <c r="D125" s="5">
        <v>55275</v>
      </c>
      <c r="E125" s="5" t="s">
        <v>6</v>
      </c>
      <c r="F125" s="5" t="s">
        <v>16</v>
      </c>
      <c r="G125" s="5" t="s">
        <v>24</v>
      </c>
      <c r="H125" s="5">
        <v>2</v>
      </c>
      <c r="I125" s="14">
        <f>VLOOKUP(F125,'Fruits Price'!$C$1:$G$25,5,FALSE)</f>
        <v>2.5</v>
      </c>
      <c r="J125" s="14">
        <f>VLOOKUP(F125,'Fruits Price'!$C$1:$E$25,3,FALSE)</f>
        <v>2</v>
      </c>
      <c r="K125" s="4">
        <v>5</v>
      </c>
      <c r="L125" s="14">
        <f>VLOOKUP(F125,'Fruits Price'!$C$1:$F$25,4,FALSE)</f>
        <v>3</v>
      </c>
      <c r="M125" s="14">
        <f t="shared" si="21"/>
        <v>5</v>
      </c>
      <c r="N125" s="14">
        <f t="shared" si="22"/>
        <v>4</v>
      </c>
      <c r="O125" s="4">
        <f t="shared" si="23"/>
        <v>10</v>
      </c>
      <c r="P125" s="14">
        <f t="shared" si="16"/>
        <v>6</v>
      </c>
    </row>
    <row r="126" spans="1:16" x14ac:dyDescent="0.3">
      <c r="A126" s="16">
        <f t="shared" si="24"/>
        <v>45624</v>
      </c>
      <c r="B126" s="4" t="str">
        <f t="shared" si="20"/>
        <v>Thursday</v>
      </c>
      <c r="C126" s="4">
        <f t="shared" si="17"/>
        <v>48</v>
      </c>
      <c r="D126" s="5">
        <v>37096</v>
      </c>
      <c r="E126" s="5" t="s">
        <v>7</v>
      </c>
      <c r="F126" s="5" t="s">
        <v>18</v>
      </c>
      <c r="G126" s="5" t="s">
        <v>24</v>
      </c>
      <c r="H126" s="5">
        <v>1</v>
      </c>
      <c r="I126" s="14">
        <f>VLOOKUP(F126,'Fruits Price'!$C$1:$G$25,5,FALSE)</f>
        <v>2</v>
      </c>
      <c r="J126" s="14">
        <f>VLOOKUP(F126,'Fruits Price'!$C$1:$E$25,3,FALSE)</f>
        <v>1.2</v>
      </c>
      <c r="K126" s="4">
        <v>5</v>
      </c>
      <c r="L126" s="14">
        <f>VLOOKUP(F126,'Fruits Price'!$C$1:$F$25,4,FALSE)</f>
        <v>3.8</v>
      </c>
      <c r="M126" s="14">
        <f t="shared" si="21"/>
        <v>2</v>
      </c>
      <c r="N126" s="14">
        <f t="shared" si="22"/>
        <v>1.2</v>
      </c>
      <c r="O126" s="4">
        <f t="shared" si="23"/>
        <v>5</v>
      </c>
      <c r="P126" s="14">
        <f t="shared" si="16"/>
        <v>3.8</v>
      </c>
    </row>
    <row r="127" spans="1:16" x14ac:dyDescent="0.3">
      <c r="A127" s="16">
        <f t="shared" si="24"/>
        <v>45624</v>
      </c>
      <c r="B127" s="4" t="str">
        <f t="shared" si="20"/>
        <v>Thursday</v>
      </c>
      <c r="C127" s="4">
        <f t="shared" si="17"/>
        <v>48</v>
      </c>
      <c r="D127" s="5">
        <v>50570</v>
      </c>
      <c r="E127" s="5" t="s">
        <v>7</v>
      </c>
      <c r="F127" s="5" t="s">
        <v>19</v>
      </c>
      <c r="G127" s="5" t="s">
        <v>24</v>
      </c>
      <c r="H127" s="5">
        <v>3</v>
      </c>
      <c r="I127" s="14">
        <f>VLOOKUP(F127,'Fruits Price'!$C$1:$G$25,5,FALSE)</f>
        <v>3.2142857142857144</v>
      </c>
      <c r="J127" s="14">
        <f>VLOOKUP(F127,'Fruits Price'!$C$1:$E$25,3,FALSE)</f>
        <v>2.5142857142857142</v>
      </c>
      <c r="K127" s="4">
        <v>8</v>
      </c>
      <c r="L127" s="14">
        <f>VLOOKUP(F127,'Fruits Price'!$C$1:$F$25,4,FALSE)</f>
        <v>5.4857142857142858</v>
      </c>
      <c r="M127" s="14">
        <f t="shared" si="21"/>
        <v>9.6428571428571423</v>
      </c>
      <c r="N127" s="14">
        <f t="shared" si="22"/>
        <v>7.5428571428571427</v>
      </c>
      <c r="O127" s="4">
        <f t="shared" si="23"/>
        <v>24</v>
      </c>
      <c r="P127" s="14">
        <f t="shared" si="16"/>
        <v>16.457142857142856</v>
      </c>
    </row>
    <row r="128" spans="1:16" x14ac:dyDescent="0.3">
      <c r="A128" s="16">
        <f t="shared" si="24"/>
        <v>45624</v>
      </c>
      <c r="B128" s="4" t="str">
        <f t="shared" si="20"/>
        <v>Thursday</v>
      </c>
      <c r="C128" s="4">
        <f t="shared" si="17"/>
        <v>48</v>
      </c>
      <c r="D128" s="5">
        <v>31800</v>
      </c>
      <c r="E128" s="5" t="s">
        <v>8</v>
      </c>
      <c r="F128" s="5" t="s">
        <v>20</v>
      </c>
      <c r="G128" s="5" t="s">
        <v>24</v>
      </c>
      <c r="H128" s="5">
        <v>2</v>
      </c>
      <c r="I128" s="14">
        <f>VLOOKUP(F128,'Fruits Price'!$C$1:$G$25,5,FALSE)</f>
        <v>7.2486957486957486</v>
      </c>
      <c r="J128" s="14">
        <f>VLOOKUP(F128,'Fruits Price'!$C$1:$E$25,3,FALSE)</f>
        <v>15.042324342324342</v>
      </c>
      <c r="K128" s="4">
        <v>25</v>
      </c>
      <c r="L128" s="14">
        <f>VLOOKUP(F128,'Fruits Price'!$C$1:$F$25,4,FALSE)</f>
        <v>9.957675657675658</v>
      </c>
      <c r="M128" s="14">
        <f t="shared" si="21"/>
        <v>14.497391497391497</v>
      </c>
      <c r="N128" s="14">
        <f t="shared" si="22"/>
        <v>30.084648684648684</v>
      </c>
      <c r="O128" s="4">
        <f t="shared" si="23"/>
        <v>50</v>
      </c>
      <c r="P128" s="14">
        <f t="shared" si="16"/>
        <v>19.915351315351316</v>
      </c>
    </row>
    <row r="129" spans="1:16" x14ac:dyDescent="0.3">
      <c r="A129" s="16">
        <f t="shared" si="24"/>
        <v>45624</v>
      </c>
      <c r="B129" s="4" t="str">
        <f t="shared" si="20"/>
        <v>Thursday</v>
      </c>
      <c r="C129" s="4">
        <f t="shared" si="17"/>
        <v>48</v>
      </c>
      <c r="D129" s="5">
        <v>52208</v>
      </c>
      <c r="E129" s="5" t="s">
        <v>8</v>
      </c>
      <c r="F129" s="5" t="s">
        <v>21</v>
      </c>
      <c r="G129" s="5" t="s">
        <v>24</v>
      </c>
      <c r="H129" s="5">
        <v>6</v>
      </c>
      <c r="I129" s="14">
        <f>VLOOKUP(F129,'Fruits Price'!$C$1:$G$25,5,FALSE)</f>
        <v>4.8081585081585079</v>
      </c>
      <c r="J129" s="14">
        <f>VLOOKUP(F129,'Fruits Price'!$C$1:$E$25,3,FALSE)</f>
        <v>6.3650349650349654</v>
      </c>
      <c r="K129" s="4">
        <v>15</v>
      </c>
      <c r="L129" s="14">
        <f>VLOOKUP(F129,'Fruits Price'!$C$1:$F$25,4,FALSE)</f>
        <v>8.6349650349650346</v>
      </c>
      <c r="M129" s="14">
        <f t="shared" si="21"/>
        <v>28.848951048951047</v>
      </c>
      <c r="N129" s="14">
        <f t="shared" si="22"/>
        <v>38.190209790209792</v>
      </c>
      <c r="O129" s="4">
        <f t="shared" si="23"/>
        <v>90</v>
      </c>
      <c r="P129" s="14">
        <f t="shared" si="16"/>
        <v>51.809790209790208</v>
      </c>
    </row>
    <row r="130" spans="1:16" x14ac:dyDescent="0.3">
      <c r="A130" s="16">
        <f t="shared" si="24"/>
        <v>45624</v>
      </c>
      <c r="B130" s="4" t="str">
        <f t="shared" ref="B130:B161" si="25">TEXT(A130,"DDDD")</f>
        <v>Thursday</v>
      </c>
      <c r="C130" s="4">
        <f t="shared" si="17"/>
        <v>48</v>
      </c>
      <c r="D130" s="5">
        <v>59870</v>
      </c>
      <c r="E130" s="5" t="s">
        <v>8</v>
      </c>
      <c r="F130" s="5" t="s">
        <v>76</v>
      </c>
      <c r="G130" s="5" t="s">
        <v>24</v>
      </c>
      <c r="H130" s="5">
        <v>2</v>
      </c>
      <c r="I130" s="14">
        <f>VLOOKUP(F130,'Fruits Price'!$C$1:$G$25,5,FALSE)</f>
        <v>3.8270229770229771</v>
      </c>
      <c r="J130" s="14">
        <f>VLOOKUP(F130,'Fruits Price'!$C$1:$E$25,3,FALSE)</f>
        <v>5.0903096903096907</v>
      </c>
      <c r="K130" s="4">
        <v>13</v>
      </c>
      <c r="L130" s="14">
        <f>VLOOKUP(F130,'Fruits Price'!$C$1:$F$25,4,FALSE)</f>
        <v>7.9096903096903093</v>
      </c>
      <c r="M130" s="14">
        <f t="shared" ref="M130:M161" si="26">H130*I130</f>
        <v>7.6540459540459542</v>
      </c>
      <c r="N130" s="14">
        <f t="shared" ref="N130:N161" si="27">H130*J130</f>
        <v>10.180619380619381</v>
      </c>
      <c r="O130" s="4">
        <f t="shared" ref="O130:O161" si="28">H130*K130</f>
        <v>26</v>
      </c>
      <c r="P130" s="14">
        <f t="shared" si="16"/>
        <v>15.819380619380619</v>
      </c>
    </row>
    <row r="131" spans="1:16" x14ac:dyDescent="0.3">
      <c r="A131" s="16">
        <f t="shared" si="24"/>
        <v>45624</v>
      </c>
      <c r="B131" s="4" t="str">
        <f t="shared" si="25"/>
        <v>Thursday</v>
      </c>
      <c r="C131" s="4">
        <f t="shared" si="17"/>
        <v>48</v>
      </c>
      <c r="D131" s="5">
        <v>30100</v>
      </c>
      <c r="E131" s="5" t="s">
        <v>9</v>
      </c>
      <c r="F131" s="5" t="s">
        <v>22</v>
      </c>
      <c r="G131" s="5" t="s">
        <v>24</v>
      </c>
      <c r="H131" s="5">
        <v>8</v>
      </c>
      <c r="I131" s="14">
        <f>VLOOKUP(F131,'Fruits Price'!$C$1:$G$25,5,FALSE)</f>
        <v>3</v>
      </c>
      <c r="J131" s="14">
        <f>VLOOKUP(F131,'Fruits Price'!$C$1:$E$25,3,FALSE)</f>
        <v>2</v>
      </c>
      <c r="K131" s="4">
        <v>4</v>
      </c>
      <c r="L131" s="14">
        <f>VLOOKUP(F131,'Fruits Price'!$C$1:$F$25,4,FALSE)</f>
        <v>2</v>
      </c>
      <c r="M131" s="14">
        <f t="shared" si="26"/>
        <v>24</v>
      </c>
      <c r="N131" s="14">
        <f t="shared" si="27"/>
        <v>16</v>
      </c>
      <c r="O131" s="4">
        <f t="shared" si="28"/>
        <v>32</v>
      </c>
      <c r="P131" s="14">
        <f t="shared" ref="P131:P191" si="29">H131*L131</f>
        <v>16</v>
      </c>
    </row>
    <row r="132" spans="1:16" x14ac:dyDescent="0.3">
      <c r="A132" s="16">
        <f t="shared" si="24"/>
        <v>45624</v>
      </c>
      <c r="B132" s="4" t="str">
        <f t="shared" si="25"/>
        <v>Thursday</v>
      </c>
      <c r="C132" s="4">
        <f t="shared" si="17"/>
        <v>48</v>
      </c>
      <c r="D132" s="5">
        <v>50571</v>
      </c>
      <c r="E132" s="5" t="s">
        <v>9</v>
      </c>
      <c r="F132" s="5" t="s">
        <v>23</v>
      </c>
      <c r="G132" s="5" t="s">
        <v>24</v>
      </c>
      <c r="H132" s="5">
        <v>2</v>
      </c>
      <c r="I132" s="14">
        <f>VLOOKUP(F132,'Fruits Price'!$C$1:$G$25,5,FALSE)</f>
        <v>3.5</v>
      </c>
      <c r="J132" s="14">
        <f>VLOOKUP(F132,'Fruits Price'!$C$1:$E$25,3,FALSE)</f>
        <v>4</v>
      </c>
      <c r="K132" s="4">
        <v>8</v>
      </c>
      <c r="L132" s="14">
        <f>VLOOKUP(F132,'Fruits Price'!$C$1:$F$25,4,FALSE)</f>
        <v>4</v>
      </c>
      <c r="M132" s="14">
        <f t="shared" si="26"/>
        <v>7</v>
      </c>
      <c r="N132" s="14">
        <f t="shared" si="27"/>
        <v>8</v>
      </c>
      <c r="O132" s="4">
        <f t="shared" si="28"/>
        <v>16</v>
      </c>
      <c r="P132" s="14">
        <f t="shared" si="29"/>
        <v>8</v>
      </c>
    </row>
    <row r="133" spans="1:16" x14ac:dyDescent="0.3">
      <c r="A133" s="16">
        <f t="shared" si="24"/>
        <v>45624</v>
      </c>
      <c r="B133" s="4" t="str">
        <f t="shared" si="25"/>
        <v>Thursday</v>
      </c>
      <c r="C133" s="4">
        <f t="shared" si="17"/>
        <v>48</v>
      </c>
      <c r="D133" s="5">
        <v>42207</v>
      </c>
      <c r="E133" s="5" t="s">
        <v>27</v>
      </c>
      <c r="F133" s="5" t="s">
        <v>28</v>
      </c>
      <c r="G133" s="5" t="s">
        <v>24</v>
      </c>
      <c r="H133" s="5">
        <v>2</v>
      </c>
      <c r="I133" s="14">
        <f>VLOOKUP(F133,'Fruits Price'!$C$1:$G$25,5,FALSE)</f>
        <v>3</v>
      </c>
      <c r="J133" s="14">
        <f>VLOOKUP(F133,'Fruits Price'!$C$1:$E$25,3,FALSE)</f>
        <v>6</v>
      </c>
      <c r="K133" s="4">
        <v>10</v>
      </c>
      <c r="L133" s="14">
        <f>VLOOKUP(F133,'Fruits Price'!$C$1:$F$25,4,FALSE)</f>
        <v>4</v>
      </c>
      <c r="M133" s="14">
        <f t="shared" si="26"/>
        <v>6</v>
      </c>
      <c r="N133" s="14">
        <f t="shared" si="27"/>
        <v>12</v>
      </c>
      <c r="O133" s="4">
        <f t="shared" si="28"/>
        <v>20</v>
      </c>
      <c r="P133" s="14">
        <f t="shared" si="29"/>
        <v>8</v>
      </c>
    </row>
    <row r="134" spans="1:16" x14ac:dyDescent="0.3">
      <c r="A134" s="16">
        <f t="shared" si="24"/>
        <v>45624</v>
      </c>
      <c r="B134" s="4" t="str">
        <f t="shared" si="25"/>
        <v>Thursday</v>
      </c>
      <c r="C134" s="4">
        <f t="shared" ref="C134:C191" si="30">WEEKNUM(A134)</f>
        <v>48</v>
      </c>
      <c r="D134" s="5">
        <v>42208</v>
      </c>
      <c r="E134" s="5" t="s">
        <v>27</v>
      </c>
      <c r="F134" s="5" t="s">
        <v>29</v>
      </c>
      <c r="G134" s="5" t="s">
        <v>24</v>
      </c>
      <c r="H134" s="5">
        <v>2</v>
      </c>
      <c r="I134" s="14">
        <f>VLOOKUP(F134,'Fruits Price'!$C$1:$G$25,5,FALSE)</f>
        <v>3</v>
      </c>
      <c r="J134" s="14">
        <f>VLOOKUP(F134,'Fruits Price'!$C$1:$E$25,3,FALSE)</f>
        <v>6</v>
      </c>
      <c r="K134" s="4">
        <v>10</v>
      </c>
      <c r="L134" s="14">
        <f>VLOOKUP(F134,'Fruits Price'!$C$1:$F$25,4,FALSE)</f>
        <v>4</v>
      </c>
      <c r="M134" s="14">
        <f t="shared" si="26"/>
        <v>6</v>
      </c>
      <c r="N134" s="14">
        <f t="shared" si="27"/>
        <v>12</v>
      </c>
      <c r="O134" s="4">
        <f t="shared" si="28"/>
        <v>20</v>
      </c>
      <c r="P134" s="14">
        <f t="shared" si="29"/>
        <v>8</v>
      </c>
    </row>
    <row r="135" spans="1:16" x14ac:dyDescent="0.3">
      <c r="A135" s="16">
        <f t="shared" si="24"/>
        <v>45624</v>
      </c>
      <c r="B135" s="4" t="str">
        <f t="shared" si="25"/>
        <v>Thursday</v>
      </c>
      <c r="C135" s="4">
        <f t="shared" si="30"/>
        <v>48</v>
      </c>
      <c r="D135" s="5">
        <v>42209</v>
      </c>
      <c r="E135" s="5" t="s">
        <v>27</v>
      </c>
      <c r="F135" s="5" t="s">
        <v>30</v>
      </c>
      <c r="G135" s="5" t="s">
        <v>24</v>
      </c>
      <c r="H135" s="5">
        <v>3</v>
      </c>
      <c r="I135" s="14">
        <f>VLOOKUP(F135,'Fruits Price'!$C$1:$G$25,5,FALSE)</f>
        <v>3</v>
      </c>
      <c r="J135" s="14">
        <f>VLOOKUP(F135,'Fruits Price'!$C$1:$E$25,3,FALSE)</f>
        <v>6</v>
      </c>
      <c r="K135" s="4">
        <v>10</v>
      </c>
      <c r="L135" s="14">
        <f>VLOOKUP(F135,'Fruits Price'!$C$1:$F$25,4,FALSE)</f>
        <v>4</v>
      </c>
      <c r="M135" s="14">
        <f t="shared" si="26"/>
        <v>9</v>
      </c>
      <c r="N135" s="14">
        <f t="shared" si="27"/>
        <v>18</v>
      </c>
      <c r="O135" s="4">
        <f t="shared" si="28"/>
        <v>30</v>
      </c>
      <c r="P135" s="14">
        <f t="shared" si="29"/>
        <v>12</v>
      </c>
    </row>
    <row r="136" spans="1:16" x14ac:dyDescent="0.3">
      <c r="A136" s="16">
        <f t="shared" si="24"/>
        <v>45624</v>
      </c>
      <c r="B136" s="4" t="str">
        <f t="shared" si="25"/>
        <v>Thursday</v>
      </c>
      <c r="C136" s="4">
        <f t="shared" si="30"/>
        <v>48</v>
      </c>
      <c r="D136" s="5">
        <v>30099</v>
      </c>
      <c r="E136" s="5" t="s">
        <v>31</v>
      </c>
      <c r="F136" s="5" t="s">
        <v>32</v>
      </c>
      <c r="G136" s="5" t="s">
        <v>24</v>
      </c>
      <c r="H136" s="5">
        <v>5</v>
      </c>
      <c r="I136" s="14">
        <f>VLOOKUP(F136,'Fruits Price'!$C$1:$G$25,5,FALSE)</f>
        <v>2.5</v>
      </c>
      <c r="J136" s="14">
        <f>VLOOKUP(F136,'Fruits Price'!$C$1:$E$25,3,FALSE)</f>
        <v>1.5</v>
      </c>
      <c r="K136" s="4">
        <v>3.5</v>
      </c>
      <c r="L136" s="14">
        <f>VLOOKUP(F136,'Fruits Price'!$C$1:$F$25,4,FALSE)</f>
        <v>2</v>
      </c>
      <c r="M136" s="14">
        <f t="shared" si="26"/>
        <v>12.5</v>
      </c>
      <c r="N136" s="14">
        <f t="shared" si="27"/>
        <v>7.5</v>
      </c>
      <c r="O136" s="4">
        <f t="shared" si="28"/>
        <v>17.5</v>
      </c>
      <c r="P136" s="14">
        <f t="shared" si="29"/>
        <v>10</v>
      </c>
    </row>
    <row r="137" spans="1:16" x14ac:dyDescent="0.3">
      <c r="A137" s="16">
        <v>45625</v>
      </c>
      <c r="B137" s="4" t="str">
        <f t="shared" si="25"/>
        <v>Friday</v>
      </c>
      <c r="C137" s="4">
        <f t="shared" si="30"/>
        <v>48</v>
      </c>
      <c r="D137" s="5">
        <v>37101</v>
      </c>
      <c r="E137" s="5" t="s">
        <v>4</v>
      </c>
      <c r="F137" s="5" t="s">
        <v>10</v>
      </c>
      <c r="G137" s="5" t="s">
        <v>24</v>
      </c>
      <c r="H137" s="5">
        <v>3</v>
      </c>
      <c r="I137" s="14">
        <f>VLOOKUP(F137,'Fruits Price'!$C$1:$G$25,5,FALSE)</f>
        <v>1.5</v>
      </c>
      <c r="J137" s="14">
        <f>VLOOKUP(F137,'Fruits Price'!$C$1:$E$25,3,FALSE)</f>
        <v>3</v>
      </c>
      <c r="K137" s="4">
        <v>7</v>
      </c>
      <c r="L137" s="14">
        <f>VLOOKUP(F137,'Fruits Price'!$C$1:$F$25,4,FALSE)</f>
        <v>4</v>
      </c>
      <c r="M137" s="14">
        <f t="shared" si="26"/>
        <v>4.5</v>
      </c>
      <c r="N137" s="14">
        <f t="shared" si="27"/>
        <v>9</v>
      </c>
      <c r="O137" s="4">
        <f t="shared" si="28"/>
        <v>21</v>
      </c>
      <c r="P137" s="14">
        <f t="shared" si="29"/>
        <v>12</v>
      </c>
    </row>
    <row r="138" spans="1:16" x14ac:dyDescent="0.3">
      <c r="A138" s="16">
        <f t="shared" ref="A138:A154" si="31">A137</f>
        <v>45625</v>
      </c>
      <c r="B138" s="4" t="str">
        <f t="shared" si="25"/>
        <v>Friday</v>
      </c>
      <c r="C138" s="4">
        <f t="shared" si="30"/>
        <v>48</v>
      </c>
      <c r="D138" s="5">
        <v>37100</v>
      </c>
      <c r="E138" s="5" t="s">
        <v>73</v>
      </c>
      <c r="F138" s="5" t="s">
        <v>74</v>
      </c>
      <c r="G138" s="5" t="s">
        <v>24</v>
      </c>
      <c r="H138" s="5">
        <v>2</v>
      </c>
      <c r="I138" s="14">
        <f>VLOOKUP(F138,'Fruits Price'!$C$1:$G$25,5,FALSE)</f>
        <v>1.6818181818181817</v>
      </c>
      <c r="J138" s="14">
        <f>VLOOKUP(F138,'Fruits Price'!$C$1:$E$25,3,FALSE)</f>
        <v>1.5636363636363635</v>
      </c>
      <c r="K138" s="4">
        <v>5</v>
      </c>
      <c r="L138" s="14">
        <f>VLOOKUP(F138,'Fruits Price'!$C$1:$F$25,4,FALSE)</f>
        <v>3.4363636363636365</v>
      </c>
      <c r="M138" s="14">
        <f t="shared" si="26"/>
        <v>3.3636363636363633</v>
      </c>
      <c r="N138" s="14">
        <f t="shared" si="27"/>
        <v>3.127272727272727</v>
      </c>
      <c r="O138" s="4">
        <f t="shared" si="28"/>
        <v>10</v>
      </c>
      <c r="P138" s="14">
        <f t="shared" si="29"/>
        <v>6.872727272727273</v>
      </c>
    </row>
    <row r="139" spans="1:16" x14ac:dyDescent="0.3">
      <c r="A139" s="16">
        <f t="shared" si="31"/>
        <v>45625</v>
      </c>
      <c r="B139" s="4" t="str">
        <f t="shared" si="25"/>
        <v>Friday</v>
      </c>
      <c r="C139" s="4">
        <f t="shared" si="30"/>
        <v>48</v>
      </c>
      <c r="D139" s="5">
        <v>37099</v>
      </c>
      <c r="E139" s="5" t="s">
        <v>83</v>
      </c>
      <c r="F139" s="5" t="s">
        <v>84</v>
      </c>
      <c r="G139" s="5" t="s">
        <v>24</v>
      </c>
      <c r="H139" s="5">
        <v>4</v>
      </c>
      <c r="I139" s="14">
        <f>VLOOKUP(F139,'Fruits Price'!$C$1:$G$25,5,FALSE)</f>
        <v>1.6153846153846154</v>
      </c>
      <c r="J139" s="14">
        <f>VLOOKUP(F139,'Fruits Price'!$C$1:$E$25,3,FALSE)</f>
        <v>1.6769230769230767</v>
      </c>
      <c r="K139" s="4">
        <v>5</v>
      </c>
      <c r="L139" s="14">
        <f>VLOOKUP(F139,'Fruits Price'!$C$1:$F$25,4,FALSE)</f>
        <v>3.3230769230769233</v>
      </c>
      <c r="M139" s="14">
        <f t="shared" si="26"/>
        <v>6.4615384615384617</v>
      </c>
      <c r="N139" s="14">
        <f t="shared" si="27"/>
        <v>6.707692307692307</v>
      </c>
      <c r="O139" s="4">
        <f t="shared" si="28"/>
        <v>20</v>
      </c>
      <c r="P139" s="14">
        <f t="shared" si="29"/>
        <v>13.292307692307693</v>
      </c>
    </row>
    <row r="140" spans="1:16" x14ac:dyDescent="0.3">
      <c r="A140" s="16">
        <f t="shared" si="31"/>
        <v>45625</v>
      </c>
      <c r="B140" s="4" t="str">
        <f t="shared" si="25"/>
        <v>Friday</v>
      </c>
      <c r="C140" s="4">
        <f t="shared" si="30"/>
        <v>48</v>
      </c>
      <c r="D140" s="5">
        <v>37083</v>
      </c>
      <c r="E140" s="5" t="s">
        <v>5</v>
      </c>
      <c r="F140" s="5" t="s">
        <v>11</v>
      </c>
      <c r="G140" s="5" t="s">
        <v>24</v>
      </c>
      <c r="H140" s="5">
        <v>4</v>
      </c>
      <c r="I140" s="14">
        <f>VLOOKUP(F140,'Fruits Price'!$C$1:$G$25,5,FALSE)</f>
        <v>3.1904761904761907</v>
      </c>
      <c r="J140" s="14">
        <f>VLOOKUP(F140,'Fruits Price'!$C$1:$E$25,3,FALSE)</f>
        <v>3.0571428571428574</v>
      </c>
      <c r="K140" s="4">
        <v>8</v>
      </c>
      <c r="L140" s="14">
        <f>VLOOKUP(F140,'Fruits Price'!$C$1:$F$25,4,FALSE)</f>
        <v>4.9428571428571431</v>
      </c>
      <c r="M140" s="14">
        <f t="shared" si="26"/>
        <v>12.761904761904763</v>
      </c>
      <c r="N140" s="14">
        <f t="shared" si="27"/>
        <v>12.22857142857143</v>
      </c>
      <c r="O140" s="4">
        <f t="shared" si="28"/>
        <v>32</v>
      </c>
      <c r="P140" s="14">
        <f t="shared" si="29"/>
        <v>19.771428571428572</v>
      </c>
    </row>
    <row r="141" spans="1:16" x14ac:dyDescent="0.3">
      <c r="A141" s="16">
        <f t="shared" si="31"/>
        <v>45625</v>
      </c>
      <c r="B141" s="4" t="str">
        <f t="shared" si="25"/>
        <v>Friday</v>
      </c>
      <c r="C141" s="4">
        <f t="shared" si="30"/>
        <v>48</v>
      </c>
      <c r="D141" s="5">
        <v>50568</v>
      </c>
      <c r="E141" s="5" t="s">
        <v>5</v>
      </c>
      <c r="F141" s="5" t="s">
        <v>13</v>
      </c>
      <c r="G141" s="5" t="s">
        <v>24</v>
      </c>
      <c r="H141" s="5">
        <v>1</v>
      </c>
      <c r="I141" s="14">
        <f>VLOOKUP(F141,'Fruits Price'!$C$1:$G$25,5,FALSE)</f>
        <v>2.2695304695304692</v>
      </c>
      <c r="J141" s="14">
        <f>VLOOKUP(F141,'Fruits Price'!$C$1:$E$25,3,FALSE)</f>
        <v>2.4632367632367629</v>
      </c>
      <c r="K141" s="4">
        <v>8</v>
      </c>
      <c r="L141" s="14">
        <f>VLOOKUP(F141,'Fruits Price'!$C$1:$F$25,4,FALSE)</f>
        <v>5.5367632367632371</v>
      </c>
      <c r="M141" s="14">
        <f t="shared" si="26"/>
        <v>2.2695304695304692</v>
      </c>
      <c r="N141" s="14">
        <f t="shared" si="27"/>
        <v>2.4632367632367629</v>
      </c>
      <c r="O141" s="4">
        <f t="shared" si="28"/>
        <v>8</v>
      </c>
      <c r="P141" s="14">
        <f t="shared" si="29"/>
        <v>5.5367632367632371</v>
      </c>
    </row>
    <row r="142" spans="1:16" x14ac:dyDescent="0.3">
      <c r="A142" s="16">
        <f t="shared" si="31"/>
        <v>45625</v>
      </c>
      <c r="B142" s="4" t="str">
        <f t="shared" si="25"/>
        <v>Friday</v>
      </c>
      <c r="C142" s="4">
        <f t="shared" si="30"/>
        <v>48</v>
      </c>
      <c r="D142" s="5">
        <v>50569</v>
      </c>
      <c r="E142" s="5" t="s">
        <v>5</v>
      </c>
      <c r="F142" s="5" t="s">
        <v>75</v>
      </c>
      <c r="G142" s="5" t="s">
        <v>24</v>
      </c>
      <c r="H142" s="5">
        <v>2</v>
      </c>
      <c r="I142" s="14">
        <f>VLOOKUP(F142,'Fruits Price'!$C$1:$G$25,5,FALSE)</f>
        <v>3.2201132201132201</v>
      </c>
      <c r="J142" s="14">
        <f>VLOOKUP(F142,'Fruits Price'!$C$1:$E$25,3,FALSE)</f>
        <v>3.8464535464535468</v>
      </c>
      <c r="K142" s="4">
        <v>10</v>
      </c>
      <c r="L142" s="14">
        <f>VLOOKUP(F142,'Fruits Price'!$C$1:$F$25,4,FALSE)</f>
        <v>6.1535464535464532</v>
      </c>
      <c r="M142" s="14">
        <f t="shared" si="26"/>
        <v>6.4402264402264402</v>
      </c>
      <c r="N142" s="14">
        <f t="shared" si="27"/>
        <v>7.6929070929070935</v>
      </c>
      <c r="O142" s="4">
        <f t="shared" si="28"/>
        <v>20</v>
      </c>
      <c r="P142" s="14">
        <f t="shared" si="29"/>
        <v>12.307092907092906</v>
      </c>
    </row>
    <row r="143" spans="1:16" x14ac:dyDescent="0.3">
      <c r="A143" s="16">
        <f t="shared" si="31"/>
        <v>45625</v>
      </c>
      <c r="B143" s="4" t="str">
        <f t="shared" si="25"/>
        <v>Friday</v>
      </c>
      <c r="C143" s="4">
        <f t="shared" si="30"/>
        <v>48</v>
      </c>
      <c r="D143" s="5">
        <v>31027</v>
      </c>
      <c r="E143" s="5" t="s">
        <v>6</v>
      </c>
      <c r="F143" s="5" t="s">
        <v>14</v>
      </c>
      <c r="G143" s="5" t="s">
        <v>24</v>
      </c>
      <c r="H143" s="5">
        <v>2</v>
      </c>
      <c r="I143" s="14">
        <f>VLOOKUP(F143,'Fruits Price'!$C$1:$G$25,5,FALSE)</f>
        <v>2.5</v>
      </c>
      <c r="J143" s="14">
        <f>VLOOKUP(F143,'Fruits Price'!$C$1:$E$25,3,FALSE)</f>
        <v>2</v>
      </c>
      <c r="K143" s="4">
        <v>5</v>
      </c>
      <c r="L143" s="14">
        <f>VLOOKUP(F143,'Fruits Price'!$C$1:$F$25,4,FALSE)</f>
        <v>3</v>
      </c>
      <c r="M143" s="14">
        <f t="shared" si="26"/>
        <v>5</v>
      </c>
      <c r="N143" s="14">
        <f t="shared" si="27"/>
        <v>4</v>
      </c>
      <c r="O143" s="4">
        <f t="shared" si="28"/>
        <v>10</v>
      </c>
      <c r="P143" s="14">
        <f t="shared" si="29"/>
        <v>6</v>
      </c>
    </row>
    <row r="144" spans="1:16" x14ac:dyDescent="0.3">
      <c r="A144" s="16">
        <f t="shared" si="31"/>
        <v>45625</v>
      </c>
      <c r="B144" s="4" t="str">
        <f t="shared" si="25"/>
        <v>Friday</v>
      </c>
      <c r="C144" s="4">
        <f t="shared" si="30"/>
        <v>48</v>
      </c>
      <c r="D144" s="5">
        <v>52233</v>
      </c>
      <c r="E144" s="5" t="s">
        <v>6</v>
      </c>
      <c r="F144" s="5" t="s">
        <v>15</v>
      </c>
      <c r="G144" s="5" t="s">
        <v>24</v>
      </c>
      <c r="H144" s="5">
        <v>3</v>
      </c>
      <c r="I144" s="14">
        <f>VLOOKUP(F144,'Fruits Price'!$C$1:$G$25,5,FALSE)</f>
        <v>2.5</v>
      </c>
      <c r="J144" s="14">
        <f>VLOOKUP(F144,'Fruits Price'!$C$1:$E$25,3,FALSE)</f>
        <v>2</v>
      </c>
      <c r="K144" s="4">
        <v>5</v>
      </c>
      <c r="L144" s="14">
        <f>VLOOKUP(F144,'Fruits Price'!$C$1:$F$25,4,FALSE)</f>
        <v>3</v>
      </c>
      <c r="M144" s="14">
        <f t="shared" si="26"/>
        <v>7.5</v>
      </c>
      <c r="N144" s="14">
        <f t="shared" si="27"/>
        <v>6</v>
      </c>
      <c r="O144" s="4">
        <f t="shared" si="28"/>
        <v>15</v>
      </c>
      <c r="P144" s="14">
        <f t="shared" si="29"/>
        <v>9</v>
      </c>
    </row>
    <row r="145" spans="1:16" x14ac:dyDescent="0.3">
      <c r="A145" s="16">
        <f t="shared" si="31"/>
        <v>45625</v>
      </c>
      <c r="B145" s="4" t="str">
        <f t="shared" si="25"/>
        <v>Friday</v>
      </c>
      <c r="C145" s="4">
        <f t="shared" si="30"/>
        <v>48</v>
      </c>
      <c r="D145" s="5">
        <v>55275</v>
      </c>
      <c r="E145" s="5" t="s">
        <v>6</v>
      </c>
      <c r="F145" s="5" t="s">
        <v>16</v>
      </c>
      <c r="G145" s="5" t="s">
        <v>24</v>
      </c>
      <c r="H145" s="5">
        <v>2</v>
      </c>
      <c r="I145" s="14">
        <f>VLOOKUP(F145,'Fruits Price'!$C$1:$G$25,5,FALSE)</f>
        <v>2.5</v>
      </c>
      <c r="J145" s="14">
        <f>VLOOKUP(F145,'Fruits Price'!$C$1:$E$25,3,FALSE)</f>
        <v>2</v>
      </c>
      <c r="K145" s="4">
        <v>5</v>
      </c>
      <c r="L145" s="14">
        <f>VLOOKUP(F145,'Fruits Price'!$C$1:$F$25,4,FALSE)</f>
        <v>3</v>
      </c>
      <c r="M145" s="14">
        <f t="shared" si="26"/>
        <v>5</v>
      </c>
      <c r="N145" s="14">
        <f t="shared" si="27"/>
        <v>4</v>
      </c>
      <c r="O145" s="4">
        <f t="shared" si="28"/>
        <v>10</v>
      </c>
      <c r="P145" s="14">
        <f t="shared" si="29"/>
        <v>6</v>
      </c>
    </row>
    <row r="146" spans="1:16" x14ac:dyDescent="0.3">
      <c r="A146" s="16">
        <f t="shared" si="31"/>
        <v>45625</v>
      </c>
      <c r="B146" s="4" t="str">
        <f t="shared" si="25"/>
        <v>Friday</v>
      </c>
      <c r="C146" s="4">
        <f t="shared" si="30"/>
        <v>48</v>
      </c>
      <c r="D146" s="5">
        <v>10320</v>
      </c>
      <c r="E146" s="5" t="s">
        <v>7</v>
      </c>
      <c r="F146" s="5" t="s">
        <v>17</v>
      </c>
      <c r="G146" s="5" t="s">
        <v>24</v>
      </c>
      <c r="H146" s="5">
        <v>3</v>
      </c>
      <c r="I146" s="14">
        <f>VLOOKUP(F146,'Fruits Price'!$C$1:$G$25,5,FALSE)</f>
        <v>3</v>
      </c>
      <c r="J146" s="14">
        <f>VLOOKUP(F146,'Fruits Price'!$C$1:$E$25,3,FALSE)</f>
        <v>3</v>
      </c>
      <c r="K146" s="4">
        <v>5</v>
      </c>
      <c r="L146" s="14">
        <f>VLOOKUP(F146,'Fruits Price'!$C$1:$F$25,4,FALSE)</f>
        <v>2</v>
      </c>
      <c r="M146" s="14">
        <f t="shared" si="26"/>
        <v>9</v>
      </c>
      <c r="N146" s="14">
        <f t="shared" si="27"/>
        <v>9</v>
      </c>
      <c r="O146" s="4">
        <f t="shared" si="28"/>
        <v>15</v>
      </c>
      <c r="P146" s="14">
        <f t="shared" si="29"/>
        <v>6</v>
      </c>
    </row>
    <row r="147" spans="1:16" x14ac:dyDescent="0.3">
      <c r="A147" s="16">
        <f t="shared" si="31"/>
        <v>45625</v>
      </c>
      <c r="B147" s="4" t="str">
        <f t="shared" si="25"/>
        <v>Friday</v>
      </c>
      <c r="C147" s="4">
        <f t="shared" si="30"/>
        <v>48</v>
      </c>
      <c r="D147" s="5">
        <v>52208</v>
      </c>
      <c r="E147" s="5" t="s">
        <v>9</v>
      </c>
      <c r="F147" s="5" t="s">
        <v>21</v>
      </c>
      <c r="G147" s="5" t="s">
        <v>24</v>
      </c>
      <c r="H147" s="5">
        <v>9</v>
      </c>
      <c r="I147" s="14">
        <f>VLOOKUP(F147,'Fruits Price'!$C$1:$G$25,5,FALSE)</f>
        <v>4.8081585081585079</v>
      </c>
      <c r="J147" s="14">
        <f>VLOOKUP(F147,'Fruits Price'!$C$1:$E$25,3,FALSE)</f>
        <v>6.3650349650349654</v>
      </c>
      <c r="K147" s="4">
        <v>15</v>
      </c>
      <c r="L147" s="14">
        <f>VLOOKUP(F147,'Fruits Price'!$C$1:$F$25,4,FALSE)</f>
        <v>8.6349650349650346</v>
      </c>
      <c r="M147" s="14">
        <f t="shared" si="26"/>
        <v>43.273426573426569</v>
      </c>
      <c r="N147" s="14">
        <f t="shared" si="27"/>
        <v>57.285314685314688</v>
      </c>
      <c r="O147" s="4">
        <f t="shared" si="28"/>
        <v>135</v>
      </c>
      <c r="P147" s="14">
        <f t="shared" si="29"/>
        <v>77.714685314685312</v>
      </c>
    </row>
    <row r="148" spans="1:16" x14ac:dyDescent="0.3">
      <c r="A148" s="16">
        <f t="shared" si="31"/>
        <v>45625</v>
      </c>
      <c r="B148" s="4" t="str">
        <f t="shared" si="25"/>
        <v>Friday</v>
      </c>
      <c r="C148" s="4">
        <f t="shared" si="30"/>
        <v>48</v>
      </c>
      <c r="D148" s="5">
        <v>59870</v>
      </c>
      <c r="E148" s="5" t="s">
        <v>9</v>
      </c>
      <c r="F148" s="5" t="s">
        <v>76</v>
      </c>
      <c r="G148" s="5" t="s">
        <v>24</v>
      </c>
      <c r="H148" s="5">
        <v>4</v>
      </c>
      <c r="I148" s="14">
        <f>VLOOKUP(F148,'Fruits Price'!$C$1:$G$25,5,FALSE)</f>
        <v>3.8270229770229771</v>
      </c>
      <c r="J148" s="14">
        <f>VLOOKUP(F148,'Fruits Price'!$C$1:$E$25,3,FALSE)</f>
        <v>5.0903096903096907</v>
      </c>
      <c r="K148" s="4">
        <v>13</v>
      </c>
      <c r="L148" s="14">
        <f>VLOOKUP(F148,'Fruits Price'!$C$1:$F$25,4,FALSE)</f>
        <v>7.9096903096903093</v>
      </c>
      <c r="M148" s="14">
        <f t="shared" si="26"/>
        <v>15.308091908091908</v>
      </c>
      <c r="N148" s="14">
        <f t="shared" si="27"/>
        <v>20.361238761238763</v>
      </c>
      <c r="O148" s="4">
        <f t="shared" si="28"/>
        <v>52</v>
      </c>
      <c r="P148" s="14">
        <f t="shared" si="29"/>
        <v>31.638761238761237</v>
      </c>
    </row>
    <row r="149" spans="1:16" x14ac:dyDescent="0.3">
      <c r="A149" s="16">
        <f t="shared" si="31"/>
        <v>45625</v>
      </c>
      <c r="B149" s="4" t="str">
        <f t="shared" si="25"/>
        <v>Friday</v>
      </c>
      <c r="C149" s="4">
        <f t="shared" si="30"/>
        <v>48</v>
      </c>
      <c r="D149" s="5">
        <v>30100</v>
      </c>
      <c r="E149" s="5" t="s">
        <v>9</v>
      </c>
      <c r="F149" s="5" t="s">
        <v>22</v>
      </c>
      <c r="G149" s="5" t="s">
        <v>24</v>
      </c>
      <c r="H149" s="5">
        <v>4</v>
      </c>
      <c r="I149" s="14">
        <f>VLOOKUP(F149,'Fruits Price'!$C$1:$G$25,5,FALSE)</f>
        <v>3</v>
      </c>
      <c r="J149" s="14">
        <f>VLOOKUP(F149,'Fruits Price'!$C$1:$E$25,3,FALSE)</f>
        <v>2</v>
      </c>
      <c r="K149" s="4">
        <v>4</v>
      </c>
      <c r="L149" s="14">
        <f>VLOOKUP(F149,'Fruits Price'!$C$1:$F$25,4,FALSE)</f>
        <v>2</v>
      </c>
      <c r="M149" s="14">
        <f t="shared" si="26"/>
        <v>12</v>
      </c>
      <c r="N149" s="14">
        <f t="shared" si="27"/>
        <v>8</v>
      </c>
      <c r="O149" s="4">
        <f t="shared" si="28"/>
        <v>16</v>
      </c>
      <c r="P149" s="14">
        <f t="shared" si="29"/>
        <v>8</v>
      </c>
    </row>
    <row r="150" spans="1:16" ht="28.8" x14ac:dyDescent="0.3">
      <c r="A150" s="16">
        <f t="shared" si="31"/>
        <v>45625</v>
      </c>
      <c r="B150" s="4" t="str">
        <f t="shared" si="25"/>
        <v>Friday</v>
      </c>
      <c r="C150" s="4">
        <f t="shared" si="30"/>
        <v>48</v>
      </c>
      <c r="D150" s="5">
        <v>37095</v>
      </c>
      <c r="E150" s="5" t="s">
        <v>9</v>
      </c>
      <c r="F150" s="5" t="s">
        <v>77</v>
      </c>
      <c r="G150" s="5" t="s">
        <v>24</v>
      </c>
      <c r="H150" s="5">
        <v>2</v>
      </c>
      <c r="I150" s="14">
        <f>VLOOKUP(F150,'Fruits Price'!$C$1:$G$25,5,FALSE)</f>
        <v>2.5</v>
      </c>
      <c r="J150" s="14">
        <f>VLOOKUP(F150,'Fruits Price'!$C$1:$E$25,3,FALSE)</f>
        <v>2.5</v>
      </c>
      <c r="K150" s="4">
        <v>5</v>
      </c>
      <c r="L150" s="14">
        <f>VLOOKUP(F150,'Fruits Price'!$C$1:$F$25,4,FALSE)</f>
        <v>2.5</v>
      </c>
      <c r="M150" s="14">
        <f t="shared" si="26"/>
        <v>5</v>
      </c>
      <c r="N150" s="14">
        <f t="shared" si="27"/>
        <v>5</v>
      </c>
      <c r="O150" s="4">
        <f t="shared" si="28"/>
        <v>10</v>
      </c>
      <c r="P150" s="14">
        <f t="shared" si="29"/>
        <v>5</v>
      </c>
    </row>
    <row r="151" spans="1:16" x14ac:dyDescent="0.3">
      <c r="A151" s="16">
        <f t="shared" si="31"/>
        <v>45625</v>
      </c>
      <c r="B151" s="4" t="str">
        <f t="shared" si="25"/>
        <v>Friday</v>
      </c>
      <c r="C151" s="4">
        <f t="shared" si="30"/>
        <v>48</v>
      </c>
      <c r="D151" s="5">
        <v>42207</v>
      </c>
      <c r="E151" s="5" t="s">
        <v>27</v>
      </c>
      <c r="F151" s="5" t="s">
        <v>28</v>
      </c>
      <c r="G151" s="5" t="s">
        <v>24</v>
      </c>
      <c r="H151" s="5">
        <v>3</v>
      </c>
      <c r="I151" s="14">
        <f>VLOOKUP(F151,'Fruits Price'!$C$1:$G$25,5,FALSE)</f>
        <v>3</v>
      </c>
      <c r="J151" s="14">
        <f>VLOOKUP(F151,'Fruits Price'!$C$1:$E$25,3,FALSE)</f>
        <v>6</v>
      </c>
      <c r="K151" s="4">
        <v>10</v>
      </c>
      <c r="L151" s="14">
        <f>VLOOKUP(F151,'Fruits Price'!$C$1:$F$25,4,FALSE)</f>
        <v>4</v>
      </c>
      <c r="M151" s="14">
        <f t="shared" si="26"/>
        <v>9</v>
      </c>
      <c r="N151" s="14">
        <f t="shared" si="27"/>
        <v>18</v>
      </c>
      <c r="O151" s="4">
        <f t="shared" si="28"/>
        <v>30</v>
      </c>
      <c r="P151" s="14">
        <f t="shared" si="29"/>
        <v>12</v>
      </c>
    </row>
    <row r="152" spans="1:16" x14ac:dyDescent="0.3">
      <c r="A152" s="16">
        <f t="shared" si="31"/>
        <v>45625</v>
      </c>
      <c r="B152" s="4" t="str">
        <f t="shared" si="25"/>
        <v>Friday</v>
      </c>
      <c r="C152" s="4">
        <f t="shared" si="30"/>
        <v>48</v>
      </c>
      <c r="D152" s="5">
        <v>42209</v>
      </c>
      <c r="E152" s="5" t="s">
        <v>27</v>
      </c>
      <c r="F152" s="5" t="s">
        <v>30</v>
      </c>
      <c r="G152" s="5" t="s">
        <v>24</v>
      </c>
      <c r="H152" s="5">
        <v>1</v>
      </c>
      <c r="I152" s="14">
        <f>VLOOKUP(F152,'Fruits Price'!$C$1:$G$25,5,FALSE)</f>
        <v>3</v>
      </c>
      <c r="J152" s="14">
        <f>VLOOKUP(F152,'Fruits Price'!$C$1:$E$25,3,FALSE)</f>
        <v>6</v>
      </c>
      <c r="K152" s="4">
        <v>10</v>
      </c>
      <c r="L152" s="14">
        <f>VLOOKUP(F152,'Fruits Price'!$C$1:$F$25,4,FALSE)</f>
        <v>4</v>
      </c>
      <c r="M152" s="14">
        <f t="shared" si="26"/>
        <v>3</v>
      </c>
      <c r="N152" s="14">
        <f t="shared" si="27"/>
        <v>6</v>
      </c>
      <c r="O152" s="4">
        <f t="shared" si="28"/>
        <v>10</v>
      </c>
      <c r="P152" s="14">
        <f t="shared" si="29"/>
        <v>4</v>
      </c>
    </row>
    <row r="153" spans="1:16" ht="28.8" x14ac:dyDescent="0.3">
      <c r="A153" s="16">
        <f t="shared" si="31"/>
        <v>45625</v>
      </c>
      <c r="B153" s="4" t="str">
        <f t="shared" si="25"/>
        <v>Friday</v>
      </c>
      <c r="C153" s="4">
        <f t="shared" si="30"/>
        <v>48</v>
      </c>
      <c r="D153" s="5">
        <v>56976</v>
      </c>
      <c r="E153" s="5" t="s">
        <v>27</v>
      </c>
      <c r="F153" s="5" t="s">
        <v>78</v>
      </c>
      <c r="G153" s="5" t="s">
        <v>24</v>
      </c>
      <c r="H153" s="5">
        <v>1</v>
      </c>
      <c r="I153" s="14">
        <f>VLOOKUP(F153,'Fruits Price'!$C$1:$G$25,5,FALSE)</f>
        <v>2</v>
      </c>
      <c r="J153" s="14">
        <f>VLOOKUP(F153,'Fruits Price'!$C$1:$E$25,3,FALSE)</f>
        <v>4</v>
      </c>
      <c r="K153" s="4">
        <v>6</v>
      </c>
      <c r="L153" s="14">
        <f>VLOOKUP(F153,'Fruits Price'!$C$1:$F$25,4,FALSE)</f>
        <v>2</v>
      </c>
      <c r="M153" s="14">
        <f t="shared" si="26"/>
        <v>2</v>
      </c>
      <c r="N153" s="14">
        <f t="shared" si="27"/>
        <v>4</v>
      </c>
      <c r="O153" s="4">
        <f t="shared" si="28"/>
        <v>6</v>
      </c>
      <c r="P153" s="14">
        <f t="shared" si="29"/>
        <v>2</v>
      </c>
    </row>
    <row r="154" spans="1:16" x14ac:dyDescent="0.3">
      <c r="A154" s="16">
        <f t="shared" si="31"/>
        <v>45625</v>
      </c>
      <c r="B154" s="4" t="str">
        <f t="shared" si="25"/>
        <v>Friday</v>
      </c>
      <c r="C154" s="4">
        <f t="shared" si="30"/>
        <v>48</v>
      </c>
      <c r="D154" s="5">
        <v>30099</v>
      </c>
      <c r="E154" s="5" t="s">
        <v>31</v>
      </c>
      <c r="F154" s="5" t="s">
        <v>32</v>
      </c>
      <c r="G154" s="5" t="s">
        <v>24</v>
      </c>
      <c r="H154" s="5">
        <v>6</v>
      </c>
      <c r="I154" s="14">
        <f>VLOOKUP(F154,'Fruits Price'!$C$1:$G$25,5,FALSE)</f>
        <v>2.5</v>
      </c>
      <c r="J154" s="14">
        <f>VLOOKUP(F154,'Fruits Price'!$C$1:$E$25,3,FALSE)</f>
        <v>1.5</v>
      </c>
      <c r="K154" s="4">
        <v>3.5</v>
      </c>
      <c r="L154" s="14">
        <f>VLOOKUP(F154,'Fruits Price'!$C$1:$F$25,4,FALSE)</f>
        <v>2</v>
      </c>
      <c r="M154" s="14">
        <f t="shared" si="26"/>
        <v>15</v>
      </c>
      <c r="N154" s="14">
        <f t="shared" si="27"/>
        <v>9</v>
      </c>
      <c r="O154" s="4">
        <f t="shared" si="28"/>
        <v>21</v>
      </c>
      <c r="P154" s="14">
        <f t="shared" si="29"/>
        <v>12</v>
      </c>
    </row>
    <row r="155" spans="1:16" x14ac:dyDescent="0.3">
      <c r="A155" s="16">
        <v>45626</v>
      </c>
      <c r="B155" s="4" t="str">
        <f t="shared" si="25"/>
        <v>Saturday</v>
      </c>
      <c r="C155" s="4">
        <f t="shared" si="30"/>
        <v>48</v>
      </c>
      <c r="D155" s="5">
        <v>37100</v>
      </c>
      <c r="E155" s="5" t="s">
        <v>73</v>
      </c>
      <c r="F155" s="5" t="s">
        <v>74</v>
      </c>
      <c r="G155" s="5" t="s">
        <v>24</v>
      </c>
      <c r="H155" s="5">
        <v>1</v>
      </c>
      <c r="I155" s="14">
        <f>VLOOKUP(F155,'Fruits Price'!$C$1:$G$25,5,FALSE)</f>
        <v>1.6818181818181817</v>
      </c>
      <c r="J155" s="14">
        <f>VLOOKUP(F155,'Fruits Price'!$C$1:$E$25,3,FALSE)</f>
        <v>1.5636363636363635</v>
      </c>
      <c r="K155" s="4">
        <v>5</v>
      </c>
      <c r="L155" s="14">
        <f>VLOOKUP(F155,'Fruits Price'!$C$1:$F$25,4,FALSE)</f>
        <v>3.4363636363636365</v>
      </c>
      <c r="M155" s="14">
        <f t="shared" si="26"/>
        <v>1.6818181818181817</v>
      </c>
      <c r="N155" s="14">
        <f t="shared" si="27"/>
        <v>1.5636363636363635</v>
      </c>
      <c r="O155" s="4">
        <f t="shared" si="28"/>
        <v>5</v>
      </c>
      <c r="P155" s="14">
        <f t="shared" si="29"/>
        <v>3.4363636363636365</v>
      </c>
    </row>
    <row r="156" spans="1:16" x14ac:dyDescent="0.3">
      <c r="A156" s="16">
        <f t="shared" ref="A156:A175" si="32">A155</f>
        <v>45626</v>
      </c>
      <c r="B156" s="4" t="str">
        <f t="shared" si="25"/>
        <v>Saturday</v>
      </c>
      <c r="C156" s="4">
        <f t="shared" si="30"/>
        <v>48</v>
      </c>
      <c r="D156" s="5">
        <v>37083</v>
      </c>
      <c r="E156" s="5" t="s">
        <v>5</v>
      </c>
      <c r="F156" s="5" t="s">
        <v>11</v>
      </c>
      <c r="G156" s="5" t="s">
        <v>24</v>
      </c>
      <c r="H156" s="5">
        <v>2</v>
      </c>
      <c r="I156" s="14">
        <f>VLOOKUP(F156,'Fruits Price'!$C$1:$G$25,5,FALSE)</f>
        <v>3.1904761904761907</v>
      </c>
      <c r="J156" s="14">
        <f>VLOOKUP(F156,'Fruits Price'!$C$1:$E$25,3,FALSE)</f>
        <v>3.0571428571428574</v>
      </c>
      <c r="K156" s="4">
        <v>8</v>
      </c>
      <c r="L156" s="14">
        <f>VLOOKUP(F156,'Fruits Price'!$C$1:$F$25,4,FALSE)</f>
        <v>4.9428571428571431</v>
      </c>
      <c r="M156" s="14">
        <f t="shared" si="26"/>
        <v>6.3809523809523814</v>
      </c>
      <c r="N156" s="14">
        <f t="shared" si="27"/>
        <v>6.1142857142857148</v>
      </c>
      <c r="O156" s="4">
        <f t="shared" si="28"/>
        <v>16</v>
      </c>
      <c r="P156" s="14">
        <f t="shared" si="29"/>
        <v>9.8857142857142861</v>
      </c>
    </row>
    <row r="157" spans="1:16" x14ac:dyDescent="0.3">
      <c r="A157" s="16">
        <f t="shared" si="32"/>
        <v>45626</v>
      </c>
      <c r="B157" s="4" t="str">
        <f t="shared" si="25"/>
        <v>Saturday</v>
      </c>
      <c r="C157" s="4">
        <f t="shared" si="30"/>
        <v>48</v>
      </c>
      <c r="D157" s="5">
        <v>50568</v>
      </c>
      <c r="E157" s="5" t="s">
        <v>5</v>
      </c>
      <c r="F157" s="5" t="s">
        <v>13</v>
      </c>
      <c r="G157" s="5" t="s">
        <v>24</v>
      </c>
      <c r="H157" s="5">
        <v>2</v>
      </c>
      <c r="I157" s="14">
        <f>VLOOKUP(F157,'Fruits Price'!$C$1:$G$25,5,FALSE)</f>
        <v>2.2695304695304692</v>
      </c>
      <c r="J157" s="14">
        <f>VLOOKUP(F157,'Fruits Price'!$C$1:$E$25,3,FALSE)</f>
        <v>2.4632367632367629</v>
      </c>
      <c r="K157" s="4">
        <v>8</v>
      </c>
      <c r="L157" s="14">
        <f>VLOOKUP(F157,'Fruits Price'!$C$1:$F$25,4,FALSE)</f>
        <v>5.5367632367632371</v>
      </c>
      <c r="M157" s="14">
        <f t="shared" si="26"/>
        <v>4.5390609390609384</v>
      </c>
      <c r="N157" s="14">
        <f t="shared" si="27"/>
        <v>4.9264735264735258</v>
      </c>
      <c r="O157" s="4">
        <f t="shared" si="28"/>
        <v>16</v>
      </c>
      <c r="P157" s="14">
        <f t="shared" si="29"/>
        <v>11.073526473526474</v>
      </c>
    </row>
    <row r="158" spans="1:16" x14ac:dyDescent="0.3">
      <c r="A158" s="16">
        <f t="shared" si="32"/>
        <v>45626</v>
      </c>
      <c r="B158" s="4" t="str">
        <f t="shared" si="25"/>
        <v>Saturday</v>
      </c>
      <c r="C158" s="4">
        <f t="shared" si="30"/>
        <v>48</v>
      </c>
      <c r="D158" s="5">
        <v>50569</v>
      </c>
      <c r="E158" s="5" t="s">
        <v>5</v>
      </c>
      <c r="F158" s="5" t="s">
        <v>75</v>
      </c>
      <c r="G158" s="5" t="s">
        <v>24</v>
      </c>
      <c r="H158" s="5">
        <v>5</v>
      </c>
      <c r="I158" s="14">
        <f>VLOOKUP(F158,'Fruits Price'!$C$1:$G$25,5,FALSE)</f>
        <v>3.2201132201132201</v>
      </c>
      <c r="J158" s="14">
        <f>VLOOKUP(F158,'Fruits Price'!$C$1:$E$25,3,FALSE)</f>
        <v>3.8464535464535468</v>
      </c>
      <c r="K158" s="4">
        <v>10</v>
      </c>
      <c r="L158" s="14">
        <f>VLOOKUP(F158,'Fruits Price'!$C$1:$F$25,4,FALSE)</f>
        <v>6.1535464535464532</v>
      </c>
      <c r="M158" s="14">
        <f t="shared" si="26"/>
        <v>16.100566100566102</v>
      </c>
      <c r="N158" s="14">
        <f t="shared" si="27"/>
        <v>19.232267732267733</v>
      </c>
      <c r="O158" s="4">
        <f t="shared" si="28"/>
        <v>50</v>
      </c>
      <c r="P158" s="14">
        <f t="shared" si="29"/>
        <v>30.767732267732267</v>
      </c>
    </row>
    <row r="159" spans="1:16" x14ac:dyDescent="0.3">
      <c r="A159" s="16">
        <f t="shared" si="32"/>
        <v>45626</v>
      </c>
      <c r="B159" s="4" t="str">
        <f t="shared" si="25"/>
        <v>Saturday</v>
      </c>
      <c r="C159" s="4">
        <f t="shared" si="30"/>
        <v>48</v>
      </c>
      <c r="D159" s="5">
        <v>31027</v>
      </c>
      <c r="E159" s="5" t="s">
        <v>6</v>
      </c>
      <c r="F159" s="5" t="s">
        <v>14</v>
      </c>
      <c r="G159" s="5" t="s">
        <v>24</v>
      </c>
      <c r="H159" s="5">
        <v>1</v>
      </c>
      <c r="I159" s="14">
        <f>VLOOKUP(F159,'Fruits Price'!$C$1:$G$25,5,FALSE)</f>
        <v>2.5</v>
      </c>
      <c r="J159" s="14">
        <f>VLOOKUP(F159,'Fruits Price'!$C$1:$E$25,3,FALSE)</f>
        <v>2</v>
      </c>
      <c r="K159" s="4">
        <v>5</v>
      </c>
      <c r="L159" s="14">
        <f>VLOOKUP(F159,'Fruits Price'!$C$1:$F$25,4,FALSE)</f>
        <v>3</v>
      </c>
      <c r="M159" s="14">
        <f t="shared" si="26"/>
        <v>2.5</v>
      </c>
      <c r="N159" s="14">
        <f t="shared" si="27"/>
        <v>2</v>
      </c>
      <c r="O159" s="4">
        <f t="shared" si="28"/>
        <v>5</v>
      </c>
      <c r="P159" s="14">
        <f t="shared" si="29"/>
        <v>3</v>
      </c>
    </row>
    <row r="160" spans="1:16" x14ac:dyDescent="0.3">
      <c r="A160" s="16">
        <f t="shared" si="32"/>
        <v>45626</v>
      </c>
      <c r="B160" s="4" t="str">
        <f t="shared" si="25"/>
        <v>Saturday</v>
      </c>
      <c r="C160" s="4">
        <f t="shared" si="30"/>
        <v>48</v>
      </c>
      <c r="D160" s="5">
        <v>52233</v>
      </c>
      <c r="E160" s="5" t="s">
        <v>6</v>
      </c>
      <c r="F160" s="5" t="s">
        <v>15</v>
      </c>
      <c r="G160" s="5" t="s">
        <v>24</v>
      </c>
      <c r="H160" s="5">
        <v>1</v>
      </c>
      <c r="I160" s="14">
        <f>VLOOKUP(F160,'Fruits Price'!$C$1:$G$25,5,FALSE)</f>
        <v>2.5</v>
      </c>
      <c r="J160" s="14">
        <f>VLOOKUP(F160,'Fruits Price'!$C$1:$E$25,3,FALSE)</f>
        <v>2</v>
      </c>
      <c r="K160" s="4">
        <v>5</v>
      </c>
      <c r="L160" s="14">
        <f>VLOOKUP(F160,'Fruits Price'!$C$1:$F$25,4,FALSE)</f>
        <v>3</v>
      </c>
      <c r="M160" s="14">
        <f t="shared" si="26"/>
        <v>2.5</v>
      </c>
      <c r="N160" s="14">
        <f t="shared" si="27"/>
        <v>2</v>
      </c>
      <c r="O160" s="4">
        <f t="shared" si="28"/>
        <v>5</v>
      </c>
      <c r="P160" s="14">
        <f t="shared" si="29"/>
        <v>3</v>
      </c>
    </row>
    <row r="161" spans="1:16" x14ac:dyDescent="0.3">
      <c r="A161" s="16">
        <f t="shared" si="32"/>
        <v>45626</v>
      </c>
      <c r="B161" s="4" t="str">
        <f t="shared" si="25"/>
        <v>Saturday</v>
      </c>
      <c r="C161" s="4">
        <f t="shared" si="30"/>
        <v>48</v>
      </c>
      <c r="D161" s="5">
        <v>55275</v>
      </c>
      <c r="E161" s="5" t="s">
        <v>6</v>
      </c>
      <c r="F161" s="5" t="s">
        <v>16</v>
      </c>
      <c r="G161" s="5" t="s">
        <v>24</v>
      </c>
      <c r="H161" s="5">
        <v>2</v>
      </c>
      <c r="I161" s="14">
        <f>VLOOKUP(F161,'Fruits Price'!$C$1:$G$25,5,FALSE)</f>
        <v>2.5</v>
      </c>
      <c r="J161" s="14">
        <f>VLOOKUP(F161,'Fruits Price'!$C$1:$E$25,3,FALSE)</f>
        <v>2</v>
      </c>
      <c r="K161" s="4">
        <v>5</v>
      </c>
      <c r="L161" s="14">
        <f>VLOOKUP(F161,'Fruits Price'!$C$1:$F$25,4,FALSE)</f>
        <v>3</v>
      </c>
      <c r="M161" s="14">
        <f t="shared" si="26"/>
        <v>5</v>
      </c>
      <c r="N161" s="14">
        <f t="shared" si="27"/>
        <v>4</v>
      </c>
      <c r="O161" s="4">
        <f t="shared" si="28"/>
        <v>10</v>
      </c>
      <c r="P161" s="14">
        <f t="shared" si="29"/>
        <v>6</v>
      </c>
    </row>
    <row r="162" spans="1:16" x14ac:dyDescent="0.3">
      <c r="A162" s="16">
        <f t="shared" si="32"/>
        <v>45626</v>
      </c>
      <c r="B162" s="4" t="str">
        <f t="shared" ref="B162:B191" si="33">TEXT(A162,"DDDD")</f>
        <v>Saturday</v>
      </c>
      <c r="C162" s="4">
        <f t="shared" si="30"/>
        <v>48</v>
      </c>
      <c r="D162" s="5">
        <v>10320</v>
      </c>
      <c r="E162" s="5" t="s">
        <v>7</v>
      </c>
      <c r="F162" s="5" t="s">
        <v>17</v>
      </c>
      <c r="G162" s="5" t="s">
        <v>24</v>
      </c>
      <c r="H162" s="5">
        <v>3</v>
      </c>
      <c r="I162" s="14">
        <f>VLOOKUP(F162,'Fruits Price'!$C$1:$G$25,5,FALSE)</f>
        <v>3</v>
      </c>
      <c r="J162" s="14">
        <f>VLOOKUP(F162,'Fruits Price'!$C$1:$E$25,3,FALSE)</f>
        <v>3</v>
      </c>
      <c r="K162" s="4">
        <v>5</v>
      </c>
      <c r="L162" s="14">
        <f>VLOOKUP(F162,'Fruits Price'!$C$1:$F$25,4,FALSE)</f>
        <v>2</v>
      </c>
      <c r="M162" s="14">
        <f t="shared" ref="M162:M191" si="34">H162*I162</f>
        <v>9</v>
      </c>
      <c r="N162" s="14">
        <f t="shared" ref="N162:N191" si="35">H162*J162</f>
        <v>9</v>
      </c>
      <c r="O162" s="4">
        <f t="shared" ref="O162:O191" si="36">H162*K162</f>
        <v>15</v>
      </c>
      <c r="P162" s="14">
        <f t="shared" si="29"/>
        <v>6</v>
      </c>
    </row>
    <row r="163" spans="1:16" x14ac:dyDescent="0.3">
      <c r="A163" s="16">
        <f t="shared" si="32"/>
        <v>45626</v>
      </c>
      <c r="B163" s="4" t="str">
        <f t="shared" si="33"/>
        <v>Saturday</v>
      </c>
      <c r="C163" s="4">
        <f t="shared" si="30"/>
        <v>48</v>
      </c>
      <c r="D163" s="5">
        <v>37096</v>
      </c>
      <c r="E163" s="5" t="s">
        <v>7</v>
      </c>
      <c r="F163" s="5" t="s">
        <v>18</v>
      </c>
      <c r="G163" s="5" t="s">
        <v>24</v>
      </c>
      <c r="H163" s="5">
        <v>2</v>
      </c>
      <c r="I163" s="14">
        <f>VLOOKUP(F163,'Fruits Price'!$C$1:$G$25,5,FALSE)</f>
        <v>2</v>
      </c>
      <c r="J163" s="14">
        <f>VLOOKUP(F163,'Fruits Price'!$C$1:$E$25,3,FALSE)</f>
        <v>1.2</v>
      </c>
      <c r="K163" s="4">
        <v>5</v>
      </c>
      <c r="L163" s="14">
        <f>VLOOKUP(F163,'Fruits Price'!$C$1:$F$25,4,FALSE)</f>
        <v>3.8</v>
      </c>
      <c r="M163" s="14">
        <f t="shared" si="34"/>
        <v>4</v>
      </c>
      <c r="N163" s="14">
        <f t="shared" si="35"/>
        <v>2.4</v>
      </c>
      <c r="O163" s="4">
        <f t="shared" si="36"/>
        <v>10</v>
      </c>
      <c r="P163" s="14">
        <f t="shared" si="29"/>
        <v>7.6</v>
      </c>
    </row>
    <row r="164" spans="1:16" x14ac:dyDescent="0.3">
      <c r="A164" s="16">
        <f t="shared" si="32"/>
        <v>45626</v>
      </c>
      <c r="B164" s="4" t="str">
        <f t="shared" si="33"/>
        <v>Saturday</v>
      </c>
      <c r="C164" s="4">
        <f t="shared" si="30"/>
        <v>48</v>
      </c>
      <c r="D164" s="5">
        <v>50570</v>
      </c>
      <c r="E164" s="5" t="s">
        <v>7</v>
      </c>
      <c r="F164" s="5" t="s">
        <v>19</v>
      </c>
      <c r="G164" s="5" t="s">
        <v>24</v>
      </c>
      <c r="H164" s="5">
        <v>3</v>
      </c>
      <c r="I164" s="14">
        <f>VLOOKUP(F164,'Fruits Price'!$C$1:$G$25,5,FALSE)</f>
        <v>3.2142857142857144</v>
      </c>
      <c r="J164" s="14">
        <f>VLOOKUP(F164,'Fruits Price'!$C$1:$E$25,3,FALSE)</f>
        <v>2.5142857142857142</v>
      </c>
      <c r="K164" s="4">
        <v>8</v>
      </c>
      <c r="L164" s="14">
        <f>VLOOKUP(F164,'Fruits Price'!$C$1:$F$25,4,FALSE)</f>
        <v>5.4857142857142858</v>
      </c>
      <c r="M164" s="14">
        <f t="shared" si="34"/>
        <v>9.6428571428571423</v>
      </c>
      <c r="N164" s="14">
        <f t="shared" si="35"/>
        <v>7.5428571428571427</v>
      </c>
      <c r="O164" s="4">
        <f t="shared" si="36"/>
        <v>24</v>
      </c>
      <c r="P164" s="14">
        <f t="shared" si="29"/>
        <v>16.457142857142856</v>
      </c>
    </row>
    <row r="165" spans="1:16" x14ac:dyDescent="0.3">
      <c r="A165" s="16">
        <f t="shared" si="32"/>
        <v>45626</v>
      </c>
      <c r="B165" s="4" t="str">
        <f t="shared" si="33"/>
        <v>Saturday</v>
      </c>
      <c r="C165" s="4">
        <f t="shared" si="30"/>
        <v>48</v>
      </c>
      <c r="D165" s="5">
        <v>31800</v>
      </c>
      <c r="E165" s="5" t="s">
        <v>8</v>
      </c>
      <c r="F165" s="5" t="s">
        <v>20</v>
      </c>
      <c r="G165" s="5" t="s">
        <v>24</v>
      </c>
      <c r="H165" s="5">
        <v>7</v>
      </c>
      <c r="I165" s="14">
        <f>VLOOKUP(F165,'Fruits Price'!$C$1:$G$25,5,FALSE)</f>
        <v>7.2486957486957486</v>
      </c>
      <c r="J165" s="14">
        <f>VLOOKUP(F165,'Fruits Price'!$C$1:$E$25,3,FALSE)</f>
        <v>15.042324342324342</v>
      </c>
      <c r="K165" s="4">
        <v>25</v>
      </c>
      <c r="L165" s="14">
        <f>VLOOKUP(F165,'Fruits Price'!$C$1:$F$25,4,FALSE)</f>
        <v>9.957675657675658</v>
      </c>
      <c r="M165" s="14">
        <f t="shared" si="34"/>
        <v>50.740870240870237</v>
      </c>
      <c r="N165" s="14">
        <f t="shared" si="35"/>
        <v>105.29627039627039</v>
      </c>
      <c r="O165" s="4">
        <f t="shared" si="36"/>
        <v>175</v>
      </c>
      <c r="P165" s="14">
        <f t="shared" si="29"/>
        <v>69.703729603729613</v>
      </c>
    </row>
    <row r="166" spans="1:16" x14ac:dyDescent="0.3">
      <c r="A166" s="16">
        <f t="shared" si="32"/>
        <v>45626</v>
      </c>
      <c r="B166" s="4" t="str">
        <f t="shared" si="33"/>
        <v>Saturday</v>
      </c>
      <c r="C166" s="4">
        <f t="shared" si="30"/>
        <v>48</v>
      </c>
      <c r="D166" s="5">
        <v>37096</v>
      </c>
      <c r="E166" s="5" t="s">
        <v>7</v>
      </c>
      <c r="F166" s="5" t="s">
        <v>18</v>
      </c>
      <c r="G166" s="5" t="s">
        <v>24</v>
      </c>
      <c r="H166" s="5">
        <v>2</v>
      </c>
      <c r="I166" s="14">
        <f>VLOOKUP(F166,'Fruits Price'!$C$1:$G$25,5,FALSE)</f>
        <v>2</v>
      </c>
      <c r="J166" s="14">
        <f>VLOOKUP(F166,'Fruits Price'!$C$1:$E$25,3,FALSE)</f>
        <v>1.2</v>
      </c>
      <c r="K166" s="4">
        <v>5</v>
      </c>
      <c r="L166" s="14">
        <f>VLOOKUP(F166,'Fruits Price'!$C$1:$F$25,4,FALSE)</f>
        <v>3.8</v>
      </c>
      <c r="M166" s="14">
        <f t="shared" si="34"/>
        <v>4</v>
      </c>
      <c r="N166" s="14">
        <f t="shared" si="35"/>
        <v>2.4</v>
      </c>
      <c r="O166" s="4">
        <f t="shared" si="36"/>
        <v>10</v>
      </c>
      <c r="P166" s="14">
        <f t="shared" si="29"/>
        <v>7.6</v>
      </c>
    </row>
    <row r="167" spans="1:16" x14ac:dyDescent="0.3">
      <c r="A167" s="16">
        <f t="shared" si="32"/>
        <v>45626</v>
      </c>
      <c r="B167" s="4" t="str">
        <f t="shared" si="33"/>
        <v>Saturday</v>
      </c>
      <c r="C167" s="4">
        <f t="shared" si="30"/>
        <v>48</v>
      </c>
      <c r="D167" s="5">
        <v>50570</v>
      </c>
      <c r="E167" s="5" t="s">
        <v>7</v>
      </c>
      <c r="F167" s="5" t="s">
        <v>19</v>
      </c>
      <c r="G167" s="5" t="s">
        <v>24</v>
      </c>
      <c r="H167" s="5">
        <v>4</v>
      </c>
      <c r="I167" s="14">
        <f>VLOOKUP(F167,'Fruits Price'!$C$1:$G$25,5,FALSE)</f>
        <v>3.2142857142857144</v>
      </c>
      <c r="J167" s="14">
        <f>VLOOKUP(F167,'Fruits Price'!$C$1:$E$25,3,FALSE)</f>
        <v>2.5142857142857142</v>
      </c>
      <c r="K167" s="4">
        <v>8</v>
      </c>
      <c r="L167" s="14">
        <f>VLOOKUP(F167,'Fruits Price'!$C$1:$F$25,4,FALSE)</f>
        <v>5.4857142857142858</v>
      </c>
      <c r="M167" s="14">
        <f t="shared" si="34"/>
        <v>12.857142857142858</v>
      </c>
      <c r="N167" s="14">
        <f t="shared" si="35"/>
        <v>10.057142857142857</v>
      </c>
      <c r="O167" s="4">
        <f t="shared" si="36"/>
        <v>32</v>
      </c>
      <c r="P167" s="14">
        <f t="shared" si="29"/>
        <v>21.942857142857143</v>
      </c>
    </row>
    <row r="168" spans="1:16" x14ac:dyDescent="0.3">
      <c r="A168" s="16">
        <f t="shared" si="32"/>
        <v>45626</v>
      </c>
      <c r="B168" s="4" t="str">
        <f t="shared" si="33"/>
        <v>Saturday</v>
      </c>
      <c r="C168" s="4">
        <f t="shared" si="30"/>
        <v>48</v>
      </c>
      <c r="D168" s="5">
        <v>31800</v>
      </c>
      <c r="E168" s="5" t="s">
        <v>8</v>
      </c>
      <c r="F168" s="5" t="s">
        <v>20</v>
      </c>
      <c r="G168" s="5" t="s">
        <v>24</v>
      </c>
      <c r="H168" s="5">
        <v>3</v>
      </c>
      <c r="I168" s="14">
        <f>VLOOKUP(F168,'Fruits Price'!$C$1:$G$25,5,FALSE)</f>
        <v>7.2486957486957486</v>
      </c>
      <c r="J168" s="14">
        <f>VLOOKUP(F168,'Fruits Price'!$C$1:$E$25,3,FALSE)</f>
        <v>15.042324342324342</v>
      </c>
      <c r="K168" s="4">
        <v>25</v>
      </c>
      <c r="L168" s="14">
        <f>VLOOKUP(F168,'Fruits Price'!$C$1:$F$25,4,FALSE)</f>
        <v>9.957675657675658</v>
      </c>
      <c r="M168" s="14">
        <f t="shared" si="34"/>
        <v>21.746087246087246</v>
      </c>
      <c r="N168" s="14">
        <f t="shared" si="35"/>
        <v>45.126973026973026</v>
      </c>
      <c r="O168" s="4">
        <f t="shared" si="36"/>
        <v>75</v>
      </c>
      <c r="P168" s="14">
        <f t="shared" si="29"/>
        <v>29.873026973026974</v>
      </c>
    </row>
    <row r="169" spans="1:16" x14ac:dyDescent="0.3">
      <c r="A169" s="16">
        <f t="shared" si="32"/>
        <v>45626</v>
      </c>
      <c r="B169" s="4" t="str">
        <f t="shared" si="33"/>
        <v>Saturday</v>
      </c>
      <c r="C169" s="4">
        <f t="shared" si="30"/>
        <v>48</v>
      </c>
      <c r="D169" s="5">
        <v>52208</v>
      </c>
      <c r="E169" s="5" t="s">
        <v>8</v>
      </c>
      <c r="F169" s="5" t="s">
        <v>21</v>
      </c>
      <c r="G169" s="5" t="s">
        <v>24</v>
      </c>
      <c r="H169" s="5">
        <v>4</v>
      </c>
      <c r="I169" s="14">
        <f>VLOOKUP(F169,'Fruits Price'!$C$1:$G$25,5,FALSE)</f>
        <v>4.8081585081585079</v>
      </c>
      <c r="J169" s="14">
        <f>VLOOKUP(F169,'Fruits Price'!$C$1:$E$25,3,FALSE)</f>
        <v>6.3650349650349654</v>
      </c>
      <c r="K169" s="4">
        <v>15</v>
      </c>
      <c r="L169" s="14">
        <f>VLOOKUP(F169,'Fruits Price'!$C$1:$F$25,4,FALSE)</f>
        <v>8.6349650349650346</v>
      </c>
      <c r="M169" s="14">
        <f t="shared" si="34"/>
        <v>19.232634032634031</v>
      </c>
      <c r="N169" s="14">
        <f t="shared" si="35"/>
        <v>25.460139860139861</v>
      </c>
      <c r="O169" s="4">
        <f t="shared" si="36"/>
        <v>60</v>
      </c>
      <c r="P169" s="14">
        <f t="shared" si="29"/>
        <v>34.539860139860139</v>
      </c>
    </row>
    <row r="170" spans="1:16" x14ac:dyDescent="0.3">
      <c r="A170" s="16">
        <f t="shared" si="32"/>
        <v>45626</v>
      </c>
      <c r="B170" s="4" t="str">
        <f t="shared" si="33"/>
        <v>Saturday</v>
      </c>
      <c r="C170" s="4">
        <f t="shared" si="30"/>
        <v>48</v>
      </c>
      <c r="D170" s="5">
        <v>59870</v>
      </c>
      <c r="E170" s="5" t="s">
        <v>8</v>
      </c>
      <c r="F170" s="5" t="s">
        <v>76</v>
      </c>
      <c r="G170" s="5" t="s">
        <v>24</v>
      </c>
      <c r="H170" s="5">
        <v>2</v>
      </c>
      <c r="I170" s="14">
        <f>VLOOKUP(F170,'Fruits Price'!$C$1:$G$25,5,FALSE)</f>
        <v>3.8270229770229771</v>
      </c>
      <c r="J170" s="14">
        <f>VLOOKUP(F170,'Fruits Price'!$C$1:$E$25,3,FALSE)</f>
        <v>5.0903096903096907</v>
      </c>
      <c r="K170" s="4">
        <v>13</v>
      </c>
      <c r="L170" s="14">
        <f>VLOOKUP(F170,'Fruits Price'!$C$1:$F$25,4,FALSE)</f>
        <v>7.9096903096903093</v>
      </c>
      <c r="M170" s="14">
        <f t="shared" si="34"/>
        <v>7.6540459540459542</v>
      </c>
      <c r="N170" s="14">
        <f t="shared" si="35"/>
        <v>10.180619380619381</v>
      </c>
      <c r="O170" s="4">
        <f t="shared" si="36"/>
        <v>26</v>
      </c>
      <c r="P170" s="14">
        <f t="shared" si="29"/>
        <v>15.819380619380619</v>
      </c>
    </row>
    <row r="171" spans="1:16" x14ac:dyDescent="0.3">
      <c r="A171" s="16">
        <f t="shared" si="32"/>
        <v>45626</v>
      </c>
      <c r="B171" s="4" t="str">
        <f t="shared" si="33"/>
        <v>Saturday</v>
      </c>
      <c r="C171" s="4">
        <f t="shared" si="30"/>
        <v>48</v>
      </c>
      <c r="D171" s="5">
        <v>30100</v>
      </c>
      <c r="E171" s="5" t="s">
        <v>9</v>
      </c>
      <c r="F171" s="5" t="s">
        <v>22</v>
      </c>
      <c r="G171" s="5" t="s">
        <v>24</v>
      </c>
      <c r="H171" s="5">
        <v>6</v>
      </c>
      <c r="I171" s="14">
        <f>VLOOKUP(F171,'Fruits Price'!$C$1:$G$25,5,FALSE)</f>
        <v>3</v>
      </c>
      <c r="J171" s="14">
        <f>VLOOKUP(F171,'Fruits Price'!$C$1:$E$25,3,FALSE)</f>
        <v>2</v>
      </c>
      <c r="K171" s="4">
        <v>4</v>
      </c>
      <c r="L171" s="14">
        <f>VLOOKUP(F171,'Fruits Price'!$C$1:$F$25,4,FALSE)</f>
        <v>2</v>
      </c>
      <c r="M171" s="14">
        <f t="shared" si="34"/>
        <v>18</v>
      </c>
      <c r="N171" s="14">
        <f t="shared" si="35"/>
        <v>12</v>
      </c>
      <c r="O171" s="4">
        <f t="shared" si="36"/>
        <v>24</v>
      </c>
      <c r="P171" s="14">
        <f t="shared" si="29"/>
        <v>12</v>
      </c>
    </row>
    <row r="172" spans="1:16" ht="28.8" x14ac:dyDescent="0.3">
      <c r="A172" s="16">
        <f t="shared" si="32"/>
        <v>45626</v>
      </c>
      <c r="B172" s="4" t="str">
        <f t="shared" si="33"/>
        <v>Saturday</v>
      </c>
      <c r="C172" s="4">
        <f t="shared" si="30"/>
        <v>48</v>
      </c>
      <c r="D172" s="5">
        <v>37095</v>
      </c>
      <c r="E172" s="5" t="s">
        <v>9</v>
      </c>
      <c r="F172" s="5" t="s">
        <v>77</v>
      </c>
      <c r="G172" s="5" t="s">
        <v>24</v>
      </c>
      <c r="H172" s="5">
        <v>2</v>
      </c>
      <c r="I172" s="14">
        <f>VLOOKUP(F172,'Fruits Price'!$C$1:$G$25,5,FALSE)</f>
        <v>2.5</v>
      </c>
      <c r="J172" s="14">
        <f>VLOOKUP(F172,'Fruits Price'!$C$1:$E$25,3,FALSE)</f>
        <v>2.5</v>
      </c>
      <c r="K172" s="4">
        <v>5</v>
      </c>
      <c r="L172" s="14">
        <f>VLOOKUP(F172,'Fruits Price'!$C$1:$F$25,4,FALSE)</f>
        <v>2.5</v>
      </c>
      <c r="M172" s="14">
        <f t="shared" si="34"/>
        <v>5</v>
      </c>
      <c r="N172" s="14">
        <f t="shared" si="35"/>
        <v>5</v>
      </c>
      <c r="O172" s="4">
        <f t="shared" si="36"/>
        <v>10</v>
      </c>
      <c r="P172" s="14">
        <f t="shared" si="29"/>
        <v>5</v>
      </c>
    </row>
    <row r="173" spans="1:16" x14ac:dyDescent="0.3">
      <c r="A173" s="16">
        <f t="shared" si="32"/>
        <v>45626</v>
      </c>
      <c r="B173" s="4" t="str">
        <f t="shared" si="33"/>
        <v>Saturday</v>
      </c>
      <c r="C173" s="4">
        <f t="shared" si="30"/>
        <v>48</v>
      </c>
      <c r="D173" s="5">
        <v>50571</v>
      </c>
      <c r="E173" s="5" t="s">
        <v>9</v>
      </c>
      <c r="F173" s="5" t="s">
        <v>23</v>
      </c>
      <c r="G173" s="5" t="s">
        <v>24</v>
      </c>
      <c r="H173" s="5">
        <v>2</v>
      </c>
      <c r="I173" s="14">
        <f>VLOOKUP(F173,'Fruits Price'!$C$1:$G$25,5,FALSE)</f>
        <v>3.5</v>
      </c>
      <c r="J173" s="14">
        <f>VLOOKUP(F173,'Fruits Price'!$C$1:$E$25,3,FALSE)</f>
        <v>4</v>
      </c>
      <c r="K173" s="4">
        <v>8</v>
      </c>
      <c r="L173" s="14">
        <f>VLOOKUP(F173,'Fruits Price'!$C$1:$F$25,4,FALSE)</f>
        <v>4</v>
      </c>
      <c r="M173" s="14">
        <f t="shared" si="34"/>
        <v>7</v>
      </c>
      <c r="N173" s="14">
        <f t="shared" si="35"/>
        <v>8</v>
      </c>
      <c r="O173" s="4">
        <f t="shared" si="36"/>
        <v>16</v>
      </c>
      <c r="P173" s="14">
        <f t="shared" si="29"/>
        <v>8</v>
      </c>
    </row>
    <row r="174" spans="1:16" ht="28.8" x14ac:dyDescent="0.3">
      <c r="A174" s="16">
        <f t="shared" si="32"/>
        <v>45626</v>
      </c>
      <c r="B174" s="4" t="str">
        <f t="shared" si="33"/>
        <v>Saturday</v>
      </c>
      <c r="C174" s="4">
        <f t="shared" si="30"/>
        <v>48</v>
      </c>
      <c r="D174" s="5">
        <v>56976</v>
      </c>
      <c r="E174" s="5" t="s">
        <v>27</v>
      </c>
      <c r="F174" s="5" t="s">
        <v>78</v>
      </c>
      <c r="G174" s="5" t="s">
        <v>24</v>
      </c>
      <c r="H174" s="5">
        <v>2</v>
      </c>
      <c r="I174" s="14">
        <f>VLOOKUP(F174,'Fruits Price'!$C$1:$G$25,5,FALSE)</f>
        <v>2</v>
      </c>
      <c r="J174" s="14">
        <f>VLOOKUP(F174,'Fruits Price'!$C$1:$E$25,3,FALSE)</f>
        <v>4</v>
      </c>
      <c r="K174" s="4">
        <v>6</v>
      </c>
      <c r="L174" s="14">
        <f>VLOOKUP(F174,'Fruits Price'!$C$1:$F$25,4,FALSE)</f>
        <v>2</v>
      </c>
      <c r="M174" s="14">
        <f t="shared" si="34"/>
        <v>4</v>
      </c>
      <c r="N174" s="14">
        <f t="shared" si="35"/>
        <v>8</v>
      </c>
      <c r="O174" s="4">
        <f t="shared" si="36"/>
        <v>12</v>
      </c>
      <c r="P174" s="14">
        <f t="shared" si="29"/>
        <v>4</v>
      </c>
    </row>
    <row r="175" spans="1:16" x14ac:dyDescent="0.3">
      <c r="A175" s="16">
        <f t="shared" si="32"/>
        <v>45626</v>
      </c>
      <c r="B175" s="4" t="str">
        <f t="shared" si="33"/>
        <v>Saturday</v>
      </c>
      <c r="C175" s="4">
        <f t="shared" si="30"/>
        <v>48</v>
      </c>
      <c r="D175" s="5">
        <v>30099</v>
      </c>
      <c r="E175" s="5" t="s">
        <v>31</v>
      </c>
      <c r="F175" s="5" t="s">
        <v>32</v>
      </c>
      <c r="G175" s="5" t="s">
        <v>24</v>
      </c>
      <c r="H175" s="5">
        <v>5</v>
      </c>
      <c r="I175" s="14">
        <f>VLOOKUP(F175,'Fruits Price'!$C$1:$G$25,5,FALSE)</f>
        <v>2.5</v>
      </c>
      <c r="J175" s="14">
        <f>VLOOKUP(F175,'Fruits Price'!$C$1:$E$25,3,FALSE)</f>
        <v>1.5</v>
      </c>
      <c r="K175" s="4">
        <v>3.5</v>
      </c>
      <c r="L175" s="14">
        <f>VLOOKUP(F175,'Fruits Price'!$C$1:$F$25,4,FALSE)</f>
        <v>2</v>
      </c>
      <c r="M175" s="14">
        <f t="shared" si="34"/>
        <v>12.5</v>
      </c>
      <c r="N175" s="14">
        <f t="shared" si="35"/>
        <v>7.5</v>
      </c>
      <c r="O175" s="4">
        <f t="shared" si="36"/>
        <v>17.5</v>
      </c>
      <c r="P175" s="14">
        <f t="shared" si="29"/>
        <v>10</v>
      </c>
    </row>
    <row r="176" spans="1:16" x14ac:dyDescent="0.3">
      <c r="A176" s="16">
        <v>45627</v>
      </c>
      <c r="B176" s="4" t="str">
        <f t="shared" si="33"/>
        <v>Sunday</v>
      </c>
      <c r="C176" s="4">
        <f t="shared" si="30"/>
        <v>49</v>
      </c>
      <c r="D176" s="5">
        <v>37011</v>
      </c>
      <c r="E176" s="5" t="s">
        <v>4</v>
      </c>
      <c r="F176" s="5" t="s">
        <v>10</v>
      </c>
      <c r="G176" s="5" t="s">
        <v>24</v>
      </c>
      <c r="H176" s="5">
        <v>1</v>
      </c>
      <c r="I176" s="14">
        <f>VLOOKUP(F176,'Fruits Price'!$C$1:$G$25,5,FALSE)</f>
        <v>1.5</v>
      </c>
      <c r="J176" s="14">
        <f>VLOOKUP(F176,'Fruits Price'!$C$1:$E$25,3,FALSE)</f>
        <v>3</v>
      </c>
      <c r="K176" s="4">
        <v>7</v>
      </c>
      <c r="L176" s="14">
        <f>VLOOKUP(F176,'Fruits Price'!$C$1:$F$25,4,FALSE)</f>
        <v>4</v>
      </c>
      <c r="M176" s="14">
        <f t="shared" si="34"/>
        <v>1.5</v>
      </c>
      <c r="N176" s="14">
        <f t="shared" si="35"/>
        <v>3</v>
      </c>
      <c r="O176" s="4">
        <f t="shared" si="36"/>
        <v>7</v>
      </c>
      <c r="P176" s="14">
        <f t="shared" si="29"/>
        <v>4</v>
      </c>
    </row>
    <row r="177" spans="1:16" x14ac:dyDescent="0.3">
      <c r="A177" s="16">
        <f t="shared" ref="A177:A191" si="37">A176</f>
        <v>45627</v>
      </c>
      <c r="B177" s="4" t="str">
        <f t="shared" si="33"/>
        <v>Sunday</v>
      </c>
      <c r="C177" s="4">
        <f t="shared" si="30"/>
        <v>49</v>
      </c>
      <c r="D177" s="5">
        <v>37100</v>
      </c>
      <c r="E177" s="5" t="s">
        <v>73</v>
      </c>
      <c r="F177" s="5" t="s">
        <v>74</v>
      </c>
      <c r="G177" s="5" t="s">
        <v>24</v>
      </c>
      <c r="H177" s="5">
        <v>2</v>
      </c>
      <c r="I177" s="14">
        <f>VLOOKUP(F177,'Fruits Price'!$C$1:$G$25,5,FALSE)</f>
        <v>1.6818181818181817</v>
      </c>
      <c r="J177" s="14">
        <f>VLOOKUP(F177,'Fruits Price'!$C$1:$E$25,3,FALSE)</f>
        <v>1.5636363636363635</v>
      </c>
      <c r="K177" s="4">
        <v>5</v>
      </c>
      <c r="L177" s="14">
        <f>VLOOKUP(F177,'Fruits Price'!$C$1:$F$25,4,FALSE)</f>
        <v>3.4363636363636365</v>
      </c>
      <c r="M177" s="14">
        <f t="shared" si="34"/>
        <v>3.3636363636363633</v>
      </c>
      <c r="N177" s="14">
        <f t="shared" si="35"/>
        <v>3.127272727272727</v>
      </c>
      <c r="O177" s="4">
        <f t="shared" si="36"/>
        <v>10</v>
      </c>
      <c r="P177" s="14">
        <f t="shared" si="29"/>
        <v>6.872727272727273</v>
      </c>
    </row>
    <row r="178" spans="1:16" x14ac:dyDescent="0.3">
      <c r="A178" s="16">
        <f t="shared" si="37"/>
        <v>45627</v>
      </c>
      <c r="B178" s="4" t="str">
        <f t="shared" si="33"/>
        <v>Sunday</v>
      </c>
      <c r="C178" s="4">
        <f t="shared" si="30"/>
        <v>49</v>
      </c>
      <c r="D178" s="5">
        <v>50565</v>
      </c>
      <c r="E178" s="5" t="s">
        <v>5</v>
      </c>
      <c r="F178" s="5" t="s">
        <v>12</v>
      </c>
      <c r="G178" s="5" t="s">
        <v>24</v>
      </c>
      <c r="H178" s="5">
        <v>3</v>
      </c>
      <c r="I178" s="14">
        <f>VLOOKUP(F178,'Fruits Price'!$C$1:$G$25,5,FALSE)</f>
        <v>2.5023865023865026</v>
      </c>
      <c r="J178" s="14">
        <f>VLOOKUP(F178,'Fruits Price'!$C$1:$E$25,3,FALSE)</f>
        <v>2.6693639693639697</v>
      </c>
      <c r="K178" s="4">
        <v>7</v>
      </c>
      <c r="L178" s="14">
        <f>VLOOKUP(F178,'Fruits Price'!$C$1:$F$25,4,FALSE)</f>
        <v>4.3306360306360308</v>
      </c>
      <c r="M178" s="14">
        <f t="shared" si="34"/>
        <v>7.5071595071595079</v>
      </c>
      <c r="N178" s="14">
        <f t="shared" si="35"/>
        <v>8.0080919080919095</v>
      </c>
      <c r="O178" s="4">
        <f t="shared" si="36"/>
        <v>21</v>
      </c>
      <c r="P178" s="14">
        <f t="shared" si="29"/>
        <v>12.991908091908092</v>
      </c>
    </row>
    <row r="179" spans="1:16" x14ac:dyDescent="0.3">
      <c r="A179" s="16">
        <f t="shared" si="37"/>
        <v>45627</v>
      </c>
      <c r="B179" s="4" t="str">
        <f t="shared" si="33"/>
        <v>Sunday</v>
      </c>
      <c r="C179" s="4">
        <f t="shared" si="30"/>
        <v>49</v>
      </c>
      <c r="D179" s="5">
        <v>50568</v>
      </c>
      <c r="E179" s="5" t="s">
        <v>5</v>
      </c>
      <c r="F179" s="5" t="s">
        <v>13</v>
      </c>
      <c r="G179" s="5" t="s">
        <v>24</v>
      </c>
      <c r="H179" s="5">
        <v>1</v>
      </c>
      <c r="I179" s="14">
        <f>VLOOKUP(F179,'Fruits Price'!$C$1:$G$25,5,FALSE)</f>
        <v>2.2695304695304692</v>
      </c>
      <c r="J179" s="14">
        <f>VLOOKUP(F179,'Fruits Price'!$C$1:$E$25,3,FALSE)</f>
        <v>2.4632367632367629</v>
      </c>
      <c r="K179" s="4">
        <v>8</v>
      </c>
      <c r="L179" s="14">
        <f>VLOOKUP(F179,'Fruits Price'!$C$1:$F$25,4,FALSE)</f>
        <v>5.5367632367632371</v>
      </c>
      <c r="M179" s="14">
        <f t="shared" si="34"/>
        <v>2.2695304695304692</v>
      </c>
      <c r="N179" s="14">
        <f t="shared" si="35"/>
        <v>2.4632367632367629</v>
      </c>
      <c r="O179" s="4">
        <f t="shared" si="36"/>
        <v>8</v>
      </c>
      <c r="P179" s="14">
        <f t="shared" si="29"/>
        <v>5.5367632367632371</v>
      </c>
    </row>
    <row r="180" spans="1:16" x14ac:dyDescent="0.3">
      <c r="A180" s="16">
        <f t="shared" si="37"/>
        <v>45627</v>
      </c>
      <c r="B180" s="4" t="str">
        <f t="shared" si="33"/>
        <v>Sunday</v>
      </c>
      <c r="C180" s="4">
        <f t="shared" si="30"/>
        <v>49</v>
      </c>
      <c r="D180" s="5">
        <v>50569</v>
      </c>
      <c r="E180" s="5" t="s">
        <v>5</v>
      </c>
      <c r="F180" s="5" t="s">
        <v>75</v>
      </c>
      <c r="G180" s="5" t="s">
        <v>24</v>
      </c>
      <c r="H180" s="5">
        <v>7</v>
      </c>
      <c r="I180" s="14">
        <f>VLOOKUP(F180,'Fruits Price'!$C$1:$G$25,5,FALSE)</f>
        <v>3.2201132201132201</v>
      </c>
      <c r="J180" s="14">
        <f>VLOOKUP(F180,'Fruits Price'!$C$1:$E$25,3,FALSE)</f>
        <v>3.8464535464535468</v>
      </c>
      <c r="K180" s="4">
        <v>10</v>
      </c>
      <c r="L180" s="14">
        <f>VLOOKUP(F180,'Fruits Price'!$C$1:$F$25,4,FALSE)</f>
        <v>6.1535464535464532</v>
      </c>
      <c r="M180" s="14">
        <f t="shared" si="34"/>
        <v>22.540792540792541</v>
      </c>
      <c r="N180" s="14">
        <f t="shared" si="35"/>
        <v>26.925174825174828</v>
      </c>
      <c r="O180" s="4">
        <f t="shared" si="36"/>
        <v>70</v>
      </c>
      <c r="P180" s="14">
        <f t="shared" si="29"/>
        <v>43.074825174825172</v>
      </c>
    </row>
    <row r="181" spans="1:16" x14ac:dyDescent="0.3">
      <c r="A181" s="16">
        <f t="shared" si="37"/>
        <v>45627</v>
      </c>
      <c r="B181" s="4" t="str">
        <f t="shared" si="33"/>
        <v>Sunday</v>
      </c>
      <c r="C181" s="4">
        <f t="shared" si="30"/>
        <v>49</v>
      </c>
      <c r="D181" s="5">
        <v>31027</v>
      </c>
      <c r="E181" s="5" t="s">
        <v>6</v>
      </c>
      <c r="F181" s="5" t="s">
        <v>14</v>
      </c>
      <c r="G181" s="5" t="s">
        <v>24</v>
      </c>
      <c r="H181" s="5">
        <v>2</v>
      </c>
      <c r="I181" s="14">
        <f>VLOOKUP(F181,'Fruits Price'!$C$1:$G$25,5,FALSE)</f>
        <v>2.5</v>
      </c>
      <c r="J181" s="14">
        <f>VLOOKUP(F181,'Fruits Price'!$C$1:$E$25,3,FALSE)</f>
        <v>2</v>
      </c>
      <c r="K181" s="4">
        <v>5</v>
      </c>
      <c r="L181" s="14">
        <f>VLOOKUP(F181,'Fruits Price'!$C$1:$F$25,4,FALSE)</f>
        <v>3</v>
      </c>
      <c r="M181" s="14">
        <f t="shared" si="34"/>
        <v>5</v>
      </c>
      <c r="N181" s="14">
        <f t="shared" si="35"/>
        <v>4</v>
      </c>
      <c r="O181" s="4">
        <f t="shared" si="36"/>
        <v>10</v>
      </c>
      <c r="P181" s="14">
        <f t="shared" si="29"/>
        <v>6</v>
      </c>
    </row>
    <row r="182" spans="1:16" x14ac:dyDescent="0.3">
      <c r="A182" s="16">
        <f t="shared" si="37"/>
        <v>45627</v>
      </c>
      <c r="B182" s="4" t="str">
        <f t="shared" si="33"/>
        <v>Sunday</v>
      </c>
      <c r="C182" s="4">
        <f t="shared" si="30"/>
        <v>49</v>
      </c>
      <c r="D182" s="5">
        <v>55275</v>
      </c>
      <c r="E182" s="5" t="s">
        <v>6</v>
      </c>
      <c r="F182" s="5" t="s">
        <v>16</v>
      </c>
      <c r="G182" s="5" t="s">
        <v>24</v>
      </c>
      <c r="H182" s="5">
        <v>1</v>
      </c>
      <c r="I182" s="14">
        <f>VLOOKUP(F182,'Fruits Price'!$C$1:$G$25,5,FALSE)</f>
        <v>2.5</v>
      </c>
      <c r="J182" s="14">
        <f>VLOOKUP(F182,'Fruits Price'!$C$1:$E$25,3,FALSE)</f>
        <v>2</v>
      </c>
      <c r="K182" s="4">
        <v>5</v>
      </c>
      <c r="L182" s="14">
        <f>VLOOKUP(F182,'Fruits Price'!$C$1:$F$25,4,FALSE)</f>
        <v>3</v>
      </c>
      <c r="M182" s="14">
        <f t="shared" si="34"/>
        <v>2.5</v>
      </c>
      <c r="N182" s="14">
        <f t="shared" si="35"/>
        <v>2</v>
      </c>
      <c r="O182" s="4">
        <f t="shared" si="36"/>
        <v>5</v>
      </c>
      <c r="P182" s="14">
        <f t="shared" si="29"/>
        <v>3</v>
      </c>
    </row>
    <row r="183" spans="1:16" x14ac:dyDescent="0.3">
      <c r="A183" s="16">
        <f t="shared" si="37"/>
        <v>45627</v>
      </c>
      <c r="B183" s="4" t="str">
        <f t="shared" si="33"/>
        <v>Sunday</v>
      </c>
      <c r="C183" s="4">
        <f t="shared" si="30"/>
        <v>49</v>
      </c>
      <c r="D183" s="5">
        <v>10320</v>
      </c>
      <c r="E183" s="5" t="s">
        <v>7</v>
      </c>
      <c r="F183" s="5" t="s">
        <v>17</v>
      </c>
      <c r="G183" s="5" t="s">
        <v>24</v>
      </c>
      <c r="H183" s="5">
        <v>6</v>
      </c>
      <c r="I183" s="14">
        <f>VLOOKUP(F183,'Fruits Price'!$C$1:$G$25,5,FALSE)</f>
        <v>3</v>
      </c>
      <c r="J183" s="14">
        <f>VLOOKUP(F183,'Fruits Price'!$C$1:$E$25,3,FALSE)</f>
        <v>3</v>
      </c>
      <c r="K183" s="4">
        <v>5</v>
      </c>
      <c r="L183" s="14">
        <f>VLOOKUP(F183,'Fruits Price'!$C$1:$F$25,4,FALSE)</f>
        <v>2</v>
      </c>
      <c r="M183" s="14">
        <f t="shared" si="34"/>
        <v>18</v>
      </c>
      <c r="N183" s="14">
        <f t="shared" si="35"/>
        <v>18</v>
      </c>
      <c r="O183" s="4">
        <f t="shared" si="36"/>
        <v>30</v>
      </c>
      <c r="P183" s="14">
        <f t="shared" si="29"/>
        <v>12</v>
      </c>
    </row>
    <row r="184" spans="1:16" x14ac:dyDescent="0.3">
      <c r="A184" s="16">
        <f t="shared" si="37"/>
        <v>45627</v>
      </c>
      <c r="B184" s="4" t="str">
        <f t="shared" si="33"/>
        <v>Sunday</v>
      </c>
      <c r="C184" s="4">
        <f t="shared" si="30"/>
        <v>49</v>
      </c>
      <c r="D184" s="5">
        <v>50570</v>
      </c>
      <c r="E184" s="5" t="s">
        <v>7</v>
      </c>
      <c r="F184" s="5" t="s">
        <v>19</v>
      </c>
      <c r="G184" s="5" t="s">
        <v>24</v>
      </c>
      <c r="H184" s="5">
        <v>2</v>
      </c>
      <c r="I184" s="14">
        <f>VLOOKUP(F184,'Fruits Price'!$C$1:$G$25,5,FALSE)</f>
        <v>3.2142857142857144</v>
      </c>
      <c r="J184" s="14">
        <f>VLOOKUP(F184,'Fruits Price'!$C$1:$E$25,3,FALSE)</f>
        <v>2.5142857142857142</v>
      </c>
      <c r="K184" s="4">
        <v>8</v>
      </c>
      <c r="L184" s="14">
        <f>VLOOKUP(F184,'Fruits Price'!$C$1:$F$25,4,FALSE)</f>
        <v>5.4857142857142858</v>
      </c>
      <c r="M184" s="14">
        <f t="shared" si="34"/>
        <v>6.4285714285714288</v>
      </c>
      <c r="N184" s="14">
        <f t="shared" si="35"/>
        <v>5.0285714285714285</v>
      </c>
      <c r="O184" s="4">
        <f t="shared" si="36"/>
        <v>16</v>
      </c>
      <c r="P184" s="14">
        <f t="shared" si="29"/>
        <v>10.971428571428572</v>
      </c>
    </row>
    <row r="185" spans="1:16" x14ac:dyDescent="0.3">
      <c r="A185" s="16">
        <f t="shared" si="37"/>
        <v>45627</v>
      </c>
      <c r="B185" s="4" t="str">
        <f t="shared" si="33"/>
        <v>Sunday</v>
      </c>
      <c r="C185" s="4">
        <f t="shared" si="30"/>
        <v>49</v>
      </c>
      <c r="D185" s="5">
        <v>31800</v>
      </c>
      <c r="E185" s="5" t="s">
        <v>8</v>
      </c>
      <c r="F185" s="5" t="s">
        <v>20</v>
      </c>
      <c r="G185" s="5" t="s">
        <v>24</v>
      </c>
      <c r="H185" s="5">
        <v>3</v>
      </c>
      <c r="I185" s="14">
        <f>VLOOKUP(F185,'Fruits Price'!$C$1:$G$25,5,FALSE)</f>
        <v>7.2486957486957486</v>
      </c>
      <c r="J185" s="14">
        <f>VLOOKUP(F185,'Fruits Price'!$C$1:$E$25,3,FALSE)</f>
        <v>15.042324342324342</v>
      </c>
      <c r="K185" s="4">
        <v>25</v>
      </c>
      <c r="L185" s="14">
        <f>VLOOKUP(F185,'Fruits Price'!$C$1:$F$25,4,FALSE)</f>
        <v>9.957675657675658</v>
      </c>
      <c r="M185" s="14">
        <f t="shared" si="34"/>
        <v>21.746087246087246</v>
      </c>
      <c r="N185" s="14">
        <f t="shared" si="35"/>
        <v>45.126973026973026</v>
      </c>
      <c r="O185" s="4">
        <f t="shared" si="36"/>
        <v>75</v>
      </c>
      <c r="P185" s="14">
        <f t="shared" si="29"/>
        <v>29.873026973026974</v>
      </c>
    </row>
    <row r="186" spans="1:16" x14ac:dyDescent="0.3">
      <c r="A186" s="16">
        <f t="shared" si="37"/>
        <v>45627</v>
      </c>
      <c r="B186" s="4" t="str">
        <f t="shared" si="33"/>
        <v>Sunday</v>
      </c>
      <c r="C186" s="4">
        <f t="shared" si="30"/>
        <v>49</v>
      </c>
      <c r="D186" s="5">
        <v>52208</v>
      </c>
      <c r="E186" s="5" t="s">
        <v>8</v>
      </c>
      <c r="F186" s="5" t="s">
        <v>21</v>
      </c>
      <c r="G186" s="5" t="s">
        <v>24</v>
      </c>
      <c r="H186" s="5">
        <v>10</v>
      </c>
      <c r="I186" s="14">
        <f>VLOOKUP(F186,'Fruits Price'!$C$1:$G$25,5,FALSE)</f>
        <v>4.8081585081585079</v>
      </c>
      <c r="J186" s="14">
        <f>VLOOKUP(F186,'Fruits Price'!$C$1:$E$25,3,FALSE)</f>
        <v>6.3650349650349654</v>
      </c>
      <c r="K186" s="4">
        <v>15</v>
      </c>
      <c r="L186" s="14">
        <f>VLOOKUP(F186,'Fruits Price'!$C$1:$F$25,4,FALSE)</f>
        <v>8.6349650349650346</v>
      </c>
      <c r="M186" s="14">
        <f t="shared" si="34"/>
        <v>48.081585081585075</v>
      </c>
      <c r="N186" s="14">
        <f t="shared" si="35"/>
        <v>63.650349650349654</v>
      </c>
      <c r="O186" s="4">
        <f t="shared" si="36"/>
        <v>150</v>
      </c>
      <c r="P186" s="14">
        <f t="shared" si="29"/>
        <v>86.349650349650346</v>
      </c>
    </row>
    <row r="187" spans="1:16" x14ac:dyDescent="0.3">
      <c r="A187" s="16">
        <f t="shared" si="37"/>
        <v>45627</v>
      </c>
      <c r="B187" s="4" t="str">
        <f t="shared" si="33"/>
        <v>Sunday</v>
      </c>
      <c r="C187" s="4">
        <f t="shared" si="30"/>
        <v>49</v>
      </c>
      <c r="D187" s="5">
        <v>59870</v>
      </c>
      <c r="E187" s="5" t="s">
        <v>8</v>
      </c>
      <c r="F187" s="5" t="s">
        <v>76</v>
      </c>
      <c r="G187" s="5" t="s">
        <v>24</v>
      </c>
      <c r="H187" s="5">
        <v>2</v>
      </c>
      <c r="I187" s="14">
        <f>VLOOKUP(F187,'Fruits Price'!$C$1:$G$25,5,FALSE)</f>
        <v>3.8270229770229771</v>
      </c>
      <c r="J187" s="14">
        <f>VLOOKUP(F187,'Fruits Price'!$C$1:$E$25,3,FALSE)</f>
        <v>5.0903096903096907</v>
      </c>
      <c r="K187" s="4">
        <v>13</v>
      </c>
      <c r="L187" s="14">
        <f>VLOOKUP(F187,'Fruits Price'!$C$1:$F$25,4,FALSE)</f>
        <v>7.9096903096903093</v>
      </c>
      <c r="M187" s="14">
        <f t="shared" si="34"/>
        <v>7.6540459540459542</v>
      </c>
      <c r="N187" s="14">
        <f t="shared" si="35"/>
        <v>10.180619380619381</v>
      </c>
      <c r="O187" s="4">
        <f t="shared" si="36"/>
        <v>26</v>
      </c>
      <c r="P187" s="14">
        <f t="shared" si="29"/>
        <v>15.819380619380619</v>
      </c>
    </row>
    <row r="188" spans="1:16" x14ac:dyDescent="0.3">
      <c r="A188" s="16">
        <f t="shared" si="37"/>
        <v>45627</v>
      </c>
      <c r="B188" s="4" t="str">
        <f t="shared" si="33"/>
        <v>Sunday</v>
      </c>
      <c r="C188" s="4">
        <f t="shared" si="30"/>
        <v>49</v>
      </c>
      <c r="D188" s="5">
        <v>30100</v>
      </c>
      <c r="E188" s="5" t="s">
        <v>9</v>
      </c>
      <c r="F188" s="5" t="s">
        <v>22</v>
      </c>
      <c r="G188" s="5" t="s">
        <v>24</v>
      </c>
      <c r="H188" s="5">
        <v>1</v>
      </c>
      <c r="I188" s="14">
        <f>VLOOKUP(F188,'Fruits Price'!$C$1:$G$25,5,FALSE)</f>
        <v>3</v>
      </c>
      <c r="J188" s="14">
        <f>VLOOKUP(F188,'Fruits Price'!$C$1:$E$25,3,FALSE)</f>
        <v>2</v>
      </c>
      <c r="K188" s="4">
        <v>4</v>
      </c>
      <c r="L188" s="14">
        <f>VLOOKUP(F188,'Fruits Price'!$C$1:$F$25,4,FALSE)</f>
        <v>2</v>
      </c>
      <c r="M188" s="14">
        <f t="shared" si="34"/>
        <v>3</v>
      </c>
      <c r="N188" s="14">
        <f t="shared" si="35"/>
        <v>2</v>
      </c>
      <c r="O188" s="4">
        <f t="shared" si="36"/>
        <v>4</v>
      </c>
      <c r="P188" s="14">
        <f t="shared" si="29"/>
        <v>2</v>
      </c>
    </row>
    <row r="189" spans="1:16" x14ac:dyDescent="0.3">
      <c r="A189" s="16">
        <f t="shared" si="37"/>
        <v>45627</v>
      </c>
      <c r="B189" s="4" t="str">
        <f t="shared" si="33"/>
        <v>Sunday</v>
      </c>
      <c r="C189" s="4">
        <f t="shared" si="30"/>
        <v>49</v>
      </c>
      <c r="D189" s="5">
        <v>50571</v>
      </c>
      <c r="E189" s="5" t="s">
        <v>9</v>
      </c>
      <c r="F189" s="5" t="s">
        <v>23</v>
      </c>
      <c r="G189" s="5" t="s">
        <v>24</v>
      </c>
      <c r="H189" s="5">
        <v>3</v>
      </c>
      <c r="I189" s="14">
        <f>VLOOKUP(F189,'Fruits Price'!$C$1:$G$25,5,FALSE)</f>
        <v>3.5</v>
      </c>
      <c r="J189" s="14">
        <f>VLOOKUP(F189,'Fruits Price'!$C$1:$E$25,3,FALSE)</f>
        <v>4</v>
      </c>
      <c r="K189" s="4">
        <v>8</v>
      </c>
      <c r="L189" s="14">
        <f>VLOOKUP(F189,'Fruits Price'!$C$1:$F$25,4,FALSE)</f>
        <v>4</v>
      </c>
      <c r="M189" s="14">
        <f t="shared" si="34"/>
        <v>10.5</v>
      </c>
      <c r="N189" s="14">
        <f t="shared" si="35"/>
        <v>12</v>
      </c>
      <c r="O189" s="4">
        <f t="shared" si="36"/>
        <v>24</v>
      </c>
      <c r="P189" s="14">
        <f t="shared" si="29"/>
        <v>12</v>
      </c>
    </row>
    <row r="190" spans="1:16" x14ac:dyDescent="0.3">
      <c r="A190" s="16">
        <f t="shared" si="37"/>
        <v>45627</v>
      </c>
      <c r="B190" s="4" t="str">
        <f t="shared" si="33"/>
        <v>Sunday</v>
      </c>
      <c r="C190" s="4">
        <f t="shared" si="30"/>
        <v>49</v>
      </c>
      <c r="D190" s="5">
        <v>42207</v>
      </c>
      <c r="E190" s="5" t="s">
        <v>27</v>
      </c>
      <c r="F190" s="5" t="s">
        <v>28</v>
      </c>
      <c r="G190" s="5" t="s">
        <v>24</v>
      </c>
      <c r="H190" s="5">
        <v>2</v>
      </c>
      <c r="I190" s="14">
        <f>VLOOKUP(F190,'Fruits Price'!$C$1:$G$25,5,FALSE)</f>
        <v>3</v>
      </c>
      <c r="J190" s="14">
        <f>VLOOKUP(F190,'Fruits Price'!$C$1:$E$25,3,FALSE)</f>
        <v>6</v>
      </c>
      <c r="K190" s="4">
        <v>10</v>
      </c>
      <c r="L190" s="14">
        <f>VLOOKUP(F190,'Fruits Price'!$C$1:$F$25,4,FALSE)</f>
        <v>4</v>
      </c>
      <c r="M190" s="14">
        <f t="shared" si="34"/>
        <v>6</v>
      </c>
      <c r="N190" s="14">
        <f t="shared" si="35"/>
        <v>12</v>
      </c>
      <c r="O190" s="4">
        <f t="shared" si="36"/>
        <v>20</v>
      </c>
      <c r="P190" s="14">
        <f t="shared" si="29"/>
        <v>8</v>
      </c>
    </row>
    <row r="191" spans="1:16" x14ac:dyDescent="0.3">
      <c r="A191" s="16">
        <f t="shared" si="37"/>
        <v>45627</v>
      </c>
      <c r="B191" s="4" t="str">
        <f t="shared" si="33"/>
        <v>Sunday</v>
      </c>
      <c r="C191" s="4">
        <f t="shared" si="30"/>
        <v>49</v>
      </c>
      <c r="D191" s="5">
        <v>30099</v>
      </c>
      <c r="E191" s="5" t="s">
        <v>31</v>
      </c>
      <c r="F191" s="5" t="s">
        <v>32</v>
      </c>
      <c r="G191" s="5" t="s">
        <v>24</v>
      </c>
      <c r="H191" s="5">
        <v>2</v>
      </c>
      <c r="I191" s="14">
        <f>VLOOKUP(F191,'Fruits Price'!$C$1:$G$25,5,FALSE)</f>
        <v>2.5</v>
      </c>
      <c r="J191" s="14">
        <f>VLOOKUP(F191,'Fruits Price'!$C$1:$E$25,3,FALSE)</f>
        <v>1.5</v>
      </c>
      <c r="K191" s="4">
        <v>3.5</v>
      </c>
      <c r="L191" s="14">
        <f>VLOOKUP(F191,'Fruits Price'!$C$1:$F$25,4,FALSE)</f>
        <v>2</v>
      </c>
      <c r="M191" s="14">
        <f t="shared" si="34"/>
        <v>5</v>
      </c>
      <c r="N191" s="14">
        <f t="shared" si="35"/>
        <v>3</v>
      </c>
      <c r="O191" s="4">
        <f t="shared" si="36"/>
        <v>7</v>
      </c>
      <c r="P191" s="14">
        <f t="shared" si="29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D4D7-A587-4778-953D-685D705A8041}">
  <dimension ref="A1:V89"/>
  <sheetViews>
    <sheetView workbookViewId="0">
      <selection activeCell="C14" sqref="C14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13.21875" bestFit="1" customWidth="1"/>
    <col min="4" max="4" width="8.77734375" bestFit="1" customWidth="1"/>
    <col min="5" max="5" width="16.6640625" bestFit="1" customWidth="1"/>
    <col min="6" max="6" width="34" bestFit="1" customWidth="1"/>
    <col min="7" max="7" width="6.6640625" bestFit="1" customWidth="1"/>
    <col min="8" max="8" width="12.88671875" bestFit="1" customWidth="1"/>
    <col min="9" max="9" width="21.5546875" bestFit="1" customWidth="1"/>
    <col min="10" max="10" width="13.5546875" bestFit="1" customWidth="1"/>
    <col min="11" max="11" width="13.6640625" bestFit="1" customWidth="1"/>
    <col min="12" max="12" width="15.44140625" bestFit="1" customWidth="1"/>
    <col min="13" max="13" width="19" bestFit="1" customWidth="1"/>
    <col min="14" max="14" width="17.44140625" bestFit="1" customWidth="1"/>
    <col min="15" max="15" width="15.6640625" bestFit="1" customWidth="1"/>
    <col min="16" max="16" width="12.88671875" bestFit="1" customWidth="1"/>
    <col min="17" max="17" width="9.33203125" bestFit="1" customWidth="1"/>
    <col min="18" max="18" width="10.6640625" bestFit="1" customWidth="1"/>
    <col min="19" max="19" width="10" bestFit="1" customWidth="1"/>
    <col min="20" max="20" width="10.21875" bestFit="1" customWidth="1"/>
    <col min="21" max="22" width="13.109375" bestFit="1" customWidth="1"/>
  </cols>
  <sheetData>
    <row r="1" spans="1:22" x14ac:dyDescent="0.3">
      <c r="A1" s="17" t="s">
        <v>33</v>
      </c>
      <c r="B1" s="18" t="s">
        <v>113</v>
      </c>
      <c r="C1" s="18" t="s">
        <v>148</v>
      </c>
      <c r="D1" s="17" t="s">
        <v>137</v>
      </c>
      <c r="E1" s="17" t="s">
        <v>138</v>
      </c>
      <c r="F1" s="17" t="s">
        <v>1</v>
      </c>
      <c r="G1" s="17" t="s">
        <v>2</v>
      </c>
      <c r="H1" s="17" t="s">
        <v>139</v>
      </c>
      <c r="I1" s="18" t="s">
        <v>140</v>
      </c>
      <c r="J1" s="18" t="s">
        <v>141</v>
      </c>
      <c r="K1" s="18" t="s">
        <v>142</v>
      </c>
      <c r="L1" s="18" t="s">
        <v>143</v>
      </c>
      <c r="M1" s="18" t="s">
        <v>144</v>
      </c>
      <c r="N1" s="18" t="s">
        <v>145</v>
      </c>
      <c r="O1" s="18" t="s">
        <v>146</v>
      </c>
      <c r="P1" s="18" t="s">
        <v>147</v>
      </c>
      <c r="Q1" s="18" t="s">
        <v>100</v>
      </c>
      <c r="R1" s="18" t="s">
        <v>99</v>
      </c>
      <c r="S1" s="18" t="s">
        <v>98</v>
      </c>
      <c r="T1" s="18" t="s">
        <v>97</v>
      </c>
      <c r="U1" s="18" t="s">
        <v>101</v>
      </c>
      <c r="V1" s="18" t="s">
        <v>102</v>
      </c>
    </row>
    <row r="2" spans="1:22" x14ac:dyDescent="0.3">
      <c r="A2" s="16">
        <v>45619</v>
      </c>
      <c r="B2" s="4" t="s">
        <v>120</v>
      </c>
      <c r="C2" s="4">
        <f>WEEKNUM(A2)</f>
        <v>47</v>
      </c>
      <c r="D2" s="5">
        <v>37100</v>
      </c>
      <c r="E2" s="5" t="s">
        <v>73</v>
      </c>
      <c r="F2" s="5" t="s">
        <v>74</v>
      </c>
      <c r="G2" s="5" t="s">
        <v>24</v>
      </c>
      <c r="H2" s="5">
        <v>2</v>
      </c>
      <c r="I2" s="14">
        <v>1.6818181818181817</v>
      </c>
      <c r="J2" s="14">
        <v>1.5636363636363635</v>
      </c>
      <c r="K2" s="4">
        <v>5</v>
      </c>
      <c r="L2" s="14">
        <v>3.4363636363636365</v>
      </c>
      <c r="M2" s="14">
        <v>3.3636363636363633</v>
      </c>
      <c r="N2" s="14">
        <v>3.127272727272727</v>
      </c>
      <c r="O2" s="4">
        <v>10</v>
      </c>
      <c r="P2" s="14">
        <v>6.872727272727273</v>
      </c>
      <c r="Q2" s="36">
        <f>'Fruits Price'!$Y$12 * 'Top Fruits'!H2</f>
        <v>0</v>
      </c>
      <c r="R2" s="36">
        <f>'Fruits Price'!$Y$13 * 'Top Fruits'!H2</f>
        <v>0.54545454545454541</v>
      </c>
      <c r="S2" s="36">
        <f>'Fruits Price'!$Y$14 * 'Top Fruits'!H2</f>
        <v>0</v>
      </c>
      <c r="T2" s="36">
        <f>'Fruits Price'!$Y$15 * 'Top Fruits'!H2</f>
        <v>0</v>
      </c>
      <c r="U2" s="36">
        <f>'Fruits Price'!$Y$16 * 'Top Fruits'!H2</f>
        <v>0</v>
      </c>
      <c r="V2" s="36">
        <f>'Fruits Price'!$Y$17 * 'Top Fruits'!H2</f>
        <v>0</v>
      </c>
    </row>
    <row r="3" spans="1:22" x14ac:dyDescent="0.3">
      <c r="A3" s="16">
        <v>45620</v>
      </c>
      <c r="B3" s="4" t="s">
        <v>121</v>
      </c>
      <c r="C3" s="4">
        <f t="shared" ref="C3:C66" si="0">WEEKNUM(A3)</f>
        <v>48</v>
      </c>
      <c r="D3" s="5">
        <v>37100</v>
      </c>
      <c r="E3" s="5" t="s">
        <v>73</v>
      </c>
      <c r="F3" s="5" t="s">
        <v>74</v>
      </c>
      <c r="G3" s="5" t="s">
        <v>24</v>
      </c>
      <c r="H3" s="5">
        <v>1</v>
      </c>
      <c r="I3" s="14">
        <v>1.6818181818181817</v>
      </c>
      <c r="J3" s="14">
        <v>1.5636363636363635</v>
      </c>
      <c r="K3" s="4">
        <v>5</v>
      </c>
      <c r="L3" s="14">
        <v>3.4363636363636365</v>
      </c>
      <c r="M3" s="14">
        <v>1.6818181818181817</v>
      </c>
      <c r="N3" s="14">
        <v>1.5636363636363635</v>
      </c>
      <c r="O3" s="4">
        <v>5</v>
      </c>
      <c r="P3" s="14">
        <v>3.4363636363636365</v>
      </c>
      <c r="Q3" s="36">
        <f>'Fruits Price'!$Y$12 * 'Top Fruits'!H3</f>
        <v>0</v>
      </c>
      <c r="R3" s="36">
        <f>'Fruits Price'!$Y$13 * 'Top Fruits'!H3</f>
        <v>0.27272727272727271</v>
      </c>
      <c r="S3" s="36">
        <f>'Fruits Price'!$Y$14 * 'Top Fruits'!H3</f>
        <v>0</v>
      </c>
      <c r="T3" s="36">
        <f>'Fruits Price'!$Y$15 * 'Top Fruits'!H3</f>
        <v>0</v>
      </c>
      <c r="U3" s="36">
        <f>'Fruits Price'!$Y$16 * 'Top Fruits'!H3</f>
        <v>0</v>
      </c>
      <c r="V3" s="36">
        <f>'Fruits Price'!$Y$17 * 'Top Fruits'!H3</f>
        <v>0</v>
      </c>
    </row>
    <row r="4" spans="1:22" x14ac:dyDescent="0.3">
      <c r="A4" s="16">
        <v>45622</v>
      </c>
      <c r="B4" s="4" t="s">
        <v>123</v>
      </c>
      <c r="C4" s="4">
        <f t="shared" si="0"/>
        <v>48</v>
      </c>
      <c r="D4" s="5">
        <v>37100</v>
      </c>
      <c r="E4" s="5" t="s">
        <v>73</v>
      </c>
      <c r="F4" s="5" t="s">
        <v>74</v>
      </c>
      <c r="G4" s="5" t="s">
        <v>24</v>
      </c>
      <c r="H4" s="5">
        <v>1</v>
      </c>
      <c r="I4" s="14">
        <v>1.6818181818181817</v>
      </c>
      <c r="J4" s="14">
        <v>1.5636363636363635</v>
      </c>
      <c r="K4" s="4">
        <v>5</v>
      </c>
      <c r="L4" s="14">
        <v>3.4363636363636365</v>
      </c>
      <c r="M4" s="14">
        <v>1.6818181818181817</v>
      </c>
      <c r="N4" s="14">
        <v>1.5636363636363635</v>
      </c>
      <c r="O4" s="4">
        <v>5</v>
      </c>
      <c r="P4" s="14">
        <v>3.4363636363636365</v>
      </c>
      <c r="Q4" s="36">
        <f>'Fruits Price'!$Y$12 * 'Top Fruits'!H4</f>
        <v>0</v>
      </c>
      <c r="R4" s="36">
        <f>'Fruits Price'!$Y$13 * 'Top Fruits'!H4</f>
        <v>0.27272727272727271</v>
      </c>
      <c r="S4" s="36">
        <f>'Fruits Price'!$Y$14 * 'Top Fruits'!H4</f>
        <v>0</v>
      </c>
      <c r="T4" s="36">
        <f>'Fruits Price'!$Y$15 * 'Top Fruits'!H4</f>
        <v>0</v>
      </c>
      <c r="U4" s="36">
        <f>'Fruits Price'!$Y$16 * 'Top Fruits'!H4</f>
        <v>0</v>
      </c>
      <c r="V4" s="36">
        <f>'Fruits Price'!$Y$17 * 'Top Fruits'!H4</f>
        <v>0</v>
      </c>
    </row>
    <row r="5" spans="1:22" x14ac:dyDescent="0.3">
      <c r="A5" s="16">
        <v>45623</v>
      </c>
      <c r="B5" s="4" t="s">
        <v>124</v>
      </c>
      <c r="C5" s="4">
        <f t="shared" si="0"/>
        <v>48</v>
      </c>
      <c r="D5" s="5">
        <v>37100</v>
      </c>
      <c r="E5" s="5" t="s">
        <v>73</v>
      </c>
      <c r="F5" s="5" t="s">
        <v>74</v>
      </c>
      <c r="G5" s="5" t="s">
        <v>24</v>
      </c>
      <c r="H5" s="5">
        <v>1</v>
      </c>
      <c r="I5" s="14">
        <v>1.6818181818181817</v>
      </c>
      <c r="J5" s="14">
        <v>1.5636363636363635</v>
      </c>
      <c r="K5" s="4">
        <v>5</v>
      </c>
      <c r="L5" s="14">
        <v>3.4363636363636365</v>
      </c>
      <c r="M5" s="14">
        <v>1.6818181818181817</v>
      </c>
      <c r="N5" s="14">
        <v>1.5636363636363635</v>
      </c>
      <c r="O5" s="4">
        <v>5</v>
      </c>
      <c r="P5" s="14">
        <v>3.4363636363636365</v>
      </c>
      <c r="Q5" s="36">
        <f>'Fruits Price'!$Y$12 * 'Top Fruits'!H5</f>
        <v>0</v>
      </c>
      <c r="R5" s="36">
        <f>'Fruits Price'!$Y$13 * 'Top Fruits'!H5</f>
        <v>0.27272727272727271</v>
      </c>
      <c r="S5" s="36">
        <f>'Fruits Price'!$Y$14 * 'Top Fruits'!H5</f>
        <v>0</v>
      </c>
      <c r="T5" s="36">
        <f>'Fruits Price'!$Y$15 * 'Top Fruits'!H5</f>
        <v>0</v>
      </c>
      <c r="U5" s="36">
        <f>'Fruits Price'!$Y$16 * 'Top Fruits'!H5</f>
        <v>0</v>
      </c>
      <c r="V5" s="36">
        <f>'Fruits Price'!$Y$17 * 'Top Fruits'!H5</f>
        <v>0</v>
      </c>
    </row>
    <row r="6" spans="1:22" x14ac:dyDescent="0.3">
      <c r="A6" s="16">
        <v>45625</v>
      </c>
      <c r="B6" s="4" t="s">
        <v>119</v>
      </c>
      <c r="C6" s="4">
        <f t="shared" si="0"/>
        <v>48</v>
      </c>
      <c r="D6" s="5">
        <v>37100</v>
      </c>
      <c r="E6" s="5" t="s">
        <v>73</v>
      </c>
      <c r="F6" s="5" t="s">
        <v>74</v>
      </c>
      <c r="G6" s="5" t="s">
        <v>24</v>
      </c>
      <c r="H6" s="5">
        <v>2</v>
      </c>
      <c r="I6" s="14">
        <v>1.6818181818181817</v>
      </c>
      <c r="J6" s="14">
        <v>1.5636363636363635</v>
      </c>
      <c r="K6" s="4">
        <v>5</v>
      </c>
      <c r="L6" s="14">
        <v>3.4363636363636365</v>
      </c>
      <c r="M6" s="14">
        <v>3.3636363636363633</v>
      </c>
      <c r="N6" s="14">
        <v>3.127272727272727</v>
      </c>
      <c r="O6" s="4">
        <v>10</v>
      </c>
      <c r="P6" s="14">
        <v>6.872727272727273</v>
      </c>
      <c r="Q6" s="36">
        <f>'Fruits Price'!$Y$12 * 'Top Fruits'!H6</f>
        <v>0</v>
      </c>
      <c r="R6" s="36">
        <f>'Fruits Price'!$Y$13 * 'Top Fruits'!H6</f>
        <v>0.54545454545454541</v>
      </c>
      <c r="S6" s="36">
        <f>'Fruits Price'!$Y$14 * 'Top Fruits'!H6</f>
        <v>0</v>
      </c>
      <c r="T6" s="36">
        <f>'Fruits Price'!$Y$15 * 'Top Fruits'!H6</f>
        <v>0</v>
      </c>
      <c r="U6" s="36">
        <f>'Fruits Price'!$Y$16 * 'Top Fruits'!H6</f>
        <v>0</v>
      </c>
      <c r="V6" s="36">
        <f>'Fruits Price'!$Y$17 * 'Top Fruits'!H6</f>
        <v>0</v>
      </c>
    </row>
    <row r="7" spans="1:22" x14ac:dyDescent="0.3">
      <c r="A7" s="16">
        <v>45626</v>
      </c>
      <c r="B7" s="4" t="s">
        <v>120</v>
      </c>
      <c r="C7" s="4">
        <f t="shared" si="0"/>
        <v>48</v>
      </c>
      <c r="D7" s="5">
        <v>37100</v>
      </c>
      <c r="E7" s="5" t="s">
        <v>73</v>
      </c>
      <c r="F7" s="5" t="s">
        <v>74</v>
      </c>
      <c r="G7" s="5" t="s">
        <v>24</v>
      </c>
      <c r="H7" s="5">
        <v>1</v>
      </c>
      <c r="I7" s="14">
        <v>1.6818181818181817</v>
      </c>
      <c r="J7" s="14">
        <v>1.5636363636363635</v>
      </c>
      <c r="K7" s="4">
        <v>5</v>
      </c>
      <c r="L7" s="14">
        <v>3.4363636363636365</v>
      </c>
      <c r="M7" s="14">
        <v>1.6818181818181817</v>
      </c>
      <c r="N7" s="14">
        <v>1.5636363636363635</v>
      </c>
      <c r="O7" s="4">
        <v>5</v>
      </c>
      <c r="P7" s="14">
        <v>3.4363636363636365</v>
      </c>
      <c r="Q7" s="36">
        <f>'Fruits Price'!$Y$12 * 'Top Fruits'!H7</f>
        <v>0</v>
      </c>
      <c r="R7" s="36">
        <f>'Fruits Price'!$Y$13 * 'Top Fruits'!H7</f>
        <v>0.27272727272727271</v>
      </c>
      <c r="S7" s="36">
        <f>'Fruits Price'!$Y$14 * 'Top Fruits'!H7</f>
        <v>0</v>
      </c>
      <c r="T7" s="36">
        <f>'Fruits Price'!$Y$15 * 'Top Fruits'!H7</f>
        <v>0</v>
      </c>
      <c r="U7" s="36">
        <f>'Fruits Price'!$Y$16 * 'Top Fruits'!H7</f>
        <v>0</v>
      </c>
      <c r="V7" s="36">
        <f>'Fruits Price'!$Y$17 * 'Top Fruits'!H7</f>
        <v>0</v>
      </c>
    </row>
    <row r="8" spans="1:22" x14ac:dyDescent="0.3">
      <c r="A8" s="16">
        <v>45627</v>
      </c>
      <c r="B8" s="4" t="s">
        <v>121</v>
      </c>
      <c r="C8" s="4">
        <f t="shared" si="0"/>
        <v>49</v>
      </c>
      <c r="D8" s="5">
        <v>37100</v>
      </c>
      <c r="E8" s="5" t="s">
        <v>73</v>
      </c>
      <c r="F8" s="5" t="s">
        <v>74</v>
      </c>
      <c r="G8" s="5" t="s">
        <v>24</v>
      </c>
      <c r="H8" s="5">
        <v>2</v>
      </c>
      <c r="I8" s="14">
        <v>1.6818181818181817</v>
      </c>
      <c r="J8" s="14">
        <v>1.5636363636363635</v>
      </c>
      <c r="K8" s="4">
        <v>5</v>
      </c>
      <c r="L8" s="14">
        <v>3.4363636363636365</v>
      </c>
      <c r="M8" s="14">
        <v>3.3636363636363633</v>
      </c>
      <c r="N8" s="14">
        <v>3.127272727272727</v>
      </c>
      <c r="O8" s="4">
        <v>10</v>
      </c>
      <c r="P8" s="14">
        <v>6.872727272727273</v>
      </c>
      <c r="Q8" s="36">
        <f>'Fruits Price'!$Y$12 * 'Top Fruits'!H8</f>
        <v>0</v>
      </c>
      <c r="R8" s="36">
        <f>'Fruits Price'!$Y$13 * 'Top Fruits'!H8</f>
        <v>0.54545454545454541</v>
      </c>
      <c r="S8" s="36">
        <f>'Fruits Price'!$Y$14 * 'Top Fruits'!H8</f>
        <v>0</v>
      </c>
      <c r="T8" s="36">
        <f>'Fruits Price'!$Y$15 * 'Top Fruits'!H8</f>
        <v>0</v>
      </c>
      <c r="U8" s="36">
        <f>'Fruits Price'!$Y$16 * 'Top Fruits'!H8</f>
        <v>0</v>
      </c>
      <c r="V8" s="36">
        <f>'Fruits Price'!$Y$17 * 'Top Fruits'!H8</f>
        <v>0</v>
      </c>
    </row>
    <row r="9" spans="1:22" x14ac:dyDescent="0.3">
      <c r="A9" s="16">
        <v>45619</v>
      </c>
      <c r="B9" s="4" t="s">
        <v>120</v>
      </c>
      <c r="C9" s="4">
        <f t="shared" si="0"/>
        <v>47</v>
      </c>
      <c r="D9" s="5">
        <v>50569</v>
      </c>
      <c r="E9" s="5" t="s">
        <v>5</v>
      </c>
      <c r="F9" s="5" t="s">
        <v>75</v>
      </c>
      <c r="G9" s="5" t="s">
        <v>24</v>
      </c>
      <c r="H9" s="5">
        <v>2</v>
      </c>
      <c r="I9" s="14">
        <v>3.2201132201132201</v>
      </c>
      <c r="J9" s="14">
        <v>3.8464535464535468</v>
      </c>
      <c r="K9" s="4">
        <v>10</v>
      </c>
      <c r="L9" s="14">
        <v>6.1535464535464532</v>
      </c>
      <c r="M9" s="14">
        <v>6.4402264402264402</v>
      </c>
      <c r="N9" s="14">
        <v>7.6929070929070935</v>
      </c>
      <c r="O9" s="4">
        <v>20</v>
      </c>
      <c r="P9" s="14">
        <v>12.307092907092906</v>
      </c>
      <c r="Q9" s="36">
        <f>'Fruits Price'!$AD$12 * 'Top Fruits'!H9</f>
        <v>0.7142857142857143</v>
      </c>
      <c r="R9" s="36">
        <f>'Fruits Price'!$AD$13 * 'Top Fruits'!H9</f>
        <v>0.36363636363636365</v>
      </c>
      <c r="S9" s="36">
        <f>'Fruits Price'!$AD$14 * 'Top Fruits'!H9</f>
        <v>0.30769230769230771</v>
      </c>
      <c r="T9" s="36">
        <f>'Fruits Price'!$AD$15 * 'Top Fruits'!H9</f>
        <v>0.66666666666666663</v>
      </c>
      <c r="U9" s="36">
        <f>'Fruits Price'!$AD$16 * 'Top Fruits'!H9</f>
        <v>0</v>
      </c>
      <c r="V9" s="36">
        <f>'Fruits Price'!$AD$17 * 'Top Fruits'!H9</f>
        <v>0</v>
      </c>
    </row>
    <row r="10" spans="1:22" x14ac:dyDescent="0.3">
      <c r="A10" s="16">
        <v>45620</v>
      </c>
      <c r="B10" s="4" t="s">
        <v>121</v>
      </c>
      <c r="C10" s="4">
        <f t="shared" si="0"/>
        <v>48</v>
      </c>
      <c r="D10" s="5">
        <v>50569</v>
      </c>
      <c r="E10" s="5" t="s">
        <v>5</v>
      </c>
      <c r="F10" s="5" t="s">
        <v>75</v>
      </c>
      <c r="G10" s="5" t="s">
        <v>24</v>
      </c>
      <c r="H10" s="5">
        <v>6</v>
      </c>
      <c r="I10" s="14">
        <v>3.2201132201132201</v>
      </c>
      <c r="J10" s="14">
        <v>3.8464535464535468</v>
      </c>
      <c r="K10" s="4">
        <v>10</v>
      </c>
      <c r="L10" s="14">
        <v>6.1535464535464532</v>
      </c>
      <c r="M10" s="14">
        <v>19.320679320679321</v>
      </c>
      <c r="N10" s="14">
        <v>23.078721278721282</v>
      </c>
      <c r="O10" s="4">
        <v>60</v>
      </c>
      <c r="P10" s="14">
        <v>36.921278721278718</v>
      </c>
      <c r="Q10" s="36">
        <f>'Fruits Price'!$AD$12 * 'Top Fruits'!H10</f>
        <v>2.1428571428571428</v>
      </c>
      <c r="R10" s="36">
        <f>'Fruits Price'!$AD$13 * 'Top Fruits'!H10</f>
        <v>1.0909090909090908</v>
      </c>
      <c r="S10" s="36">
        <f>'Fruits Price'!$AD$14 * 'Top Fruits'!H10</f>
        <v>0.92307692307692313</v>
      </c>
      <c r="T10" s="36">
        <f>'Fruits Price'!$AD$15 * 'Top Fruits'!H10</f>
        <v>2</v>
      </c>
      <c r="U10" s="36">
        <f>'Fruits Price'!$AD$16 * 'Top Fruits'!H10</f>
        <v>0</v>
      </c>
      <c r="V10" s="36">
        <f>'Fruits Price'!$AD$17 * 'Top Fruits'!H10</f>
        <v>0</v>
      </c>
    </row>
    <row r="11" spans="1:22" x14ac:dyDescent="0.3">
      <c r="A11" s="16">
        <v>45621</v>
      </c>
      <c r="B11" s="4" t="s">
        <v>122</v>
      </c>
      <c r="C11" s="4">
        <f t="shared" si="0"/>
        <v>48</v>
      </c>
      <c r="D11" s="5">
        <v>50569</v>
      </c>
      <c r="E11" s="5" t="s">
        <v>5</v>
      </c>
      <c r="F11" s="5" t="s">
        <v>75</v>
      </c>
      <c r="G11" s="5" t="s">
        <v>24</v>
      </c>
      <c r="H11" s="5">
        <v>3</v>
      </c>
      <c r="I11" s="14">
        <v>3.2201132201132201</v>
      </c>
      <c r="J11" s="14">
        <v>3.8464535464535468</v>
      </c>
      <c r="K11" s="4">
        <v>10</v>
      </c>
      <c r="L11" s="14">
        <v>6.1535464535464532</v>
      </c>
      <c r="M11" s="14">
        <v>9.6603396603396607</v>
      </c>
      <c r="N11" s="14">
        <v>11.539360639360641</v>
      </c>
      <c r="O11" s="4">
        <v>30</v>
      </c>
      <c r="P11" s="14">
        <v>18.460639360639359</v>
      </c>
      <c r="Q11" s="36">
        <f>'Fruits Price'!$AD$12 * 'Top Fruits'!H11</f>
        <v>1.0714285714285714</v>
      </c>
      <c r="R11" s="36">
        <f>'Fruits Price'!$AD$13 * 'Top Fruits'!H11</f>
        <v>0.54545454545454541</v>
      </c>
      <c r="S11" s="36">
        <f>'Fruits Price'!$AD$14 * 'Top Fruits'!H11</f>
        <v>0.46153846153846156</v>
      </c>
      <c r="T11" s="36">
        <f>'Fruits Price'!$AD$15 * 'Top Fruits'!H11</f>
        <v>1</v>
      </c>
      <c r="U11" s="36">
        <f>'Fruits Price'!$AD$16 * 'Top Fruits'!H11</f>
        <v>0</v>
      </c>
      <c r="V11" s="36">
        <f>'Fruits Price'!$AD$17 * 'Top Fruits'!H11</f>
        <v>0</v>
      </c>
    </row>
    <row r="12" spans="1:22" x14ac:dyDescent="0.3">
      <c r="A12" s="16">
        <v>45622</v>
      </c>
      <c r="B12" s="4" t="s">
        <v>123</v>
      </c>
      <c r="C12" s="4">
        <f t="shared" si="0"/>
        <v>48</v>
      </c>
      <c r="D12" s="5">
        <v>50569</v>
      </c>
      <c r="E12" s="5" t="s">
        <v>5</v>
      </c>
      <c r="F12" s="5" t="s">
        <v>75</v>
      </c>
      <c r="G12" s="5" t="s">
        <v>24</v>
      </c>
      <c r="H12" s="5">
        <v>4</v>
      </c>
      <c r="I12" s="14">
        <v>3.2201132201132201</v>
      </c>
      <c r="J12" s="14">
        <v>3.8464535464535468</v>
      </c>
      <c r="K12" s="4">
        <v>10</v>
      </c>
      <c r="L12" s="14">
        <v>6.1535464535464532</v>
      </c>
      <c r="M12" s="14">
        <v>12.88045288045288</v>
      </c>
      <c r="N12" s="14">
        <v>15.385814185814187</v>
      </c>
      <c r="O12" s="4">
        <v>40</v>
      </c>
      <c r="P12" s="14">
        <v>24.614185814185813</v>
      </c>
      <c r="Q12" s="36">
        <f>'Fruits Price'!$AD$12 * 'Top Fruits'!H12</f>
        <v>1.4285714285714286</v>
      </c>
      <c r="R12" s="36">
        <f>'Fruits Price'!$AD$13 * 'Top Fruits'!H12</f>
        <v>0.72727272727272729</v>
      </c>
      <c r="S12" s="36">
        <f>'Fruits Price'!$AD$14 * 'Top Fruits'!H12</f>
        <v>0.61538461538461542</v>
      </c>
      <c r="T12" s="36">
        <f>'Fruits Price'!$AD$15 * 'Top Fruits'!H12</f>
        <v>1.3333333333333333</v>
      </c>
      <c r="U12" s="36">
        <f>'Fruits Price'!$AD$16 * 'Top Fruits'!H12</f>
        <v>0</v>
      </c>
      <c r="V12" s="36">
        <f>'Fruits Price'!$AD$17 * 'Top Fruits'!H12</f>
        <v>0</v>
      </c>
    </row>
    <row r="13" spans="1:22" x14ac:dyDescent="0.3">
      <c r="A13" s="16">
        <v>45623</v>
      </c>
      <c r="B13" s="4" t="s">
        <v>124</v>
      </c>
      <c r="C13" s="4">
        <f t="shared" si="0"/>
        <v>48</v>
      </c>
      <c r="D13" s="5">
        <v>50569</v>
      </c>
      <c r="E13" s="5" t="s">
        <v>5</v>
      </c>
      <c r="F13" s="5" t="s">
        <v>75</v>
      </c>
      <c r="G13" s="5" t="s">
        <v>24</v>
      </c>
      <c r="H13" s="5">
        <v>2</v>
      </c>
      <c r="I13" s="14">
        <v>3.2201132201132201</v>
      </c>
      <c r="J13" s="14">
        <v>3.8464535464535468</v>
      </c>
      <c r="K13" s="4">
        <v>10</v>
      </c>
      <c r="L13" s="14">
        <v>6.1535464535464532</v>
      </c>
      <c r="M13" s="14">
        <v>6.4402264402264402</v>
      </c>
      <c r="N13" s="14">
        <v>7.6929070929070935</v>
      </c>
      <c r="O13" s="4">
        <v>20</v>
      </c>
      <c r="P13" s="14">
        <v>12.307092907092906</v>
      </c>
      <c r="Q13" s="36">
        <f>'Fruits Price'!$AD$12 * 'Top Fruits'!H13</f>
        <v>0.7142857142857143</v>
      </c>
      <c r="R13" s="36">
        <f>'Fruits Price'!$AD$13 * 'Top Fruits'!H13</f>
        <v>0.36363636363636365</v>
      </c>
      <c r="S13" s="36">
        <f>'Fruits Price'!$AD$14 * 'Top Fruits'!H13</f>
        <v>0.30769230769230771</v>
      </c>
      <c r="T13" s="36">
        <f>'Fruits Price'!$AD$15 * 'Top Fruits'!H13</f>
        <v>0.66666666666666663</v>
      </c>
      <c r="U13" s="36">
        <f>'Fruits Price'!$AD$16 * 'Top Fruits'!H13</f>
        <v>0</v>
      </c>
      <c r="V13" s="36">
        <f>'Fruits Price'!$AD$17 * 'Top Fruits'!H13</f>
        <v>0</v>
      </c>
    </row>
    <row r="14" spans="1:22" x14ac:dyDescent="0.3">
      <c r="A14" s="16">
        <v>45624</v>
      </c>
      <c r="B14" s="4" t="s">
        <v>125</v>
      </c>
      <c r="C14" s="4">
        <f t="shared" si="0"/>
        <v>48</v>
      </c>
      <c r="D14" s="5">
        <v>50569</v>
      </c>
      <c r="E14" s="5" t="s">
        <v>5</v>
      </c>
      <c r="F14" s="5" t="s">
        <v>75</v>
      </c>
      <c r="G14" s="5" t="s">
        <v>24</v>
      </c>
      <c r="H14" s="5">
        <v>3</v>
      </c>
      <c r="I14" s="14">
        <v>3.2201132201132201</v>
      </c>
      <c r="J14" s="14">
        <v>3.8464535464535468</v>
      </c>
      <c r="K14" s="4">
        <v>10</v>
      </c>
      <c r="L14" s="14">
        <v>6.1535464535464532</v>
      </c>
      <c r="M14" s="14">
        <v>9.6603396603396607</v>
      </c>
      <c r="N14" s="14">
        <v>11.539360639360641</v>
      </c>
      <c r="O14" s="4">
        <v>30</v>
      </c>
      <c r="P14" s="14">
        <v>18.460639360639359</v>
      </c>
      <c r="Q14" s="36">
        <f>'Fruits Price'!$AD$12 * 'Top Fruits'!H14</f>
        <v>1.0714285714285714</v>
      </c>
      <c r="R14" s="36">
        <f>'Fruits Price'!$AD$13 * 'Top Fruits'!H14</f>
        <v>0.54545454545454541</v>
      </c>
      <c r="S14" s="36">
        <f>'Fruits Price'!$AD$14 * 'Top Fruits'!H14</f>
        <v>0.46153846153846156</v>
      </c>
      <c r="T14" s="36">
        <f>'Fruits Price'!$AD$15 * 'Top Fruits'!H14</f>
        <v>1</v>
      </c>
      <c r="U14" s="36">
        <f>'Fruits Price'!$AD$16 * 'Top Fruits'!H14</f>
        <v>0</v>
      </c>
      <c r="V14" s="36">
        <f>'Fruits Price'!$AD$17 * 'Top Fruits'!H14</f>
        <v>0</v>
      </c>
    </row>
    <row r="15" spans="1:22" x14ac:dyDescent="0.3">
      <c r="A15" s="16">
        <v>45625</v>
      </c>
      <c r="B15" s="4" t="s">
        <v>119</v>
      </c>
      <c r="C15" s="4">
        <f t="shared" si="0"/>
        <v>48</v>
      </c>
      <c r="D15" s="5">
        <v>50569</v>
      </c>
      <c r="E15" s="5" t="s">
        <v>5</v>
      </c>
      <c r="F15" s="5" t="s">
        <v>75</v>
      </c>
      <c r="G15" s="5" t="s">
        <v>24</v>
      </c>
      <c r="H15" s="5">
        <v>2</v>
      </c>
      <c r="I15" s="14">
        <v>3.2201132201132201</v>
      </c>
      <c r="J15" s="14">
        <v>3.8464535464535468</v>
      </c>
      <c r="K15" s="4">
        <v>10</v>
      </c>
      <c r="L15" s="14">
        <v>6.1535464535464532</v>
      </c>
      <c r="M15" s="14">
        <v>6.4402264402264402</v>
      </c>
      <c r="N15" s="14">
        <v>7.6929070929070935</v>
      </c>
      <c r="O15" s="4">
        <v>20</v>
      </c>
      <c r="P15" s="14">
        <v>12.307092907092906</v>
      </c>
      <c r="Q15" s="36">
        <f>'Fruits Price'!$AD$12 * 'Top Fruits'!H15</f>
        <v>0.7142857142857143</v>
      </c>
      <c r="R15" s="36">
        <f>'Fruits Price'!$AD$13 * 'Top Fruits'!H15</f>
        <v>0.36363636363636365</v>
      </c>
      <c r="S15" s="36">
        <f>'Fruits Price'!$AD$14 * 'Top Fruits'!H15</f>
        <v>0.30769230769230771</v>
      </c>
      <c r="T15" s="36">
        <f>'Fruits Price'!$AD$15 * 'Top Fruits'!H15</f>
        <v>0.66666666666666663</v>
      </c>
      <c r="U15" s="36">
        <f>'Fruits Price'!$AD$16 * 'Top Fruits'!H15</f>
        <v>0</v>
      </c>
      <c r="V15" s="36">
        <f>'Fruits Price'!$AD$17 * 'Top Fruits'!H15</f>
        <v>0</v>
      </c>
    </row>
    <row r="16" spans="1:22" x14ac:dyDescent="0.3">
      <c r="A16" s="16">
        <v>45626</v>
      </c>
      <c r="B16" s="4" t="s">
        <v>120</v>
      </c>
      <c r="C16" s="4">
        <f t="shared" si="0"/>
        <v>48</v>
      </c>
      <c r="D16" s="5">
        <v>50569</v>
      </c>
      <c r="E16" s="5" t="s">
        <v>5</v>
      </c>
      <c r="F16" s="5" t="s">
        <v>75</v>
      </c>
      <c r="G16" s="5" t="s">
        <v>24</v>
      </c>
      <c r="H16" s="5">
        <v>5</v>
      </c>
      <c r="I16" s="14">
        <v>3.2201132201132201</v>
      </c>
      <c r="J16" s="14">
        <v>3.8464535464535468</v>
      </c>
      <c r="K16" s="4">
        <v>10</v>
      </c>
      <c r="L16" s="14">
        <v>6.1535464535464532</v>
      </c>
      <c r="M16" s="14">
        <v>16.100566100566102</v>
      </c>
      <c r="N16" s="14">
        <v>19.232267732267733</v>
      </c>
      <c r="O16" s="4">
        <v>50</v>
      </c>
      <c r="P16" s="14">
        <v>30.767732267732267</v>
      </c>
      <c r="Q16" s="36">
        <f>'Fruits Price'!$AD$12 * 'Top Fruits'!H16</f>
        <v>1.7857142857142858</v>
      </c>
      <c r="R16" s="36">
        <f>'Fruits Price'!$AD$13 * 'Top Fruits'!H16</f>
        <v>0.90909090909090917</v>
      </c>
      <c r="S16" s="36">
        <f>'Fruits Price'!$AD$14 * 'Top Fruits'!H16</f>
        <v>0.76923076923076927</v>
      </c>
      <c r="T16" s="36">
        <f>'Fruits Price'!$AD$15 * 'Top Fruits'!H16</f>
        <v>1.6666666666666665</v>
      </c>
      <c r="U16" s="36">
        <f>'Fruits Price'!$AD$16 * 'Top Fruits'!H16</f>
        <v>0</v>
      </c>
      <c r="V16" s="36">
        <f>'Fruits Price'!$AD$17 * 'Top Fruits'!H16</f>
        <v>0</v>
      </c>
    </row>
    <row r="17" spans="1:22" x14ac:dyDescent="0.3">
      <c r="A17" s="16">
        <v>45627</v>
      </c>
      <c r="B17" s="4" t="s">
        <v>121</v>
      </c>
      <c r="C17" s="4">
        <f t="shared" si="0"/>
        <v>49</v>
      </c>
      <c r="D17" s="5">
        <v>50569</v>
      </c>
      <c r="E17" s="5" t="s">
        <v>5</v>
      </c>
      <c r="F17" s="5" t="s">
        <v>75</v>
      </c>
      <c r="G17" s="5" t="s">
        <v>24</v>
      </c>
      <c r="H17" s="5">
        <v>7</v>
      </c>
      <c r="I17" s="14">
        <v>3.2201132201132201</v>
      </c>
      <c r="J17" s="14">
        <v>3.8464535464535468</v>
      </c>
      <c r="K17" s="4">
        <v>10</v>
      </c>
      <c r="L17" s="14">
        <v>6.1535464535464532</v>
      </c>
      <c r="M17" s="14">
        <v>22.540792540792541</v>
      </c>
      <c r="N17" s="14">
        <v>26.925174825174828</v>
      </c>
      <c r="O17" s="4">
        <v>70</v>
      </c>
      <c r="P17" s="14">
        <v>43.074825174825172</v>
      </c>
      <c r="Q17" s="36">
        <f>'Fruits Price'!$AD$12 * 'Top Fruits'!H17</f>
        <v>2.5</v>
      </c>
      <c r="R17" s="36">
        <f>'Fruits Price'!$AD$13 * 'Top Fruits'!H17</f>
        <v>1.2727272727272727</v>
      </c>
      <c r="S17" s="36">
        <f>'Fruits Price'!$AD$14 * 'Top Fruits'!H17</f>
        <v>1.0769230769230771</v>
      </c>
      <c r="T17" s="36">
        <f>'Fruits Price'!$AD$15 * 'Top Fruits'!H17</f>
        <v>2.333333333333333</v>
      </c>
      <c r="U17" s="36">
        <f>'Fruits Price'!$AD$16 * 'Top Fruits'!H17</f>
        <v>0</v>
      </c>
      <c r="V17" s="36">
        <f>'Fruits Price'!$AD$17 * 'Top Fruits'!H17</f>
        <v>0</v>
      </c>
    </row>
    <row r="18" spans="1:22" x14ac:dyDescent="0.3">
      <c r="A18" s="16">
        <v>45618</v>
      </c>
      <c r="B18" s="4" t="s">
        <v>119</v>
      </c>
      <c r="C18" s="4">
        <f t="shared" si="0"/>
        <v>47</v>
      </c>
      <c r="D18" s="4">
        <v>50565</v>
      </c>
      <c r="E18" s="4" t="s">
        <v>5</v>
      </c>
      <c r="F18" s="4" t="s">
        <v>12</v>
      </c>
      <c r="G18" s="4" t="s">
        <v>24</v>
      </c>
      <c r="H18" s="4">
        <v>2</v>
      </c>
      <c r="I18" s="14">
        <v>2.5023865023865026</v>
      </c>
      <c r="J18" s="14">
        <v>2.6693639693639697</v>
      </c>
      <c r="K18" s="4">
        <v>7</v>
      </c>
      <c r="L18" s="14">
        <v>4.3306360306360308</v>
      </c>
      <c r="M18" s="14">
        <v>5.0047730047730052</v>
      </c>
      <c r="N18" s="14">
        <v>5.3387279387279394</v>
      </c>
      <c r="O18" s="4">
        <v>14</v>
      </c>
      <c r="P18" s="14">
        <v>8.6612720612720615</v>
      </c>
      <c r="Q18" s="36">
        <f>'Fruits Price'!$AE$12 * 'Top Fruits'!H8</f>
        <v>0.4285714285714286</v>
      </c>
      <c r="R18" s="36">
        <f>'Fruits Price'!$AE$13 * 'Top Fruits'!H18</f>
        <v>0.27272727272727271</v>
      </c>
      <c r="S18" s="36">
        <f>'Fruits Price'!$AE$14 * 'Top Fruits'!H18</f>
        <v>0.23076923076923075</v>
      </c>
      <c r="T18" s="36">
        <f>'Fruits Price'!$AE$15 * 'Top Fruits'!H18</f>
        <v>0.44444444444444448</v>
      </c>
      <c r="U18" s="36">
        <f>'Fruits Price'!$AE$16 * 'Top Fruits'!H18</f>
        <v>0</v>
      </c>
      <c r="V18" s="36">
        <f>'Fruits Price'!$AE$17 * 'Top Fruits'!H18</f>
        <v>0</v>
      </c>
    </row>
    <row r="19" spans="1:22" x14ac:dyDescent="0.3">
      <c r="A19" s="16">
        <v>45619</v>
      </c>
      <c r="B19" s="4" t="s">
        <v>120</v>
      </c>
      <c r="C19" s="4">
        <f t="shared" si="0"/>
        <v>47</v>
      </c>
      <c r="D19" s="5">
        <v>50565</v>
      </c>
      <c r="E19" s="5" t="s">
        <v>5</v>
      </c>
      <c r="F19" s="5" t="s">
        <v>12</v>
      </c>
      <c r="G19" s="5" t="s">
        <v>24</v>
      </c>
      <c r="H19" s="5">
        <v>1</v>
      </c>
      <c r="I19" s="14">
        <v>2.5023865023865026</v>
      </c>
      <c r="J19" s="14">
        <v>2.6693639693639697</v>
      </c>
      <c r="K19" s="4">
        <v>7</v>
      </c>
      <c r="L19" s="14">
        <v>4.3306360306360308</v>
      </c>
      <c r="M19" s="14">
        <v>2.5023865023865026</v>
      </c>
      <c r="N19" s="14">
        <v>2.6693639693639697</v>
      </c>
      <c r="O19" s="4">
        <v>7</v>
      </c>
      <c r="P19" s="14">
        <v>4.3306360306360308</v>
      </c>
      <c r="Q19" s="36">
        <f>'Fruits Price'!$AE$12 * 'Top Fruits'!H9</f>
        <v>0.4285714285714286</v>
      </c>
      <c r="R19" s="36">
        <f>'Fruits Price'!$AE$13 * 'Top Fruits'!H19</f>
        <v>0.13636363636363635</v>
      </c>
      <c r="S19" s="36">
        <f>'Fruits Price'!$AE$14 * 'Top Fruits'!H19</f>
        <v>0.11538461538461538</v>
      </c>
      <c r="T19" s="36">
        <f>'Fruits Price'!$AE$15 * 'Top Fruits'!H19</f>
        <v>0.22222222222222224</v>
      </c>
      <c r="U19" s="36">
        <f>'Fruits Price'!$AE$16 * 'Top Fruits'!H19</f>
        <v>0</v>
      </c>
      <c r="V19" s="36">
        <f>'Fruits Price'!$AE$17 * 'Top Fruits'!H19</f>
        <v>0</v>
      </c>
    </row>
    <row r="20" spans="1:22" x14ac:dyDescent="0.3">
      <c r="A20" s="16">
        <v>45621</v>
      </c>
      <c r="B20" s="4" t="s">
        <v>122</v>
      </c>
      <c r="C20" s="4">
        <f t="shared" si="0"/>
        <v>48</v>
      </c>
      <c r="D20" s="5">
        <v>50565</v>
      </c>
      <c r="E20" s="5" t="s">
        <v>5</v>
      </c>
      <c r="F20" s="5" t="s">
        <v>12</v>
      </c>
      <c r="G20" s="5" t="s">
        <v>24</v>
      </c>
      <c r="H20" s="5">
        <v>2</v>
      </c>
      <c r="I20" s="14">
        <v>2.5023865023865026</v>
      </c>
      <c r="J20" s="14">
        <v>2.6693639693639697</v>
      </c>
      <c r="K20" s="4">
        <v>7</v>
      </c>
      <c r="L20" s="14">
        <v>4.3306360306360308</v>
      </c>
      <c r="M20" s="14">
        <v>5.0047730047730052</v>
      </c>
      <c r="N20" s="14">
        <v>5.3387279387279394</v>
      </c>
      <c r="O20" s="4">
        <v>14</v>
      </c>
      <c r="P20" s="14">
        <v>8.6612720612720615</v>
      </c>
      <c r="Q20" s="36">
        <f>'Fruits Price'!$AE$12 * 'Top Fruits'!H10</f>
        <v>1.2857142857142858</v>
      </c>
      <c r="R20" s="36">
        <f>'Fruits Price'!$AE$13 * 'Top Fruits'!H20</f>
        <v>0.27272727272727271</v>
      </c>
      <c r="S20" s="36">
        <f>'Fruits Price'!$AE$14 * 'Top Fruits'!H20</f>
        <v>0.23076923076923075</v>
      </c>
      <c r="T20" s="36">
        <f>'Fruits Price'!$AE$15 * 'Top Fruits'!H20</f>
        <v>0.44444444444444448</v>
      </c>
      <c r="U20" s="36">
        <f>'Fruits Price'!$AE$16 * 'Top Fruits'!H20</f>
        <v>0</v>
      </c>
      <c r="V20" s="36">
        <f>'Fruits Price'!$AE$17 * 'Top Fruits'!H20</f>
        <v>0</v>
      </c>
    </row>
    <row r="21" spans="1:22" x14ac:dyDescent="0.3">
      <c r="A21" s="16">
        <v>45622</v>
      </c>
      <c r="B21" s="4" t="s">
        <v>123</v>
      </c>
      <c r="C21" s="4">
        <f t="shared" si="0"/>
        <v>48</v>
      </c>
      <c r="D21" s="5">
        <v>50565</v>
      </c>
      <c r="E21" s="5" t="s">
        <v>5</v>
      </c>
      <c r="F21" s="5" t="s">
        <v>12</v>
      </c>
      <c r="G21" s="5" t="s">
        <v>24</v>
      </c>
      <c r="H21" s="5">
        <v>1</v>
      </c>
      <c r="I21" s="14">
        <v>2.5023865023865026</v>
      </c>
      <c r="J21" s="14">
        <v>2.6693639693639697</v>
      </c>
      <c r="K21" s="4">
        <v>7</v>
      </c>
      <c r="L21" s="14">
        <v>4.3306360306360308</v>
      </c>
      <c r="M21" s="14">
        <v>2.5023865023865026</v>
      </c>
      <c r="N21" s="14">
        <v>2.6693639693639697</v>
      </c>
      <c r="O21" s="4">
        <v>7</v>
      </c>
      <c r="P21" s="14">
        <v>4.3306360306360308</v>
      </c>
      <c r="Q21" s="36">
        <f>'Fruits Price'!$AE$12 * 'Top Fruits'!H11</f>
        <v>0.6428571428571429</v>
      </c>
      <c r="R21" s="36">
        <f>'Fruits Price'!$AE$13 * 'Top Fruits'!H21</f>
        <v>0.13636363636363635</v>
      </c>
      <c r="S21" s="36">
        <f>'Fruits Price'!$AE$14 * 'Top Fruits'!H21</f>
        <v>0.11538461538461538</v>
      </c>
      <c r="T21" s="36">
        <f>'Fruits Price'!$AE$15 * 'Top Fruits'!H21</f>
        <v>0.22222222222222224</v>
      </c>
      <c r="U21" s="36">
        <f>'Fruits Price'!$AE$16 * 'Top Fruits'!H21</f>
        <v>0</v>
      </c>
      <c r="V21" s="36">
        <f>'Fruits Price'!$AE$17 * 'Top Fruits'!H21</f>
        <v>0</v>
      </c>
    </row>
    <row r="22" spans="1:22" x14ac:dyDescent="0.3">
      <c r="A22" s="16">
        <v>45623</v>
      </c>
      <c r="B22" s="4" t="s">
        <v>124</v>
      </c>
      <c r="C22" s="4">
        <f t="shared" si="0"/>
        <v>48</v>
      </c>
      <c r="D22" s="5">
        <v>50565</v>
      </c>
      <c r="E22" s="5" t="s">
        <v>5</v>
      </c>
      <c r="F22" s="5" t="s">
        <v>12</v>
      </c>
      <c r="G22" s="5" t="s">
        <v>24</v>
      </c>
      <c r="H22" s="5">
        <v>1</v>
      </c>
      <c r="I22" s="14">
        <v>2.5023865023865026</v>
      </c>
      <c r="J22" s="14">
        <v>2.6693639693639697</v>
      </c>
      <c r="K22" s="4">
        <v>7</v>
      </c>
      <c r="L22" s="14">
        <v>4.3306360306360308</v>
      </c>
      <c r="M22" s="14">
        <v>2.5023865023865026</v>
      </c>
      <c r="N22" s="14">
        <v>2.6693639693639697</v>
      </c>
      <c r="O22" s="4">
        <v>7</v>
      </c>
      <c r="P22" s="14">
        <v>4.3306360306360308</v>
      </c>
      <c r="Q22" s="36">
        <f>'Fruits Price'!$AE$12 * 'Top Fruits'!H12</f>
        <v>0.85714285714285721</v>
      </c>
      <c r="R22" s="36">
        <f>'Fruits Price'!$AE$13 * 'Top Fruits'!H22</f>
        <v>0.13636363636363635</v>
      </c>
      <c r="S22" s="36">
        <f>'Fruits Price'!$AE$14 * 'Top Fruits'!H22</f>
        <v>0.11538461538461538</v>
      </c>
      <c r="T22" s="36">
        <f>'Fruits Price'!$AE$15 * 'Top Fruits'!H22</f>
        <v>0.22222222222222224</v>
      </c>
      <c r="U22" s="36">
        <f>'Fruits Price'!$AE$16 * 'Top Fruits'!H22</f>
        <v>0</v>
      </c>
      <c r="V22" s="36">
        <f>'Fruits Price'!$AE$17 * 'Top Fruits'!H22</f>
        <v>0</v>
      </c>
    </row>
    <row r="23" spans="1:22" x14ac:dyDescent="0.3">
      <c r="A23" s="16">
        <v>45624</v>
      </c>
      <c r="B23" s="4" t="s">
        <v>125</v>
      </c>
      <c r="C23" s="4">
        <f t="shared" si="0"/>
        <v>48</v>
      </c>
      <c r="D23" s="5">
        <v>50565</v>
      </c>
      <c r="E23" s="5" t="s">
        <v>5</v>
      </c>
      <c r="F23" s="5" t="s">
        <v>12</v>
      </c>
      <c r="G23" s="5" t="s">
        <v>24</v>
      </c>
      <c r="H23" s="5">
        <v>2</v>
      </c>
      <c r="I23" s="14">
        <v>2.5023865023865026</v>
      </c>
      <c r="J23" s="14">
        <v>2.6693639693639697</v>
      </c>
      <c r="K23" s="4">
        <v>7</v>
      </c>
      <c r="L23" s="14">
        <v>4.3306360306360308</v>
      </c>
      <c r="M23" s="14">
        <v>5.0047730047730052</v>
      </c>
      <c r="N23" s="14">
        <v>5.3387279387279394</v>
      </c>
      <c r="O23" s="4">
        <v>14</v>
      </c>
      <c r="P23" s="14">
        <v>8.6612720612720615</v>
      </c>
      <c r="Q23" s="36">
        <f>'Fruits Price'!$AE$12 * 'Top Fruits'!H13</f>
        <v>0.4285714285714286</v>
      </c>
      <c r="R23" s="36">
        <f>'Fruits Price'!$AE$13 * 'Top Fruits'!H23</f>
        <v>0.27272727272727271</v>
      </c>
      <c r="S23" s="36">
        <f>'Fruits Price'!$AE$14 * 'Top Fruits'!H23</f>
        <v>0.23076923076923075</v>
      </c>
      <c r="T23" s="36">
        <f>'Fruits Price'!$AE$15 * 'Top Fruits'!H23</f>
        <v>0.44444444444444448</v>
      </c>
      <c r="U23" s="36">
        <f>'Fruits Price'!$AE$16 * 'Top Fruits'!H23</f>
        <v>0</v>
      </c>
      <c r="V23" s="36">
        <f>'Fruits Price'!$AE$17 * 'Top Fruits'!H23</f>
        <v>0</v>
      </c>
    </row>
    <row r="24" spans="1:22" x14ac:dyDescent="0.3">
      <c r="A24" s="16">
        <v>45627</v>
      </c>
      <c r="B24" s="4" t="s">
        <v>121</v>
      </c>
      <c r="C24" s="4">
        <f t="shared" si="0"/>
        <v>49</v>
      </c>
      <c r="D24" s="5">
        <v>50565</v>
      </c>
      <c r="E24" s="5" t="s">
        <v>5</v>
      </c>
      <c r="F24" s="5" t="s">
        <v>12</v>
      </c>
      <c r="G24" s="5" t="s">
        <v>24</v>
      </c>
      <c r="H24" s="5">
        <v>3</v>
      </c>
      <c r="I24" s="14">
        <v>2.5023865023865026</v>
      </c>
      <c r="J24" s="14">
        <v>2.6693639693639697</v>
      </c>
      <c r="K24" s="4">
        <v>7</v>
      </c>
      <c r="L24" s="14">
        <v>4.3306360306360308</v>
      </c>
      <c r="M24" s="14">
        <v>7.5071595071595079</v>
      </c>
      <c r="N24" s="14">
        <v>8.0080919080919095</v>
      </c>
      <c r="O24" s="4">
        <v>21</v>
      </c>
      <c r="P24" s="14">
        <v>12.991908091908092</v>
      </c>
      <c r="Q24" s="36">
        <f>'Fruits Price'!$AE$12 * 'Top Fruits'!H14</f>
        <v>0.6428571428571429</v>
      </c>
      <c r="R24" s="36">
        <f>'Fruits Price'!$AE$13 * 'Top Fruits'!H24</f>
        <v>0.40909090909090906</v>
      </c>
      <c r="S24" s="36">
        <f>'Fruits Price'!$AE$14 * 'Top Fruits'!H24</f>
        <v>0.34615384615384615</v>
      </c>
      <c r="T24" s="36">
        <f>'Fruits Price'!$AE$15 * 'Top Fruits'!H24</f>
        <v>0.66666666666666674</v>
      </c>
      <c r="U24" s="36">
        <f>'Fruits Price'!$AE$16 * 'Top Fruits'!H24</f>
        <v>0</v>
      </c>
      <c r="V24" s="36">
        <f>'Fruits Price'!$AE$17 * 'Top Fruits'!H24</f>
        <v>0</v>
      </c>
    </row>
    <row r="25" spans="1:22" x14ac:dyDescent="0.3">
      <c r="A25" s="16">
        <v>45620</v>
      </c>
      <c r="B25" s="4" t="s">
        <v>121</v>
      </c>
      <c r="C25" s="4">
        <f t="shared" si="0"/>
        <v>48</v>
      </c>
      <c r="D25" s="5">
        <v>37099</v>
      </c>
      <c r="E25" s="5" t="s">
        <v>83</v>
      </c>
      <c r="F25" s="5" t="s">
        <v>84</v>
      </c>
      <c r="G25" s="5" t="s">
        <v>24</v>
      </c>
      <c r="H25" s="5">
        <v>2</v>
      </c>
      <c r="I25" s="14">
        <v>1.6153846153846154</v>
      </c>
      <c r="J25" s="14">
        <v>1.6769230769230767</v>
      </c>
      <c r="K25" s="4">
        <v>5</v>
      </c>
      <c r="L25" s="14">
        <v>3.3230769230769233</v>
      </c>
      <c r="M25" s="14">
        <v>3.2307692307692308</v>
      </c>
      <c r="N25" s="14">
        <v>3.3538461538461535</v>
      </c>
      <c r="O25" s="4">
        <v>10</v>
      </c>
      <c r="P25" s="14">
        <v>6.6461538461538465</v>
      </c>
      <c r="Q25" s="36">
        <f>'Fruits Price'!$Z$12 * 'Top Fruits'!H25</f>
        <v>0</v>
      </c>
      <c r="R25" s="36">
        <f>'Fruits Price'!$Z$13 * 'Top Fruits'!H25</f>
        <v>0</v>
      </c>
      <c r="S25" s="36">
        <f>'Fruits Price'!$Z$14 * 'Top Fruits'!H25</f>
        <v>0.49230769230769228</v>
      </c>
      <c r="T25" s="36">
        <f>'Fruits Price'!$Z$15 * 'Top Fruits'!H25</f>
        <v>0</v>
      </c>
      <c r="U25" s="36">
        <f>'Fruits Price'!$Z$16 * 'Top Fruits'!H25</f>
        <v>0</v>
      </c>
      <c r="V25" s="36">
        <f>'Fruits Price'!$Z$17 * 'Top Fruits'!H25</f>
        <v>0</v>
      </c>
    </row>
    <row r="26" spans="1:22" x14ac:dyDescent="0.3">
      <c r="A26" s="16">
        <v>45623</v>
      </c>
      <c r="B26" s="4" t="s">
        <v>124</v>
      </c>
      <c r="C26" s="4">
        <f t="shared" si="0"/>
        <v>48</v>
      </c>
      <c r="D26" s="5">
        <v>37099</v>
      </c>
      <c r="E26" s="5" t="s">
        <v>83</v>
      </c>
      <c r="F26" s="5" t="s">
        <v>84</v>
      </c>
      <c r="G26" s="5" t="s">
        <v>24</v>
      </c>
      <c r="H26" s="5">
        <v>2</v>
      </c>
      <c r="I26" s="14">
        <v>1.6153846153846154</v>
      </c>
      <c r="J26" s="14">
        <v>1.6769230769230767</v>
      </c>
      <c r="K26" s="4">
        <v>5</v>
      </c>
      <c r="L26" s="14">
        <v>3.3230769230769233</v>
      </c>
      <c r="M26" s="14">
        <v>3.2307692307692308</v>
      </c>
      <c r="N26" s="14">
        <v>3.3538461538461535</v>
      </c>
      <c r="O26" s="4">
        <v>10</v>
      </c>
      <c r="P26" s="14">
        <v>6.6461538461538465</v>
      </c>
      <c r="Q26" s="36">
        <f>'Fruits Price'!$Z$12 * 'Top Fruits'!H26</f>
        <v>0</v>
      </c>
      <c r="R26" s="36">
        <f>'Fruits Price'!$Z$13 * 'Top Fruits'!H26</f>
        <v>0</v>
      </c>
      <c r="S26" s="36">
        <f>'Fruits Price'!$Z$14 * 'Top Fruits'!H26</f>
        <v>0.49230769230769228</v>
      </c>
      <c r="T26" s="36">
        <f>'Fruits Price'!$Z$15 * 'Top Fruits'!H26</f>
        <v>0</v>
      </c>
      <c r="U26" s="36">
        <f>'Fruits Price'!$Z$16 * 'Top Fruits'!H26</f>
        <v>0</v>
      </c>
      <c r="V26" s="36">
        <f>'Fruits Price'!$Z$17 * 'Top Fruits'!H26</f>
        <v>0</v>
      </c>
    </row>
    <row r="27" spans="1:22" x14ac:dyDescent="0.3">
      <c r="A27" s="16">
        <v>45625</v>
      </c>
      <c r="B27" s="4" t="s">
        <v>119</v>
      </c>
      <c r="C27" s="4">
        <f t="shared" si="0"/>
        <v>48</v>
      </c>
      <c r="D27" s="5">
        <v>37099</v>
      </c>
      <c r="E27" s="5" t="s">
        <v>83</v>
      </c>
      <c r="F27" s="5" t="s">
        <v>84</v>
      </c>
      <c r="G27" s="5" t="s">
        <v>24</v>
      </c>
      <c r="H27" s="5">
        <v>4</v>
      </c>
      <c r="I27" s="14">
        <v>1.6153846153846154</v>
      </c>
      <c r="J27" s="14">
        <v>1.6769230769230767</v>
      </c>
      <c r="K27" s="4">
        <v>5</v>
      </c>
      <c r="L27" s="14">
        <v>3.3230769230769233</v>
      </c>
      <c r="M27" s="14">
        <v>6.4615384615384617</v>
      </c>
      <c r="N27" s="14">
        <v>6.707692307692307</v>
      </c>
      <c r="O27" s="4">
        <v>20</v>
      </c>
      <c r="P27" s="14">
        <v>13.292307692307693</v>
      </c>
      <c r="Q27" s="36">
        <f>'Fruits Price'!$Z$12 * 'Top Fruits'!H27</f>
        <v>0</v>
      </c>
      <c r="R27" s="36">
        <f>'Fruits Price'!$Z$13 * 'Top Fruits'!H27</f>
        <v>0</v>
      </c>
      <c r="S27" s="36">
        <f>'Fruits Price'!$Z$14 * 'Top Fruits'!H27</f>
        <v>0.98461538461538456</v>
      </c>
      <c r="T27" s="36">
        <f>'Fruits Price'!$Z$15 * 'Top Fruits'!H27</f>
        <v>0</v>
      </c>
      <c r="U27" s="36">
        <f>'Fruits Price'!$Z$16 * 'Top Fruits'!H27</f>
        <v>0</v>
      </c>
      <c r="V27" s="36">
        <f>'Fruits Price'!$Z$17 * 'Top Fruits'!H27</f>
        <v>0</v>
      </c>
    </row>
    <row r="28" spans="1:22" x14ac:dyDescent="0.3">
      <c r="A28" s="16">
        <v>45618</v>
      </c>
      <c r="B28" s="4" t="s">
        <v>119</v>
      </c>
      <c r="C28" s="4">
        <f t="shared" si="0"/>
        <v>47</v>
      </c>
      <c r="D28" s="4">
        <v>50568</v>
      </c>
      <c r="E28" s="4" t="s">
        <v>5</v>
      </c>
      <c r="F28" s="4" t="s">
        <v>13</v>
      </c>
      <c r="G28" s="4" t="s">
        <v>24</v>
      </c>
      <c r="H28" s="4">
        <v>2</v>
      </c>
      <c r="I28" s="14">
        <v>2.2695304695304692</v>
      </c>
      <c r="J28" s="14">
        <v>2.4632367632367629</v>
      </c>
      <c r="K28" s="4">
        <v>8</v>
      </c>
      <c r="L28" s="14">
        <v>5.5367632367632371</v>
      </c>
      <c r="M28" s="14">
        <v>4.5390609390609384</v>
      </c>
      <c r="N28" s="14">
        <v>4.9264735264735258</v>
      </c>
      <c r="O28" s="4">
        <v>16</v>
      </c>
      <c r="P28" s="14">
        <v>11.073526473526474</v>
      </c>
      <c r="Q28" s="36">
        <f>'Fruits Price'!$AF$12 * 'Top Fruits'!H28</f>
        <v>0.51428571428571435</v>
      </c>
      <c r="R28" s="36">
        <f>'Fruits Price'!$AF$13 * 'Top Fruits'!H28</f>
        <v>0.32727272727272722</v>
      </c>
      <c r="S28" s="36">
        <f>'Fruits Price'!$AF$14 * 'Top Fruits'!H28</f>
        <v>0.27692307692307688</v>
      </c>
      <c r="T28" s="36">
        <f>'Fruits Price'!$AF$15 * 'Top Fruits'!H28</f>
        <v>0</v>
      </c>
      <c r="U28" s="36">
        <f>'Fruits Price'!$AF$16 * 'Top Fruits'!H28</f>
        <v>0</v>
      </c>
      <c r="V28" s="36">
        <f>'Fruits Price'!$AF$17 * 'Top Fruits'!H28</f>
        <v>0</v>
      </c>
    </row>
    <row r="29" spans="1:22" x14ac:dyDescent="0.3">
      <c r="A29" s="16">
        <v>45619</v>
      </c>
      <c r="B29" s="4" t="s">
        <v>120</v>
      </c>
      <c r="C29" s="4">
        <f t="shared" si="0"/>
        <v>47</v>
      </c>
      <c r="D29" s="5">
        <v>50568</v>
      </c>
      <c r="E29" s="5" t="s">
        <v>5</v>
      </c>
      <c r="F29" s="5" t="s">
        <v>13</v>
      </c>
      <c r="G29" s="5" t="s">
        <v>24</v>
      </c>
      <c r="H29" s="5">
        <v>4</v>
      </c>
      <c r="I29" s="14">
        <v>2.2695304695304692</v>
      </c>
      <c r="J29" s="14">
        <v>2.4632367632367629</v>
      </c>
      <c r="K29" s="4">
        <v>8</v>
      </c>
      <c r="L29" s="14">
        <v>5.5367632367632371</v>
      </c>
      <c r="M29" s="14">
        <v>9.0781218781218769</v>
      </c>
      <c r="N29" s="14">
        <v>9.8529470529470515</v>
      </c>
      <c r="O29" s="4">
        <v>32</v>
      </c>
      <c r="P29" s="14">
        <v>22.147052947052948</v>
      </c>
      <c r="Q29" s="36">
        <f>'Fruits Price'!$AF$12 * 'Top Fruits'!H29</f>
        <v>1.0285714285714287</v>
      </c>
      <c r="R29" s="36">
        <f>'Fruits Price'!$AF$13 * 'Top Fruits'!H29</f>
        <v>0.65454545454545443</v>
      </c>
      <c r="S29" s="36">
        <f>'Fruits Price'!$AF$14 * 'Top Fruits'!H29</f>
        <v>0.55384615384615377</v>
      </c>
      <c r="T29" s="36">
        <f>'Fruits Price'!$AF$15 * 'Top Fruits'!H29</f>
        <v>0</v>
      </c>
      <c r="U29" s="36">
        <f>'Fruits Price'!$AF$16 * 'Top Fruits'!H29</f>
        <v>0</v>
      </c>
      <c r="V29" s="36">
        <f>'Fruits Price'!$AF$17 * 'Top Fruits'!H29</f>
        <v>0</v>
      </c>
    </row>
    <row r="30" spans="1:22" x14ac:dyDescent="0.3">
      <c r="A30" s="16">
        <v>45622</v>
      </c>
      <c r="B30" s="4" t="s">
        <v>123</v>
      </c>
      <c r="C30" s="4">
        <f t="shared" si="0"/>
        <v>48</v>
      </c>
      <c r="D30" s="5">
        <v>50568</v>
      </c>
      <c r="E30" s="5" t="s">
        <v>5</v>
      </c>
      <c r="F30" s="5" t="s">
        <v>13</v>
      </c>
      <c r="G30" s="5" t="s">
        <v>24</v>
      </c>
      <c r="H30" s="5">
        <v>3</v>
      </c>
      <c r="I30" s="14">
        <v>2.2695304695304692</v>
      </c>
      <c r="J30" s="14">
        <v>2.4632367632367629</v>
      </c>
      <c r="K30" s="4">
        <v>8</v>
      </c>
      <c r="L30" s="14">
        <v>5.5367632367632371</v>
      </c>
      <c r="M30" s="14">
        <v>6.8085914085914077</v>
      </c>
      <c r="N30" s="14">
        <v>7.3897102897102886</v>
      </c>
      <c r="O30" s="4">
        <v>24</v>
      </c>
      <c r="P30" s="14">
        <v>16.610289710289713</v>
      </c>
      <c r="Q30" s="36">
        <f>'Fruits Price'!$AF$12 * 'Top Fruits'!H30</f>
        <v>0.77142857142857157</v>
      </c>
      <c r="R30" s="36">
        <f>'Fruits Price'!$AF$13 * 'Top Fruits'!H30</f>
        <v>0.49090909090909085</v>
      </c>
      <c r="S30" s="36">
        <f>'Fruits Price'!$AF$14 * 'Top Fruits'!H30</f>
        <v>0.41538461538461535</v>
      </c>
      <c r="T30" s="36">
        <f>'Fruits Price'!$AF$15 * 'Top Fruits'!H30</f>
        <v>0</v>
      </c>
      <c r="U30" s="36">
        <f>'Fruits Price'!$AF$16 * 'Top Fruits'!H30</f>
        <v>0</v>
      </c>
      <c r="V30" s="36">
        <f>'Fruits Price'!$AF$17 * 'Top Fruits'!H30</f>
        <v>0</v>
      </c>
    </row>
    <row r="31" spans="1:22" x14ac:dyDescent="0.3">
      <c r="A31" s="16">
        <v>45623</v>
      </c>
      <c r="B31" s="4" t="s">
        <v>124</v>
      </c>
      <c r="C31" s="4">
        <f t="shared" si="0"/>
        <v>48</v>
      </c>
      <c r="D31" s="5">
        <v>50568</v>
      </c>
      <c r="E31" s="5" t="s">
        <v>5</v>
      </c>
      <c r="F31" s="5" t="s">
        <v>13</v>
      </c>
      <c r="G31" s="5" t="s">
        <v>24</v>
      </c>
      <c r="H31" s="5">
        <v>3</v>
      </c>
      <c r="I31" s="14">
        <v>2.2695304695304692</v>
      </c>
      <c r="J31" s="14">
        <v>2.4632367632367629</v>
      </c>
      <c r="K31" s="4">
        <v>8</v>
      </c>
      <c r="L31" s="14">
        <v>5.5367632367632371</v>
      </c>
      <c r="M31" s="14">
        <v>6.8085914085914077</v>
      </c>
      <c r="N31" s="14">
        <v>7.3897102897102886</v>
      </c>
      <c r="O31" s="4">
        <v>24</v>
      </c>
      <c r="P31" s="14">
        <v>16.610289710289713</v>
      </c>
      <c r="Q31" s="36">
        <f>'Fruits Price'!$AF$12 * 'Top Fruits'!H31</f>
        <v>0.77142857142857157</v>
      </c>
      <c r="R31" s="36">
        <f>'Fruits Price'!$AF$13 * 'Top Fruits'!H31</f>
        <v>0.49090909090909085</v>
      </c>
      <c r="S31" s="36">
        <f>'Fruits Price'!$AF$14 * 'Top Fruits'!H31</f>
        <v>0.41538461538461535</v>
      </c>
      <c r="T31" s="36">
        <f>'Fruits Price'!$AF$15 * 'Top Fruits'!H31</f>
        <v>0</v>
      </c>
      <c r="U31" s="36">
        <f>'Fruits Price'!$AF$16 * 'Top Fruits'!H31</f>
        <v>0</v>
      </c>
      <c r="V31" s="36">
        <f>'Fruits Price'!$AF$17 * 'Top Fruits'!H31</f>
        <v>0</v>
      </c>
    </row>
    <row r="32" spans="1:22" x14ac:dyDescent="0.3">
      <c r="A32" s="16">
        <v>45624</v>
      </c>
      <c r="B32" s="4" t="s">
        <v>125</v>
      </c>
      <c r="C32" s="4">
        <f t="shared" si="0"/>
        <v>48</v>
      </c>
      <c r="D32" s="5">
        <v>50568</v>
      </c>
      <c r="E32" s="5" t="s">
        <v>5</v>
      </c>
      <c r="F32" s="5" t="s">
        <v>13</v>
      </c>
      <c r="G32" s="5" t="s">
        <v>24</v>
      </c>
      <c r="H32" s="5">
        <v>2</v>
      </c>
      <c r="I32" s="14">
        <v>2.2695304695304692</v>
      </c>
      <c r="J32" s="14">
        <v>2.4632367632367629</v>
      </c>
      <c r="K32" s="4">
        <v>8</v>
      </c>
      <c r="L32" s="14">
        <v>5.5367632367632371</v>
      </c>
      <c r="M32" s="14">
        <v>4.5390609390609384</v>
      </c>
      <c r="N32" s="14">
        <v>4.9264735264735258</v>
      </c>
      <c r="O32" s="4">
        <v>16</v>
      </c>
      <c r="P32" s="14">
        <v>11.073526473526474</v>
      </c>
      <c r="Q32" s="36">
        <f>'Fruits Price'!$AF$12 * 'Top Fruits'!H32</f>
        <v>0.51428571428571435</v>
      </c>
      <c r="R32" s="36">
        <f>'Fruits Price'!$AF$13 * 'Top Fruits'!H32</f>
        <v>0.32727272727272722</v>
      </c>
      <c r="S32" s="36">
        <f>'Fruits Price'!$AF$14 * 'Top Fruits'!H32</f>
        <v>0.27692307692307688</v>
      </c>
      <c r="T32" s="36">
        <f>'Fruits Price'!$AF$15 * 'Top Fruits'!H32</f>
        <v>0</v>
      </c>
      <c r="U32" s="36">
        <f>'Fruits Price'!$AF$16 * 'Top Fruits'!H32</f>
        <v>0</v>
      </c>
      <c r="V32" s="36">
        <f>'Fruits Price'!$AF$17 * 'Top Fruits'!H32</f>
        <v>0</v>
      </c>
    </row>
    <row r="33" spans="1:22" x14ac:dyDescent="0.3">
      <c r="A33" s="16">
        <v>45625</v>
      </c>
      <c r="B33" s="4" t="s">
        <v>119</v>
      </c>
      <c r="C33" s="4">
        <f t="shared" si="0"/>
        <v>48</v>
      </c>
      <c r="D33" s="5">
        <v>50568</v>
      </c>
      <c r="E33" s="5" t="s">
        <v>5</v>
      </c>
      <c r="F33" s="5" t="s">
        <v>13</v>
      </c>
      <c r="G33" s="5" t="s">
        <v>24</v>
      </c>
      <c r="H33" s="5">
        <v>1</v>
      </c>
      <c r="I33" s="14">
        <v>2.2695304695304692</v>
      </c>
      <c r="J33" s="14">
        <v>2.4632367632367629</v>
      </c>
      <c r="K33" s="4">
        <v>8</v>
      </c>
      <c r="L33" s="14">
        <v>5.5367632367632371</v>
      </c>
      <c r="M33" s="14">
        <v>2.2695304695304692</v>
      </c>
      <c r="N33" s="14">
        <v>2.4632367632367629</v>
      </c>
      <c r="O33" s="4">
        <v>8</v>
      </c>
      <c r="P33" s="14">
        <v>5.5367632367632371</v>
      </c>
      <c r="Q33" s="36">
        <f>'Fruits Price'!$AF$12 * 'Top Fruits'!H33</f>
        <v>0.25714285714285717</v>
      </c>
      <c r="R33" s="36">
        <f>'Fruits Price'!$AF$13 * 'Top Fruits'!H33</f>
        <v>0.16363636363636361</v>
      </c>
      <c r="S33" s="36">
        <f>'Fruits Price'!$AF$14 * 'Top Fruits'!H33</f>
        <v>0.13846153846153844</v>
      </c>
      <c r="T33" s="36">
        <f>'Fruits Price'!$AF$15 * 'Top Fruits'!H33</f>
        <v>0</v>
      </c>
      <c r="U33" s="36">
        <f>'Fruits Price'!$AF$16 * 'Top Fruits'!H33</f>
        <v>0</v>
      </c>
      <c r="V33" s="36">
        <f>'Fruits Price'!$AF$17 * 'Top Fruits'!H33</f>
        <v>0</v>
      </c>
    </row>
    <row r="34" spans="1:22" x14ac:dyDescent="0.3">
      <c r="A34" s="16">
        <v>45626</v>
      </c>
      <c r="B34" s="4" t="s">
        <v>120</v>
      </c>
      <c r="C34" s="4">
        <f t="shared" si="0"/>
        <v>48</v>
      </c>
      <c r="D34" s="5">
        <v>50568</v>
      </c>
      <c r="E34" s="5" t="s">
        <v>5</v>
      </c>
      <c r="F34" s="5" t="s">
        <v>13</v>
      </c>
      <c r="G34" s="5" t="s">
        <v>24</v>
      </c>
      <c r="H34" s="5">
        <v>2</v>
      </c>
      <c r="I34" s="14">
        <v>2.2695304695304692</v>
      </c>
      <c r="J34" s="14">
        <v>2.4632367632367629</v>
      </c>
      <c r="K34" s="4">
        <v>8</v>
      </c>
      <c r="L34" s="14">
        <v>5.5367632367632371</v>
      </c>
      <c r="M34" s="14">
        <v>4.5390609390609384</v>
      </c>
      <c r="N34" s="14">
        <v>4.9264735264735258</v>
      </c>
      <c r="O34" s="4">
        <v>16</v>
      </c>
      <c r="P34" s="14">
        <v>11.073526473526474</v>
      </c>
      <c r="Q34" s="36">
        <f>'Fruits Price'!$AF$12 * 'Top Fruits'!H34</f>
        <v>0.51428571428571435</v>
      </c>
      <c r="R34" s="36">
        <f>'Fruits Price'!$AF$13 * 'Top Fruits'!H34</f>
        <v>0.32727272727272722</v>
      </c>
      <c r="S34" s="36">
        <f>'Fruits Price'!$AF$14 * 'Top Fruits'!H34</f>
        <v>0.27692307692307688</v>
      </c>
      <c r="T34" s="36">
        <f>'Fruits Price'!$AF$15 * 'Top Fruits'!H34</f>
        <v>0</v>
      </c>
      <c r="U34" s="36">
        <f>'Fruits Price'!$AF$16 * 'Top Fruits'!H34</f>
        <v>0</v>
      </c>
      <c r="V34" s="36">
        <f>'Fruits Price'!$AF$17 * 'Top Fruits'!H34</f>
        <v>0</v>
      </c>
    </row>
    <row r="35" spans="1:22" x14ac:dyDescent="0.3">
      <c r="A35" s="16">
        <v>45627</v>
      </c>
      <c r="B35" s="4" t="s">
        <v>121</v>
      </c>
      <c r="C35" s="4">
        <f t="shared" si="0"/>
        <v>49</v>
      </c>
      <c r="D35" s="5">
        <v>50568</v>
      </c>
      <c r="E35" s="5" t="s">
        <v>5</v>
      </c>
      <c r="F35" s="5" t="s">
        <v>13</v>
      </c>
      <c r="G35" s="5" t="s">
        <v>24</v>
      </c>
      <c r="H35" s="5">
        <v>1</v>
      </c>
      <c r="I35" s="14">
        <v>2.2695304695304692</v>
      </c>
      <c r="J35" s="14">
        <v>2.4632367632367629</v>
      </c>
      <c r="K35" s="4">
        <v>8</v>
      </c>
      <c r="L35" s="14">
        <v>5.5367632367632371</v>
      </c>
      <c r="M35" s="14">
        <v>2.2695304695304692</v>
      </c>
      <c r="N35" s="14">
        <v>2.4632367632367629</v>
      </c>
      <c r="O35" s="4">
        <v>8</v>
      </c>
      <c r="P35" s="14">
        <v>5.5367632367632371</v>
      </c>
      <c r="Q35" s="36">
        <f>'Fruits Price'!$AF$12 * 'Top Fruits'!H35</f>
        <v>0.25714285714285717</v>
      </c>
      <c r="R35" s="36">
        <f>'Fruits Price'!$AF$13 * 'Top Fruits'!H35</f>
        <v>0.16363636363636361</v>
      </c>
      <c r="S35" s="36">
        <f>'Fruits Price'!$AF$14 * 'Top Fruits'!H35</f>
        <v>0.13846153846153844</v>
      </c>
      <c r="T35" s="36">
        <f>'Fruits Price'!$AF$15 * 'Top Fruits'!H35</f>
        <v>0</v>
      </c>
      <c r="U35" s="36">
        <f>'Fruits Price'!$AF$16 * 'Top Fruits'!H35</f>
        <v>0</v>
      </c>
      <c r="V35" s="36">
        <f>'Fruits Price'!$AF$17 * 'Top Fruits'!H35</f>
        <v>0</v>
      </c>
    </row>
    <row r="36" spans="1:22" x14ac:dyDescent="0.3">
      <c r="A36" s="16">
        <v>45618</v>
      </c>
      <c r="B36" s="4" t="s">
        <v>119</v>
      </c>
      <c r="C36" s="4">
        <f t="shared" si="0"/>
        <v>47</v>
      </c>
      <c r="D36" s="4">
        <v>50570</v>
      </c>
      <c r="E36" s="4" t="s">
        <v>7</v>
      </c>
      <c r="F36" s="4" t="s">
        <v>19</v>
      </c>
      <c r="G36" s="4" t="s">
        <v>24</v>
      </c>
      <c r="H36" s="4">
        <v>1</v>
      </c>
      <c r="I36" s="14">
        <v>3.2142857142857144</v>
      </c>
      <c r="J36" s="14">
        <v>2.5142857142857142</v>
      </c>
      <c r="K36" s="4">
        <v>8</v>
      </c>
      <c r="L36" s="14">
        <v>5.4857142857142858</v>
      </c>
      <c r="M36" s="14">
        <v>3.2142857142857144</v>
      </c>
      <c r="N36" s="14">
        <v>2.5142857142857142</v>
      </c>
      <c r="O36" s="4">
        <v>8</v>
      </c>
      <c r="P36" s="14">
        <v>5.4857142857142858</v>
      </c>
      <c r="Q36" s="36">
        <f>'Fruits Price'!$AB$12 * 'Top Fruits'!H36</f>
        <v>1.1071428571428572</v>
      </c>
      <c r="R36" s="36">
        <f>'Fruits Price'!$AB$13 * 'Top Fruits'!H36</f>
        <v>0</v>
      </c>
      <c r="S36" s="36">
        <f>'Fruits Price'!$AB$14 * 'Top Fruits'!H36</f>
        <v>0</v>
      </c>
      <c r="T36" s="36">
        <f>'Fruits Price'!$AB$15 * 'Top Fruits'!H36</f>
        <v>0</v>
      </c>
      <c r="U36" s="36">
        <f>'Fruits Price'!$AB$16 * 'Top Fruits'!H36</f>
        <v>0</v>
      </c>
      <c r="V36" s="36">
        <f>'Fruits Price'!$AB$17 * 'Top Fruits'!H36</f>
        <v>0</v>
      </c>
    </row>
    <row r="37" spans="1:22" x14ac:dyDescent="0.3">
      <c r="A37" s="16">
        <v>45619</v>
      </c>
      <c r="B37" s="4" t="s">
        <v>120</v>
      </c>
      <c r="C37" s="4">
        <f t="shared" si="0"/>
        <v>47</v>
      </c>
      <c r="D37" s="5">
        <v>50570</v>
      </c>
      <c r="E37" s="5" t="s">
        <v>7</v>
      </c>
      <c r="F37" s="5" t="s">
        <v>19</v>
      </c>
      <c r="G37" s="5" t="s">
        <v>24</v>
      </c>
      <c r="H37" s="5">
        <v>6</v>
      </c>
      <c r="I37" s="14">
        <v>3.2142857142857144</v>
      </c>
      <c r="J37" s="14">
        <v>2.5142857142857142</v>
      </c>
      <c r="K37" s="4">
        <v>8</v>
      </c>
      <c r="L37" s="14">
        <v>5.4857142857142858</v>
      </c>
      <c r="M37" s="14">
        <v>19.285714285714285</v>
      </c>
      <c r="N37" s="14">
        <v>15.085714285714285</v>
      </c>
      <c r="O37" s="4">
        <v>48</v>
      </c>
      <c r="P37" s="14">
        <v>32.914285714285711</v>
      </c>
      <c r="Q37" s="36">
        <f>'Fruits Price'!$AB$12 * 'Top Fruits'!H37</f>
        <v>6.6428571428571432</v>
      </c>
      <c r="R37" s="36">
        <f>'Fruits Price'!$AB$13 * 'Top Fruits'!H37</f>
        <v>0</v>
      </c>
      <c r="S37" s="36">
        <f>'Fruits Price'!$AB$14 * 'Top Fruits'!H37</f>
        <v>0</v>
      </c>
      <c r="T37" s="36">
        <f>'Fruits Price'!$AB$15 * 'Top Fruits'!H37</f>
        <v>0</v>
      </c>
      <c r="U37" s="36">
        <f>'Fruits Price'!$AB$16 * 'Top Fruits'!H37</f>
        <v>0</v>
      </c>
      <c r="V37" s="36">
        <f>'Fruits Price'!$AB$17 * 'Top Fruits'!H37</f>
        <v>0</v>
      </c>
    </row>
    <row r="38" spans="1:22" x14ac:dyDescent="0.3">
      <c r="A38" s="16">
        <v>45620</v>
      </c>
      <c r="B38" s="4" t="s">
        <v>121</v>
      </c>
      <c r="C38" s="4">
        <f t="shared" si="0"/>
        <v>48</v>
      </c>
      <c r="D38" s="5">
        <v>50570</v>
      </c>
      <c r="E38" s="5" t="s">
        <v>7</v>
      </c>
      <c r="F38" s="5" t="s">
        <v>19</v>
      </c>
      <c r="G38" s="5" t="s">
        <v>24</v>
      </c>
      <c r="H38" s="5">
        <v>4</v>
      </c>
      <c r="I38" s="14">
        <v>3.2142857142857144</v>
      </c>
      <c r="J38" s="14">
        <v>2.5142857142857142</v>
      </c>
      <c r="K38" s="4">
        <v>8</v>
      </c>
      <c r="L38" s="14">
        <v>5.4857142857142858</v>
      </c>
      <c r="M38" s="14">
        <v>12.857142857142858</v>
      </c>
      <c r="N38" s="14">
        <v>10.057142857142857</v>
      </c>
      <c r="O38" s="4">
        <v>32</v>
      </c>
      <c r="P38" s="14">
        <v>21.942857142857143</v>
      </c>
      <c r="Q38" s="36">
        <f>'Fruits Price'!$AB$12 * 'Top Fruits'!H38</f>
        <v>4.4285714285714288</v>
      </c>
      <c r="R38" s="36">
        <f>'Fruits Price'!$AB$13 * 'Top Fruits'!H38</f>
        <v>0</v>
      </c>
      <c r="S38" s="36">
        <f>'Fruits Price'!$AB$14 * 'Top Fruits'!H38</f>
        <v>0</v>
      </c>
      <c r="T38" s="36">
        <f>'Fruits Price'!$AB$15 * 'Top Fruits'!H38</f>
        <v>0</v>
      </c>
      <c r="U38" s="36">
        <f>'Fruits Price'!$AB$16 * 'Top Fruits'!H38</f>
        <v>0</v>
      </c>
      <c r="V38" s="36">
        <f>'Fruits Price'!$AB$17 * 'Top Fruits'!H38</f>
        <v>0</v>
      </c>
    </row>
    <row r="39" spans="1:22" x14ac:dyDescent="0.3">
      <c r="A39" s="16">
        <v>45622</v>
      </c>
      <c r="B39" s="4" t="s">
        <v>123</v>
      </c>
      <c r="C39" s="4">
        <f t="shared" si="0"/>
        <v>48</v>
      </c>
      <c r="D39" s="5">
        <v>50570</v>
      </c>
      <c r="E39" s="5" t="s">
        <v>7</v>
      </c>
      <c r="F39" s="5" t="s">
        <v>19</v>
      </c>
      <c r="G39" s="5" t="s">
        <v>24</v>
      </c>
      <c r="H39" s="5">
        <v>1</v>
      </c>
      <c r="I39" s="14">
        <v>3.2142857142857144</v>
      </c>
      <c r="J39" s="14">
        <v>2.5142857142857142</v>
      </c>
      <c r="K39" s="4">
        <v>8</v>
      </c>
      <c r="L39" s="14">
        <v>5.4857142857142858</v>
      </c>
      <c r="M39" s="14">
        <v>3.2142857142857144</v>
      </c>
      <c r="N39" s="14">
        <v>2.5142857142857142</v>
      </c>
      <c r="O39" s="4">
        <v>8</v>
      </c>
      <c r="P39" s="14">
        <v>5.4857142857142858</v>
      </c>
      <c r="Q39" s="36">
        <f>'Fruits Price'!$AB$12 * 'Top Fruits'!H39</f>
        <v>1.1071428571428572</v>
      </c>
      <c r="R39" s="36">
        <f>'Fruits Price'!$AB$13 * 'Top Fruits'!H39</f>
        <v>0</v>
      </c>
      <c r="S39" s="36">
        <f>'Fruits Price'!$AB$14 * 'Top Fruits'!H39</f>
        <v>0</v>
      </c>
      <c r="T39" s="36">
        <f>'Fruits Price'!$AB$15 * 'Top Fruits'!H39</f>
        <v>0</v>
      </c>
      <c r="U39" s="36">
        <f>'Fruits Price'!$AB$16 * 'Top Fruits'!H39</f>
        <v>0</v>
      </c>
      <c r="V39" s="36">
        <f>'Fruits Price'!$AB$17 * 'Top Fruits'!H39</f>
        <v>0</v>
      </c>
    </row>
    <row r="40" spans="1:22" x14ac:dyDescent="0.3">
      <c r="A40" s="16">
        <v>45623</v>
      </c>
      <c r="B40" s="4" t="s">
        <v>124</v>
      </c>
      <c r="C40" s="4">
        <f t="shared" si="0"/>
        <v>48</v>
      </c>
      <c r="D40" s="5">
        <v>50570</v>
      </c>
      <c r="E40" s="5" t="s">
        <v>7</v>
      </c>
      <c r="F40" s="5" t="s">
        <v>19</v>
      </c>
      <c r="G40" s="5" t="s">
        <v>24</v>
      </c>
      <c r="H40" s="5">
        <v>4</v>
      </c>
      <c r="I40" s="14">
        <v>3.2142857142857144</v>
      </c>
      <c r="J40" s="14">
        <v>2.5142857142857142</v>
      </c>
      <c r="K40" s="4">
        <v>8</v>
      </c>
      <c r="L40" s="14">
        <v>5.4857142857142858</v>
      </c>
      <c r="M40" s="14">
        <v>12.857142857142858</v>
      </c>
      <c r="N40" s="14">
        <v>10.057142857142857</v>
      </c>
      <c r="O40" s="4">
        <v>32</v>
      </c>
      <c r="P40" s="14">
        <v>21.942857142857143</v>
      </c>
      <c r="Q40" s="36">
        <f>'Fruits Price'!$AB$12 * 'Top Fruits'!H40</f>
        <v>4.4285714285714288</v>
      </c>
      <c r="R40" s="36">
        <f>'Fruits Price'!$AB$13 * 'Top Fruits'!H40</f>
        <v>0</v>
      </c>
      <c r="S40" s="36">
        <f>'Fruits Price'!$AB$14 * 'Top Fruits'!H40</f>
        <v>0</v>
      </c>
      <c r="T40" s="36">
        <f>'Fruits Price'!$AB$15 * 'Top Fruits'!H40</f>
        <v>0</v>
      </c>
      <c r="U40" s="36">
        <f>'Fruits Price'!$AB$16 * 'Top Fruits'!H40</f>
        <v>0</v>
      </c>
      <c r="V40" s="36">
        <f>'Fruits Price'!$AB$17 * 'Top Fruits'!H40</f>
        <v>0</v>
      </c>
    </row>
    <row r="41" spans="1:22" x14ac:dyDescent="0.3">
      <c r="A41" s="16">
        <v>45624</v>
      </c>
      <c r="B41" s="4" t="s">
        <v>125</v>
      </c>
      <c r="C41" s="4">
        <f t="shared" si="0"/>
        <v>48</v>
      </c>
      <c r="D41" s="5">
        <v>50570</v>
      </c>
      <c r="E41" s="5" t="s">
        <v>7</v>
      </c>
      <c r="F41" s="5" t="s">
        <v>19</v>
      </c>
      <c r="G41" s="5" t="s">
        <v>24</v>
      </c>
      <c r="H41" s="5">
        <v>3</v>
      </c>
      <c r="I41" s="14">
        <v>3.2142857142857144</v>
      </c>
      <c r="J41" s="14">
        <v>2.5142857142857142</v>
      </c>
      <c r="K41" s="4">
        <v>8</v>
      </c>
      <c r="L41" s="14">
        <v>5.4857142857142858</v>
      </c>
      <c r="M41" s="14">
        <v>9.6428571428571423</v>
      </c>
      <c r="N41" s="14">
        <v>7.5428571428571427</v>
      </c>
      <c r="O41" s="4">
        <v>24</v>
      </c>
      <c r="P41" s="14">
        <v>16.457142857142856</v>
      </c>
      <c r="Q41" s="36">
        <f>'Fruits Price'!$AB$12 * 'Top Fruits'!H41</f>
        <v>3.3214285714285716</v>
      </c>
      <c r="R41" s="36">
        <f>'Fruits Price'!$AB$13 * 'Top Fruits'!H41</f>
        <v>0</v>
      </c>
      <c r="S41" s="36">
        <f>'Fruits Price'!$AB$14 * 'Top Fruits'!H41</f>
        <v>0</v>
      </c>
      <c r="T41" s="36">
        <f>'Fruits Price'!$AB$15 * 'Top Fruits'!H41</f>
        <v>0</v>
      </c>
      <c r="U41" s="36">
        <f>'Fruits Price'!$AB$16 * 'Top Fruits'!H41</f>
        <v>0</v>
      </c>
      <c r="V41" s="36">
        <f>'Fruits Price'!$AB$17 * 'Top Fruits'!H41</f>
        <v>0</v>
      </c>
    </row>
    <row r="42" spans="1:22" x14ac:dyDescent="0.3">
      <c r="A42" s="16">
        <v>45626</v>
      </c>
      <c r="B42" s="4" t="s">
        <v>120</v>
      </c>
      <c r="C42" s="4">
        <f t="shared" si="0"/>
        <v>48</v>
      </c>
      <c r="D42" s="5">
        <v>50570</v>
      </c>
      <c r="E42" s="5" t="s">
        <v>7</v>
      </c>
      <c r="F42" s="5" t="s">
        <v>19</v>
      </c>
      <c r="G42" s="5" t="s">
        <v>24</v>
      </c>
      <c r="H42" s="5">
        <v>3</v>
      </c>
      <c r="I42" s="14">
        <v>3.2142857142857144</v>
      </c>
      <c r="J42" s="14">
        <v>2.5142857142857142</v>
      </c>
      <c r="K42" s="4">
        <v>8</v>
      </c>
      <c r="L42" s="14">
        <v>5.4857142857142858</v>
      </c>
      <c r="M42" s="14">
        <v>9.6428571428571423</v>
      </c>
      <c r="N42" s="14">
        <v>7.5428571428571427</v>
      </c>
      <c r="O42" s="4">
        <v>24</v>
      </c>
      <c r="P42" s="14">
        <v>16.457142857142856</v>
      </c>
      <c r="Q42" s="36">
        <f>'Fruits Price'!$AB$12 * 'Top Fruits'!H42</f>
        <v>3.3214285714285716</v>
      </c>
      <c r="R42" s="36">
        <f>'Fruits Price'!$AB$13 * 'Top Fruits'!H42</f>
        <v>0</v>
      </c>
      <c r="S42" s="36">
        <f>'Fruits Price'!$AB$14 * 'Top Fruits'!H42</f>
        <v>0</v>
      </c>
      <c r="T42" s="36">
        <f>'Fruits Price'!$AB$15 * 'Top Fruits'!H42</f>
        <v>0</v>
      </c>
      <c r="U42" s="36">
        <f>'Fruits Price'!$AB$16 * 'Top Fruits'!H42</f>
        <v>0</v>
      </c>
      <c r="V42" s="36">
        <f>'Fruits Price'!$AB$17 * 'Top Fruits'!H42</f>
        <v>0</v>
      </c>
    </row>
    <row r="43" spans="1:22" x14ac:dyDescent="0.3">
      <c r="A43" s="16">
        <v>45626</v>
      </c>
      <c r="B43" s="4" t="s">
        <v>120</v>
      </c>
      <c r="C43" s="4">
        <f t="shared" si="0"/>
        <v>48</v>
      </c>
      <c r="D43" s="5">
        <v>50570</v>
      </c>
      <c r="E43" s="5" t="s">
        <v>7</v>
      </c>
      <c r="F43" s="5" t="s">
        <v>19</v>
      </c>
      <c r="G43" s="5" t="s">
        <v>24</v>
      </c>
      <c r="H43" s="5">
        <v>4</v>
      </c>
      <c r="I43" s="14">
        <v>3.2142857142857144</v>
      </c>
      <c r="J43" s="14">
        <v>2.5142857142857142</v>
      </c>
      <c r="K43" s="4">
        <v>8</v>
      </c>
      <c r="L43" s="14">
        <v>5.4857142857142858</v>
      </c>
      <c r="M43" s="14">
        <v>12.857142857142858</v>
      </c>
      <c r="N43" s="14">
        <v>10.057142857142857</v>
      </c>
      <c r="O43" s="4">
        <v>32</v>
      </c>
      <c r="P43" s="14">
        <v>21.942857142857143</v>
      </c>
      <c r="Q43" s="36">
        <f>'Fruits Price'!$AB$12 * 'Top Fruits'!H43</f>
        <v>4.4285714285714288</v>
      </c>
      <c r="R43" s="36">
        <f>'Fruits Price'!$AB$13 * 'Top Fruits'!H43</f>
        <v>0</v>
      </c>
      <c r="S43" s="36">
        <f>'Fruits Price'!$AB$14 * 'Top Fruits'!H43</f>
        <v>0</v>
      </c>
      <c r="T43" s="36">
        <f>'Fruits Price'!$AB$15 * 'Top Fruits'!H43</f>
        <v>0</v>
      </c>
      <c r="U43" s="36">
        <f>'Fruits Price'!$AB$16 * 'Top Fruits'!H43</f>
        <v>0</v>
      </c>
      <c r="V43" s="36">
        <f>'Fruits Price'!$AB$17 * 'Top Fruits'!H43</f>
        <v>0</v>
      </c>
    </row>
    <row r="44" spans="1:22" x14ac:dyDescent="0.3">
      <c r="A44" s="16">
        <v>45627</v>
      </c>
      <c r="B44" s="4" t="s">
        <v>121</v>
      </c>
      <c r="C44" s="4">
        <f t="shared" si="0"/>
        <v>49</v>
      </c>
      <c r="D44" s="5">
        <v>50570</v>
      </c>
      <c r="E44" s="5" t="s">
        <v>7</v>
      </c>
      <c r="F44" s="5" t="s">
        <v>19</v>
      </c>
      <c r="G44" s="5" t="s">
        <v>24</v>
      </c>
      <c r="H44" s="5">
        <v>2</v>
      </c>
      <c r="I44" s="14">
        <v>3.2142857142857144</v>
      </c>
      <c r="J44" s="14">
        <v>2.5142857142857142</v>
      </c>
      <c r="K44" s="4">
        <v>8</v>
      </c>
      <c r="L44" s="14">
        <v>5.4857142857142858</v>
      </c>
      <c r="M44" s="14">
        <v>6.4285714285714288</v>
      </c>
      <c r="N44" s="14">
        <v>5.0285714285714285</v>
      </c>
      <c r="O44" s="4">
        <v>16</v>
      </c>
      <c r="P44" s="14">
        <v>10.971428571428572</v>
      </c>
      <c r="Q44" s="36">
        <f>'Fruits Price'!$AB$12 * 'Top Fruits'!H44</f>
        <v>2.2142857142857144</v>
      </c>
      <c r="R44" s="36">
        <f>'Fruits Price'!$AB$13 * 'Top Fruits'!H44</f>
        <v>0</v>
      </c>
      <c r="S44" s="36">
        <f>'Fruits Price'!$AB$14 * 'Top Fruits'!H44</f>
        <v>0</v>
      </c>
      <c r="T44" s="36">
        <f>'Fruits Price'!$AB$15 * 'Top Fruits'!H44</f>
        <v>0</v>
      </c>
      <c r="U44" s="36">
        <f>'Fruits Price'!$AB$16 * 'Top Fruits'!H44</f>
        <v>0</v>
      </c>
      <c r="V44" s="36">
        <f>'Fruits Price'!$AB$17 * 'Top Fruits'!H44</f>
        <v>0</v>
      </c>
    </row>
    <row r="45" spans="1:22" x14ac:dyDescent="0.3">
      <c r="A45" s="16">
        <v>45618</v>
      </c>
      <c r="B45" s="4" t="s">
        <v>119</v>
      </c>
      <c r="C45" s="4">
        <f t="shared" si="0"/>
        <v>47</v>
      </c>
      <c r="D45" s="4">
        <v>37096</v>
      </c>
      <c r="E45" s="4" t="s">
        <v>7</v>
      </c>
      <c r="F45" s="4" t="s">
        <v>18</v>
      </c>
      <c r="G45" s="4" t="s">
        <v>24</v>
      </c>
      <c r="H45" s="4">
        <v>1</v>
      </c>
      <c r="I45" s="14">
        <v>2</v>
      </c>
      <c r="J45" s="14">
        <v>1.2</v>
      </c>
      <c r="K45" s="4">
        <v>5</v>
      </c>
      <c r="L45" s="14">
        <v>3.8</v>
      </c>
      <c r="M45" s="14">
        <v>2</v>
      </c>
      <c r="N45" s="14">
        <v>1.2</v>
      </c>
      <c r="O45" s="4">
        <v>5</v>
      </c>
      <c r="P45" s="14">
        <v>3.8</v>
      </c>
      <c r="Q45" s="36">
        <f>'Fruits Price'!$AC$12 * 'Top Fruits'!H45</f>
        <v>0.5</v>
      </c>
      <c r="R45" s="36">
        <f>'Fruits Price'!$AC$13 * 'Top Fruits'!H45</f>
        <v>0</v>
      </c>
      <c r="S45" s="36">
        <f>'Fruits Price'!$AC$14 * 'Top Fruits'!H45</f>
        <v>0</v>
      </c>
      <c r="T45" s="36">
        <f>'Fruits Price'!$AC$15 * 'Top Fruits'!H45</f>
        <v>0</v>
      </c>
      <c r="U45" s="36">
        <f>'Fruits Price'!$AC$16 * 'Top Fruits'!H45</f>
        <v>0</v>
      </c>
      <c r="V45" s="36">
        <f>'Fruits Price'!$AC$17 * 'Top Fruits'!H45</f>
        <v>0</v>
      </c>
    </row>
    <row r="46" spans="1:22" x14ac:dyDescent="0.3">
      <c r="A46" s="16">
        <v>45619</v>
      </c>
      <c r="B46" s="4" t="s">
        <v>120</v>
      </c>
      <c r="C46" s="4">
        <f t="shared" si="0"/>
        <v>47</v>
      </c>
      <c r="D46" s="5">
        <v>37096</v>
      </c>
      <c r="E46" s="5" t="s">
        <v>7</v>
      </c>
      <c r="F46" s="5" t="s">
        <v>18</v>
      </c>
      <c r="G46" s="5" t="s">
        <v>24</v>
      </c>
      <c r="H46" s="5">
        <v>1</v>
      </c>
      <c r="I46" s="14">
        <v>2</v>
      </c>
      <c r="J46" s="14">
        <v>1.2</v>
      </c>
      <c r="K46" s="4">
        <v>5</v>
      </c>
      <c r="L46" s="14">
        <v>3.8</v>
      </c>
      <c r="M46" s="14">
        <v>2</v>
      </c>
      <c r="N46" s="14">
        <v>1.2</v>
      </c>
      <c r="O46" s="4">
        <v>5</v>
      </c>
      <c r="P46" s="14">
        <v>3.8</v>
      </c>
      <c r="Q46" s="36">
        <f>'Fruits Price'!$AC$12 * 'Top Fruits'!H46</f>
        <v>0.5</v>
      </c>
      <c r="R46" s="36">
        <f>'Fruits Price'!$AC$13 * 'Top Fruits'!H46</f>
        <v>0</v>
      </c>
      <c r="S46" s="36">
        <f>'Fruits Price'!$AC$14 * 'Top Fruits'!H46</f>
        <v>0</v>
      </c>
      <c r="T46" s="36">
        <f>'Fruits Price'!$AC$15 * 'Top Fruits'!H46</f>
        <v>0</v>
      </c>
      <c r="U46" s="36">
        <f>'Fruits Price'!$AC$16 * 'Top Fruits'!H46</f>
        <v>0</v>
      </c>
      <c r="V46" s="36">
        <f>'Fruits Price'!$AC$17 * 'Top Fruits'!H46</f>
        <v>0</v>
      </c>
    </row>
    <row r="47" spans="1:22" x14ac:dyDescent="0.3">
      <c r="A47" s="16">
        <v>45620</v>
      </c>
      <c r="B47" s="4" t="s">
        <v>121</v>
      </c>
      <c r="C47" s="4">
        <f t="shared" si="0"/>
        <v>48</v>
      </c>
      <c r="D47" s="5">
        <v>37096</v>
      </c>
      <c r="E47" s="5" t="s">
        <v>7</v>
      </c>
      <c r="F47" s="5" t="s">
        <v>18</v>
      </c>
      <c r="G47" s="5" t="s">
        <v>24</v>
      </c>
      <c r="H47" s="5">
        <v>2</v>
      </c>
      <c r="I47" s="14">
        <v>2</v>
      </c>
      <c r="J47" s="14">
        <v>1.2</v>
      </c>
      <c r="K47" s="4">
        <v>5</v>
      </c>
      <c r="L47" s="14">
        <v>3.8</v>
      </c>
      <c r="M47" s="14">
        <v>4</v>
      </c>
      <c r="N47" s="14">
        <v>2.4</v>
      </c>
      <c r="O47" s="4">
        <v>10</v>
      </c>
      <c r="P47" s="14">
        <v>7.6</v>
      </c>
      <c r="Q47" s="36">
        <f>'Fruits Price'!$AC$12 * 'Top Fruits'!H47</f>
        <v>1</v>
      </c>
      <c r="R47" s="36">
        <f>'Fruits Price'!$AC$13 * 'Top Fruits'!H47</f>
        <v>0</v>
      </c>
      <c r="S47" s="36">
        <f>'Fruits Price'!$AC$14 * 'Top Fruits'!H47</f>
        <v>0</v>
      </c>
      <c r="T47" s="36">
        <f>'Fruits Price'!$AC$15 * 'Top Fruits'!H47</f>
        <v>0</v>
      </c>
      <c r="U47" s="36">
        <f>'Fruits Price'!$AC$16 * 'Top Fruits'!H47</f>
        <v>0</v>
      </c>
      <c r="V47" s="36">
        <f>'Fruits Price'!$AC$17 * 'Top Fruits'!H47</f>
        <v>0</v>
      </c>
    </row>
    <row r="48" spans="1:22" x14ac:dyDescent="0.3">
      <c r="A48" s="16">
        <v>45621</v>
      </c>
      <c r="B48" s="4" t="s">
        <v>122</v>
      </c>
      <c r="C48" s="4">
        <f t="shared" si="0"/>
        <v>48</v>
      </c>
      <c r="D48" s="5">
        <v>37096</v>
      </c>
      <c r="E48" s="5" t="s">
        <v>7</v>
      </c>
      <c r="F48" s="5" t="s">
        <v>18</v>
      </c>
      <c r="G48" s="5" t="s">
        <v>24</v>
      </c>
      <c r="H48" s="5">
        <v>2</v>
      </c>
      <c r="I48" s="14">
        <v>2</v>
      </c>
      <c r="J48" s="14">
        <v>1.2</v>
      </c>
      <c r="K48" s="4">
        <v>5</v>
      </c>
      <c r="L48" s="14">
        <v>3.8</v>
      </c>
      <c r="M48" s="14">
        <v>4</v>
      </c>
      <c r="N48" s="14">
        <v>2.4</v>
      </c>
      <c r="O48" s="4">
        <v>10</v>
      </c>
      <c r="P48" s="14">
        <v>7.6</v>
      </c>
      <c r="Q48" s="36">
        <f>'Fruits Price'!$AC$12 * 'Top Fruits'!H48</f>
        <v>1</v>
      </c>
      <c r="R48" s="36">
        <f>'Fruits Price'!$AC$13 * 'Top Fruits'!H48</f>
        <v>0</v>
      </c>
      <c r="S48" s="36">
        <f>'Fruits Price'!$AC$14 * 'Top Fruits'!H48</f>
        <v>0</v>
      </c>
      <c r="T48" s="36">
        <f>'Fruits Price'!$AC$15 * 'Top Fruits'!H48</f>
        <v>0</v>
      </c>
      <c r="U48" s="36">
        <f>'Fruits Price'!$AC$16 * 'Top Fruits'!H48</f>
        <v>0</v>
      </c>
      <c r="V48" s="36">
        <f>'Fruits Price'!$AC$17 * 'Top Fruits'!H48</f>
        <v>0</v>
      </c>
    </row>
    <row r="49" spans="1:22" x14ac:dyDescent="0.3">
      <c r="A49" s="16">
        <v>45622</v>
      </c>
      <c r="B49" s="4" t="s">
        <v>123</v>
      </c>
      <c r="C49" s="4">
        <f t="shared" si="0"/>
        <v>48</v>
      </c>
      <c r="D49" s="5">
        <v>37096</v>
      </c>
      <c r="E49" s="5" t="s">
        <v>7</v>
      </c>
      <c r="F49" s="5" t="s">
        <v>18</v>
      </c>
      <c r="G49" s="5" t="s">
        <v>24</v>
      </c>
      <c r="H49" s="5">
        <v>3</v>
      </c>
      <c r="I49" s="14">
        <v>2</v>
      </c>
      <c r="J49" s="14">
        <v>1.2</v>
      </c>
      <c r="K49" s="4">
        <v>5</v>
      </c>
      <c r="L49" s="14">
        <v>3.8</v>
      </c>
      <c r="M49" s="14">
        <v>6</v>
      </c>
      <c r="N49" s="14">
        <v>3.5999999999999996</v>
      </c>
      <c r="O49" s="4">
        <v>15</v>
      </c>
      <c r="P49" s="14">
        <v>11.399999999999999</v>
      </c>
      <c r="Q49" s="36">
        <f>'Fruits Price'!$AC$12 * 'Top Fruits'!H49</f>
        <v>1.5</v>
      </c>
      <c r="R49" s="36">
        <f>'Fruits Price'!$AC$13 * 'Top Fruits'!H49</f>
        <v>0</v>
      </c>
      <c r="S49" s="36">
        <f>'Fruits Price'!$AC$14 * 'Top Fruits'!H49</f>
        <v>0</v>
      </c>
      <c r="T49" s="36">
        <f>'Fruits Price'!$AC$15 * 'Top Fruits'!H49</f>
        <v>0</v>
      </c>
      <c r="U49" s="36">
        <f>'Fruits Price'!$AC$16 * 'Top Fruits'!H49</f>
        <v>0</v>
      </c>
      <c r="V49" s="36">
        <f>'Fruits Price'!$AC$17 * 'Top Fruits'!H49</f>
        <v>0</v>
      </c>
    </row>
    <row r="50" spans="1:22" x14ac:dyDescent="0.3">
      <c r="A50" s="16">
        <v>45623</v>
      </c>
      <c r="B50" s="4" t="s">
        <v>124</v>
      </c>
      <c r="C50" s="4">
        <f t="shared" si="0"/>
        <v>48</v>
      </c>
      <c r="D50" s="5">
        <v>37096</v>
      </c>
      <c r="E50" s="5" t="s">
        <v>7</v>
      </c>
      <c r="F50" s="5" t="s">
        <v>18</v>
      </c>
      <c r="G50" s="5" t="s">
        <v>24</v>
      </c>
      <c r="H50" s="5">
        <v>1</v>
      </c>
      <c r="I50" s="14">
        <v>2</v>
      </c>
      <c r="J50" s="14">
        <v>1.2</v>
      </c>
      <c r="K50" s="4">
        <v>5</v>
      </c>
      <c r="L50" s="14">
        <v>3.8</v>
      </c>
      <c r="M50" s="14">
        <v>2</v>
      </c>
      <c r="N50" s="14">
        <v>1.2</v>
      </c>
      <c r="O50" s="4">
        <v>5</v>
      </c>
      <c r="P50" s="14">
        <v>3.8</v>
      </c>
      <c r="Q50" s="36">
        <f>'Fruits Price'!$AC$12 * 'Top Fruits'!H50</f>
        <v>0.5</v>
      </c>
      <c r="R50" s="36">
        <f>'Fruits Price'!$AC$13 * 'Top Fruits'!H50</f>
        <v>0</v>
      </c>
      <c r="S50" s="36">
        <f>'Fruits Price'!$AC$14 * 'Top Fruits'!H50</f>
        <v>0</v>
      </c>
      <c r="T50" s="36">
        <f>'Fruits Price'!$AC$15 * 'Top Fruits'!H50</f>
        <v>0</v>
      </c>
      <c r="U50" s="36">
        <f>'Fruits Price'!$AC$16 * 'Top Fruits'!H50</f>
        <v>0</v>
      </c>
      <c r="V50" s="36">
        <f>'Fruits Price'!$AC$17 * 'Top Fruits'!H50</f>
        <v>0</v>
      </c>
    </row>
    <row r="51" spans="1:22" x14ac:dyDescent="0.3">
      <c r="A51" s="16">
        <v>45624</v>
      </c>
      <c r="B51" s="4" t="s">
        <v>125</v>
      </c>
      <c r="C51" s="4">
        <f t="shared" si="0"/>
        <v>48</v>
      </c>
      <c r="D51" s="5">
        <v>37096</v>
      </c>
      <c r="E51" s="5" t="s">
        <v>7</v>
      </c>
      <c r="F51" s="5" t="s">
        <v>18</v>
      </c>
      <c r="G51" s="5" t="s">
        <v>24</v>
      </c>
      <c r="H51" s="5">
        <v>1</v>
      </c>
      <c r="I51" s="14">
        <v>2</v>
      </c>
      <c r="J51" s="14">
        <v>1.2</v>
      </c>
      <c r="K51" s="4">
        <v>5</v>
      </c>
      <c r="L51" s="14">
        <v>3.8</v>
      </c>
      <c r="M51" s="14">
        <v>2</v>
      </c>
      <c r="N51" s="14">
        <v>1.2</v>
      </c>
      <c r="O51" s="4">
        <v>5</v>
      </c>
      <c r="P51" s="14">
        <v>3.8</v>
      </c>
      <c r="Q51" s="36">
        <f>'Fruits Price'!$AC$12 * 'Top Fruits'!H51</f>
        <v>0.5</v>
      </c>
      <c r="R51" s="36">
        <f>'Fruits Price'!$AC$13 * 'Top Fruits'!H51</f>
        <v>0</v>
      </c>
      <c r="S51" s="36">
        <f>'Fruits Price'!$AC$14 * 'Top Fruits'!H51</f>
        <v>0</v>
      </c>
      <c r="T51" s="36">
        <f>'Fruits Price'!$AC$15 * 'Top Fruits'!H51</f>
        <v>0</v>
      </c>
      <c r="U51" s="36">
        <f>'Fruits Price'!$AC$16 * 'Top Fruits'!H51</f>
        <v>0</v>
      </c>
      <c r="V51" s="36">
        <f>'Fruits Price'!$AC$17 * 'Top Fruits'!H51</f>
        <v>0</v>
      </c>
    </row>
    <row r="52" spans="1:22" x14ac:dyDescent="0.3">
      <c r="A52" s="16">
        <v>45626</v>
      </c>
      <c r="B52" s="4" t="s">
        <v>120</v>
      </c>
      <c r="C52" s="4">
        <f t="shared" si="0"/>
        <v>48</v>
      </c>
      <c r="D52" s="5">
        <v>37096</v>
      </c>
      <c r="E52" s="5" t="s">
        <v>7</v>
      </c>
      <c r="F52" s="5" t="s">
        <v>18</v>
      </c>
      <c r="G52" s="5" t="s">
        <v>24</v>
      </c>
      <c r="H52" s="5">
        <v>2</v>
      </c>
      <c r="I52" s="14">
        <v>2</v>
      </c>
      <c r="J52" s="14">
        <v>1.2</v>
      </c>
      <c r="K52" s="4">
        <v>5</v>
      </c>
      <c r="L52" s="14">
        <v>3.8</v>
      </c>
      <c r="M52" s="14">
        <v>4</v>
      </c>
      <c r="N52" s="14">
        <v>2.4</v>
      </c>
      <c r="O52" s="4">
        <v>10</v>
      </c>
      <c r="P52" s="14">
        <v>7.6</v>
      </c>
      <c r="Q52" s="36">
        <f>'Fruits Price'!$AC$12 * 'Top Fruits'!H52</f>
        <v>1</v>
      </c>
      <c r="R52" s="36">
        <f>'Fruits Price'!$AC$13 * 'Top Fruits'!H52</f>
        <v>0</v>
      </c>
      <c r="S52" s="36">
        <f>'Fruits Price'!$AC$14 * 'Top Fruits'!H52</f>
        <v>0</v>
      </c>
      <c r="T52" s="36">
        <f>'Fruits Price'!$AC$15 * 'Top Fruits'!H52</f>
        <v>0</v>
      </c>
      <c r="U52" s="36">
        <f>'Fruits Price'!$AC$16 * 'Top Fruits'!H52</f>
        <v>0</v>
      </c>
      <c r="V52" s="36">
        <f>'Fruits Price'!$AC$17 * 'Top Fruits'!H52</f>
        <v>0</v>
      </c>
    </row>
    <row r="53" spans="1:22" x14ac:dyDescent="0.3">
      <c r="A53" s="16">
        <v>45626</v>
      </c>
      <c r="B53" s="4" t="s">
        <v>120</v>
      </c>
      <c r="C53" s="4">
        <f t="shared" si="0"/>
        <v>48</v>
      </c>
      <c r="D53" s="5">
        <v>37096</v>
      </c>
      <c r="E53" s="5" t="s">
        <v>7</v>
      </c>
      <c r="F53" s="5" t="s">
        <v>18</v>
      </c>
      <c r="G53" s="5" t="s">
        <v>24</v>
      </c>
      <c r="H53" s="5">
        <v>2</v>
      </c>
      <c r="I53" s="14">
        <v>2</v>
      </c>
      <c r="J53" s="14">
        <v>1.2</v>
      </c>
      <c r="K53" s="4">
        <v>5</v>
      </c>
      <c r="L53" s="14">
        <v>3.8</v>
      </c>
      <c r="M53" s="14">
        <v>4</v>
      </c>
      <c r="N53" s="14">
        <v>2.4</v>
      </c>
      <c r="O53" s="4">
        <v>10</v>
      </c>
      <c r="P53" s="14">
        <v>7.6</v>
      </c>
      <c r="Q53" s="36">
        <f>'Fruits Price'!$AC$12 * 'Top Fruits'!H53</f>
        <v>1</v>
      </c>
      <c r="R53" s="36">
        <f>'Fruits Price'!$AC$13 * 'Top Fruits'!H53</f>
        <v>0</v>
      </c>
      <c r="S53" s="36">
        <f>'Fruits Price'!$AC$14 * 'Top Fruits'!H53</f>
        <v>0</v>
      </c>
      <c r="T53" s="36">
        <f>'Fruits Price'!$AC$15 * 'Top Fruits'!H53</f>
        <v>0</v>
      </c>
      <c r="U53" s="36">
        <f>'Fruits Price'!$AC$16 * 'Top Fruits'!H53</f>
        <v>0</v>
      </c>
      <c r="V53" s="36">
        <f>'Fruits Price'!$AC$17 * 'Top Fruits'!H53</f>
        <v>0</v>
      </c>
    </row>
    <row r="54" spans="1:22" x14ac:dyDescent="0.3">
      <c r="A54" s="16">
        <v>45618</v>
      </c>
      <c r="B54" s="4" t="s">
        <v>119</v>
      </c>
      <c r="C54" s="4">
        <f t="shared" si="0"/>
        <v>47</v>
      </c>
      <c r="D54" s="4">
        <v>37083</v>
      </c>
      <c r="E54" s="4" t="s">
        <v>5</v>
      </c>
      <c r="F54" s="4" t="s">
        <v>11</v>
      </c>
      <c r="G54" s="4" t="s">
        <v>24</v>
      </c>
      <c r="H54" s="4">
        <v>2</v>
      </c>
      <c r="I54" s="14">
        <v>3.1904761904761907</v>
      </c>
      <c r="J54" s="14">
        <v>3.0571428571428574</v>
      </c>
      <c r="K54" s="4">
        <v>8</v>
      </c>
      <c r="L54" s="14">
        <v>4.9428571428571431</v>
      </c>
      <c r="M54" s="14">
        <v>6.3809523809523814</v>
      </c>
      <c r="N54" s="14">
        <v>6.1142857142857148</v>
      </c>
      <c r="O54" s="4">
        <v>16</v>
      </c>
      <c r="P54" s="14">
        <v>9.8857142857142861</v>
      </c>
      <c r="Q54" s="36">
        <f>'Fruits Price'!$AA$12 * 'Top Fruits'!H54</f>
        <v>0.85714285714285721</v>
      </c>
      <c r="R54" s="36">
        <f>'Fruits Price'!$AA$13 * 'Top Fruits'!H54</f>
        <v>0</v>
      </c>
      <c r="S54" s="36">
        <f>'Fruits Price'!$AA$14 * 'Top Fruits'!H54</f>
        <v>0</v>
      </c>
      <c r="T54" s="36">
        <f>'Fruits Price'!$AA$15 * 'Top Fruits'!H54</f>
        <v>1.3333333333333333</v>
      </c>
      <c r="U54" s="36">
        <f>'Fruits Price'!$AA$16 * 'Top Fruits'!H54</f>
        <v>0</v>
      </c>
      <c r="V54" s="36">
        <f>'Fruits Price'!$AC$17 * 'Top Fruits'!H54</f>
        <v>0</v>
      </c>
    </row>
    <row r="55" spans="1:22" x14ac:dyDescent="0.3">
      <c r="A55" s="16">
        <v>45619</v>
      </c>
      <c r="B55" s="4" t="s">
        <v>120</v>
      </c>
      <c r="C55" s="4">
        <f t="shared" si="0"/>
        <v>47</v>
      </c>
      <c r="D55" s="5">
        <v>37083</v>
      </c>
      <c r="E55" s="5" t="s">
        <v>5</v>
      </c>
      <c r="F55" s="5" t="s">
        <v>11</v>
      </c>
      <c r="G55" s="5" t="s">
        <v>24</v>
      </c>
      <c r="H55" s="5">
        <v>1</v>
      </c>
      <c r="I55" s="14">
        <v>3.1904761904761907</v>
      </c>
      <c r="J55" s="14">
        <v>3.0571428571428574</v>
      </c>
      <c r="K55" s="4">
        <v>8</v>
      </c>
      <c r="L55" s="14">
        <v>4.9428571428571431</v>
      </c>
      <c r="M55" s="14">
        <v>3.1904761904761907</v>
      </c>
      <c r="N55" s="14">
        <v>3.0571428571428574</v>
      </c>
      <c r="O55" s="4">
        <v>8</v>
      </c>
      <c r="P55" s="14">
        <v>4.9428571428571431</v>
      </c>
      <c r="Q55" s="36">
        <f>'Fruits Price'!$AA$12 * 'Top Fruits'!H55</f>
        <v>0.4285714285714286</v>
      </c>
      <c r="R55" s="36">
        <f>'Fruits Price'!$AA$13 * 'Top Fruits'!H55</f>
        <v>0</v>
      </c>
      <c r="S55" s="36">
        <f>'Fruits Price'!$AA$14 * 'Top Fruits'!H55</f>
        <v>0</v>
      </c>
      <c r="T55" s="36">
        <f>'Fruits Price'!$AA$15 * 'Top Fruits'!H55</f>
        <v>0.66666666666666663</v>
      </c>
      <c r="U55" s="36">
        <f>'Fruits Price'!$AA$16 * 'Top Fruits'!H55</f>
        <v>0</v>
      </c>
      <c r="V55" s="36">
        <f>'Fruits Price'!$AC$17 * 'Top Fruits'!H55</f>
        <v>0</v>
      </c>
    </row>
    <row r="56" spans="1:22" x14ac:dyDescent="0.3">
      <c r="A56" s="16">
        <v>45620</v>
      </c>
      <c r="B56" s="4" t="s">
        <v>121</v>
      </c>
      <c r="C56" s="4">
        <f t="shared" si="0"/>
        <v>48</v>
      </c>
      <c r="D56" s="5">
        <v>37083</v>
      </c>
      <c r="E56" s="5" t="s">
        <v>5</v>
      </c>
      <c r="F56" s="5" t="s">
        <v>11</v>
      </c>
      <c r="G56" s="5" t="s">
        <v>24</v>
      </c>
      <c r="H56" s="5">
        <v>1</v>
      </c>
      <c r="I56" s="14">
        <v>3.1904761904761907</v>
      </c>
      <c r="J56" s="14">
        <v>3.0571428571428574</v>
      </c>
      <c r="K56" s="4">
        <v>8</v>
      </c>
      <c r="L56" s="14">
        <v>4.9428571428571431</v>
      </c>
      <c r="M56" s="14">
        <v>3.1904761904761907</v>
      </c>
      <c r="N56" s="14">
        <v>3.0571428571428574</v>
      </c>
      <c r="O56" s="4">
        <v>8</v>
      </c>
      <c r="P56" s="14">
        <v>4.9428571428571431</v>
      </c>
      <c r="Q56" s="36">
        <f>'Fruits Price'!$AA$12 * 'Top Fruits'!H56</f>
        <v>0.4285714285714286</v>
      </c>
      <c r="R56" s="36">
        <f>'Fruits Price'!$AA$13 * 'Top Fruits'!H56</f>
        <v>0</v>
      </c>
      <c r="S56" s="36">
        <f>'Fruits Price'!$AA$14 * 'Top Fruits'!H56</f>
        <v>0</v>
      </c>
      <c r="T56" s="36">
        <f>'Fruits Price'!$AA$15 * 'Top Fruits'!H56</f>
        <v>0.66666666666666663</v>
      </c>
      <c r="U56" s="36">
        <f>'Fruits Price'!$AA$16 * 'Top Fruits'!H56</f>
        <v>0</v>
      </c>
      <c r="V56" s="36">
        <f>'Fruits Price'!$AC$17 * 'Top Fruits'!H56</f>
        <v>0</v>
      </c>
    </row>
    <row r="57" spans="1:22" x14ac:dyDescent="0.3">
      <c r="A57" s="16">
        <v>45621</v>
      </c>
      <c r="B57" s="4" t="s">
        <v>122</v>
      </c>
      <c r="C57" s="4">
        <f t="shared" si="0"/>
        <v>48</v>
      </c>
      <c r="D57" s="5">
        <v>37083</v>
      </c>
      <c r="E57" s="5" t="s">
        <v>5</v>
      </c>
      <c r="F57" s="5" t="s">
        <v>11</v>
      </c>
      <c r="G57" s="5" t="s">
        <v>24</v>
      </c>
      <c r="H57" s="5">
        <v>2</v>
      </c>
      <c r="I57" s="14">
        <v>3.1904761904761907</v>
      </c>
      <c r="J57" s="14">
        <v>3.0571428571428574</v>
      </c>
      <c r="K57" s="4">
        <v>8</v>
      </c>
      <c r="L57" s="14">
        <v>4.9428571428571431</v>
      </c>
      <c r="M57" s="14">
        <v>6.3809523809523814</v>
      </c>
      <c r="N57" s="14">
        <v>6.1142857142857148</v>
      </c>
      <c r="O57" s="4">
        <v>16</v>
      </c>
      <c r="P57" s="14">
        <v>9.8857142857142861</v>
      </c>
      <c r="Q57" s="36">
        <f>'Fruits Price'!$AA$12 * 'Top Fruits'!H57</f>
        <v>0.85714285714285721</v>
      </c>
      <c r="R57" s="36">
        <f>'Fruits Price'!$AA$13 * 'Top Fruits'!H57</f>
        <v>0</v>
      </c>
      <c r="S57" s="36">
        <f>'Fruits Price'!$AA$14 * 'Top Fruits'!H57</f>
        <v>0</v>
      </c>
      <c r="T57" s="36">
        <f>'Fruits Price'!$AA$15 * 'Top Fruits'!H57</f>
        <v>1.3333333333333333</v>
      </c>
      <c r="U57" s="36">
        <f>'Fruits Price'!$AA$16 * 'Top Fruits'!H57</f>
        <v>0</v>
      </c>
      <c r="V57" s="36">
        <f>'Fruits Price'!$AC$17 * 'Top Fruits'!H57</f>
        <v>0</v>
      </c>
    </row>
    <row r="58" spans="1:22" x14ac:dyDescent="0.3">
      <c r="A58" s="16">
        <v>45622</v>
      </c>
      <c r="B58" s="4" t="s">
        <v>123</v>
      </c>
      <c r="C58" s="4">
        <f t="shared" si="0"/>
        <v>48</v>
      </c>
      <c r="D58" s="5">
        <v>37083</v>
      </c>
      <c r="E58" s="5" t="s">
        <v>5</v>
      </c>
      <c r="F58" s="5" t="s">
        <v>11</v>
      </c>
      <c r="G58" s="5" t="s">
        <v>24</v>
      </c>
      <c r="H58" s="5">
        <v>2</v>
      </c>
      <c r="I58" s="14">
        <v>3.1904761904761907</v>
      </c>
      <c r="J58" s="14">
        <v>3.0571428571428574</v>
      </c>
      <c r="K58" s="4">
        <v>8</v>
      </c>
      <c r="L58" s="14">
        <v>4.9428571428571431</v>
      </c>
      <c r="M58" s="14">
        <v>6.3809523809523814</v>
      </c>
      <c r="N58" s="14">
        <v>6.1142857142857148</v>
      </c>
      <c r="O58" s="4">
        <v>16</v>
      </c>
      <c r="P58" s="14">
        <v>9.8857142857142861</v>
      </c>
      <c r="Q58" s="36">
        <f>'Fruits Price'!$AA$12 * 'Top Fruits'!H58</f>
        <v>0.85714285714285721</v>
      </c>
      <c r="R58" s="36">
        <f>'Fruits Price'!$AA$13 * 'Top Fruits'!H58</f>
        <v>0</v>
      </c>
      <c r="S58" s="36">
        <f>'Fruits Price'!$AA$14 * 'Top Fruits'!H58</f>
        <v>0</v>
      </c>
      <c r="T58" s="36">
        <f>'Fruits Price'!$AA$15 * 'Top Fruits'!H58</f>
        <v>1.3333333333333333</v>
      </c>
      <c r="U58" s="36">
        <f>'Fruits Price'!$AA$16 * 'Top Fruits'!H58</f>
        <v>0</v>
      </c>
      <c r="V58" s="36">
        <f>'Fruits Price'!$AC$17 * 'Top Fruits'!H58</f>
        <v>0</v>
      </c>
    </row>
    <row r="59" spans="1:22" x14ac:dyDescent="0.3">
      <c r="A59" s="16">
        <v>45623</v>
      </c>
      <c r="B59" s="4" t="s">
        <v>124</v>
      </c>
      <c r="C59" s="4">
        <f t="shared" si="0"/>
        <v>48</v>
      </c>
      <c r="D59" s="5">
        <v>37083</v>
      </c>
      <c r="E59" s="5" t="s">
        <v>5</v>
      </c>
      <c r="F59" s="5" t="s">
        <v>11</v>
      </c>
      <c r="G59" s="5" t="s">
        <v>24</v>
      </c>
      <c r="H59" s="5">
        <v>2</v>
      </c>
      <c r="I59" s="14">
        <v>3.1904761904761907</v>
      </c>
      <c r="J59" s="14">
        <v>3.0571428571428574</v>
      </c>
      <c r="K59" s="4">
        <v>8</v>
      </c>
      <c r="L59" s="14">
        <v>4.9428571428571431</v>
      </c>
      <c r="M59" s="14">
        <v>6.3809523809523814</v>
      </c>
      <c r="N59" s="14">
        <v>6.1142857142857148</v>
      </c>
      <c r="O59" s="4">
        <v>16</v>
      </c>
      <c r="P59" s="14">
        <v>9.8857142857142861</v>
      </c>
      <c r="Q59" s="36">
        <f>'Fruits Price'!$AA$12 * 'Top Fruits'!H59</f>
        <v>0.85714285714285721</v>
      </c>
      <c r="R59" s="36">
        <f>'Fruits Price'!$AA$13 * 'Top Fruits'!H59</f>
        <v>0</v>
      </c>
      <c r="S59" s="36">
        <f>'Fruits Price'!$AA$14 * 'Top Fruits'!H59</f>
        <v>0</v>
      </c>
      <c r="T59" s="36">
        <f>'Fruits Price'!$AA$15 * 'Top Fruits'!H59</f>
        <v>1.3333333333333333</v>
      </c>
      <c r="U59" s="36">
        <f>'Fruits Price'!$AA$16 * 'Top Fruits'!H59</f>
        <v>0</v>
      </c>
      <c r="V59" s="36">
        <f>'Fruits Price'!$AC$17 * 'Top Fruits'!H59</f>
        <v>0</v>
      </c>
    </row>
    <row r="60" spans="1:22" x14ac:dyDescent="0.3">
      <c r="A60" s="16">
        <v>45624</v>
      </c>
      <c r="B60" s="4" t="s">
        <v>125</v>
      </c>
      <c r="C60" s="4">
        <f t="shared" si="0"/>
        <v>48</v>
      </c>
      <c r="D60" s="5">
        <v>37083</v>
      </c>
      <c r="E60" s="5" t="s">
        <v>5</v>
      </c>
      <c r="F60" s="5" t="s">
        <v>11</v>
      </c>
      <c r="G60" s="5" t="s">
        <v>24</v>
      </c>
      <c r="H60" s="5">
        <v>1</v>
      </c>
      <c r="I60" s="14">
        <v>3.1904761904761907</v>
      </c>
      <c r="J60" s="14">
        <v>3.0571428571428574</v>
      </c>
      <c r="K60" s="4">
        <v>8</v>
      </c>
      <c r="L60" s="14">
        <v>4.9428571428571431</v>
      </c>
      <c r="M60" s="14">
        <v>3.1904761904761907</v>
      </c>
      <c r="N60" s="14">
        <v>3.0571428571428574</v>
      </c>
      <c r="O60" s="4">
        <v>8</v>
      </c>
      <c r="P60" s="14">
        <v>4.9428571428571431</v>
      </c>
      <c r="Q60" s="36">
        <f>'Fruits Price'!$AA$12 * 'Top Fruits'!H60</f>
        <v>0.4285714285714286</v>
      </c>
      <c r="R60" s="36">
        <f>'Fruits Price'!$AA$13 * 'Top Fruits'!H60</f>
        <v>0</v>
      </c>
      <c r="S60" s="36">
        <f>'Fruits Price'!$AA$14 * 'Top Fruits'!H60</f>
        <v>0</v>
      </c>
      <c r="T60" s="36">
        <f>'Fruits Price'!$AA$15 * 'Top Fruits'!H60</f>
        <v>0.66666666666666663</v>
      </c>
      <c r="U60" s="36">
        <f>'Fruits Price'!$AA$16 * 'Top Fruits'!H60</f>
        <v>0</v>
      </c>
      <c r="V60" s="36">
        <f>'Fruits Price'!$AC$17 * 'Top Fruits'!H60</f>
        <v>0</v>
      </c>
    </row>
    <row r="61" spans="1:22" x14ac:dyDescent="0.3">
      <c r="A61" s="16">
        <v>45625</v>
      </c>
      <c r="B61" s="4" t="s">
        <v>119</v>
      </c>
      <c r="C61" s="4">
        <f t="shared" si="0"/>
        <v>48</v>
      </c>
      <c r="D61" s="5">
        <v>37083</v>
      </c>
      <c r="E61" s="5" t="s">
        <v>5</v>
      </c>
      <c r="F61" s="5" t="s">
        <v>11</v>
      </c>
      <c r="G61" s="5" t="s">
        <v>24</v>
      </c>
      <c r="H61" s="5">
        <v>4</v>
      </c>
      <c r="I61" s="14">
        <v>3.1904761904761907</v>
      </c>
      <c r="J61" s="14">
        <v>3.0571428571428574</v>
      </c>
      <c r="K61" s="4">
        <v>8</v>
      </c>
      <c r="L61" s="14">
        <v>4.9428571428571431</v>
      </c>
      <c r="M61" s="14">
        <v>12.761904761904763</v>
      </c>
      <c r="N61" s="14">
        <v>12.22857142857143</v>
      </c>
      <c r="O61" s="4">
        <v>32</v>
      </c>
      <c r="P61" s="14">
        <v>19.771428571428572</v>
      </c>
      <c r="Q61" s="36">
        <f>'Fruits Price'!$AA$12 * 'Top Fruits'!H61</f>
        <v>1.7142857142857144</v>
      </c>
      <c r="R61" s="36">
        <f>'Fruits Price'!$AA$13 * 'Top Fruits'!H61</f>
        <v>0</v>
      </c>
      <c r="S61" s="36">
        <f>'Fruits Price'!$AA$14 * 'Top Fruits'!H61</f>
        <v>0</v>
      </c>
      <c r="T61" s="36">
        <f>'Fruits Price'!$AA$15 * 'Top Fruits'!H61</f>
        <v>2.6666666666666665</v>
      </c>
      <c r="U61" s="36">
        <f>'Fruits Price'!$AA$16 * 'Top Fruits'!H61</f>
        <v>0</v>
      </c>
      <c r="V61" s="36">
        <f>'Fruits Price'!$AC$17 * 'Top Fruits'!H61</f>
        <v>0</v>
      </c>
    </row>
    <row r="62" spans="1:22" x14ac:dyDescent="0.3">
      <c r="A62" s="16">
        <v>45626</v>
      </c>
      <c r="B62" s="4" t="s">
        <v>120</v>
      </c>
      <c r="C62" s="4">
        <f t="shared" si="0"/>
        <v>48</v>
      </c>
      <c r="D62" s="5">
        <v>37083</v>
      </c>
      <c r="E62" s="5" t="s">
        <v>5</v>
      </c>
      <c r="F62" s="5" t="s">
        <v>11</v>
      </c>
      <c r="G62" s="5" t="s">
        <v>24</v>
      </c>
      <c r="H62" s="5">
        <v>2</v>
      </c>
      <c r="I62" s="14">
        <v>3.1904761904761907</v>
      </c>
      <c r="J62" s="14">
        <v>3.0571428571428574</v>
      </c>
      <c r="K62" s="4">
        <v>8</v>
      </c>
      <c r="L62" s="14">
        <v>4.9428571428571431</v>
      </c>
      <c r="M62" s="14">
        <v>6.3809523809523814</v>
      </c>
      <c r="N62" s="14">
        <v>6.1142857142857148</v>
      </c>
      <c r="O62" s="4">
        <v>16</v>
      </c>
      <c r="P62" s="14">
        <v>9.8857142857142861</v>
      </c>
      <c r="Q62" s="36">
        <f>'Fruits Price'!$AA$12 * 'Top Fruits'!H62</f>
        <v>0.85714285714285721</v>
      </c>
      <c r="R62" s="36">
        <f>'Fruits Price'!$AA$13 * 'Top Fruits'!H62</f>
        <v>0</v>
      </c>
      <c r="S62" s="36">
        <f>'Fruits Price'!$AA$14 * 'Top Fruits'!H62</f>
        <v>0</v>
      </c>
      <c r="T62" s="36">
        <f>'Fruits Price'!$AA$15 * 'Top Fruits'!H62</f>
        <v>1.3333333333333333</v>
      </c>
      <c r="U62" s="36">
        <f>'Fruits Price'!$AA$16 * 'Top Fruits'!H62</f>
        <v>0</v>
      </c>
      <c r="V62" s="36">
        <f>'Fruits Price'!$AC$17 * 'Top Fruits'!H62</f>
        <v>0</v>
      </c>
    </row>
    <row r="63" spans="1:22" x14ac:dyDescent="0.3">
      <c r="A63" s="16">
        <v>45618</v>
      </c>
      <c r="B63" s="4" t="s">
        <v>119</v>
      </c>
      <c r="C63" s="4">
        <f t="shared" si="0"/>
        <v>47</v>
      </c>
      <c r="D63" s="4">
        <v>31800</v>
      </c>
      <c r="E63" s="4" t="s">
        <v>8</v>
      </c>
      <c r="F63" s="4" t="s">
        <v>20</v>
      </c>
      <c r="G63" s="4" t="s">
        <v>24</v>
      </c>
      <c r="H63" s="4">
        <v>3</v>
      </c>
      <c r="I63" s="14">
        <v>7.2486957486957486</v>
      </c>
      <c r="J63" s="14">
        <v>15.042324342324342</v>
      </c>
      <c r="K63" s="4">
        <v>25</v>
      </c>
      <c r="L63" s="14">
        <v>9.957675657675658</v>
      </c>
      <c r="M63" s="14">
        <v>21.746087246087246</v>
      </c>
      <c r="N63" s="14">
        <v>45.126973026973026</v>
      </c>
      <c r="O63" s="4">
        <v>75</v>
      </c>
      <c r="P63" s="14">
        <v>29.873026973026974</v>
      </c>
      <c r="Q63" s="36">
        <f>'Fruits Price'!$V$12 * 'Top Fruits'!H63</f>
        <v>2.1428571428571428</v>
      </c>
      <c r="R63" s="36">
        <f>'Fruits Price'!$V$13 * 'Top Fruits'!H63</f>
        <v>1.3636363636363635</v>
      </c>
      <c r="S63" s="36">
        <f>'Fruits Price'!$V$14 * 'Top Fruits'!H63</f>
        <v>1.1538461538461537</v>
      </c>
      <c r="T63" s="36">
        <f>'Fruits Price'!$V$15 * 'Top Fruits'!H63</f>
        <v>3.3333333333333335</v>
      </c>
      <c r="U63" s="36">
        <f>'Fruits Price'!$V$16 * 'Top Fruits'!H63</f>
        <v>3</v>
      </c>
      <c r="V63" s="36">
        <f>'Fruits Price'!$V$17 * 'Top Fruits'!H63</f>
        <v>0</v>
      </c>
    </row>
    <row r="64" spans="1:22" x14ac:dyDescent="0.3">
      <c r="A64" s="16">
        <v>45619</v>
      </c>
      <c r="B64" s="4" t="s">
        <v>120</v>
      </c>
      <c r="C64" s="4">
        <f t="shared" si="0"/>
        <v>47</v>
      </c>
      <c r="D64" s="5">
        <v>31800</v>
      </c>
      <c r="E64" s="5" t="s">
        <v>8</v>
      </c>
      <c r="F64" s="5" t="s">
        <v>20</v>
      </c>
      <c r="G64" s="5" t="s">
        <v>24</v>
      </c>
      <c r="H64" s="5">
        <v>6</v>
      </c>
      <c r="I64" s="14">
        <v>7.2486957486957486</v>
      </c>
      <c r="J64" s="14">
        <v>15.042324342324342</v>
      </c>
      <c r="K64" s="4">
        <v>25</v>
      </c>
      <c r="L64" s="14">
        <v>9.957675657675658</v>
      </c>
      <c r="M64" s="14">
        <v>43.492174492174492</v>
      </c>
      <c r="N64" s="14">
        <v>90.253946053946052</v>
      </c>
      <c r="O64" s="4">
        <v>150</v>
      </c>
      <c r="P64" s="14">
        <v>59.746053946053948</v>
      </c>
      <c r="Q64" s="36">
        <f>'Fruits Price'!$V$12 * 'Top Fruits'!H64</f>
        <v>4.2857142857142856</v>
      </c>
      <c r="R64" s="36">
        <f>'Fruits Price'!$V$13 * 'Top Fruits'!H64</f>
        <v>2.7272727272727271</v>
      </c>
      <c r="S64" s="36">
        <f>'Fruits Price'!$V$14 * 'Top Fruits'!H64</f>
        <v>2.3076923076923075</v>
      </c>
      <c r="T64" s="36">
        <f>'Fruits Price'!$V$15 * 'Top Fruits'!H64</f>
        <v>6.666666666666667</v>
      </c>
      <c r="U64" s="36">
        <f>'Fruits Price'!$V$16 * 'Top Fruits'!H64</f>
        <v>6</v>
      </c>
      <c r="V64" s="36">
        <f>'Fruits Price'!$V$17 * 'Top Fruits'!H64</f>
        <v>0</v>
      </c>
    </row>
    <row r="65" spans="1:22" x14ac:dyDescent="0.3">
      <c r="A65" s="16">
        <v>45620</v>
      </c>
      <c r="B65" s="4" t="s">
        <v>121</v>
      </c>
      <c r="C65" s="4">
        <f t="shared" si="0"/>
        <v>48</v>
      </c>
      <c r="D65" s="5">
        <v>31800</v>
      </c>
      <c r="E65" s="5" t="s">
        <v>8</v>
      </c>
      <c r="F65" s="5" t="s">
        <v>20</v>
      </c>
      <c r="G65" s="5" t="s">
        <v>24</v>
      </c>
      <c r="H65" s="5">
        <v>3</v>
      </c>
      <c r="I65" s="14">
        <v>7.2486957486957486</v>
      </c>
      <c r="J65" s="14">
        <v>15.042324342324342</v>
      </c>
      <c r="K65" s="4">
        <v>25</v>
      </c>
      <c r="L65" s="14">
        <v>9.957675657675658</v>
      </c>
      <c r="M65" s="14">
        <v>21.746087246087246</v>
      </c>
      <c r="N65" s="14">
        <v>45.126973026973026</v>
      </c>
      <c r="O65" s="4">
        <v>75</v>
      </c>
      <c r="P65" s="14">
        <v>29.873026973026974</v>
      </c>
      <c r="Q65" s="36">
        <f>'Fruits Price'!$V$12 * 'Top Fruits'!H65</f>
        <v>2.1428571428571428</v>
      </c>
      <c r="R65" s="36">
        <f>'Fruits Price'!$V$13 * 'Top Fruits'!H65</f>
        <v>1.3636363636363635</v>
      </c>
      <c r="S65" s="36">
        <f>'Fruits Price'!$V$14 * 'Top Fruits'!H65</f>
        <v>1.1538461538461537</v>
      </c>
      <c r="T65" s="36">
        <f>'Fruits Price'!$V$15 * 'Top Fruits'!H65</f>
        <v>3.3333333333333335</v>
      </c>
      <c r="U65" s="36">
        <f>'Fruits Price'!$V$16 * 'Top Fruits'!H65</f>
        <v>3</v>
      </c>
      <c r="V65" s="36">
        <f>'Fruits Price'!$V$17 * 'Top Fruits'!H65</f>
        <v>0</v>
      </c>
    </row>
    <row r="66" spans="1:22" x14ac:dyDescent="0.3">
      <c r="A66" s="16">
        <v>45622</v>
      </c>
      <c r="B66" s="4" t="s">
        <v>123</v>
      </c>
      <c r="C66" s="4">
        <f t="shared" si="0"/>
        <v>48</v>
      </c>
      <c r="D66" s="5">
        <v>31800</v>
      </c>
      <c r="E66" s="5" t="s">
        <v>8</v>
      </c>
      <c r="F66" s="5" t="s">
        <v>20</v>
      </c>
      <c r="G66" s="5" t="s">
        <v>24</v>
      </c>
      <c r="H66" s="5">
        <v>1</v>
      </c>
      <c r="I66" s="14">
        <v>7.2486957486957486</v>
      </c>
      <c r="J66" s="14">
        <v>15.042324342324342</v>
      </c>
      <c r="K66" s="4">
        <v>25</v>
      </c>
      <c r="L66" s="14">
        <v>9.957675657675658</v>
      </c>
      <c r="M66" s="14">
        <v>7.2486957486957486</v>
      </c>
      <c r="N66" s="14">
        <v>15.042324342324342</v>
      </c>
      <c r="O66" s="4">
        <v>25</v>
      </c>
      <c r="P66" s="14">
        <v>9.957675657675658</v>
      </c>
      <c r="Q66" s="36">
        <f>'Fruits Price'!$V$12 * 'Top Fruits'!H66</f>
        <v>0.7142857142857143</v>
      </c>
      <c r="R66" s="36">
        <f>'Fruits Price'!$V$13 * 'Top Fruits'!H66</f>
        <v>0.45454545454545453</v>
      </c>
      <c r="S66" s="36">
        <f>'Fruits Price'!$V$14 * 'Top Fruits'!H66</f>
        <v>0.38461538461538458</v>
      </c>
      <c r="T66" s="36">
        <f>'Fruits Price'!$V$15 * 'Top Fruits'!H66</f>
        <v>1.1111111111111112</v>
      </c>
      <c r="U66" s="36">
        <f>'Fruits Price'!$V$16 * 'Top Fruits'!H66</f>
        <v>1</v>
      </c>
      <c r="V66" s="36">
        <f>'Fruits Price'!$V$17 * 'Top Fruits'!H66</f>
        <v>0</v>
      </c>
    </row>
    <row r="67" spans="1:22" x14ac:dyDescent="0.3">
      <c r="A67" s="16">
        <v>45623</v>
      </c>
      <c r="B67" s="4" t="s">
        <v>124</v>
      </c>
      <c r="C67" s="4">
        <f t="shared" ref="C67:C89" si="1">WEEKNUM(A67)</f>
        <v>48</v>
      </c>
      <c r="D67" s="5">
        <v>31800</v>
      </c>
      <c r="E67" s="5" t="s">
        <v>8</v>
      </c>
      <c r="F67" s="5" t="s">
        <v>20</v>
      </c>
      <c r="G67" s="5" t="s">
        <v>24</v>
      </c>
      <c r="H67" s="5">
        <v>1</v>
      </c>
      <c r="I67" s="14">
        <v>7.2486957486957486</v>
      </c>
      <c r="J67" s="14">
        <v>15.042324342324342</v>
      </c>
      <c r="K67" s="4">
        <v>25</v>
      </c>
      <c r="L67" s="14">
        <v>9.957675657675658</v>
      </c>
      <c r="M67" s="14">
        <v>7.2486957486957486</v>
      </c>
      <c r="N67" s="14">
        <v>15.042324342324342</v>
      </c>
      <c r="O67" s="4">
        <v>25</v>
      </c>
      <c r="P67" s="14">
        <v>9.957675657675658</v>
      </c>
      <c r="Q67" s="36">
        <f>'Fruits Price'!$V$12 * 'Top Fruits'!H67</f>
        <v>0.7142857142857143</v>
      </c>
      <c r="R67" s="36">
        <f>'Fruits Price'!$V$13 * 'Top Fruits'!H67</f>
        <v>0.45454545454545453</v>
      </c>
      <c r="S67" s="36">
        <f>'Fruits Price'!$V$14 * 'Top Fruits'!H67</f>
        <v>0.38461538461538458</v>
      </c>
      <c r="T67" s="36">
        <f>'Fruits Price'!$V$15 * 'Top Fruits'!H67</f>
        <v>1.1111111111111112</v>
      </c>
      <c r="U67" s="36">
        <f>'Fruits Price'!$V$16 * 'Top Fruits'!H67</f>
        <v>1</v>
      </c>
      <c r="V67" s="36">
        <f>'Fruits Price'!$V$17 * 'Top Fruits'!H67</f>
        <v>0</v>
      </c>
    </row>
    <row r="68" spans="1:22" x14ac:dyDescent="0.3">
      <c r="A68" s="16">
        <v>45624</v>
      </c>
      <c r="B68" s="4" t="s">
        <v>125</v>
      </c>
      <c r="C68" s="4">
        <f t="shared" si="1"/>
        <v>48</v>
      </c>
      <c r="D68" s="5">
        <v>31800</v>
      </c>
      <c r="E68" s="5" t="s">
        <v>8</v>
      </c>
      <c r="F68" s="5" t="s">
        <v>20</v>
      </c>
      <c r="G68" s="5" t="s">
        <v>24</v>
      </c>
      <c r="H68" s="5">
        <v>2</v>
      </c>
      <c r="I68" s="14">
        <v>7.2486957486957486</v>
      </c>
      <c r="J68" s="14">
        <v>15.042324342324342</v>
      </c>
      <c r="K68" s="4">
        <v>25</v>
      </c>
      <c r="L68" s="14">
        <v>9.957675657675658</v>
      </c>
      <c r="M68" s="14">
        <v>14.497391497391497</v>
      </c>
      <c r="N68" s="14">
        <v>30.084648684648684</v>
      </c>
      <c r="O68" s="4">
        <v>50</v>
      </c>
      <c r="P68" s="14">
        <v>19.915351315351316</v>
      </c>
      <c r="Q68" s="36">
        <f>'Fruits Price'!$V$12 * 'Top Fruits'!H68</f>
        <v>1.4285714285714286</v>
      </c>
      <c r="R68" s="36">
        <f>'Fruits Price'!$V$13 * 'Top Fruits'!H68</f>
        <v>0.90909090909090906</v>
      </c>
      <c r="S68" s="36">
        <f>'Fruits Price'!$V$14 * 'Top Fruits'!H68</f>
        <v>0.76923076923076916</v>
      </c>
      <c r="T68" s="36">
        <f>'Fruits Price'!$V$15 * 'Top Fruits'!H68</f>
        <v>2.2222222222222223</v>
      </c>
      <c r="U68" s="36">
        <f>'Fruits Price'!$V$16 * 'Top Fruits'!H68</f>
        <v>2</v>
      </c>
      <c r="V68" s="36">
        <f>'Fruits Price'!$V$17 * 'Top Fruits'!H68</f>
        <v>0</v>
      </c>
    </row>
    <row r="69" spans="1:22" x14ac:dyDescent="0.3">
      <c r="A69" s="16">
        <v>45626</v>
      </c>
      <c r="B69" s="4" t="s">
        <v>120</v>
      </c>
      <c r="C69" s="4">
        <f t="shared" si="1"/>
        <v>48</v>
      </c>
      <c r="D69" s="5">
        <v>31800</v>
      </c>
      <c r="E69" s="5" t="s">
        <v>8</v>
      </c>
      <c r="F69" s="5" t="s">
        <v>20</v>
      </c>
      <c r="G69" s="5" t="s">
        <v>24</v>
      </c>
      <c r="H69" s="5">
        <v>7</v>
      </c>
      <c r="I69" s="14">
        <v>7.2486957486957486</v>
      </c>
      <c r="J69" s="14">
        <v>15.042324342324342</v>
      </c>
      <c r="K69" s="4">
        <v>25</v>
      </c>
      <c r="L69" s="14">
        <v>9.957675657675658</v>
      </c>
      <c r="M69" s="14">
        <v>50.740870240870237</v>
      </c>
      <c r="N69" s="14">
        <v>105.29627039627039</v>
      </c>
      <c r="O69" s="4">
        <v>175</v>
      </c>
      <c r="P69" s="14">
        <v>69.703729603729613</v>
      </c>
      <c r="Q69" s="36">
        <f>'Fruits Price'!$V$12 * 'Top Fruits'!H69</f>
        <v>5</v>
      </c>
      <c r="R69" s="36">
        <f>'Fruits Price'!$V$13 * 'Top Fruits'!H69</f>
        <v>3.1818181818181817</v>
      </c>
      <c r="S69" s="36">
        <f>'Fruits Price'!$V$14 * 'Top Fruits'!H69</f>
        <v>2.6923076923076921</v>
      </c>
      <c r="T69" s="36">
        <f>'Fruits Price'!$V$15 * 'Top Fruits'!H69</f>
        <v>7.7777777777777786</v>
      </c>
      <c r="U69" s="36">
        <f>'Fruits Price'!$V$16 * 'Top Fruits'!H69</f>
        <v>7</v>
      </c>
      <c r="V69" s="36">
        <f>'Fruits Price'!$V$17 * 'Top Fruits'!H69</f>
        <v>0</v>
      </c>
    </row>
    <row r="70" spans="1:22" x14ac:dyDescent="0.3">
      <c r="A70" s="16">
        <v>45626</v>
      </c>
      <c r="B70" s="4" t="s">
        <v>120</v>
      </c>
      <c r="C70" s="4">
        <f t="shared" si="1"/>
        <v>48</v>
      </c>
      <c r="D70" s="5">
        <v>31800</v>
      </c>
      <c r="E70" s="5" t="s">
        <v>8</v>
      </c>
      <c r="F70" s="5" t="s">
        <v>20</v>
      </c>
      <c r="G70" s="5" t="s">
        <v>24</v>
      </c>
      <c r="H70" s="5">
        <v>3</v>
      </c>
      <c r="I70" s="14">
        <v>7.2486957486957486</v>
      </c>
      <c r="J70" s="14">
        <v>15.042324342324342</v>
      </c>
      <c r="K70" s="4">
        <v>25</v>
      </c>
      <c r="L70" s="14">
        <v>9.957675657675658</v>
      </c>
      <c r="M70" s="14">
        <v>21.746087246087246</v>
      </c>
      <c r="N70" s="14">
        <v>45.126973026973026</v>
      </c>
      <c r="O70" s="4">
        <v>75</v>
      </c>
      <c r="P70" s="14">
        <v>29.873026973026974</v>
      </c>
      <c r="Q70" s="36">
        <f>'Fruits Price'!$V$12 * 'Top Fruits'!H70</f>
        <v>2.1428571428571428</v>
      </c>
      <c r="R70" s="36">
        <f>'Fruits Price'!$V$13 * 'Top Fruits'!H70</f>
        <v>1.3636363636363635</v>
      </c>
      <c r="S70" s="36">
        <f>'Fruits Price'!$V$14 * 'Top Fruits'!H70</f>
        <v>1.1538461538461537</v>
      </c>
      <c r="T70" s="36">
        <f>'Fruits Price'!$V$15 * 'Top Fruits'!H70</f>
        <v>3.3333333333333335</v>
      </c>
      <c r="U70" s="36">
        <f>'Fruits Price'!$V$16 * 'Top Fruits'!H70</f>
        <v>3</v>
      </c>
      <c r="V70" s="36">
        <f>'Fruits Price'!$V$17 * 'Top Fruits'!H70</f>
        <v>0</v>
      </c>
    </row>
    <row r="71" spans="1:22" x14ac:dyDescent="0.3">
      <c r="A71" s="16">
        <v>45627</v>
      </c>
      <c r="B71" s="4" t="s">
        <v>121</v>
      </c>
      <c r="C71" s="4">
        <f t="shared" si="1"/>
        <v>49</v>
      </c>
      <c r="D71" s="5">
        <v>31800</v>
      </c>
      <c r="E71" s="5" t="s">
        <v>8</v>
      </c>
      <c r="F71" s="5" t="s">
        <v>20</v>
      </c>
      <c r="G71" s="5" t="s">
        <v>24</v>
      </c>
      <c r="H71" s="5">
        <v>3</v>
      </c>
      <c r="I71" s="14">
        <v>7.2486957486957486</v>
      </c>
      <c r="J71" s="14">
        <v>15.042324342324342</v>
      </c>
      <c r="K71" s="4">
        <v>25</v>
      </c>
      <c r="L71" s="14">
        <v>9.957675657675658</v>
      </c>
      <c r="M71" s="14">
        <v>21.746087246087246</v>
      </c>
      <c r="N71" s="14">
        <v>45.126973026973026</v>
      </c>
      <c r="O71" s="4">
        <v>75</v>
      </c>
      <c r="P71" s="14">
        <v>29.873026973026974</v>
      </c>
      <c r="Q71" s="36">
        <f>'Fruits Price'!$V$12 * 'Top Fruits'!H71</f>
        <v>2.1428571428571428</v>
      </c>
      <c r="R71" s="36">
        <f>'Fruits Price'!$V$13 * 'Top Fruits'!H71</f>
        <v>1.3636363636363635</v>
      </c>
      <c r="S71" s="36">
        <f>'Fruits Price'!$V$14 * 'Top Fruits'!H71</f>
        <v>1.1538461538461537</v>
      </c>
      <c r="T71" s="36">
        <f>'Fruits Price'!$V$15 * 'Top Fruits'!H71</f>
        <v>3.3333333333333335</v>
      </c>
      <c r="U71" s="36">
        <f>'Fruits Price'!$V$16 * 'Top Fruits'!H71</f>
        <v>3</v>
      </c>
      <c r="V71" s="36">
        <f>'Fruits Price'!$V$17 * 'Top Fruits'!H71</f>
        <v>0</v>
      </c>
    </row>
    <row r="72" spans="1:22" x14ac:dyDescent="0.3">
      <c r="A72" s="16">
        <v>45618</v>
      </c>
      <c r="B72" s="4" t="s">
        <v>119</v>
      </c>
      <c r="C72" s="4">
        <f t="shared" si="1"/>
        <v>47</v>
      </c>
      <c r="D72" s="4">
        <v>52208</v>
      </c>
      <c r="E72" s="4" t="s">
        <v>8</v>
      </c>
      <c r="F72" s="4" t="s">
        <v>21</v>
      </c>
      <c r="G72" s="4" t="s">
        <v>24</v>
      </c>
      <c r="H72" s="4">
        <v>5</v>
      </c>
      <c r="I72" s="14">
        <v>4.8081585081585079</v>
      </c>
      <c r="J72" s="14">
        <v>6.3650349650349654</v>
      </c>
      <c r="K72" s="4">
        <v>15</v>
      </c>
      <c r="L72" s="14">
        <v>8.6349650349650346</v>
      </c>
      <c r="M72" s="14">
        <v>24.040792540792538</v>
      </c>
      <c r="N72" s="14">
        <v>31.825174825174827</v>
      </c>
      <c r="O72" s="4">
        <v>75</v>
      </c>
      <c r="P72" s="14">
        <v>43.174825174825173</v>
      </c>
      <c r="Q72" s="36">
        <f>'Fruits Price'!$W$12 * 'Top Fruits'!H72</f>
        <v>2.0000000000000004</v>
      </c>
      <c r="R72" s="36">
        <f>'Fruits Price'!$W$13 * 'Top Fruits'!H72</f>
        <v>1.2727272727272729</v>
      </c>
      <c r="S72" s="36">
        <f>'Fruits Price'!$W$14 * 'Top Fruits'!H72</f>
        <v>1.0769230769230771</v>
      </c>
      <c r="T72" s="36">
        <f>'Fruits Price'!$W$15 * 'Top Fruits'!H72</f>
        <v>3.333333333333333</v>
      </c>
      <c r="U72" s="36">
        <f>'Fruits Price'!$W$16 * 'Top Fruits'!H72</f>
        <v>0</v>
      </c>
      <c r="V72" s="36">
        <f>'Fruits Price'!$W$17 * 'Top Fruits'!H72</f>
        <v>5</v>
      </c>
    </row>
    <row r="73" spans="1:22" x14ac:dyDescent="0.3">
      <c r="A73" s="16">
        <v>45619</v>
      </c>
      <c r="B73" s="4" t="s">
        <v>120</v>
      </c>
      <c r="C73" s="4">
        <f t="shared" si="1"/>
        <v>47</v>
      </c>
      <c r="D73" s="5">
        <v>52208</v>
      </c>
      <c r="E73" s="5" t="s">
        <v>8</v>
      </c>
      <c r="F73" s="5" t="s">
        <v>21</v>
      </c>
      <c r="G73" s="5" t="s">
        <v>24</v>
      </c>
      <c r="H73" s="5">
        <v>10</v>
      </c>
      <c r="I73" s="14">
        <v>4.8081585081585079</v>
      </c>
      <c r="J73" s="14">
        <v>6.3650349650349654</v>
      </c>
      <c r="K73" s="4">
        <v>15</v>
      </c>
      <c r="L73" s="14">
        <v>8.6349650349650346</v>
      </c>
      <c r="M73" s="14">
        <v>48.081585081585075</v>
      </c>
      <c r="N73" s="14">
        <v>63.650349650349654</v>
      </c>
      <c r="O73" s="4">
        <v>150</v>
      </c>
      <c r="P73" s="14">
        <v>86.349650349650346</v>
      </c>
      <c r="Q73" s="36">
        <f>'Fruits Price'!$W$12 * 'Top Fruits'!H73</f>
        <v>4.0000000000000009</v>
      </c>
      <c r="R73" s="36">
        <f>'Fruits Price'!$W$13 * 'Top Fruits'!H73</f>
        <v>2.5454545454545459</v>
      </c>
      <c r="S73" s="36">
        <f>'Fruits Price'!$W$14 * 'Top Fruits'!H73</f>
        <v>2.1538461538461542</v>
      </c>
      <c r="T73" s="36">
        <f>'Fruits Price'!$W$15 * 'Top Fruits'!H73</f>
        <v>6.6666666666666661</v>
      </c>
      <c r="U73" s="36">
        <f>'Fruits Price'!$W$16 * 'Top Fruits'!H73</f>
        <v>0</v>
      </c>
      <c r="V73" s="36">
        <f>'Fruits Price'!$W$17 * 'Top Fruits'!H73</f>
        <v>10</v>
      </c>
    </row>
    <row r="74" spans="1:22" x14ac:dyDescent="0.3">
      <c r="A74" s="16">
        <v>45620</v>
      </c>
      <c r="B74" s="4" t="s">
        <v>121</v>
      </c>
      <c r="C74" s="4">
        <f t="shared" si="1"/>
        <v>48</v>
      </c>
      <c r="D74" s="5">
        <v>52208</v>
      </c>
      <c r="E74" s="5" t="s">
        <v>8</v>
      </c>
      <c r="F74" s="5" t="s">
        <v>21</v>
      </c>
      <c r="G74" s="5" t="s">
        <v>24</v>
      </c>
      <c r="H74" s="5">
        <v>8</v>
      </c>
      <c r="I74" s="14">
        <v>4.8081585081585079</v>
      </c>
      <c r="J74" s="14">
        <v>6.3650349650349654</v>
      </c>
      <c r="K74" s="4">
        <v>15</v>
      </c>
      <c r="L74" s="14">
        <v>8.6349650349650346</v>
      </c>
      <c r="M74" s="14">
        <v>38.465268065268063</v>
      </c>
      <c r="N74" s="14">
        <v>50.920279720279723</v>
      </c>
      <c r="O74" s="4">
        <v>120</v>
      </c>
      <c r="P74" s="14">
        <v>69.079720279720277</v>
      </c>
      <c r="Q74" s="36">
        <f>'Fruits Price'!$W$12 * 'Top Fruits'!H74</f>
        <v>3.2000000000000006</v>
      </c>
      <c r="R74" s="36">
        <f>'Fruits Price'!$W$13 * 'Top Fruits'!H74</f>
        <v>2.0363636363636366</v>
      </c>
      <c r="S74" s="36">
        <f>'Fruits Price'!$W$14 * 'Top Fruits'!H74</f>
        <v>1.7230769230769232</v>
      </c>
      <c r="T74" s="36">
        <f>'Fruits Price'!$W$15 * 'Top Fruits'!H74</f>
        <v>5.333333333333333</v>
      </c>
      <c r="U74" s="36">
        <f>'Fruits Price'!$W$16 * 'Top Fruits'!H74</f>
        <v>0</v>
      </c>
      <c r="V74" s="36">
        <f>'Fruits Price'!$W$17 * 'Top Fruits'!H74</f>
        <v>8</v>
      </c>
    </row>
    <row r="75" spans="1:22" x14ac:dyDescent="0.3">
      <c r="A75" s="16">
        <v>45621</v>
      </c>
      <c r="B75" s="4" t="s">
        <v>122</v>
      </c>
      <c r="C75" s="4">
        <f t="shared" si="1"/>
        <v>48</v>
      </c>
      <c r="D75" s="5">
        <v>52208</v>
      </c>
      <c r="E75" s="5" t="s">
        <v>8</v>
      </c>
      <c r="F75" s="5" t="s">
        <v>21</v>
      </c>
      <c r="G75" s="5" t="s">
        <v>24</v>
      </c>
      <c r="H75" s="5">
        <v>1</v>
      </c>
      <c r="I75" s="14">
        <v>4.8081585081585079</v>
      </c>
      <c r="J75" s="14">
        <v>6.3650349650349654</v>
      </c>
      <c r="K75" s="4">
        <v>15</v>
      </c>
      <c r="L75" s="14">
        <v>8.6349650349650346</v>
      </c>
      <c r="M75" s="14">
        <v>4.8081585081585079</v>
      </c>
      <c r="N75" s="14">
        <v>6.3650349650349654</v>
      </c>
      <c r="O75" s="4">
        <v>15</v>
      </c>
      <c r="P75" s="14">
        <v>8.6349650349650346</v>
      </c>
      <c r="Q75" s="36">
        <f>'Fruits Price'!$W$12 * 'Top Fruits'!H75</f>
        <v>0.40000000000000008</v>
      </c>
      <c r="R75" s="36">
        <f>'Fruits Price'!$W$13 * 'Top Fruits'!H75</f>
        <v>0.25454545454545457</v>
      </c>
      <c r="S75" s="36">
        <f>'Fruits Price'!$W$14 * 'Top Fruits'!H75</f>
        <v>0.2153846153846154</v>
      </c>
      <c r="T75" s="36">
        <f>'Fruits Price'!$W$15 * 'Top Fruits'!H75</f>
        <v>0.66666666666666663</v>
      </c>
      <c r="U75" s="36">
        <f>'Fruits Price'!$W$16 * 'Top Fruits'!H75</f>
        <v>0</v>
      </c>
      <c r="V75" s="36">
        <f>'Fruits Price'!$W$17 * 'Top Fruits'!H75</f>
        <v>1</v>
      </c>
    </row>
    <row r="76" spans="1:22" x14ac:dyDescent="0.3">
      <c r="A76" s="16">
        <v>45622</v>
      </c>
      <c r="B76" s="4" t="s">
        <v>123</v>
      </c>
      <c r="C76" s="4">
        <f t="shared" si="1"/>
        <v>48</v>
      </c>
      <c r="D76" s="5">
        <v>52208</v>
      </c>
      <c r="E76" s="5" t="s">
        <v>8</v>
      </c>
      <c r="F76" s="5" t="s">
        <v>21</v>
      </c>
      <c r="G76" s="5" t="s">
        <v>24</v>
      </c>
      <c r="H76" s="5">
        <v>5</v>
      </c>
      <c r="I76" s="14">
        <v>4.8081585081585079</v>
      </c>
      <c r="J76" s="14">
        <v>6.3650349650349654</v>
      </c>
      <c r="K76" s="4">
        <v>15</v>
      </c>
      <c r="L76" s="14">
        <v>8.6349650349650346</v>
      </c>
      <c r="M76" s="14">
        <v>24.040792540792538</v>
      </c>
      <c r="N76" s="14">
        <v>31.825174825174827</v>
      </c>
      <c r="O76" s="4">
        <v>75</v>
      </c>
      <c r="P76" s="14">
        <v>43.174825174825173</v>
      </c>
      <c r="Q76" s="36">
        <f>'Fruits Price'!$W$12 * 'Top Fruits'!H76</f>
        <v>2.0000000000000004</v>
      </c>
      <c r="R76" s="36">
        <f>'Fruits Price'!$W$13 * 'Top Fruits'!H76</f>
        <v>1.2727272727272729</v>
      </c>
      <c r="S76" s="36">
        <f>'Fruits Price'!$W$14 * 'Top Fruits'!H76</f>
        <v>1.0769230769230771</v>
      </c>
      <c r="T76" s="36">
        <f>'Fruits Price'!$W$15 * 'Top Fruits'!H76</f>
        <v>3.333333333333333</v>
      </c>
      <c r="U76" s="36">
        <f>'Fruits Price'!$W$16 * 'Top Fruits'!H76</f>
        <v>0</v>
      </c>
      <c r="V76" s="36">
        <f>'Fruits Price'!$W$17 * 'Top Fruits'!H76</f>
        <v>5</v>
      </c>
    </row>
    <row r="77" spans="1:22" x14ac:dyDescent="0.3">
      <c r="A77" s="16">
        <v>45623</v>
      </c>
      <c r="B77" s="4" t="s">
        <v>124</v>
      </c>
      <c r="C77" s="4">
        <f t="shared" si="1"/>
        <v>48</v>
      </c>
      <c r="D77" s="5">
        <v>52208</v>
      </c>
      <c r="E77" s="5" t="s">
        <v>8</v>
      </c>
      <c r="F77" s="5" t="s">
        <v>21</v>
      </c>
      <c r="G77" s="5" t="s">
        <v>24</v>
      </c>
      <c r="H77" s="5">
        <v>4</v>
      </c>
      <c r="I77" s="14">
        <v>4.8081585081585079</v>
      </c>
      <c r="J77" s="14">
        <v>6.3650349650349654</v>
      </c>
      <c r="K77" s="4">
        <v>15</v>
      </c>
      <c r="L77" s="14">
        <v>8.6349650349650346</v>
      </c>
      <c r="M77" s="14">
        <v>19.232634032634031</v>
      </c>
      <c r="N77" s="14">
        <v>25.460139860139861</v>
      </c>
      <c r="O77" s="4">
        <v>60</v>
      </c>
      <c r="P77" s="14">
        <v>34.539860139860139</v>
      </c>
      <c r="Q77" s="36">
        <f>'Fruits Price'!$W$12 * 'Top Fruits'!H77</f>
        <v>1.6000000000000003</v>
      </c>
      <c r="R77" s="36">
        <f>'Fruits Price'!$W$13 * 'Top Fruits'!H77</f>
        <v>1.0181818181818183</v>
      </c>
      <c r="S77" s="36">
        <f>'Fruits Price'!$W$14 * 'Top Fruits'!H77</f>
        <v>0.86153846153846159</v>
      </c>
      <c r="T77" s="36">
        <f>'Fruits Price'!$W$15 * 'Top Fruits'!H77</f>
        <v>2.6666666666666665</v>
      </c>
      <c r="U77" s="36">
        <f>'Fruits Price'!$W$16 * 'Top Fruits'!H77</f>
        <v>0</v>
      </c>
      <c r="V77" s="36">
        <f>'Fruits Price'!$W$17 * 'Top Fruits'!H77</f>
        <v>4</v>
      </c>
    </row>
    <row r="78" spans="1:22" x14ac:dyDescent="0.3">
      <c r="A78" s="16">
        <v>45624</v>
      </c>
      <c r="B78" s="4" t="s">
        <v>125</v>
      </c>
      <c r="C78" s="4">
        <f t="shared" si="1"/>
        <v>48</v>
      </c>
      <c r="D78" s="5">
        <v>52208</v>
      </c>
      <c r="E78" s="5" t="s">
        <v>8</v>
      </c>
      <c r="F78" s="5" t="s">
        <v>21</v>
      </c>
      <c r="G78" s="5" t="s">
        <v>24</v>
      </c>
      <c r="H78" s="5">
        <v>6</v>
      </c>
      <c r="I78" s="14">
        <v>4.8081585081585079</v>
      </c>
      <c r="J78" s="14">
        <v>6.3650349650349654</v>
      </c>
      <c r="K78" s="4">
        <v>15</v>
      </c>
      <c r="L78" s="14">
        <v>8.6349650349650346</v>
      </c>
      <c r="M78" s="14">
        <v>28.848951048951047</v>
      </c>
      <c r="N78" s="14">
        <v>38.190209790209792</v>
      </c>
      <c r="O78" s="4">
        <v>90</v>
      </c>
      <c r="P78" s="14">
        <v>51.809790209790208</v>
      </c>
      <c r="Q78" s="36">
        <f>'Fruits Price'!$W$12 * 'Top Fruits'!H78</f>
        <v>2.4000000000000004</v>
      </c>
      <c r="R78" s="36">
        <f>'Fruits Price'!$W$13 * 'Top Fruits'!H78</f>
        <v>1.5272727272727273</v>
      </c>
      <c r="S78" s="36">
        <f>'Fruits Price'!$W$14 * 'Top Fruits'!H78</f>
        <v>1.2923076923076924</v>
      </c>
      <c r="T78" s="36">
        <f>'Fruits Price'!$W$15 * 'Top Fruits'!H78</f>
        <v>4</v>
      </c>
      <c r="U78" s="36">
        <f>'Fruits Price'!$W$16 * 'Top Fruits'!H78</f>
        <v>0</v>
      </c>
      <c r="V78" s="36">
        <f>'Fruits Price'!$W$17 * 'Top Fruits'!H78</f>
        <v>6</v>
      </c>
    </row>
    <row r="79" spans="1:22" x14ac:dyDescent="0.3">
      <c r="A79" s="16">
        <v>45625</v>
      </c>
      <c r="B79" s="4" t="s">
        <v>119</v>
      </c>
      <c r="C79" s="4">
        <f t="shared" si="1"/>
        <v>48</v>
      </c>
      <c r="D79" s="5">
        <v>52208</v>
      </c>
      <c r="E79" s="5" t="s">
        <v>9</v>
      </c>
      <c r="F79" s="5" t="s">
        <v>21</v>
      </c>
      <c r="G79" s="5" t="s">
        <v>24</v>
      </c>
      <c r="H79" s="5">
        <v>9</v>
      </c>
      <c r="I79" s="14">
        <v>4.8081585081585079</v>
      </c>
      <c r="J79" s="14">
        <v>6.3650349650349654</v>
      </c>
      <c r="K79" s="4">
        <v>15</v>
      </c>
      <c r="L79" s="14">
        <v>8.6349650349650346</v>
      </c>
      <c r="M79" s="14">
        <v>43.273426573426569</v>
      </c>
      <c r="N79" s="14">
        <v>57.285314685314688</v>
      </c>
      <c r="O79" s="4">
        <v>135</v>
      </c>
      <c r="P79" s="14">
        <v>77.714685314685312</v>
      </c>
      <c r="Q79" s="36">
        <f>'Fruits Price'!$W$12 * 'Top Fruits'!H79</f>
        <v>3.6000000000000005</v>
      </c>
      <c r="R79" s="36">
        <f>'Fruits Price'!$W$13 * 'Top Fruits'!H79</f>
        <v>2.290909090909091</v>
      </c>
      <c r="S79" s="36">
        <f>'Fruits Price'!$W$14 * 'Top Fruits'!H79</f>
        <v>1.9384615384615387</v>
      </c>
      <c r="T79" s="36">
        <f>'Fruits Price'!$W$15 * 'Top Fruits'!H79</f>
        <v>6</v>
      </c>
      <c r="U79" s="36">
        <f>'Fruits Price'!$W$16 * 'Top Fruits'!H79</f>
        <v>0</v>
      </c>
      <c r="V79" s="36">
        <f>'Fruits Price'!$W$17 * 'Top Fruits'!H79</f>
        <v>9</v>
      </c>
    </row>
    <row r="80" spans="1:22" x14ac:dyDescent="0.3">
      <c r="A80" s="16">
        <v>45626</v>
      </c>
      <c r="B80" s="4" t="s">
        <v>120</v>
      </c>
      <c r="C80" s="4">
        <f t="shared" si="1"/>
        <v>48</v>
      </c>
      <c r="D80" s="5">
        <v>52208</v>
      </c>
      <c r="E80" s="5" t="s">
        <v>8</v>
      </c>
      <c r="F80" s="5" t="s">
        <v>21</v>
      </c>
      <c r="G80" s="5" t="s">
        <v>24</v>
      </c>
      <c r="H80" s="5">
        <v>4</v>
      </c>
      <c r="I80" s="14">
        <v>4.8081585081585079</v>
      </c>
      <c r="J80" s="14">
        <v>6.3650349650349654</v>
      </c>
      <c r="K80" s="4">
        <v>15</v>
      </c>
      <c r="L80" s="14">
        <v>8.6349650349650346</v>
      </c>
      <c r="M80" s="14">
        <v>19.232634032634031</v>
      </c>
      <c r="N80" s="14">
        <v>25.460139860139861</v>
      </c>
      <c r="O80" s="4">
        <v>60</v>
      </c>
      <c r="P80" s="14">
        <v>34.539860139860139</v>
      </c>
      <c r="Q80" s="36">
        <f>'Fruits Price'!$W$12 * 'Top Fruits'!H80</f>
        <v>1.6000000000000003</v>
      </c>
      <c r="R80" s="36">
        <f>'Fruits Price'!$W$13 * 'Top Fruits'!H80</f>
        <v>1.0181818181818183</v>
      </c>
      <c r="S80" s="36">
        <f>'Fruits Price'!$W$14 * 'Top Fruits'!H80</f>
        <v>0.86153846153846159</v>
      </c>
      <c r="T80" s="36">
        <f>'Fruits Price'!$W$15 * 'Top Fruits'!H80</f>
        <v>2.6666666666666665</v>
      </c>
      <c r="U80" s="36">
        <f>'Fruits Price'!$W$16 * 'Top Fruits'!H80</f>
        <v>0</v>
      </c>
      <c r="V80" s="36">
        <f>'Fruits Price'!$W$17 * 'Top Fruits'!H80</f>
        <v>4</v>
      </c>
    </row>
    <row r="81" spans="1:22" x14ac:dyDescent="0.3">
      <c r="A81" s="16">
        <v>45627</v>
      </c>
      <c r="B81" s="4" t="s">
        <v>121</v>
      </c>
      <c r="C81" s="4">
        <f t="shared" si="1"/>
        <v>49</v>
      </c>
      <c r="D81" s="5">
        <v>52208</v>
      </c>
      <c r="E81" s="5" t="s">
        <v>8</v>
      </c>
      <c r="F81" s="5" t="s">
        <v>21</v>
      </c>
      <c r="G81" s="5" t="s">
        <v>24</v>
      </c>
      <c r="H81" s="5">
        <v>10</v>
      </c>
      <c r="I81" s="14">
        <v>4.8081585081585079</v>
      </c>
      <c r="J81" s="14">
        <v>6.3650349650349654</v>
      </c>
      <c r="K81" s="4">
        <v>15</v>
      </c>
      <c r="L81" s="14">
        <v>8.6349650349650346</v>
      </c>
      <c r="M81" s="14">
        <v>48.081585081585075</v>
      </c>
      <c r="N81" s="14">
        <v>63.650349650349654</v>
      </c>
      <c r="O81" s="4">
        <v>150</v>
      </c>
      <c r="P81" s="14">
        <v>86.349650349650346</v>
      </c>
      <c r="Q81" s="36">
        <f>'Fruits Price'!$W$12 * 'Top Fruits'!H81</f>
        <v>4.0000000000000009</v>
      </c>
      <c r="R81" s="36">
        <f>'Fruits Price'!$W$13 * 'Top Fruits'!H81</f>
        <v>2.5454545454545459</v>
      </c>
      <c r="S81" s="36">
        <f>'Fruits Price'!$W$14 * 'Top Fruits'!H81</f>
        <v>2.1538461538461542</v>
      </c>
      <c r="T81" s="36">
        <f>'Fruits Price'!$W$15 * 'Top Fruits'!H81</f>
        <v>6.6666666666666661</v>
      </c>
      <c r="U81" s="36">
        <f>'Fruits Price'!$W$16 * 'Top Fruits'!H81</f>
        <v>0</v>
      </c>
      <c r="V81" s="36">
        <f>'Fruits Price'!$W$17 * 'Top Fruits'!H81</f>
        <v>10</v>
      </c>
    </row>
    <row r="82" spans="1:22" x14ac:dyDescent="0.3">
      <c r="A82" s="16">
        <v>45619</v>
      </c>
      <c r="B82" s="4" t="s">
        <v>120</v>
      </c>
      <c r="C82" s="4">
        <f t="shared" si="1"/>
        <v>47</v>
      </c>
      <c r="D82" s="5">
        <v>59870</v>
      </c>
      <c r="E82" s="5" t="s">
        <v>8</v>
      </c>
      <c r="F82" s="5" t="s">
        <v>76</v>
      </c>
      <c r="G82" s="5" t="s">
        <v>24</v>
      </c>
      <c r="H82" s="5">
        <v>2</v>
      </c>
      <c r="I82" s="14">
        <v>3.8270229770229771</v>
      </c>
      <c r="J82" s="14">
        <v>5.0903096903096907</v>
      </c>
      <c r="K82" s="4">
        <v>13</v>
      </c>
      <c r="L82" s="14">
        <v>7.9096903096903093</v>
      </c>
      <c r="M82" s="14">
        <v>7.6540459540459542</v>
      </c>
      <c r="N82" s="14">
        <v>10.180619380619381</v>
      </c>
      <c r="O82" s="4">
        <v>26</v>
      </c>
      <c r="P82" s="14">
        <v>15.819380619380619</v>
      </c>
      <c r="Q82" s="36">
        <f>'Fruits Price'!$X$12 * 'Top Fruits'!H82</f>
        <v>1.1714285714285715</v>
      </c>
      <c r="R82" s="36">
        <f>'Fruits Price'!$X$13 * 'Top Fruits'!H82</f>
        <v>0.70909090909090911</v>
      </c>
      <c r="S82" s="36">
        <f>'Fruits Price'!$X$14 * 'Top Fruits'!H82</f>
        <v>0.61538461538461542</v>
      </c>
      <c r="T82" s="36">
        <f>'Fruits Price'!$X$15 * 'Top Fruits'!H82</f>
        <v>0</v>
      </c>
      <c r="U82" s="36">
        <f>'Fruits Price'!$X$16 * 'Top Fruits'!H82</f>
        <v>0</v>
      </c>
      <c r="V82" s="36">
        <f>'Fruits Price'!$X$17 * 'Top Fruits'!H82</f>
        <v>0</v>
      </c>
    </row>
    <row r="83" spans="1:22" x14ac:dyDescent="0.3">
      <c r="A83" s="16">
        <v>45620</v>
      </c>
      <c r="B83" s="4" t="s">
        <v>121</v>
      </c>
      <c r="C83" s="4">
        <f t="shared" si="1"/>
        <v>48</v>
      </c>
      <c r="D83" s="5">
        <v>59870</v>
      </c>
      <c r="E83" s="5" t="s">
        <v>8</v>
      </c>
      <c r="F83" s="5" t="s">
        <v>76</v>
      </c>
      <c r="G83" s="5" t="s">
        <v>24</v>
      </c>
      <c r="H83" s="5">
        <v>2</v>
      </c>
      <c r="I83" s="14">
        <v>3.8270229770229771</v>
      </c>
      <c r="J83" s="14">
        <v>5.0903096903096907</v>
      </c>
      <c r="K83" s="4">
        <v>13</v>
      </c>
      <c r="L83" s="14">
        <v>7.9096903096903093</v>
      </c>
      <c r="M83" s="14">
        <v>7.6540459540459542</v>
      </c>
      <c r="N83" s="14">
        <v>10.180619380619381</v>
      </c>
      <c r="O83" s="4">
        <v>26</v>
      </c>
      <c r="P83" s="14">
        <v>15.819380619380619</v>
      </c>
      <c r="Q83" s="36">
        <f>'Fruits Price'!$X$12 * 'Top Fruits'!H83</f>
        <v>1.1714285714285715</v>
      </c>
      <c r="R83" s="36">
        <f>'Fruits Price'!$X$13 * 'Top Fruits'!H83</f>
        <v>0.70909090909090911</v>
      </c>
      <c r="S83" s="36">
        <f>'Fruits Price'!$X$14 * 'Top Fruits'!H83</f>
        <v>0.61538461538461542</v>
      </c>
      <c r="T83" s="36">
        <f>'Fruits Price'!$X$15 * 'Top Fruits'!H83</f>
        <v>0</v>
      </c>
      <c r="U83" s="36">
        <f>'Fruits Price'!$X$16 * 'Top Fruits'!H83</f>
        <v>0</v>
      </c>
      <c r="V83" s="36">
        <f>'Fruits Price'!$X$17 * 'Top Fruits'!H83</f>
        <v>0</v>
      </c>
    </row>
    <row r="84" spans="1:22" x14ac:dyDescent="0.3">
      <c r="A84" s="16">
        <v>45622</v>
      </c>
      <c r="B84" s="4" t="s">
        <v>123</v>
      </c>
      <c r="C84" s="4">
        <f t="shared" si="1"/>
        <v>48</v>
      </c>
      <c r="D84" s="5">
        <v>59870</v>
      </c>
      <c r="E84" s="5" t="s">
        <v>8</v>
      </c>
      <c r="F84" s="5" t="s">
        <v>76</v>
      </c>
      <c r="G84" s="5" t="s">
        <v>24</v>
      </c>
      <c r="H84" s="5">
        <v>1</v>
      </c>
      <c r="I84" s="14">
        <v>3.8270229770229771</v>
      </c>
      <c r="J84" s="14">
        <v>5.0903096903096907</v>
      </c>
      <c r="K84" s="4">
        <v>13</v>
      </c>
      <c r="L84" s="14">
        <v>7.9096903096903093</v>
      </c>
      <c r="M84" s="14">
        <v>3.8270229770229771</v>
      </c>
      <c r="N84" s="14">
        <v>5.0903096903096907</v>
      </c>
      <c r="O84" s="4">
        <v>13</v>
      </c>
      <c r="P84" s="14">
        <v>7.9096903096903093</v>
      </c>
      <c r="Q84" s="36">
        <f>'Fruits Price'!$X$12 * 'Top Fruits'!H84</f>
        <v>0.58571428571428574</v>
      </c>
      <c r="R84" s="36">
        <f>'Fruits Price'!$X$13 * 'Top Fruits'!H84</f>
        <v>0.35454545454545455</v>
      </c>
      <c r="S84" s="36">
        <f>'Fruits Price'!$X$14 * 'Top Fruits'!H84</f>
        <v>0.30769230769230771</v>
      </c>
      <c r="T84" s="36">
        <f>'Fruits Price'!$X$15 * 'Top Fruits'!H84</f>
        <v>0</v>
      </c>
      <c r="U84" s="36">
        <f>'Fruits Price'!$X$16 * 'Top Fruits'!H84</f>
        <v>0</v>
      </c>
      <c r="V84" s="36">
        <f>'Fruits Price'!$X$17 * 'Top Fruits'!H84</f>
        <v>0</v>
      </c>
    </row>
    <row r="85" spans="1:22" x14ac:dyDescent="0.3">
      <c r="A85" s="16">
        <v>45623</v>
      </c>
      <c r="B85" s="4" t="s">
        <v>124</v>
      </c>
      <c r="C85" s="4">
        <f t="shared" si="1"/>
        <v>48</v>
      </c>
      <c r="D85" s="5">
        <v>59870</v>
      </c>
      <c r="E85" s="5" t="s">
        <v>9</v>
      </c>
      <c r="F85" s="5" t="s">
        <v>76</v>
      </c>
      <c r="G85" s="5" t="s">
        <v>24</v>
      </c>
      <c r="H85" s="5">
        <v>3</v>
      </c>
      <c r="I85" s="14">
        <v>3.8270229770229771</v>
      </c>
      <c r="J85" s="14">
        <v>5.0903096903096907</v>
      </c>
      <c r="K85" s="4">
        <v>13</v>
      </c>
      <c r="L85" s="14">
        <v>7.9096903096903093</v>
      </c>
      <c r="M85" s="14">
        <v>11.481068931068931</v>
      </c>
      <c r="N85" s="14">
        <v>15.270929070929071</v>
      </c>
      <c r="O85" s="4">
        <v>39</v>
      </c>
      <c r="P85" s="14">
        <v>23.729070929070929</v>
      </c>
      <c r="Q85" s="36">
        <f>'Fruits Price'!$X$12 * 'Top Fruits'!H85</f>
        <v>1.7571428571428571</v>
      </c>
      <c r="R85" s="36">
        <f>'Fruits Price'!$X$13 * 'Top Fruits'!H85</f>
        <v>1.0636363636363637</v>
      </c>
      <c r="S85" s="36">
        <f>'Fruits Price'!$X$14 * 'Top Fruits'!H85</f>
        <v>0.92307692307692313</v>
      </c>
      <c r="T85" s="36">
        <f>'Fruits Price'!$X$15 * 'Top Fruits'!H85</f>
        <v>0</v>
      </c>
      <c r="U85" s="36">
        <f>'Fruits Price'!$X$16 * 'Top Fruits'!H85</f>
        <v>0</v>
      </c>
      <c r="V85" s="36">
        <f>'Fruits Price'!$X$17 * 'Top Fruits'!H85</f>
        <v>0</v>
      </c>
    </row>
    <row r="86" spans="1:22" x14ac:dyDescent="0.3">
      <c r="A86" s="16">
        <v>45624</v>
      </c>
      <c r="B86" s="4" t="s">
        <v>125</v>
      </c>
      <c r="C86" s="4">
        <f t="shared" si="1"/>
        <v>48</v>
      </c>
      <c r="D86" s="5">
        <v>59870</v>
      </c>
      <c r="E86" s="5" t="s">
        <v>8</v>
      </c>
      <c r="F86" s="5" t="s">
        <v>76</v>
      </c>
      <c r="G86" s="5" t="s">
        <v>24</v>
      </c>
      <c r="H86" s="5">
        <v>2</v>
      </c>
      <c r="I86" s="14">
        <v>3.8270229770229771</v>
      </c>
      <c r="J86" s="14">
        <v>5.0903096903096907</v>
      </c>
      <c r="K86" s="4">
        <v>13</v>
      </c>
      <c r="L86" s="14">
        <v>7.9096903096903093</v>
      </c>
      <c r="M86" s="14">
        <v>7.6540459540459542</v>
      </c>
      <c r="N86" s="14">
        <v>10.180619380619381</v>
      </c>
      <c r="O86" s="4">
        <v>26</v>
      </c>
      <c r="P86" s="14">
        <v>15.819380619380619</v>
      </c>
      <c r="Q86" s="36">
        <f>'Fruits Price'!$X$12 * 'Top Fruits'!H86</f>
        <v>1.1714285714285715</v>
      </c>
      <c r="R86" s="36">
        <f>'Fruits Price'!$X$13 * 'Top Fruits'!H86</f>
        <v>0.70909090909090911</v>
      </c>
      <c r="S86" s="36">
        <f>'Fruits Price'!$X$14 * 'Top Fruits'!H86</f>
        <v>0.61538461538461542</v>
      </c>
      <c r="T86" s="36">
        <f>'Fruits Price'!$X$15 * 'Top Fruits'!H86</f>
        <v>0</v>
      </c>
      <c r="U86" s="36">
        <f>'Fruits Price'!$X$16 * 'Top Fruits'!H86</f>
        <v>0</v>
      </c>
      <c r="V86" s="36">
        <f>'Fruits Price'!$X$17 * 'Top Fruits'!H86</f>
        <v>0</v>
      </c>
    </row>
    <row r="87" spans="1:22" x14ac:dyDescent="0.3">
      <c r="A87" s="16">
        <v>45625</v>
      </c>
      <c r="B87" s="4" t="s">
        <v>119</v>
      </c>
      <c r="C87" s="4">
        <f t="shared" si="1"/>
        <v>48</v>
      </c>
      <c r="D87" s="5">
        <v>59870</v>
      </c>
      <c r="E87" s="5" t="s">
        <v>9</v>
      </c>
      <c r="F87" s="5" t="s">
        <v>76</v>
      </c>
      <c r="G87" s="5" t="s">
        <v>24</v>
      </c>
      <c r="H87" s="5">
        <v>4</v>
      </c>
      <c r="I87" s="14">
        <v>3.8270229770229771</v>
      </c>
      <c r="J87" s="14">
        <v>5.0903096903096907</v>
      </c>
      <c r="K87" s="4">
        <v>13</v>
      </c>
      <c r="L87" s="14">
        <v>7.9096903096903093</v>
      </c>
      <c r="M87" s="14">
        <v>15.308091908091908</v>
      </c>
      <c r="N87" s="14">
        <v>20.361238761238763</v>
      </c>
      <c r="O87" s="4">
        <v>52</v>
      </c>
      <c r="P87" s="14">
        <v>31.638761238761237</v>
      </c>
      <c r="Q87" s="36">
        <f>'Fruits Price'!$X$12 * 'Top Fruits'!H87</f>
        <v>2.342857142857143</v>
      </c>
      <c r="R87" s="36">
        <f>'Fruits Price'!$X$13 * 'Top Fruits'!H87</f>
        <v>1.4181818181818182</v>
      </c>
      <c r="S87" s="36">
        <f>'Fruits Price'!$X$14 * 'Top Fruits'!H87</f>
        <v>1.2307692307692308</v>
      </c>
      <c r="T87" s="36">
        <f>'Fruits Price'!$X$15 * 'Top Fruits'!H87</f>
        <v>0</v>
      </c>
      <c r="U87" s="36">
        <f>'Fruits Price'!$X$16 * 'Top Fruits'!H87</f>
        <v>0</v>
      </c>
      <c r="V87" s="36">
        <f>'Fruits Price'!$X$17 * 'Top Fruits'!H87</f>
        <v>0</v>
      </c>
    </row>
    <row r="88" spans="1:22" x14ac:dyDescent="0.3">
      <c r="A88" s="16">
        <v>45626</v>
      </c>
      <c r="B88" s="4" t="s">
        <v>120</v>
      </c>
      <c r="C88" s="4">
        <f t="shared" si="1"/>
        <v>48</v>
      </c>
      <c r="D88" s="5">
        <v>59870</v>
      </c>
      <c r="E88" s="5" t="s">
        <v>8</v>
      </c>
      <c r="F88" s="5" t="s">
        <v>76</v>
      </c>
      <c r="G88" s="5" t="s">
        <v>24</v>
      </c>
      <c r="H88" s="5">
        <v>2</v>
      </c>
      <c r="I88" s="14">
        <v>3.8270229770229771</v>
      </c>
      <c r="J88" s="14">
        <v>5.0903096903096907</v>
      </c>
      <c r="K88" s="4">
        <v>13</v>
      </c>
      <c r="L88" s="14">
        <v>7.9096903096903093</v>
      </c>
      <c r="M88" s="14">
        <v>7.6540459540459542</v>
      </c>
      <c r="N88" s="14">
        <v>10.180619380619381</v>
      </c>
      <c r="O88" s="4">
        <v>26</v>
      </c>
      <c r="P88" s="14">
        <v>15.819380619380619</v>
      </c>
      <c r="Q88" s="36">
        <f>'Fruits Price'!$X$12 * 'Top Fruits'!H88</f>
        <v>1.1714285714285715</v>
      </c>
      <c r="R88" s="36">
        <f>'Fruits Price'!$X$13 * 'Top Fruits'!H88</f>
        <v>0.70909090909090911</v>
      </c>
      <c r="S88" s="36">
        <f>'Fruits Price'!$X$14 * 'Top Fruits'!H88</f>
        <v>0.61538461538461542</v>
      </c>
      <c r="T88" s="36">
        <f>'Fruits Price'!$X$15 * 'Top Fruits'!H88</f>
        <v>0</v>
      </c>
      <c r="U88" s="36">
        <f>'Fruits Price'!$X$16 * 'Top Fruits'!H88</f>
        <v>0</v>
      </c>
      <c r="V88" s="36">
        <f>'Fruits Price'!$X$17 * 'Top Fruits'!H88</f>
        <v>0</v>
      </c>
    </row>
    <row r="89" spans="1:22" x14ac:dyDescent="0.3">
      <c r="A89" s="16">
        <v>45627</v>
      </c>
      <c r="B89" s="4" t="s">
        <v>121</v>
      </c>
      <c r="C89" s="4">
        <f t="shared" si="1"/>
        <v>49</v>
      </c>
      <c r="D89" s="5">
        <v>59870</v>
      </c>
      <c r="E89" s="5" t="s">
        <v>8</v>
      </c>
      <c r="F89" s="5" t="s">
        <v>76</v>
      </c>
      <c r="G89" s="5" t="s">
        <v>24</v>
      </c>
      <c r="H89" s="5">
        <v>2</v>
      </c>
      <c r="I89" s="14">
        <v>3.8270229770229771</v>
      </c>
      <c r="J89" s="14">
        <v>5.0903096903096907</v>
      </c>
      <c r="K89" s="4">
        <v>13</v>
      </c>
      <c r="L89" s="14">
        <v>7.9096903096903093</v>
      </c>
      <c r="M89" s="14">
        <v>7.6540459540459542</v>
      </c>
      <c r="N89" s="14">
        <v>10.180619380619381</v>
      </c>
      <c r="O89" s="4">
        <v>26</v>
      </c>
      <c r="P89" s="14">
        <v>15.819380619380619</v>
      </c>
      <c r="Q89" s="36">
        <f>'Fruits Price'!$X$12 * 'Top Fruits'!H89</f>
        <v>1.1714285714285715</v>
      </c>
      <c r="R89" s="36">
        <f>'Fruits Price'!$X$13 * 'Top Fruits'!H89</f>
        <v>0.70909090909090911</v>
      </c>
      <c r="S89" s="36">
        <f>'Fruits Price'!$X$14 * 'Top Fruits'!H89</f>
        <v>0.61538461538461542</v>
      </c>
      <c r="T89" s="36">
        <f>'Fruits Price'!$X$15 * 'Top Fruits'!H89</f>
        <v>0</v>
      </c>
      <c r="U89" s="36">
        <f>'Fruits Price'!$X$16 * 'Top Fruits'!H89</f>
        <v>0</v>
      </c>
      <c r="V89" s="36">
        <f>'Fruits Price'!$X$17 * 'Top Fruits'!H89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5570-35E2-40D5-97F8-E29AAF56D340}">
  <dimension ref="A1:AF27"/>
  <sheetViews>
    <sheetView showGridLines="0" tabSelected="1" topLeftCell="M1" workbookViewId="0">
      <selection activeCell="Q14" sqref="Q14"/>
    </sheetView>
  </sheetViews>
  <sheetFormatPr defaultRowHeight="14.4" x14ac:dyDescent="0.3"/>
  <cols>
    <col min="1" max="1" width="16.109375" bestFit="1" customWidth="1"/>
    <col min="2" max="2" width="8.21875" bestFit="1" customWidth="1"/>
    <col min="3" max="3" width="34.44140625" bestFit="1" customWidth="1"/>
    <col min="4" max="4" width="12.44140625" style="7" bestFit="1" customWidth="1"/>
    <col min="5" max="5" width="12.5546875" style="7" bestFit="1" customWidth="1"/>
    <col min="6" max="6" width="8.44140625" style="7" bestFit="1" customWidth="1"/>
    <col min="7" max="7" width="17.77734375" bestFit="1" customWidth="1"/>
    <col min="9" max="9" width="9.5546875" bestFit="1" customWidth="1"/>
    <col min="10" max="10" width="13.33203125" bestFit="1" customWidth="1"/>
    <col min="12" max="12" width="22" bestFit="1" customWidth="1"/>
    <col min="13" max="13" width="23.88671875" bestFit="1" customWidth="1"/>
    <col min="15" max="15" width="14" bestFit="1" customWidth="1"/>
    <col min="16" max="16" width="18.33203125" bestFit="1" customWidth="1"/>
    <col min="17" max="17" width="12.33203125" bestFit="1" customWidth="1"/>
    <col min="18" max="18" width="23.88671875" bestFit="1" customWidth="1"/>
    <col min="19" max="19" width="15.33203125" bestFit="1" customWidth="1"/>
    <col min="21" max="21" width="12.6640625" bestFit="1" customWidth="1"/>
    <col min="22" max="22" width="19.44140625" bestFit="1" customWidth="1"/>
    <col min="23" max="23" width="19.5546875" bestFit="1" customWidth="1"/>
    <col min="24" max="24" width="9.44140625" bestFit="1" customWidth="1"/>
    <col min="25" max="25" width="12.6640625" bestFit="1" customWidth="1"/>
    <col min="26" max="26" width="14" customWidth="1"/>
    <col min="27" max="27" width="19.5546875" bestFit="1" customWidth="1"/>
    <col min="28" max="28" width="16.109375" style="26" customWidth="1"/>
    <col min="29" max="29" width="13.5546875" customWidth="1"/>
    <col min="30" max="30" width="16.109375" customWidth="1"/>
    <col min="31" max="31" width="13.6640625" style="26" customWidth="1"/>
    <col min="32" max="32" width="18.109375" style="26" customWidth="1"/>
  </cols>
  <sheetData>
    <row r="1" spans="1:32" x14ac:dyDescent="0.3">
      <c r="A1" s="17" t="s">
        <v>0</v>
      </c>
      <c r="B1" s="17" t="s">
        <v>26</v>
      </c>
      <c r="C1" s="10" t="s">
        <v>1</v>
      </c>
      <c r="D1" s="10" t="s">
        <v>111</v>
      </c>
      <c r="E1" s="10" t="s">
        <v>112</v>
      </c>
      <c r="F1" s="10" t="s">
        <v>132</v>
      </c>
      <c r="G1" s="10" t="s">
        <v>133</v>
      </c>
    </row>
    <row r="2" spans="1:32" x14ac:dyDescent="0.3">
      <c r="A2" s="4" t="s">
        <v>4</v>
      </c>
      <c r="B2" s="4">
        <v>37101</v>
      </c>
      <c r="C2" s="4" t="s">
        <v>10</v>
      </c>
      <c r="D2" s="6">
        <v>7</v>
      </c>
      <c r="E2" s="15">
        <v>3</v>
      </c>
      <c r="F2" s="15">
        <f t="shared" ref="F2:F25" si="0">D2-E2</f>
        <v>4</v>
      </c>
      <c r="G2" s="31">
        <v>1.5</v>
      </c>
      <c r="I2" s="10" t="s">
        <v>127</v>
      </c>
      <c r="J2" s="10" t="s">
        <v>126</v>
      </c>
      <c r="L2" s="10" t="s">
        <v>106</v>
      </c>
      <c r="M2" s="10" t="s">
        <v>104</v>
      </c>
      <c r="O2" s="41" t="s">
        <v>149</v>
      </c>
      <c r="P2" s="41"/>
      <c r="Q2" s="41"/>
      <c r="R2" s="41"/>
      <c r="S2" s="41"/>
      <c r="U2" s="37" t="s">
        <v>135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/>
    </row>
    <row r="3" spans="1:32" ht="43.2" x14ac:dyDescent="0.3">
      <c r="A3" s="4" t="s">
        <v>73</v>
      </c>
      <c r="B3" s="4">
        <v>37100</v>
      </c>
      <c r="C3" s="5" t="s">
        <v>74</v>
      </c>
      <c r="D3" s="6">
        <v>5</v>
      </c>
      <c r="E3" s="15">
        <f>INDEX($V$27:$AZ$27,MATCH(C3,$V$26:$AZ$26,0))</f>
        <v>1.5636363636363635</v>
      </c>
      <c r="F3" s="15">
        <f t="shared" si="0"/>
        <v>3.4363636363636365</v>
      </c>
      <c r="G3" s="31">
        <f>INDEX($V$22:$AG$22,MATCH(C3,$V$21:$AG$21,0))</f>
        <v>1.6818181818181817</v>
      </c>
      <c r="I3" s="4" t="s">
        <v>128</v>
      </c>
      <c r="J3" s="4">
        <v>0.7</v>
      </c>
      <c r="L3" s="4" t="s">
        <v>105</v>
      </c>
      <c r="M3" s="4">
        <v>1</v>
      </c>
      <c r="O3" s="40" t="s">
        <v>106</v>
      </c>
      <c r="P3" s="40" t="s">
        <v>110</v>
      </c>
      <c r="Q3" s="40" t="s">
        <v>103</v>
      </c>
      <c r="R3" s="40" t="s">
        <v>104</v>
      </c>
      <c r="S3" s="40" t="s">
        <v>114</v>
      </c>
      <c r="U3" s="4"/>
      <c r="V3" s="12" t="s">
        <v>20</v>
      </c>
      <c r="W3" s="12" t="s">
        <v>21</v>
      </c>
      <c r="X3" s="13" t="s">
        <v>76</v>
      </c>
      <c r="Y3" s="13" t="s">
        <v>74</v>
      </c>
      <c r="Z3" s="13" t="s">
        <v>84</v>
      </c>
      <c r="AA3" s="13" t="s">
        <v>11</v>
      </c>
      <c r="AB3" s="13" t="s">
        <v>19</v>
      </c>
      <c r="AC3" s="13" t="s">
        <v>18</v>
      </c>
      <c r="AD3" s="13" t="s">
        <v>75</v>
      </c>
      <c r="AE3" s="13" t="s">
        <v>12</v>
      </c>
      <c r="AF3" s="13" t="s">
        <v>13</v>
      </c>
    </row>
    <row r="4" spans="1:32" x14ac:dyDescent="0.3">
      <c r="A4" s="4" t="s">
        <v>5</v>
      </c>
      <c r="B4" s="4">
        <v>50569</v>
      </c>
      <c r="C4" s="9" t="s">
        <v>75</v>
      </c>
      <c r="D4" s="6">
        <v>10</v>
      </c>
      <c r="E4" s="15">
        <f t="shared" ref="E4:E13" si="1">INDEX($V$27:$AZ$27,MATCH(C4,$V$26:$AZ$26,0))</f>
        <v>3.8464535464535468</v>
      </c>
      <c r="F4" s="15">
        <f t="shared" si="0"/>
        <v>6.1535464535464532</v>
      </c>
      <c r="G4" s="31">
        <f t="shared" ref="G4:G14" si="2">INDEX($V$22:$AG$22,MATCH(C4,$V$21:$AG$21,0))</f>
        <v>3.2201132201132201</v>
      </c>
      <c r="I4" s="4" t="s">
        <v>129</v>
      </c>
      <c r="J4" s="4">
        <v>0.3</v>
      </c>
      <c r="O4" s="4" t="s">
        <v>100</v>
      </c>
      <c r="P4" s="4">
        <v>2</v>
      </c>
      <c r="Q4" s="4">
        <v>4</v>
      </c>
      <c r="R4" s="4">
        <v>2</v>
      </c>
      <c r="S4" s="4">
        <v>0.7</v>
      </c>
      <c r="U4" s="4" t="s">
        <v>100</v>
      </c>
      <c r="V4" s="4">
        <v>0.5</v>
      </c>
      <c r="W4" s="4">
        <v>0.28000000000000003</v>
      </c>
      <c r="X4" s="4">
        <v>0.41</v>
      </c>
      <c r="Y4" s="4">
        <v>0</v>
      </c>
      <c r="Z4" s="4">
        <v>0</v>
      </c>
      <c r="AA4" s="4">
        <v>0.3</v>
      </c>
      <c r="AB4" s="25">
        <v>0.77500000000000002</v>
      </c>
      <c r="AC4" s="4">
        <v>0.35</v>
      </c>
      <c r="AD4" s="4">
        <v>0.25</v>
      </c>
      <c r="AE4" s="25">
        <v>0.15</v>
      </c>
      <c r="AF4" s="25">
        <v>0.18</v>
      </c>
    </row>
    <row r="5" spans="1:32" x14ac:dyDescent="0.3">
      <c r="A5" s="4" t="s">
        <v>5</v>
      </c>
      <c r="B5" s="4">
        <v>50565</v>
      </c>
      <c r="C5" s="4" t="s">
        <v>12</v>
      </c>
      <c r="D5" s="6">
        <v>7</v>
      </c>
      <c r="E5" s="15">
        <f t="shared" si="1"/>
        <v>2.6693639693639697</v>
      </c>
      <c r="F5" s="15">
        <f t="shared" si="0"/>
        <v>4.3306360306360308</v>
      </c>
      <c r="G5" s="31">
        <f t="shared" si="2"/>
        <v>2.5023865023865026</v>
      </c>
      <c r="I5" s="4" t="s">
        <v>136</v>
      </c>
      <c r="J5" s="4">
        <v>0.3</v>
      </c>
      <c r="O5" s="4" t="s">
        <v>99</v>
      </c>
      <c r="P5" s="4">
        <v>5</v>
      </c>
      <c r="Q5" s="4">
        <v>6</v>
      </c>
      <c r="R5" s="4">
        <v>2.5</v>
      </c>
      <c r="S5" s="4">
        <v>1.1000000000000001</v>
      </c>
      <c r="U5" s="4" t="s">
        <v>99</v>
      </c>
      <c r="V5" s="4">
        <v>0.5</v>
      </c>
      <c r="W5" s="4">
        <v>0.28000000000000003</v>
      </c>
      <c r="X5" s="4">
        <v>0.39</v>
      </c>
      <c r="Y5" s="4">
        <v>0.3</v>
      </c>
      <c r="Z5" s="4">
        <v>0</v>
      </c>
      <c r="AA5" s="4">
        <v>0</v>
      </c>
      <c r="AB5" s="25">
        <v>0</v>
      </c>
      <c r="AC5" s="25">
        <v>0</v>
      </c>
      <c r="AD5" s="4">
        <v>0.2</v>
      </c>
      <c r="AE5" s="25">
        <v>0.15</v>
      </c>
      <c r="AF5" s="25">
        <v>0.18</v>
      </c>
    </row>
    <row r="6" spans="1:32" x14ac:dyDescent="0.3">
      <c r="A6" s="4" t="s">
        <v>7</v>
      </c>
      <c r="B6" s="4">
        <v>10320</v>
      </c>
      <c r="C6" s="4" t="s">
        <v>17</v>
      </c>
      <c r="D6" s="6">
        <v>5</v>
      </c>
      <c r="E6" s="15">
        <v>3</v>
      </c>
      <c r="F6" s="15">
        <f t="shared" si="0"/>
        <v>2</v>
      </c>
      <c r="G6" s="31">
        <v>3</v>
      </c>
      <c r="I6" s="4" t="s">
        <v>130</v>
      </c>
      <c r="J6" s="4">
        <v>0.2</v>
      </c>
      <c r="O6" s="4" t="s">
        <v>98</v>
      </c>
      <c r="P6" s="4">
        <v>6</v>
      </c>
      <c r="Q6" s="4">
        <v>7</v>
      </c>
      <c r="R6" s="4">
        <v>2.5</v>
      </c>
      <c r="S6" s="4">
        <v>1.3</v>
      </c>
      <c r="U6" s="4" t="s">
        <v>98</v>
      </c>
      <c r="V6" s="4">
        <v>0.5</v>
      </c>
      <c r="W6" s="4">
        <v>0.28000000000000003</v>
      </c>
      <c r="X6" s="4">
        <v>0.4</v>
      </c>
      <c r="Y6" s="4">
        <v>0</v>
      </c>
      <c r="Z6" s="4">
        <v>0.32</v>
      </c>
      <c r="AA6" s="4">
        <v>0</v>
      </c>
      <c r="AB6" s="25">
        <v>0</v>
      </c>
      <c r="AC6" s="25">
        <v>0</v>
      </c>
      <c r="AD6" s="4">
        <v>0.2</v>
      </c>
      <c r="AE6" s="25">
        <v>0.15</v>
      </c>
      <c r="AF6" s="25">
        <v>0.18</v>
      </c>
    </row>
    <row r="7" spans="1:32" x14ac:dyDescent="0.3">
      <c r="A7" s="4" t="s">
        <v>83</v>
      </c>
      <c r="B7" s="4">
        <v>37099</v>
      </c>
      <c r="C7" s="5" t="s">
        <v>84</v>
      </c>
      <c r="D7" s="6">
        <v>5</v>
      </c>
      <c r="E7" s="15">
        <f t="shared" si="1"/>
        <v>1.6769230769230767</v>
      </c>
      <c r="F7" s="15">
        <f t="shared" si="0"/>
        <v>3.3230769230769233</v>
      </c>
      <c r="G7" s="31">
        <f>INDEX($V$22:$AG$22,MATCH(C7,$V$21:$AG$21,0))</f>
        <v>1.6153846153846154</v>
      </c>
      <c r="I7" s="4" t="s">
        <v>131</v>
      </c>
      <c r="J7" s="4">
        <v>0.3</v>
      </c>
      <c r="O7" s="4" t="s">
        <v>97</v>
      </c>
      <c r="P7" s="4">
        <v>3</v>
      </c>
      <c r="Q7" s="4">
        <v>4</v>
      </c>
      <c r="R7" s="4">
        <v>2</v>
      </c>
      <c r="S7" s="4">
        <v>0.45</v>
      </c>
      <c r="U7" s="4" t="s">
        <v>97</v>
      </c>
      <c r="V7" s="4">
        <v>0.5</v>
      </c>
      <c r="W7" s="4">
        <v>0.3</v>
      </c>
      <c r="X7" s="4">
        <v>0</v>
      </c>
      <c r="Y7" s="4">
        <v>0</v>
      </c>
      <c r="Z7" s="4">
        <v>0</v>
      </c>
      <c r="AA7" s="4">
        <v>0.3</v>
      </c>
      <c r="AB7" s="25">
        <v>0</v>
      </c>
      <c r="AC7" s="25">
        <v>0</v>
      </c>
      <c r="AD7" s="4">
        <v>0.15</v>
      </c>
      <c r="AE7" s="25">
        <v>0.1</v>
      </c>
      <c r="AF7" s="25">
        <v>0</v>
      </c>
    </row>
    <row r="8" spans="1:32" x14ac:dyDescent="0.3">
      <c r="A8" s="4" t="s">
        <v>5</v>
      </c>
      <c r="B8" s="4">
        <v>50568</v>
      </c>
      <c r="C8" s="4" t="s">
        <v>13</v>
      </c>
      <c r="D8" s="6">
        <v>8</v>
      </c>
      <c r="E8" s="15">
        <f t="shared" si="1"/>
        <v>2.4632367632367629</v>
      </c>
      <c r="F8" s="15">
        <f t="shared" si="0"/>
        <v>5.5367632367632371</v>
      </c>
      <c r="G8" s="31">
        <f t="shared" si="2"/>
        <v>2.2695304695304692</v>
      </c>
      <c r="O8" s="4" t="s">
        <v>101</v>
      </c>
      <c r="P8" s="4">
        <v>5</v>
      </c>
      <c r="Q8" s="4">
        <v>6</v>
      </c>
      <c r="R8" s="4">
        <v>0.5</v>
      </c>
      <c r="S8" s="4">
        <v>0.22500000000000001</v>
      </c>
    </row>
    <row r="9" spans="1:32" x14ac:dyDescent="0.3">
      <c r="A9" s="4" t="s">
        <v>6</v>
      </c>
      <c r="B9" s="4">
        <v>55275</v>
      </c>
      <c r="C9" s="4" t="s">
        <v>16</v>
      </c>
      <c r="D9" s="6">
        <v>5</v>
      </c>
      <c r="E9" s="15">
        <v>2</v>
      </c>
      <c r="F9" s="15">
        <f t="shared" si="0"/>
        <v>3</v>
      </c>
      <c r="G9" s="31">
        <v>2.5</v>
      </c>
      <c r="O9" s="27" t="s">
        <v>102</v>
      </c>
      <c r="P9" s="27">
        <v>0.7</v>
      </c>
      <c r="Q9" s="27">
        <v>1</v>
      </c>
      <c r="R9" s="27">
        <v>0.5</v>
      </c>
      <c r="S9" s="27">
        <v>0.1</v>
      </c>
    </row>
    <row r="10" spans="1:32" x14ac:dyDescent="0.3">
      <c r="A10" s="4" t="s">
        <v>6</v>
      </c>
      <c r="B10" s="4">
        <v>52233</v>
      </c>
      <c r="C10" s="4" t="s">
        <v>15</v>
      </c>
      <c r="D10" s="6">
        <v>5</v>
      </c>
      <c r="E10" s="15">
        <v>2</v>
      </c>
      <c r="F10" s="15">
        <f t="shared" si="0"/>
        <v>3</v>
      </c>
      <c r="G10" s="31">
        <v>2.5</v>
      </c>
      <c r="O10" s="28"/>
      <c r="P10" s="28"/>
      <c r="Q10" s="28"/>
      <c r="R10" s="28"/>
      <c r="S10" s="28"/>
      <c r="U10" s="37" t="s">
        <v>107</v>
      </c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9"/>
    </row>
    <row r="11" spans="1:32" ht="43.2" x14ac:dyDescent="0.3">
      <c r="A11" s="4" t="s">
        <v>6</v>
      </c>
      <c r="B11" s="4">
        <v>31027</v>
      </c>
      <c r="C11" s="4" t="s">
        <v>14</v>
      </c>
      <c r="D11" s="6">
        <v>5</v>
      </c>
      <c r="E11" s="15">
        <v>2</v>
      </c>
      <c r="F11" s="15">
        <f t="shared" si="0"/>
        <v>3</v>
      </c>
      <c r="G11" s="31">
        <v>2.5</v>
      </c>
      <c r="U11" s="4"/>
      <c r="V11" s="12" t="s">
        <v>20</v>
      </c>
      <c r="W11" s="12" t="s">
        <v>21</v>
      </c>
      <c r="X11" s="13" t="s">
        <v>76</v>
      </c>
      <c r="Y11" s="13" t="s">
        <v>74</v>
      </c>
      <c r="Z11" s="13" t="s">
        <v>84</v>
      </c>
      <c r="AA11" s="13" t="s">
        <v>11</v>
      </c>
      <c r="AB11" s="13" t="s">
        <v>19</v>
      </c>
      <c r="AC11" s="13" t="s">
        <v>18</v>
      </c>
      <c r="AD11" s="13" t="s">
        <v>75</v>
      </c>
      <c r="AE11" s="13" t="s">
        <v>12</v>
      </c>
      <c r="AF11" s="13" t="s">
        <v>13</v>
      </c>
    </row>
    <row r="12" spans="1:32" x14ac:dyDescent="0.3">
      <c r="A12" s="4" t="s">
        <v>7</v>
      </c>
      <c r="B12" s="4">
        <v>50570</v>
      </c>
      <c r="C12" s="4" t="s">
        <v>19</v>
      </c>
      <c r="D12" s="6">
        <v>8</v>
      </c>
      <c r="E12" s="15">
        <f t="shared" si="1"/>
        <v>2.5142857142857142</v>
      </c>
      <c r="F12" s="15">
        <f t="shared" si="0"/>
        <v>5.4857142857142858</v>
      </c>
      <c r="G12" s="31">
        <f t="shared" si="2"/>
        <v>3.2142857142857144</v>
      </c>
      <c r="U12" s="4" t="s">
        <v>100</v>
      </c>
      <c r="V12" s="11">
        <f>V4/$S4</f>
        <v>0.7142857142857143</v>
      </c>
      <c r="W12" s="11">
        <f>W4/$S4</f>
        <v>0.40000000000000008</v>
      </c>
      <c r="X12" s="11">
        <f>X4/$S4</f>
        <v>0.58571428571428574</v>
      </c>
      <c r="Y12" s="11">
        <f>Y4/$S4</f>
        <v>0</v>
      </c>
      <c r="Z12" s="11">
        <f>Z4/$S4</f>
        <v>0</v>
      </c>
      <c r="AA12" s="11">
        <f>AA4/$S4</f>
        <v>0.4285714285714286</v>
      </c>
      <c r="AB12" s="11">
        <f>AB4/$S4</f>
        <v>1.1071428571428572</v>
      </c>
      <c r="AC12" s="11">
        <f>AC4/$S4</f>
        <v>0.5</v>
      </c>
      <c r="AD12" s="11">
        <f>AD4/$S4</f>
        <v>0.35714285714285715</v>
      </c>
      <c r="AE12" s="11">
        <f>AE4/$S4</f>
        <v>0.2142857142857143</v>
      </c>
      <c r="AF12" s="11">
        <f>AF4/$S4</f>
        <v>0.25714285714285717</v>
      </c>
    </row>
    <row r="13" spans="1:32" x14ac:dyDescent="0.3">
      <c r="A13" s="4" t="s">
        <v>7</v>
      </c>
      <c r="B13" s="4">
        <v>37096</v>
      </c>
      <c r="C13" s="4" t="s">
        <v>18</v>
      </c>
      <c r="D13" s="6">
        <v>5</v>
      </c>
      <c r="E13" s="15">
        <f t="shared" si="1"/>
        <v>1.2</v>
      </c>
      <c r="F13" s="15">
        <f t="shared" si="0"/>
        <v>3.8</v>
      </c>
      <c r="G13" s="31">
        <f t="shared" si="2"/>
        <v>2</v>
      </c>
      <c r="U13" s="4" t="s">
        <v>99</v>
      </c>
      <c r="V13" s="11">
        <f>V5/$S5</f>
        <v>0.45454545454545453</v>
      </c>
      <c r="W13" s="11">
        <f>W5/$S5</f>
        <v>0.25454545454545457</v>
      </c>
      <c r="X13" s="11">
        <f>X5/$S5</f>
        <v>0.35454545454545455</v>
      </c>
      <c r="Y13" s="11">
        <f>Y5/$S5</f>
        <v>0.27272727272727271</v>
      </c>
      <c r="Z13" s="11">
        <f>Z5/$S5</f>
        <v>0</v>
      </c>
      <c r="AA13" s="11">
        <f>AA5/$S5</f>
        <v>0</v>
      </c>
      <c r="AB13" s="11">
        <f>AB5/$S5</f>
        <v>0</v>
      </c>
      <c r="AC13" s="11">
        <f>AC5/$S5</f>
        <v>0</v>
      </c>
      <c r="AD13" s="11">
        <f>AD5/$S5</f>
        <v>0.18181818181818182</v>
      </c>
      <c r="AE13" s="11">
        <f>AE5/$S5</f>
        <v>0.13636363636363635</v>
      </c>
      <c r="AF13" s="11">
        <f>AF5/$S5</f>
        <v>0.16363636363636361</v>
      </c>
    </row>
    <row r="14" spans="1:32" x14ac:dyDescent="0.3">
      <c r="A14" s="4" t="s">
        <v>5</v>
      </c>
      <c r="B14" s="4">
        <v>37083</v>
      </c>
      <c r="C14" s="4" t="s">
        <v>11</v>
      </c>
      <c r="D14" s="6">
        <v>8</v>
      </c>
      <c r="E14" s="15">
        <f>INDEX($V$27:$AZ$27,MATCH(C14,$V$26:$AZ$26,0))</f>
        <v>3.0571428571428574</v>
      </c>
      <c r="F14" s="15">
        <f t="shared" si="0"/>
        <v>4.9428571428571431</v>
      </c>
      <c r="G14" s="31">
        <f t="shared" si="2"/>
        <v>3.1904761904761907</v>
      </c>
      <c r="U14" s="4" t="s">
        <v>98</v>
      </c>
      <c r="V14" s="11">
        <f>V6/$S6</f>
        <v>0.38461538461538458</v>
      </c>
      <c r="W14" s="11">
        <f>W6/$S6</f>
        <v>0.2153846153846154</v>
      </c>
      <c r="X14" s="11">
        <f>X6/$S6</f>
        <v>0.30769230769230771</v>
      </c>
      <c r="Y14" s="11">
        <f>Y6/$S6</f>
        <v>0</v>
      </c>
      <c r="Z14" s="11">
        <f>Z6/$S6</f>
        <v>0.24615384615384614</v>
      </c>
      <c r="AA14" s="11">
        <f>AA6/$S6</f>
        <v>0</v>
      </c>
      <c r="AB14" s="11">
        <f>AB6/$S6</f>
        <v>0</v>
      </c>
      <c r="AC14" s="11">
        <f>AC6/$S6</f>
        <v>0</v>
      </c>
      <c r="AD14" s="11">
        <f>AD6/$S6</f>
        <v>0.15384615384615385</v>
      </c>
      <c r="AE14" s="11">
        <f>AE6/$S6</f>
        <v>0.11538461538461538</v>
      </c>
      <c r="AF14" s="11">
        <f>AF6/$S6</f>
        <v>0.13846153846153844</v>
      </c>
    </row>
    <row r="15" spans="1:32" x14ac:dyDescent="0.3">
      <c r="A15" s="4" t="s">
        <v>8</v>
      </c>
      <c r="B15" s="4">
        <v>31800</v>
      </c>
      <c r="C15" s="8" t="s">
        <v>20</v>
      </c>
      <c r="D15" s="6">
        <v>25</v>
      </c>
      <c r="E15" s="15">
        <f>V27</f>
        <v>15.042324342324342</v>
      </c>
      <c r="F15" s="15">
        <f t="shared" ref="F15" si="3">D15-E15</f>
        <v>9.957675657675658</v>
      </c>
      <c r="G15" s="31">
        <f>V22</f>
        <v>7.2486957486957486</v>
      </c>
      <c r="U15" s="4" t="s">
        <v>97</v>
      </c>
      <c r="V15" s="11">
        <f>V7/$S7</f>
        <v>1.1111111111111112</v>
      </c>
      <c r="W15" s="11">
        <f>W7/$S7</f>
        <v>0.66666666666666663</v>
      </c>
      <c r="X15" s="11">
        <f>X7/$S7</f>
        <v>0</v>
      </c>
      <c r="Y15" s="11">
        <f>Y7/$S7</f>
        <v>0</v>
      </c>
      <c r="Z15" s="11">
        <f>Z7/$S7</f>
        <v>0</v>
      </c>
      <c r="AA15" s="11">
        <f>AA7/$S7</f>
        <v>0.66666666666666663</v>
      </c>
      <c r="AB15" s="11">
        <f>AB7/$S7</f>
        <v>0</v>
      </c>
      <c r="AC15" s="11">
        <f>AC7/$S7</f>
        <v>0</v>
      </c>
      <c r="AD15" s="11">
        <f>AD7/$S7</f>
        <v>0.33333333333333331</v>
      </c>
      <c r="AE15" s="11">
        <f>AE7/$S7</f>
        <v>0.22222222222222224</v>
      </c>
      <c r="AF15" s="11">
        <f>AF7/$S7</f>
        <v>0</v>
      </c>
    </row>
    <row r="16" spans="1:32" x14ac:dyDescent="0.3">
      <c r="A16" s="4" t="s">
        <v>8</v>
      </c>
      <c r="B16" s="4">
        <v>52208</v>
      </c>
      <c r="C16" s="8" t="s">
        <v>21</v>
      </c>
      <c r="D16" s="6">
        <v>15</v>
      </c>
      <c r="E16" s="15">
        <f>W27</f>
        <v>6.3650349650349654</v>
      </c>
      <c r="F16" s="15">
        <f t="shared" si="0"/>
        <v>8.6349650349650346</v>
      </c>
      <c r="G16" s="31">
        <f>W22</f>
        <v>4.8081585081585079</v>
      </c>
      <c r="U16" s="4" t="s">
        <v>101</v>
      </c>
      <c r="V16" s="11">
        <v>1</v>
      </c>
      <c r="W16" s="11">
        <v>0</v>
      </c>
      <c r="X16" s="11">
        <f>X8/$S8</f>
        <v>0</v>
      </c>
      <c r="Y16" s="11">
        <f>Y8/$S8</f>
        <v>0</v>
      </c>
      <c r="Z16" s="11">
        <f>Z8/$S8</f>
        <v>0</v>
      </c>
      <c r="AA16" s="11">
        <f>AA8/$S8</f>
        <v>0</v>
      </c>
      <c r="AB16" s="11">
        <f>AB8/$S8</f>
        <v>0</v>
      </c>
      <c r="AC16" s="11">
        <f>AC8/$S8</f>
        <v>0</v>
      </c>
      <c r="AD16" s="11">
        <f>AD8/$S8</f>
        <v>0</v>
      </c>
      <c r="AE16" s="11">
        <f>AE8/$S8</f>
        <v>0</v>
      </c>
      <c r="AF16" s="11">
        <f>AF8/$S8</f>
        <v>0</v>
      </c>
    </row>
    <row r="17" spans="1:32" x14ac:dyDescent="0.3">
      <c r="A17" s="4" t="s">
        <v>9</v>
      </c>
      <c r="B17" s="4">
        <v>30100</v>
      </c>
      <c r="C17" s="4" t="s">
        <v>22</v>
      </c>
      <c r="D17" s="6">
        <v>4</v>
      </c>
      <c r="E17" s="15">
        <v>2</v>
      </c>
      <c r="F17" s="15">
        <f t="shared" si="0"/>
        <v>2</v>
      </c>
      <c r="G17" s="31">
        <v>3</v>
      </c>
      <c r="U17" s="4" t="s">
        <v>102</v>
      </c>
      <c r="V17" s="11">
        <v>0</v>
      </c>
      <c r="W17" s="11">
        <v>1</v>
      </c>
      <c r="X17" s="11">
        <f>X9/$S9</f>
        <v>0</v>
      </c>
      <c r="Y17" s="11">
        <f>Y9/$S9</f>
        <v>0</v>
      </c>
      <c r="Z17" s="11">
        <f>Z9/$S9</f>
        <v>0</v>
      </c>
      <c r="AA17" s="11">
        <f>AA9/$S9</f>
        <v>0</v>
      </c>
      <c r="AB17" s="11">
        <f>AB9/$S9</f>
        <v>0</v>
      </c>
      <c r="AC17" s="11">
        <f>AC9/$S9</f>
        <v>0</v>
      </c>
      <c r="AD17" s="11">
        <f>AD9/$S9</f>
        <v>0</v>
      </c>
      <c r="AE17" s="11">
        <f>AE9/$S9</f>
        <v>0</v>
      </c>
      <c r="AF17" s="11">
        <f>AF9/$S9</f>
        <v>0</v>
      </c>
    </row>
    <row r="18" spans="1:32" ht="14.4" customHeight="1" x14ac:dyDescent="0.3">
      <c r="A18" s="4" t="s">
        <v>27</v>
      </c>
      <c r="B18" s="4">
        <v>56976</v>
      </c>
      <c r="C18" s="5" t="s">
        <v>78</v>
      </c>
      <c r="D18" s="6">
        <v>6</v>
      </c>
      <c r="E18" s="15">
        <v>4</v>
      </c>
      <c r="F18" s="15">
        <f t="shared" si="0"/>
        <v>2</v>
      </c>
      <c r="G18" s="31">
        <v>2</v>
      </c>
    </row>
    <row r="19" spans="1:32" x14ac:dyDescent="0.3">
      <c r="A19" s="4" t="s">
        <v>27</v>
      </c>
      <c r="B19" s="4">
        <v>42209</v>
      </c>
      <c r="C19" s="4" t="s">
        <v>30</v>
      </c>
      <c r="D19" s="6">
        <v>10</v>
      </c>
      <c r="E19" s="15">
        <v>6</v>
      </c>
      <c r="F19" s="15">
        <f t="shared" si="0"/>
        <v>4</v>
      </c>
      <c r="G19" s="31">
        <v>3</v>
      </c>
    </row>
    <row r="20" spans="1:32" x14ac:dyDescent="0.3">
      <c r="A20" s="4" t="s">
        <v>27</v>
      </c>
      <c r="B20" s="4">
        <v>42208</v>
      </c>
      <c r="C20" s="4" t="s">
        <v>29</v>
      </c>
      <c r="D20" s="6">
        <v>10</v>
      </c>
      <c r="E20" s="15">
        <v>6</v>
      </c>
      <c r="F20" s="15">
        <f t="shared" si="0"/>
        <v>4</v>
      </c>
      <c r="G20" s="31">
        <v>3</v>
      </c>
      <c r="U20" s="30"/>
      <c r="V20" s="38" t="s">
        <v>109</v>
      </c>
      <c r="W20" s="38"/>
      <c r="X20" s="38"/>
      <c r="Y20" s="38"/>
      <c r="Z20" s="38"/>
      <c r="AA20" s="38"/>
      <c r="AB20" s="38"/>
      <c r="AC20" s="38"/>
      <c r="AD20" s="38"/>
      <c r="AE20" s="38"/>
      <c r="AF20" s="39"/>
    </row>
    <row r="21" spans="1:32" ht="43.2" x14ac:dyDescent="0.3">
      <c r="A21" s="4" t="s">
        <v>27</v>
      </c>
      <c r="B21" s="4">
        <v>42207</v>
      </c>
      <c r="C21" s="4" t="s">
        <v>28</v>
      </c>
      <c r="D21" s="6">
        <v>10</v>
      </c>
      <c r="E21" s="15">
        <v>6</v>
      </c>
      <c r="F21" s="15">
        <f t="shared" si="0"/>
        <v>4</v>
      </c>
      <c r="G21" s="31">
        <v>3</v>
      </c>
      <c r="U21" s="30"/>
      <c r="V21" s="29" t="s">
        <v>20</v>
      </c>
      <c r="W21" s="12" t="s">
        <v>21</v>
      </c>
      <c r="X21" s="13" t="s">
        <v>76</v>
      </c>
      <c r="Y21" s="13" t="s">
        <v>74</v>
      </c>
      <c r="Z21" s="13" t="s">
        <v>84</v>
      </c>
      <c r="AA21" s="13" t="s">
        <v>11</v>
      </c>
      <c r="AB21" s="13" t="s">
        <v>19</v>
      </c>
      <c r="AC21" s="13" t="s">
        <v>18</v>
      </c>
      <c r="AD21" s="13" t="s">
        <v>75</v>
      </c>
      <c r="AE21" s="13" t="s">
        <v>12</v>
      </c>
      <c r="AF21" s="13" t="s">
        <v>13</v>
      </c>
    </row>
    <row r="22" spans="1:32" x14ac:dyDescent="0.3">
      <c r="A22" s="4" t="s">
        <v>8</v>
      </c>
      <c r="B22" s="4">
        <v>59870</v>
      </c>
      <c r="C22" s="9" t="s">
        <v>76</v>
      </c>
      <c r="D22" s="6">
        <v>13</v>
      </c>
      <c r="E22" s="15">
        <f>X27</f>
        <v>5.0903096903096907</v>
      </c>
      <c r="F22" s="15">
        <f t="shared" si="0"/>
        <v>7.9096903096903093</v>
      </c>
      <c r="G22" s="31">
        <f>X22</f>
        <v>3.8270229770229771</v>
      </c>
      <c r="U22" s="30"/>
      <c r="V22" s="32">
        <f>(V12*$R$4)+(V13*$R$5)+(V14*$R$6)+(V15*$R$7)+(V16*$R$8)+(V17*$R$9)+$M$3</f>
        <v>7.2486957486957486</v>
      </c>
      <c r="W22" s="33">
        <f>(W12*$R$4)+(W13*$R$5)+(W14*$R$6)+(W15*$R$7)+(W16*$R$8)+(W17*$R$9)+$M$3</f>
        <v>4.8081585081585079</v>
      </c>
      <c r="X22" s="33">
        <f>(X12*$R$4)+(X13*$R$5)+(X14*$R$6)+(X15*$R$7)+(X16*$R$8)+(X17*$R$9)+$M$3</f>
        <v>3.8270229770229771</v>
      </c>
      <c r="Y22" s="33">
        <f>(Y12*$R$4)+(Y13*$R$5)+(Y14*$R$6)+(Y15*$R$7)+(Y16*$R$8)+(Y17*$R$9)+$M$3</f>
        <v>1.6818181818181817</v>
      </c>
      <c r="Z22" s="33">
        <f>(Z12*$R$4)+(Z13*$R$5)+(Z14*$R$6)+(Z15*$R$7)+(Z16*$R$8)+(Z17*$R$9)+$M$3</f>
        <v>1.6153846153846154</v>
      </c>
      <c r="AA22" s="33">
        <f>(AA12*$R$4)+(AA13*$R$5)+(AA14*$R$6)+(AA15*$R$7)+(AA16*$R$8)+(AA17*$R$9)+$M$3</f>
        <v>3.1904761904761907</v>
      </c>
      <c r="AB22" s="33">
        <f>(AB12*$R$4)+(AB13*$R$5)+(AB14*$R$6)+(AB15*$R$7)+(AB16*$R$8)+(AB17*$R$9)+$M$3</f>
        <v>3.2142857142857144</v>
      </c>
      <c r="AC22" s="33">
        <f>(AC12*$R$4)+(AC13*$R$5)+(AC14*$R$6)+(AC15*$R$7)+(AC16*$R$8)+(AC17*$R$9)+$M$3</f>
        <v>2</v>
      </c>
      <c r="AD22" s="33">
        <f>(AD12*$R$4)+(AD13*$R$5)+(AD14*$R$6)+(AD15*$R$7)+(AD16*$R$8)+(AD17*$R$9)+$M$3</f>
        <v>3.2201132201132201</v>
      </c>
      <c r="AE22" s="33">
        <f>(AE12*$R$4)+(AE13*$R$5)+(AE14*$R$6)+(AE15*$R$7)+(AE16*$R$8)+(AE17*$R$9)+$M$3</f>
        <v>2.5023865023865026</v>
      </c>
      <c r="AF22" s="33">
        <f>(AF12*$R$4)+(AF13*$R$5)+(AF14*$R$6)+(AF15*$R$7)+(AF16*$R$8)+(AF17*$R$9)+$M$3</f>
        <v>2.2695304695304692</v>
      </c>
    </row>
    <row r="23" spans="1:32" x14ac:dyDescent="0.3">
      <c r="A23" s="4" t="s">
        <v>9</v>
      </c>
      <c r="B23" s="4">
        <v>50571</v>
      </c>
      <c r="C23" s="4" t="s">
        <v>23</v>
      </c>
      <c r="D23" s="6">
        <v>8</v>
      </c>
      <c r="E23" s="15">
        <v>4</v>
      </c>
      <c r="F23" s="15">
        <f t="shared" si="0"/>
        <v>4</v>
      </c>
      <c r="G23" s="31">
        <v>3.5</v>
      </c>
      <c r="U23" t="s">
        <v>108</v>
      </c>
      <c r="V23" s="34"/>
      <c r="W23" s="34"/>
      <c r="X23" s="34"/>
      <c r="Y23" s="28"/>
      <c r="Z23" s="28"/>
      <c r="AA23" s="28"/>
      <c r="AB23" s="35"/>
      <c r="AC23" s="28"/>
      <c r="AD23" s="28"/>
      <c r="AE23" s="35"/>
      <c r="AF23" s="35"/>
    </row>
    <row r="24" spans="1:32" x14ac:dyDescent="0.3">
      <c r="A24" s="4" t="s">
        <v>9</v>
      </c>
      <c r="B24" s="4">
        <v>37095</v>
      </c>
      <c r="C24" s="5" t="s">
        <v>77</v>
      </c>
      <c r="D24" s="6">
        <v>5</v>
      </c>
      <c r="E24" s="15">
        <v>2.5</v>
      </c>
      <c r="F24" s="15">
        <f t="shared" si="0"/>
        <v>2.5</v>
      </c>
      <c r="G24" s="31">
        <v>2.5</v>
      </c>
    </row>
    <row r="25" spans="1:32" x14ac:dyDescent="0.3">
      <c r="A25" s="4" t="s">
        <v>31</v>
      </c>
      <c r="B25" s="4">
        <v>30099</v>
      </c>
      <c r="C25" s="4" t="s">
        <v>32</v>
      </c>
      <c r="D25" s="6">
        <v>3.5</v>
      </c>
      <c r="E25" s="15">
        <v>1.5</v>
      </c>
      <c r="F25" s="15">
        <f t="shared" si="0"/>
        <v>2</v>
      </c>
      <c r="G25" s="31">
        <v>2.5</v>
      </c>
      <c r="V25" s="37" t="s">
        <v>134</v>
      </c>
      <c r="W25" s="38"/>
      <c r="X25" s="38"/>
      <c r="Y25" s="38"/>
      <c r="Z25" s="38"/>
      <c r="AA25" s="38"/>
      <c r="AB25" s="38"/>
      <c r="AC25" s="38"/>
      <c r="AD25" s="38"/>
      <c r="AE25" s="38"/>
      <c r="AF25" s="39"/>
    </row>
    <row r="26" spans="1:32" ht="43.2" x14ac:dyDescent="0.3">
      <c r="V26" s="12" t="s">
        <v>20</v>
      </c>
      <c r="W26" s="12" t="s">
        <v>21</v>
      </c>
      <c r="X26" s="13" t="s">
        <v>76</v>
      </c>
      <c r="Y26" s="13" t="s">
        <v>74</v>
      </c>
      <c r="Z26" s="13" t="s">
        <v>84</v>
      </c>
      <c r="AA26" s="13" t="s">
        <v>11</v>
      </c>
      <c r="AB26" s="13" t="s">
        <v>19</v>
      </c>
      <c r="AC26" s="13" t="s">
        <v>18</v>
      </c>
      <c r="AD26" s="13" t="s">
        <v>75</v>
      </c>
      <c r="AE26" s="13" t="s">
        <v>12</v>
      </c>
      <c r="AF26" s="13" t="s">
        <v>13</v>
      </c>
    </row>
    <row r="27" spans="1:32" x14ac:dyDescent="0.3">
      <c r="V27" s="19">
        <f>(V12*$P$4)+(V13*$P$5)+(V14*$P$6)+(V15*$P$7)+(V16*$P$8)+(V17*$P$9)+J3</f>
        <v>15.042324342324342</v>
      </c>
      <c r="W27" s="19">
        <f>(W12*$P$4)+(W13*$P$5)+(W14*$P$6)+(W15*$P$7)+(W16*$P$8)+(W17*$P$9)+J4</f>
        <v>6.3650349650349654</v>
      </c>
      <c r="X27" s="19">
        <f>(X12*$P$4)+(X13*$P$5)+(X14*$P$6)+(X15*$P$7)+(X16*$P$8)+(X17*$P$9)+J5</f>
        <v>5.0903096903096907</v>
      </c>
      <c r="Y27" s="19">
        <f>(Y12*$P$4)+(Y13*$P$5)+(Y14*$P$6)+(Y15*$P$7)+(Y16*$P$8)+(Y17*$P$9)+$J$6</f>
        <v>1.5636363636363635</v>
      </c>
      <c r="Z27" s="19">
        <f>(Z12*$P$4)+(Z13*$P$5)+(Z14*$P$6)+(Z15*$P$7)+(Z16*$P$8)+(Z17*$P$9)+$J$6</f>
        <v>1.6769230769230767</v>
      </c>
      <c r="AA27" s="19">
        <f>(AA12*$P$4)+(AA13*$P$5)+(AA14*$P$6)+(AA15*$P$7)+(AA16*$P$8)+(AA17*$P$9)+$J$6</f>
        <v>3.0571428571428574</v>
      </c>
      <c r="AB27" s="19">
        <f>(AB12*$P$4)+(AB13*$P$5)+(AB14*$P$6)+(AB15*$P$7)+(AB16*$P$8)+(AB17*$P$9)+$J$7</f>
        <v>2.5142857142857142</v>
      </c>
      <c r="AC27" s="19">
        <f>(AC12*$P$4)+(AC13*$P$5)+(AC14*$P$6)+(AC15*$P$7)+(AC16*$P$8)+(AC17*$P$9)+$J$6</f>
        <v>1.2</v>
      </c>
      <c r="AD27" s="19">
        <f>(AD12*$P$4)+(AD13*$P$5)+(AD14*$P$6)+(AD15*$P$7)+(AD16*$P$8)+(AD17*$P$9)+$J$7</f>
        <v>3.8464535464535468</v>
      </c>
      <c r="AE27" s="19">
        <f>(AE12*$P$4)+(AE13*$P$5)+(AE14*$P$6)+(AE15*$P$7)+(AE16*$P$8)+(AE17*$P$9)+$J$6</f>
        <v>2.6693639693639697</v>
      </c>
      <c r="AF27" s="19">
        <f>(AF12*$P$4)+(AF13*$P$5)+(AF14*$P$6)+(AF15*$P$7)+(AF16*$P$8)+(AF17*$P$9)+$J$7</f>
        <v>2.4632367632367629</v>
      </c>
    </row>
  </sheetData>
  <sortState xmlns:xlrd2="http://schemas.microsoft.com/office/spreadsheetml/2017/richdata2" ref="C2:C25">
    <sortCondition ref="C2:C25"/>
  </sortState>
  <mergeCells count="5">
    <mergeCell ref="U2:AF2"/>
    <mergeCell ref="U10:AF10"/>
    <mergeCell ref="V20:AF20"/>
    <mergeCell ref="V25:AF25"/>
    <mergeCell ref="O2:S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A1D7-E79C-425A-B859-626F00F9EEE3}">
  <dimension ref="A1:G16"/>
  <sheetViews>
    <sheetView workbookViewId="0">
      <selection activeCell="A16" sqref="A16"/>
    </sheetView>
  </sheetViews>
  <sheetFormatPr defaultRowHeight="14.4" x14ac:dyDescent="0.3"/>
  <cols>
    <col min="1" max="1" width="34" bestFit="1" customWidth="1"/>
    <col min="2" max="5" width="12" bestFit="1" customWidth="1"/>
    <col min="6" max="6" width="12.6640625" bestFit="1" customWidth="1"/>
    <col min="7" max="7" width="12.5546875" bestFit="1" customWidth="1"/>
    <col min="8" max="8" width="30.6640625" bestFit="1" customWidth="1"/>
    <col min="9" max="9" width="30.77734375" bestFit="1" customWidth="1"/>
    <col min="10" max="10" width="26" bestFit="1" customWidth="1"/>
    <col min="11" max="11" width="26.109375" bestFit="1" customWidth="1"/>
    <col min="12" max="12" width="34" bestFit="1" customWidth="1"/>
  </cols>
  <sheetData>
    <row r="1" spans="1:7" x14ac:dyDescent="0.3">
      <c r="A1" t="s">
        <v>1</v>
      </c>
      <c r="B1" t="s">
        <v>100</v>
      </c>
      <c r="C1" t="s">
        <v>99</v>
      </c>
      <c r="D1" t="s">
        <v>98</v>
      </c>
      <c r="E1" t="s">
        <v>97</v>
      </c>
      <c r="F1" t="s">
        <v>101</v>
      </c>
      <c r="G1" t="s">
        <v>102</v>
      </c>
    </row>
    <row r="2" spans="1:7" x14ac:dyDescent="0.3">
      <c r="A2" t="s">
        <v>20</v>
      </c>
      <c r="B2">
        <v>0.7142857142857143</v>
      </c>
      <c r="C2">
        <v>0.45454545454545453</v>
      </c>
      <c r="D2">
        <v>0.38461538461538458</v>
      </c>
      <c r="E2">
        <v>1.1111111111111112</v>
      </c>
      <c r="F2">
        <v>1</v>
      </c>
      <c r="G2">
        <v>0</v>
      </c>
    </row>
    <row r="3" spans="1:7" x14ac:dyDescent="0.3">
      <c r="A3" t="s">
        <v>21</v>
      </c>
      <c r="B3">
        <v>0.40000000000000008</v>
      </c>
      <c r="C3">
        <v>0.25454545454545457</v>
      </c>
      <c r="D3">
        <v>0.2153846153846154</v>
      </c>
      <c r="E3">
        <v>0.66666666666666663</v>
      </c>
      <c r="F3">
        <v>0</v>
      </c>
      <c r="G3">
        <v>1</v>
      </c>
    </row>
    <row r="4" spans="1:7" x14ac:dyDescent="0.3">
      <c r="A4" t="s">
        <v>76</v>
      </c>
      <c r="B4">
        <v>0.58571428571428574</v>
      </c>
      <c r="C4">
        <v>0.35454545454545455</v>
      </c>
      <c r="D4">
        <v>0.30769230769230771</v>
      </c>
      <c r="E4">
        <v>0</v>
      </c>
      <c r="F4">
        <v>0</v>
      </c>
      <c r="G4">
        <v>0</v>
      </c>
    </row>
    <row r="5" spans="1:7" x14ac:dyDescent="0.3">
      <c r="A5" t="s">
        <v>74</v>
      </c>
      <c r="B5">
        <v>0</v>
      </c>
      <c r="C5">
        <v>0.27272727272727271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84</v>
      </c>
      <c r="B6">
        <v>0</v>
      </c>
      <c r="C6">
        <v>0</v>
      </c>
      <c r="D6">
        <v>0.24615384615384614</v>
      </c>
      <c r="E6">
        <v>0</v>
      </c>
      <c r="F6">
        <v>0</v>
      </c>
      <c r="G6">
        <v>0</v>
      </c>
    </row>
    <row r="7" spans="1:7" x14ac:dyDescent="0.3">
      <c r="A7" t="s">
        <v>11</v>
      </c>
      <c r="B7">
        <v>0.4285714285714286</v>
      </c>
      <c r="C7">
        <v>0</v>
      </c>
      <c r="D7">
        <v>0</v>
      </c>
      <c r="E7">
        <v>0.66666666666666663</v>
      </c>
      <c r="F7">
        <v>0</v>
      </c>
      <c r="G7">
        <v>0</v>
      </c>
    </row>
    <row r="8" spans="1:7" x14ac:dyDescent="0.3">
      <c r="A8" t="s">
        <v>19</v>
      </c>
      <c r="B8">
        <v>1.1071428571428572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18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75</v>
      </c>
      <c r="B10">
        <v>0.35714285714285715</v>
      </c>
      <c r="C10">
        <v>0.18181818181818182</v>
      </c>
      <c r="D10">
        <v>0.15384615384615385</v>
      </c>
      <c r="E10">
        <v>0.33333333333333331</v>
      </c>
      <c r="F10">
        <v>0</v>
      </c>
      <c r="G10">
        <v>0</v>
      </c>
    </row>
    <row r="11" spans="1:7" x14ac:dyDescent="0.3">
      <c r="A11" t="s">
        <v>12</v>
      </c>
      <c r="B11">
        <v>0.2142857142857143</v>
      </c>
      <c r="C11">
        <v>0.13636363636363635</v>
      </c>
      <c r="D11">
        <v>0.11538461538461538</v>
      </c>
      <c r="E11">
        <v>0.22222222222222224</v>
      </c>
      <c r="F11">
        <v>0</v>
      </c>
      <c r="G11">
        <v>0</v>
      </c>
    </row>
    <row r="12" spans="1:7" x14ac:dyDescent="0.3">
      <c r="A12" t="s">
        <v>13</v>
      </c>
      <c r="B12">
        <v>0.25714285714285717</v>
      </c>
      <c r="C12">
        <v>0.16363636363636361</v>
      </c>
      <c r="D12">
        <v>0.13846153846153844</v>
      </c>
      <c r="E12">
        <v>0</v>
      </c>
      <c r="F12">
        <v>0</v>
      </c>
      <c r="G12">
        <v>0</v>
      </c>
    </row>
    <row r="16" spans="1:7" x14ac:dyDescent="0.3">
      <c r="A16">
        <v>10</v>
      </c>
      <c r="B16">
        <f>B2*$A$16</f>
        <v>7.1428571428571432</v>
      </c>
      <c r="C16">
        <f t="shared" ref="C16:G16" si="0">C2*$A$16</f>
        <v>4.545454545454545</v>
      </c>
      <c r="D16">
        <f t="shared" si="0"/>
        <v>3.8461538461538458</v>
      </c>
      <c r="E16">
        <f t="shared" si="0"/>
        <v>11.111111111111111</v>
      </c>
      <c r="F16">
        <f t="shared" si="0"/>
        <v>10</v>
      </c>
      <c r="G16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9235-AB93-4D55-9C79-3F99836DF62F}">
  <dimension ref="A4:K211"/>
  <sheetViews>
    <sheetView topLeftCell="E1" workbookViewId="0">
      <selection activeCell="E2" sqref="E2"/>
    </sheetView>
  </sheetViews>
  <sheetFormatPr defaultRowHeight="14.4" x14ac:dyDescent="0.3"/>
  <cols>
    <col min="1" max="1" width="34.44140625" bestFit="1" customWidth="1"/>
    <col min="2" max="2" width="19" bestFit="1" customWidth="1"/>
    <col min="3" max="3" width="19.6640625" bestFit="1" customWidth="1"/>
    <col min="5" max="5" width="40.44140625" bestFit="1" customWidth="1"/>
    <col min="6" max="6" width="19" bestFit="1" customWidth="1"/>
    <col min="7" max="7" width="19.6640625" bestFit="1" customWidth="1"/>
    <col min="8" max="8" width="19" bestFit="1" customWidth="1"/>
    <col min="9" max="9" width="14.44140625" bestFit="1" customWidth="1"/>
    <col min="10" max="10" width="19" bestFit="1" customWidth="1"/>
    <col min="11" max="11" width="19.6640625" bestFit="1" customWidth="1"/>
    <col min="12" max="12" width="19" bestFit="1" customWidth="1"/>
    <col min="13" max="13" width="19.6640625" bestFit="1" customWidth="1"/>
    <col min="14" max="14" width="19" bestFit="1" customWidth="1"/>
    <col min="15" max="15" width="19.6640625" bestFit="1" customWidth="1"/>
    <col min="16" max="16" width="19" bestFit="1" customWidth="1"/>
    <col min="17" max="17" width="19.6640625" bestFit="1" customWidth="1"/>
    <col min="18" max="18" width="19" bestFit="1" customWidth="1"/>
    <col min="19" max="19" width="19.6640625" bestFit="1" customWidth="1"/>
    <col min="20" max="20" width="19" bestFit="1" customWidth="1"/>
    <col min="21" max="21" width="19.6640625" bestFit="1" customWidth="1"/>
    <col min="22" max="22" width="23.77734375" bestFit="1" customWidth="1"/>
    <col min="23" max="23" width="24.44140625" bestFit="1" customWidth="1"/>
  </cols>
  <sheetData>
    <row r="4" spans="1:11" x14ac:dyDescent="0.3">
      <c r="A4" s="20" t="s">
        <v>115</v>
      </c>
      <c r="B4" t="s">
        <v>118</v>
      </c>
      <c r="C4" t="s">
        <v>117</v>
      </c>
      <c r="E4" s="20" t="s">
        <v>115</v>
      </c>
      <c r="F4" t="s">
        <v>118</v>
      </c>
      <c r="G4" t="s">
        <v>117</v>
      </c>
      <c r="I4" s="20" t="s">
        <v>115</v>
      </c>
      <c r="J4" t="s">
        <v>118</v>
      </c>
      <c r="K4" t="s">
        <v>117</v>
      </c>
    </row>
    <row r="5" spans="1:11" x14ac:dyDescent="0.3">
      <c r="A5" s="21" t="s">
        <v>21</v>
      </c>
      <c r="B5">
        <v>62</v>
      </c>
      <c r="C5">
        <v>930</v>
      </c>
      <c r="E5" s="22">
        <v>45618</v>
      </c>
      <c r="F5">
        <v>52</v>
      </c>
      <c r="G5">
        <v>413</v>
      </c>
      <c r="I5" s="22">
        <v>45618</v>
      </c>
      <c r="J5">
        <v>52</v>
      </c>
      <c r="K5">
        <v>413</v>
      </c>
    </row>
    <row r="6" spans="1:11" x14ac:dyDescent="0.3">
      <c r="A6" s="21" t="s">
        <v>20</v>
      </c>
      <c r="B6">
        <v>29</v>
      </c>
      <c r="C6">
        <v>725</v>
      </c>
      <c r="E6" s="23" t="s">
        <v>119</v>
      </c>
      <c r="F6">
        <v>52</v>
      </c>
      <c r="G6">
        <v>413</v>
      </c>
      <c r="I6" s="23" t="s">
        <v>119</v>
      </c>
      <c r="J6">
        <v>52</v>
      </c>
      <c r="K6">
        <v>413</v>
      </c>
    </row>
    <row r="7" spans="1:11" x14ac:dyDescent="0.3">
      <c r="A7" s="21" t="s">
        <v>75</v>
      </c>
      <c r="B7">
        <v>34</v>
      </c>
      <c r="C7">
        <v>340</v>
      </c>
      <c r="E7" s="24" t="s">
        <v>21</v>
      </c>
      <c r="F7">
        <v>5</v>
      </c>
      <c r="G7">
        <v>75</v>
      </c>
      <c r="I7" s="22">
        <v>45619</v>
      </c>
      <c r="J7">
        <v>70</v>
      </c>
      <c r="K7">
        <v>632</v>
      </c>
    </row>
    <row r="8" spans="1:11" x14ac:dyDescent="0.3">
      <c r="A8" s="21" t="s">
        <v>17</v>
      </c>
      <c r="B8">
        <v>48</v>
      </c>
      <c r="C8">
        <v>240</v>
      </c>
      <c r="E8" s="24" t="s">
        <v>20</v>
      </c>
      <c r="F8">
        <v>3</v>
      </c>
      <c r="G8">
        <v>75</v>
      </c>
      <c r="I8" s="23" t="s">
        <v>120</v>
      </c>
      <c r="J8">
        <v>70</v>
      </c>
      <c r="K8">
        <v>632</v>
      </c>
    </row>
    <row r="9" spans="1:11" x14ac:dyDescent="0.3">
      <c r="A9" s="21" t="s">
        <v>76</v>
      </c>
      <c r="B9">
        <v>18</v>
      </c>
      <c r="C9">
        <v>234</v>
      </c>
      <c r="E9" s="24" t="s">
        <v>22</v>
      </c>
      <c r="F9">
        <v>8</v>
      </c>
      <c r="G9">
        <v>32</v>
      </c>
      <c r="I9" s="22">
        <v>45620</v>
      </c>
      <c r="J9">
        <v>58</v>
      </c>
      <c r="K9">
        <v>498.5</v>
      </c>
    </row>
    <row r="10" spans="1:11" x14ac:dyDescent="0.3">
      <c r="A10" s="21" t="s">
        <v>19</v>
      </c>
      <c r="B10">
        <v>28</v>
      </c>
      <c r="C10">
        <v>224</v>
      </c>
      <c r="E10" s="24" t="s">
        <v>10</v>
      </c>
      <c r="F10">
        <v>4</v>
      </c>
      <c r="G10">
        <v>28</v>
      </c>
      <c r="I10" s="23" t="s">
        <v>121</v>
      </c>
      <c r="J10">
        <v>58</v>
      </c>
      <c r="K10">
        <v>498.5</v>
      </c>
    </row>
    <row r="11" spans="1:11" x14ac:dyDescent="0.3">
      <c r="A11" s="21" t="s">
        <v>22</v>
      </c>
      <c r="B11">
        <v>47</v>
      </c>
      <c r="C11">
        <v>188</v>
      </c>
      <c r="E11" s="24" t="s">
        <v>17</v>
      </c>
      <c r="F11">
        <v>5</v>
      </c>
      <c r="G11">
        <v>25</v>
      </c>
      <c r="I11" s="22">
        <v>45621</v>
      </c>
      <c r="J11">
        <v>29</v>
      </c>
      <c r="K11">
        <v>214</v>
      </c>
    </row>
    <row r="12" spans="1:11" x14ac:dyDescent="0.3">
      <c r="A12" s="21" t="s">
        <v>32</v>
      </c>
      <c r="B12">
        <v>47</v>
      </c>
      <c r="C12">
        <v>164.5</v>
      </c>
      <c r="E12" s="24" t="s">
        <v>32</v>
      </c>
      <c r="F12">
        <v>6</v>
      </c>
      <c r="G12">
        <v>21</v>
      </c>
      <c r="I12" s="23" t="s">
        <v>122</v>
      </c>
      <c r="J12">
        <v>29</v>
      </c>
      <c r="K12">
        <v>214</v>
      </c>
    </row>
    <row r="13" spans="1:11" x14ac:dyDescent="0.3">
      <c r="A13" s="21" t="s">
        <v>30</v>
      </c>
      <c r="B13">
        <v>16</v>
      </c>
      <c r="C13">
        <v>160</v>
      </c>
      <c r="E13" s="24" t="s">
        <v>30</v>
      </c>
      <c r="F13">
        <v>2</v>
      </c>
      <c r="G13">
        <v>20</v>
      </c>
      <c r="I13" s="22">
        <v>45622</v>
      </c>
      <c r="J13">
        <v>62</v>
      </c>
      <c r="K13">
        <v>434.5</v>
      </c>
    </row>
    <row r="14" spans="1:11" x14ac:dyDescent="0.3">
      <c r="A14" s="21" t="s">
        <v>13</v>
      </c>
      <c r="B14">
        <v>18</v>
      </c>
      <c r="C14">
        <v>144</v>
      </c>
      <c r="E14" s="24" t="s">
        <v>29</v>
      </c>
      <c r="F14">
        <v>2</v>
      </c>
      <c r="G14">
        <v>20</v>
      </c>
      <c r="I14" s="23" t="s">
        <v>123</v>
      </c>
      <c r="J14">
        <v>62</v>
      </c>
      <c r="K14">
        <v>434.5</v>
      </c>
    </row>
    <row r="15" spans="1:11" x14ac:dyDescent="0.3">
      <c r="A15" s="21" t="s">
        <v>11</v>
      </c>
      <c r="B15">
        <v>17</v>
      </c>
      <c r="C15">
        <v>136</v>
      </c>
      <c r="E15" s="24" t="s">
        <v>28</v>
      </c>
      <c r="F15">
        <v>2</v>
      </c>
      <c r="G15">
        <v>20</v>
      </c>
      <c r="I15" s="22">
        <v>45623</v>
      </c>
      <c r="J15">
        <v>49</v>
      </c>
      <c r="K15">
        <v>391.5</v>
      </c>
    </row>
    <row r="16" spans="1:11" x14ac:dyDescent="0.3">
      <c r="A16" s="21" t="s">
        <v>10</v>
      </c>
      <c r="B16">
        <v>18</v>
      </c>
      <c r="C16">
        <v>126</v>
      </c>
      <c r="E16" s="24" t="s">
        <v>13</v>
      </c>
      <c r="F16">
        <v>2</v>
      </c>
      <c r="G16">
        <v>16</v>
      </c>
      <c r="I16" s="23" t="s">
        <v>124</v>
      </c>
      <c r="J16">
        <v>49</v>
      </c>
      <c r="K16">
        <v>391.5</v>
      </c>
    </row>
    <row r="17" spans="1:11" x14ac:dyDescent="0.3">
      <c r="A17" s="21" t="s">
        <v>23</v>
      </c>
      <c r="B17">
        <v>15</v>
      </c>
      <c r="C17">
        <v>120</v>
      </c>
      <c r="E17" s="24" t="s">
        <v>11</v>
      </c>
      <c r="F17">
        <v>2</v>
      </c>
      <c r="G17">
        <v>16</v>
      </c>
      <c r="I17" s="22">
        <v>45624</v>
      </c>
      <c r="J17">
        <v>54</v>
      </c>
      <c r="K17">
        <v>450.5</v>
      </c>
    </row>
    <row r="18" spans="1:11" x14ac:dyDescent="0.3">
      <c r="A18" s="21" t="s">
        <v>28</v>
      </c>
      <c r="B18">
        <v>12</v>
      </c>
      <c r="C18">
        <v>120</v>
      </c>
      <c r="E18" s="24" t="s">
        <v>15</v>
      </c>
      <c r="F18">
        <v>3</v>
      </c>
      <c r="G18">
        <v>15</v>
      </c>
      <c r="I18" s="23" t="s">
        <v>125</v>
      </c>
      <c r="J18">
        <v>54</v>
      </c>
      <c r="K18">
        <v>450.5</v>
      </c>
    </row>
    <row r="19" spans="1:11" x14ac:dyDescent="0.3">
      <c r="A19" s="21" t="s">
        <v>15</v>
      </c>
      <c r="B19">
        <v>22</v>
      </c>
      <c r="C19">
        <v>110</v>
      </c>
      <c r="E19" s="24" t="s">
        <v>12</v>
      </c>
      <c r="F19">
        <v>2</v>
      </c>
      <c r="G19">
        <v>14</v>
      </c>
      <c r="I19" s="22">
        <v>45625</v>
      </c>
      <c r="J19">
        <v>56</v>
      </c>
      <c r="K19">
        <v>441</v>
      </c>
    </row>
    <row r="20" spans="1:11" x14ac:dyDescent="0.3">
      <c r="A20" s="21" t="s">
        <v>16</v>
      </c>
      <c r="B20">
        <v>18</v>
      </c>
      <c r="C20">
        <v>90</v>
      </c>
      <c r="E20" s="24" t="s">
        <v>16</v>
      </c>
      <c r="F20">
        <v>2</v>
      </c>
      <c r="G20">
        <v>10</v>
      </c>
      <c r="I20" s="23" t="s">
        <v>119</v>
      </c>
      <c r="J20">
        <v>56</v>
      </c>
      <c r="K20">
        <v>441</v>
      </c>
    </row>
    <row r="21" spans="1:11" x14ac:dyDescent="0.3">
      <c r="A21" s="21" t="s">
        <v>14</v>
      </c>
      <c r="B21">
        <v>17</v>
      </c>
      <c r="C21">
        <v>85</v>
      </c>
      <c r="E21" s="24" t="s">
        <v>19</v>
      </c>
      <c r="F21">
        <v>1</v>
      </c>
      <c r="G21">
        <v>8</v>
      </c>
      <c r="I21" s="22">
        <v>45626</v>
      </c>
      <c r="J21">
        <v>61</v>
      </c>
      <c r="K21">
        <v>613.5</v>
      </c>
    </row>
    <row r="22" spans="1:11" x14ac:dyDescent="0.3">
      <c r="A22" s="21" t="s">
        <v>12</v>
      </c>
      <c r="B22">
        <v>12</v>
      </c>
      <c r="C22">
        <v>84</v>
      </c>
      <c r="E22" s="24" t="s">
        <v>23</v>
      </c>
      <c r="F22">
        <v>1</v>
      </c>
      <c r="G22">
        <v>8</v>
      </c>
      <c r="I22" s="23" t="s">
        <v>120</v>
      </c>
      <c r="J22">
        <v>61</v>
      </c>
      <c r="K22">
        <v>613.5</v>
      </c>
    </row>
    <row r="23" spans="1:11" x14ac:dyDescent="0.3">
      <c r="A23" s="21" t="s">
        <v>18</v>
      </c>
      <c r="B23">
        <v>15</v>
      </c>
      <c r="C23">
        <v>75</v>
      </c>
      <c r="E23" s="24" t="s">
        <v>14</v>
      </c>
      <c r="F23">
        <v>1</v>
      </c>
      <c r="G23">
        <v>5</v>
      </c>
      <c r="I23" s="22">
        <v>45627</v>
      </c>
      <c r="J23">
        <v>48</v>
      </c>
      <c r="K23">
        <v>483</v>
      </c>
    </row>
    <row r="24" spans="1:11" x14ac:dyDescent="0.3">
      <c r="A24" s="21" t="s">
        <v>29</v>
      </c>
      <c r="B24">
        <v>7</v>
      </c>
      <c r="C24">
        <v>70</v>
      </c>
      <c r="E24" s="24" t="s">
        <v>18</v>
      </c>
      <c r="F24">
        <v>1</v>
      </c>
      <c r="G24">
        <v>5</v>
      </c>
      <c r="I24" s="23" t="s">
        <v>121</v>
      </c>
      <c r="J24">
        <v>48</v>
      </c>
      <c r="K24">
        <v>483</v>
      </c>
    </row>
    <row r="25" spans="1:11" x14ac:dyDescent="0.3">
      <c r="A25" s="21" t="s">
        <v>78</v>
      </c>
      <c r="B25">
        <v>11</v>
      </c>
      <c r="C25">
        <v>66</v>
      </c>
      <c r="E25" s="22">
        <v>45619</v>
      </c>
      <c r="F25">
        <v>70</v>
      </c>
      <c r="G25">
        <v>632</v>
      </c>
      <c r="I25" s="22" t="s">
        <v>116</v>
      </c>
      <c r="J25">
        <v>539</v>
      </c>
      <c r="K25">
        <v>4571.5</v>
      </c>
    </row>
    <row r="26" spans="1:11" x14ac:dyDescent="0.3">
      <c r="A26" s="21" t="s">
        <v>77</v>
      </c>
      <c r="B26">
        <v>10</v>
      </c>
      <c r="C26">
        <v>50</v>
      </c>
      <c r="E26" s="23" t="s">
        <v>120</v>
      </c>
      <c r="F26">
        <v>70</v>
      </c>
      <c r="G26">
        <v>632</v>
      </c>
    </row>
    <row r="27" spans="1:11" x14ac:dyDescent="0.3">
      <c r="A27" s="21" t="s">
        <v>74</v>
      </c>
      <c r="B27">
        <v>10</v>
      </c>
      <c r="C27">
        <v>50</v>
      </c>
      <c r="E27" s="24" t="s">
        <v>20</v>
      </c>
      <c r="F27">
        <v>6</v>
      </c>
      <c r="G27">
        <v>150</v>
      </c>
    </row>
    <row r="28" spans="1:11" x14ac:dyDescent="0.3">
      <c r="A28" s="21" t="s">
        <v>84</v>
      </c>
      <c r="B28">
        <v>8</v>
      </c>
      <c r="C28">
        <v>40</v>
      </c>
      <c r="E28" s="24" t="s">
        <v>21</v>
      </c>
      <c r="F28">
        <v>10</v>
      </c>
      <c r="G28">
        <v>150</v>
      </c>
    </row>
    <row r="29" spans="1:11" x14ac:dyDescent="0.3">
      <c r="A29" s="21" t="s">
        <v>116</v>
      </c>
      <c r="B29">
        <v>539</v>
      </c>
      <c r="C29">
        <v>4571.5</v>
      </c>
      <c r="E29" s="24" t="s">
        <v>19</v>
      </c>
      <c r="F29">
        <v>6</v>
      </c>
      <c r="G29">
        <v>48</v>
      </c>
    </row>
    <row r="30" spans="1:11" x14ac:dyDescent="0.3">
      <c r="E30" s="24" t="s">
        <v>17</v>
      </c>
      <c r="F30">
        <v>7</v>
      </c>
      <c r="G30">
        <v>35</v>
      </c>
    </row>
    <row r="31" spans="1:11" x14ac:dyDescent="0.3">
      <c r="E31" s="24" t="s">
        <v>13</v>
      </c>
      <c r="F31">
        <v>4</v>
      </c>
      <c r="G31">
        <v>32</v>
      </c>
    </row>
    <row r="32" spans="1:11" x14ac:dyDescent="0.3">
      <c r="E32" s="24" t="s">
        <v>32</v>
      </c>
      <c r="F32">
        <v>8</v>
      </c>
      <c r="G32">
        <v>28</v>
      </c>
    </row>
    <row r="33" spans="5:7" x14ac:dyDescent="0.3">
      <c r="E33" s="24" t="s">
        <v>76</v>
      </c>
      <c r="F33">
        <v>2</v>
      </c>
      <c r="G33">
        <v>26</v>
      </c>
    </row>
    <row r="34" spans="5:7" x14ac:dyDescent="0.3">
      <c r="E34" s="24" t="s">
        <v>75</v>
      </c>
      <c r="F34">
        <v>2</v>
      </c>
      <c r="G34">
        <v>20</v>
      </c>
    </row>
    <row r="35" spans="5:7" x14ac:dyDescent="0.3">
      <c r="E35" s="24" t="s">
        <v>22</v>
      </c>
      <c r="F35">
        <v>5</v>
      </c>
      <c r="G35">
        <v>20</v>
      </c>
    </row>
    <row r="36" spans="5:7" x14ac:dyDescent="0.3">
      <c r="E36" s="24" t="s">
        <v>78</v>
      </c>
      <c r="F36">
        <v>3</v>
      </c>
      <c r="G36">
        <v>18</v>
      </c>
    </row>
    <row r="37" spans="5:7" x14ac:dyDescent="0.3">
      <c r="E37" s="24" t="s">
        <v>23</v>
      </c>
      <c r="F37">
        <v>2</v>
      </c>
      <c r="G37">
        <v>16</v>
      </c>
    </row>
    <row r="38" spans="5:7" x14ac:dyDescent="0.3">
      <c r="E38" s="24" t="s">
        <v>10</v>
      </c>
      <c r="F38">
        <v>2</v>
      </c>
      <c r="G38">
        <v>14</v>
      </c>
    </row>
    <row r="39" spans="5:7" x14ac:dyDescent="0.3">
      <c r="E39" s="24" t="s">
        <v>30</v>
      </c>
      <c r="F39">
        <v>1</v>
      </c>
      <c r="G39">
        <v>10</v>
      </c>
    </row>
    <row r="40" spans="5:7" x14ac:dyDescent="0.3">
      <c r="E40" s="24" t="s">
        <v>16</v>
      </c>
      <c r="F40">
        <v>2</v>
      </c>
      <c r="G40">
        <v>10</v>
      </c>
    </row>
    <row r="41" spans="5:7" x14ac:dyDescent="0.3">
      <c r="E41" s="24" t="s">
        <v>15</v>
      </c>
      <c r="F41">
        <v>2</v>
      </c>
      <c r="G41">
        <v>10</v>
      </c>
    </row>
    <row r="42" spans="5:7" x14ac:dyDescent="0.3">
      <c r="E42" s="24" t="s">
        <v>14</v>
      </c>
      <c r="F42">
        <v>2</v>
      </c>
      <c r="G42">
        <v>10</v>
      </c>
    </row>
    <row r="43" spans="5:7" x14ac:dyDescent="0.3">
      <c r="E43" s="24" t="s">
        <v>74</v>
      </c>
      <c r="F43">
        <v>2</v>
      </c>
      <c r="G43">
        <v>10</v>
      </c>
    </row>
    <row r="44" spans="5:7" x14ac:dyDescent="0.3">
      <c r="E44" s="24" t="s">
        <v>11</v>
      </c>
      <c r="F44">
        <v>1</v>
      </c>
      <c r="G44">
        <v>8</v>
      </c>
    </row>
    <row r="45" spans="5:7" x14ac:dyDescent="0.3">
      <c r="E45" s="24" t="s">
        <v>12</v>
      </c>
      <c r="F45">
        <v>1</v>
      </c>
      <c r="G45">
        <v>7</v>
      </c>
    </row>
    <row r="46" spans="5:7" x14ac:dyDescent="0.3">
      <c r="E46" s="24" t="s">
        <v>77</v>
      </c>
      <c r="F46">
        <v>1</v>
      </c>
      <c r="G46">
        <v>5</v>
      </c>
    </row>
    <row r="47" spans="5:7" x14ac:dyDescent="0.3">
      <c r="E47" s="24" t="s">
        <v>18</v>
      </c>
      <c r="F47">
        <v>1</v>
      </c>
      <c r="G47">
        <v>5</v>
      </c>
    </row>
    <row r="48" spans="5:7" x14ac:dyDescent="0.3">
      <c r="E48" s="22">
        <v>45620</v>
      </c>
      <c r="F48">
        <v>58</v>
      </c>
      <c r="G48">
        <v>498.5</v>
      </c>
    </row>
    <row r="49" spans="5:7" x14ac:dyDescent="0.3">
      <c r="E49" s="23" t="s">
        <v>121</v>
      </c>
      <c r="F49">
        <v>58</v>
      </c>
      <c r="G49">
        <v>498.5</v>
      </c>
    </row>
    <row r="50" spans="5:7" x14ac:dyDescent="0.3">
      <c r="E50" s="24" t="s">
        <v>21</v>
      </c>
      <c r="F50">
        <v>8</v>
      </c>
      <c r="G50">
        <v>120</v>
      </c>
    </row>
    <row r="51" spans="5:7" x14ac:dyDescent="0.3">
      <c r="E51" s="24" t="s">
        <v>20</v>
      </c>
      <c r="F51">
        <v>3</v>
      </c>
      <c r="G51">
        <v>75</v>
      </c>
    </row>
    <row r="52" spans="5:7" x14ac:dyDescent="0.3">
      <c r="E52" s="24" t="s">
        <v>75</v>
      </c>
      <c r="F52">
        <v>6</v>
      </c>
      <c r="G52">
        <v>60</v>
      </c>
    </row>
    <row r="53" spans="5:7" x14ac:dyDescent="0.3">
      <c r="E53" s="24" t="s">
        <v>19</v>
      </c>
      <c r="F53">
        <v>4</v>
      </c>
      <c r="G53">
        <v>32</v>
      </c>
    </row>
    <row r="54" spans="5:7" x14ac:dyDescent="0.3">
      <c r="E54" s="24" t="s">
        <v>17</v>
      </c>
      <c r="F54">
        <v>6</v>
      </c>
      <c r="G54">
        <v>30</v>
      </c>
    </row>
    <row r="55" spans="5:7" x14ac:dyDescent="0.3">
      <c r="E55" s="24" t="s">
        <v>76</v>
      </c>
      <c r="F55">
        <v>2</v>
      </c>
      <c r="G55">
        <v>26</v>
      </c>
    </row>
    <row r="56" spans="5:7" x14ac:dyDescent="0.3">
      <c r="E56" s="24" t="s">
        <v>22</v>
      </c>
      <c r="F56">
        <v>6</v>
      </c>
      <c r="G56">
        <v>24</v>
      </c>
    </row>
    <row r="57" spans="5:7" x14ac:dyDescent="0.3">
      <c r="E57" s="24" t="s">
        <v>30</v>
      </c>
      <c r="F57">
        <v>2</v>
      </c>
      <c r="G57">
        <v>20</v>
      </c>
    </row>
    <row r="58" spans="5:7" x14ac:dyDescent="0.3">
      <c r="E58" s="24" t="s">
        <v>14</v>
      </c>
      <c r="F58">
        <v>3</v>
      </c>
      <c r="G58">
        <v>15</v>
      </c>
    </row>
    <row r="59" spans="5:7" x14ac:dyDescent="0.3">
      <c r="E59" s="24" t="s">
        <v>15</v>
      </c>
      <c r="F59">
        <v>3</v>
      </c>
      <c r="G59">
        <v>15</v>
      </c>
    </row>
    <row r="60" spans="5:7" x14ac:dyDescent="0.3">
      <c r="E60" s="24" t="s">
        <v>32</v>
      </c>
      <c r="F60">
        <v>3</v>
      </c>
      <c r="G60">
        <v>10.5</v>
      </c>
    </row>
    <row r="61" spans="5:7" x14ac:dyDescent="0.3">
      <c r="E61" s="24" t="s">
        <v>84</v>
      </c>
      <c r="F61">
        <v>2</v>
      </c>
      <c r="G61">
        <v>10</v>
      </c>
    </row>
    <row r="62" spans="5:7" x14ac:dyDescent="0.3">
      <c r="E62" s="24" t="s">
        <v>28</v>
      </c>
      <c r="F62">
        <v>1</v>
      </c>
      <c r="G62">
        <v>10</v>
      </c>
    </row>
    <row r="63" spans="5:7" x14ac:dyDescent="0.3">
      <c r="E63" s="24" t="s">
        <v>77</v>
      </c>
      <c r="F63">
        <v>2</v>
      </c>
      <c r="G63">
        <v>10</v>
      </c>
    </row>
    <row r="64" spans="5:7" x14ac:dyDescent="0.3">
      <c r="E64" s="24" t="s">
        <v>16</v>
      </c>
      <c r="F64">
        <v>2</v>
      </c>
      <c r="G64">
        <v>10</v>
      </c>
    </row>
    <row r="65" spans="5:7" x14ac:dyDescent="0.3">
      <c r="E65" s="24" t="s">
        <v>18</v>
      </c>
      <c r="F65">
        <v>2</v>
      </c>
      <c r="G65">
        <v>10</v>
      </c>
    </row>
    <row r="66" spans="5:7" x14ac:dyDescent="0.3">
      <c r="E66" s="24" t="s">
        <v>23</v>
      </c>
      <c r="F66">
        <v>1</v>
      </c>
      <c r="G66">
        <v>8</v>
      </c>
    </row>
    <row r="67" spans="5:7" x14ac:dyDescent="0.3">
      <c r="E67" s="24" t="s">
        <v>11</v>
      </c>
      <c r="F67">
        <v>1</v>
      </c>
      <c r="G67">
        <v>8</v>
      </c>
    </row>
    <row r="68" spans="5:7" x14ac:dyDescent="0.3">
      <c r="E68" s="24" t="s">
        <v>74</v>
      </c>
      <c r="F68">
        <v>1</v>
      </c>
      <c r="G68">
        <v>5</v>
      </c>
    </row>
    <row r="69" spans="5:7" x14ac:dyDescent="0.3">
      <c r="E69" s="22">
        <v>45621</v>
      </c>
      <c r="F69">
        <v>29</v>
      </c>
      <c r="G69">
        <v>214</v>
      </c>
    </row>
    <row r="70" spans="5:7" x14ac:dyDescent="0.3">
      <c r="E70" s="23" t="s">
        <v>122</v>
      </c>
      <c r="F70">
        <v>29</v>
      </c>
      <c r="G70">
        <v>214</v>
      </c>
    </row>
    <row r="71" spans="5:7" x14ac:dyDescent="0.3">
      <c r="E71" s="24" t="s">
        <v>75</v>
      </c>
      <c r="F71">
        <v>3</v>
      </c>
      <c r="G71">
        <v>30</v>
      </c>
    </row>
    <row r="72" spans="5:7" x14ac:dyDescent="0.3">
      <c r="E72" s="24" t="s">
        <v>28</v>
      </c>
      <c r="F72">
        <v>2</v>
      </c>
      <c r="G72">
        <v>20</v>
      </c>
    </row>
    <row r="73" spans="5:7" x14ac:dyDescent="0.3">
      <c r="E73" s="24" t="s">
        <v>29</v>
      </c>
      <c r="F73">
        <v>2</v>
      </c>
      <c r="G73">
        <v>20</v>
      </c>
    </row>
    <row r="74" spans="5:7" x14ac:dyDescent="0.3">
      <c r="E74" s="24" t="s">
        <v>30</v>
      </c>
      <c r="F74">
        <v>2</v>
      </c>
      <c r="G74">
        <v>20</v>
      </c>
    </row>
    <row r="75" spans="5:7" x14ac:dyDescent="0.3">
      <c r="E75" s="24" t="s">
        <v>17</v>
      </c>
      <c r="F75">
        <v>4</v>
      </c>
      <c r="G75">
        <v>20</v>
      </c>
    </row>
    <row r="76" spans="5:7" x14ac:dyDescent="0.3">
      <c r="E76" s="24" t="s">
        <v>23</v>
      </c>
      <c r="F76">
        <v>2</v>
      </c>
      <c r="G76">
        <v>16</v>
      </c>
    </row>
    <row r="77" spans="5:7" x14ac:dyDescent="0.3">
      <c r="E77" s="24" t="s">
        <v>11</v>
      </c>
      <c r="F77">
        <v>2</v>
      </c>
      <c r="G77">
        <v>16</v>
      </c>
    </row>
    <row r="78" spans="5:7" x14ac:dyDescent="0.3">
      <c r="E78" s="24" t="s">
        <v>21</v>
      </c>
      <c r="F78">
        <v>1</v>
      </c>
      <c r="G78">
        <v>15</v>
      </c>
    </row>
    <row r="79" spans="5:7" x14ac:dyDescent="0.3">
      <c r="E79" s="24" t="s">
        <v>12</v>
      </c>
      <c r="F79">
        <v>2</v>
      </c>
      <c r="G79">
        <v>14</v>
      </c>
    </row>
    <row r="80" spans="5:7" x14ac:dyDescent="0.3">
      <c r="E80" s="24" t="s">
        <v>18</v>
      </c>
      <c r="F80">
        <v>2</v>
      </c>
      <c r="G80">
        <v>10</v>
      </c>
    </row>
    <row r="81" spans="5:7" x14ac:dyDescent="0.3">
      <c r="E81" s="24" t="s">
        <v>15</v>
      </c>
      <c r="F81">
        <v>2</v>
      </c>
      <c r="G81">
        <v>10</v>
      </c>
    </row>
    <row r="82" spans="5:7" x14ac:dyDescent="0.3">
      <c r="E82" s="24" t="s">
        <v>32</v>
      </c>
      <c r="F82">
        <v>2</v>
      </c>
      <c r="G82">
        <v>7</v>
      </c>
    </row>
    <row r="83" spans="5:7" x14ac:dyDescent="0.3">
      <c r="E83" s="24" t="s">
        <v>10</v>
      </c>
      <c r="F83">
        <v>1</v>
      </c>
      <c r="G83">
        <v>7</v>
      </c>
    </row>
    <row r="84" spans="5:7" x14ac:dyDescent="0.3">
      <c r="E84" s="24" t="s">
        <v>16</v>
      </c>
      <c r="F84">
        <v>1</v>
      </c>
      <c r="G84">
        <v>5</v>
      </c>
    </row>
    <row r="85" spans="5:7" x14ac:dyDescent="0.3">
      <c r="E85" s="24" t="s">
        <v>22</v>
      </c>
      <c r="F85">
        <v>1</v>
      </c>
      <c r="G85">
        <v>4</v>
      </c>
    </row>
    <row r="86" spans="5:7" x14ac:dyDescent="0.3">
      <c r="E86" s="22">
        <v>45622</v>
      </c>
      <c r="F86">
        <v>62</v>
      </c>
      <c r="G86">
        <v>434.5</v>
      </c>
    </row>
    <row r="87" spans="5:7" x14ac:dyDescent="0.3">
      <c r="E87" s="23" t="s">
        <v>123</v>
      </c>
      <c r="F87">
        <v>62</v>
      </c>
      <c r="G87">
        <v>434.5</v>
      </c>
    </row>
    <row r="88" spans="5:7" x14ac:dyDescent="0.3">
      <c r="E88" s="24" t="s">
        <v>21</v>
      </c>
      <c r="F88">
        <v>5</v>
      </c>
      <c r="G88">
        <v>75</v>
      </c>
    </row>
    <row r="89" spans="5:7" x14ac:dyDescent="0.3">
      <c r="E89" s="24" t="s">
        <v>75</v>
      </c>
      <c r="F89">
        <v>4</v>
      </c>
      <c r="G89">
        <v>40</v>
      </c>
    </row>
    <row r="90" spans="5:7" x14ac:dyDescent="0.3">
      <c r="E90" s="24" t="s">
        <v>10</v>
      </c>
      <c r="F90">
        <v>5</v>
      </c>
      <c r="G90">
        <v>35</v>
      </c>
    </row>
    <row r="91" spans="5:7" x14ac:dyDescent="0.3">
      <c r="E91" s="24" t="s">
        <v>32</v>
      </c>
      <c r="F91">
        <v>9</v>
      </c>
      <c r="G91">
        <v>31.5</v>
      </c>
    </row>
    <row r="92" spans="5:7" x14ac:dyDescent="0.3">
      <c r="E92" s="24" t="s">
        <v>20</v>
      </c>
      <c r="F92">
        <v>1</v>
      </c>
      <c r="G92">
        <v>25</v>
      </c>
    </row>
    <row r="93" spans="5:7" x14ac:dyDescent="0.3">
      <c r="E93" s="24" t="s">
        <v>17</v>
      </c>
      <c r="F93">
        <v>5</v>
      </c>
      <c r="G93">
        <v>25</v>
      </c>
    </row>
    <row r="94" spans="5:7" x14ac:dyDescent="0.3">
      <c r="E94" s="24" t="s">
        <v>13</v>
      </c>
      <c r="F94">
        <v>3</v>
      </c>
      <c r="G94">
        <v>24</v>
      </c>
    </row>
    <row r="95" spans="5:7" x14ac:dyDescent="0.3">
      <c r="E95" s="24" t="s">
        <v>30</v>
      </c>
      <c r="F95">
        <v>2</v>
      </c>
      <c r="G95">
        <v>20</v>
      </c>
    </row>
    <row r="96" spans="5:7" x14ac:dyDescent="0.3">
      <c r="E96" s="24" t="s">
        <v>22</v>
      </c>
      <c r="F96">
        <v>5</v>
      </c>
      <c r="G96">
        <v>20</v>
      </c>
    </row>
    <row r="97" spans="5:7" x14ac:dyDescent="0.3">
      <c r="E97" s="24" t="s">
        <v>15</v>
      </c>
      <c r="F97">
        <v>4</v>
      </c>
      <c r="G97">
        <v>20</v>
      </c>
    </row>
    <row r="98" spans="5:7" x14ac:dyDescent="0.3">
      <c r="E98" s="24" t="s">
        <v>11</v>
      </c>
      <c r="F98">
        <v>2</v>
      </c>
      <c r="G98">
        <v>16</v>
      </c>
    </row>
    <row r="99" spans="5:7" x14ac:dyDescent="0.3">
      <c r="E99" s="24" t="s">
        <v>14</v>
      </c>
      <c r="F99">
        <v>3</v>
      </c>
      <c r="G99">
        <v>15</v>
      </c>
    </row>
    <row r="100" spans="5:7" x14ac:dyDescent="0.3">
      <c r="E100" s="24" t="s">
        <v>18</v>
      </c>
      <c r="F100">
        <v>3</v>
      </c>
      <c r="G100">
        <v>15</v>
      </c>
    </row>
    <row r="101" spans="5:7" x14ac:dyDescent="0.3">
      <c r="E101" s="24" t="s">
        <v>76</v>
      </c>
      <c r="F101">
        <v>1</v>
      </c>
      <c r="G101">
        <v>13</v>
      </c>
    </row>
    <row r="102" spans="5:7" x14ac:dyDescent="0.3">
      <c r="E102" s="24" t="s">
        <v>78</v>
      </c>
      <c r="F102">
        <v>2</v>
      </c>
      <c r="G102">
        <v>12</v>
      </c>
    </row>
    <row r="103" spans="5:7" x14ac:dyDescent="0.3">
      <c r="E103" s="24" t="s">
        <v>77</v>
      </c>
      <c r="F103">
        <v>2</v>
      </c>
      <c r="G103">
        <v>10</v>
      </c>
    </row>
    <row r="104" spans="5:7" x14ac:dyDescent="0.3">
      <c r="E104" s="24" t="s">
        <v>16</v>
      </c>
      <c r="F104">
        <v>2</v>
      </c>
      <c r="G104">
        <v>10</v>
      </c>
    </row>
    <row r="105" spans="5:7" x14ac:dyDescent="0.3">
      <c r="E105" s="24" t="s">
        <v>23</v>
      </c>
      <c r="F105">
        <v>1</v>
      </c>
      <c r="G105">
        <v>8</v>
      </c>
    </row>
    <row r="106" spans="5:7" x14ac:dyDescent="0.3">
      <c r="E106" s="24" t="s">
        <v>19</v>
      </c>
      <c r="F106">
        <v>1</v>
      </c>
      <c r="G106">
        <v>8</v>
      </c>
    </row>
    <row r="107" spans="5:7" x14ac:dyDescent="0.3">
      <c r="E107" s="24" t="s">
        <v>12</v>
      </c>
      <c r="F107">
        <v>1</v>
      </c>
      <c r="G107">
        <v>7</v>
      </c>
    </row>
    <row r="108" spans="5:7" x14ac:dyDescent="0.3">
      <c r="E108" s="24" t="s">
        <v>74</v>
      </c>
      <c r="F108">
        <v>1</v>
      </c>
      <c r="G108">
        <v>5</v>
      </c>
    </row>
    <row r="109" spans="5:7" x14ac:dyDescent="0.3">
      <c r="E109" s="22">
        <v>45623</v>
      </c>
      <c r="F109">
        <v>49</v>
      </c>
      <c r="G109">
        <v>391.5</v>
      </c>
    </row>
    <row r="110" spans="5:7" x14ac:dyDescent="0.3">
      <c r="E110" s="23" t="s">
        <v>124</v>
      </c>
      <c r="F110">
        <v>49</v>
      </c>
      <c r="G110">
        <v>391.5</v>
      </c>
    </row>
    <row r="111" spans="5:7" x14ac:dyDescent="0.3">
      <c r="E111" s="24" t="s">
        <v>21</v>
      </c>
      <c r="F111">
        <v>4</v>
      </c>
      <c r="G111">
        <v>60</v>
      </c>
    </row>
    <row r="112" spans="5:7" x14ac:dyDescent="0.3">
      <c r="E112" s="24" t="s">
        <v>17</v>
      </c>
      <c r="F112">
        <v>9</v>
      </c>
      <c r="G112">
        <v>45</v>
      </c>
    </row>
    <row r="113" spans="5:7" x14ac:dyDescent="0.3">
      <c r="E113" s="24" t="s">
        <v>76</v>
      </c>
      <c r="F113">
        <v>3</v>
      </c>
      <c r="G113">
        <v>39</v>
      </c>
    </row>
    <row r="114" spans="5:7" x14ac:dyDescent="0.3">
      <c r="E114" s="24" t="s">
        <v>19</v>
      </c>
      <c r="F114">
        <v>4</v>
      </c>
      <c r="G114">
        <v>32</v>
      </c>
    </row>
    <row r="115" spans="5:7" x14ac:dyDescent="0.3">
      <c r="E115" s="24" t="s">
        <v>30</v>
      </c>
      <c r="F115">
        <v>3</v>
      </c>
      <c r="G115">
        <v>30</v>
      </c>
    </row>
    <row r="116" spans="5:7" x14ac:dyDescent="0.3">
      <c r="E116" s="24" t="s">
        <v>20</v>
      </c>
      <c r="F116">
        <v>1</v>
      </c>
      <c r="G116">
        <v>25</v>
      </c>
    </row>
    <row r="117" spans="5:7" x14ac:dyDescent="0.3">
      <c r="E117" s="24" t="s">
        <v>13</v>
      </c>
      <c r="F117">
        <v>3</v>
      </c>
      <c r="G117">
        <v>24</v>
      </c>
    </row>
    <row r="118" spans="5:7" x14ac:dyDescent="0.3">
      <c r="E118" s="24" t="s">
        <v>75</v>
      </c>
      <c r="F118">
        <v>2</v>
      </c>
      <c r="G118">
        <v>20</v>
      </c>
    </row>
    <row r="119" spans="5:7" x14ac:dyDescent="0.3">
      <c r="E119" s="24" t="s">
        <v>78</v>
      </c>
      <c r="F119">
        <v>3</v>
      </c>
      <c r="G119">
        <v>18</v>
      </c>
    </row>
    <row r="120" spans="5:7" x14ac:dyDescent="0.3">
      <c r="E120" s="24" t="s">
        <v>11</v>
      </c>
      <c r="F120">
        <v>2</v>
      </c>
      <c r="G120">
        <v>16</v>
      </c>
    </row>
    <row r="121" spans="5:7" x14ac:dyDescent="0.3">
      <c r="E121" s="24" t="s">
        <v>22</v>
      </c>
      <c r="F121">
        <v>3</v>
      </c>
      <c r="G121">
        <v>12</v>
      </c>
    </row>
    <row r="122" spans="5:7" x14ac:dyDescent="0.3">
      <c r="E122" s="24" t="s">
        <v>29</v>
      </c>
      <c r="F122">
        <v>1</v>
      </c>
      <c r="G122">
        <v>10</v>
      </c>
    </row>
    <row r="123" spans="5:7" x14ac:dyDescent="0.3">
      <c r="E123" s="24" t="s">
        <v>84</v>
      </c>
      <c r="F123">
        <v>2</v>
      </c>
      <c r="G123">
        <v>10</v>
      </c>
    </row>
    <row r="124" spans="5:7" x14ac:dyDescent="0.3">
      <c r="E124" s="24" t="s">
        <v>16</v>
      </c>
      <c r="F124">
        <v>2</v>
      </c>
      <c r="G124">
        <v>10</v>
      </c>
    </row>
    <row r="125" spans="5:7" x14ac:dyDescent="0.3">
      <c r="E125" s="24" t="s">
        <v>23</v>
      </c>
      <c r="F125">
        <v>1</v>
      </c>
      <c r="G125">
        <v>8</v>
      </c>
    </row>
    <row r="126" spans="5:7" x14ac:dyDescent="0.3">
      <c r="E126" s="24" t="s">
        <v>10</v>
      </c>
      <c r="F126">
        <v>1</v>
      </c>
      <c r="G126">
        <v>7</v>
      </c>
    </row>
    <row r="127" spans="5:7" x14ac:dyDescent="0.3">
      <c r="E127" s="24" t="s">
        <v>12</v>
      </c>
      <c r="F127">
        <v>1</v>
      </c>
      <c r="G127">
        <v>7</v>
      </c>
    </row>
    <row r="128" spans="5:7" x14ac:dyDescent="0.3">
      <c r="E128" s="24" t="s">
        <v>77</v>
      </c>
      <c r="F128">
        <v>1</v>
      </c>
      <c r="G128">
        <v>5</v>
      </c>
    </row>
    <row r="129" spans="5:7" x14ac:dyDescent="0.3">
      <c r="E129" s="24" t="s">
        <v>18</v>
      </c>
      <c r="F129">
        <v>1</v>
      </c>
      <c r="G129">
        <v>5</v>
      </c>
    </row>
    <row r="130" spans="5:7" x14ac:dyDescent="0.3">
      <c r="E130" s="24" t="s">
        <v>74</v>
      </c>
      <c r="F130">
        <v>1</v>
      </c>
      <c r="G130">
        <v>5</v>
      </c>
    </row>
    <row r="131" spans="5:7" x14ac:dyDescent="0.3">
      <c r="E131" s="24" t="s">
        <v>32</v>
      </c>
      <c r="F131">
        <v>1</v>
      </c>
      <c r="G131">
        <v>3.5</v>
      </c>
    </row>
    <row r="132" spans="5:7" x14ac:dyDescent="0.3">
      <c r="E132" s="22">
        <v>45624</v>
      </c>
      <c r="F132">
        <v>54</v>
      </c>
      <c r="G132">
        <v>450.5</v>
      </c>
    </row>
    <row r="133" spans="5:7" x14ac:dyDescent="0.3">
      <c r="E133" s="23" t="s">
        <v>125</v>
      </c>
      <c r="F133">
        <v>54</v>
      </c>
      <c r="G133">
        <v>450.5</v>
      </c>
    </row>
    <row r="134" spans="5:7" x14ac:dyDescent="0.3">
      <c r="E134" s="24" t="s">
        <v>21</v>
      </c>
      <c r="F134">
        <v>6</v>
      </c>
      <c r="G134">
        <v>90</v>
      </c>
    </row>
    <row r="135" spans="5:7" x14ac:dyDescent="0.3">
      <c r="E135" s="24" t="s">
        <v>20</v>
      </c>
      <c r="F135">
        <v>2</v>
      </c>
      <c r="G135">
        <v>50</v>
      </c>
    </row>
    <row r="136" spans="5:7" x14ac:dyDescent="0.3">
      <c r="E136" s="24" t="s">
        <v>22</v>
      </c>
      <c r="F136">
        <v>8</v>
      </c>
      <c r="G136">
        <v>32</v>
      </c>
    </row>
    <row r="137" spans="5:7" x14ac:dyDescent="0.3">
      <c r="E137" s="24" t="s">
        <v>30</v>
      </c>
      <c r="F137">
        <v>3</v>
      </c>
      <c r="G137">
        <v>30</v>
      </c>
    </row>
    <row r="138" spans="5:7" x14ac:dyDescent="0.3">
      <c r="E138" s="24" t="s">
        <v>75</v>
      </c>
      <c r="F138">
        <v>3</v>
      </c>
      <c r="G138">
        <v>30</v>
      </c>
    </row>
    <row r="139" spans="5:7" x14ac:dyDescent="0.3">
      <c r="E139" s="24" t="s">
        <v>76</v>
      </c>
      <c r="F139">
        <v>2</v>
      </c>
      <c r="G139">
        <v>26</v>
      </c>
    </row>
    <row r="140" spans="5:7" x14ac:dyDescent="0.3">
      <c r="E140" s="24" t="s">
        <v>19</v>
      </c>
      <c r="F140">
        <v>3</v>
      </c>
      <c r="G140">
        <v>24</v>
      </c>
    </row>
    <row r="141" spans="5:7" x14ac:dyDescent="0.3">
      <c r="E141" s="24" t="s">
        <v>29</v>
      </c>
      <c r="F141">
        <v>2</v>
      </c>
      <c r="G141">
        <v>20</v>
      </c>
    </row>
    <row r="142" spans="5:7" x14ac:dyDescent="0.3">
      <c r="E142" s="24" t="s">
        <v>28</v>
      </c>
      <c r="F142">
        <v>2</v>
      </c>
      <c r="G142">
        <v>20</v>
      </c>
    </row>
    <row r="143" spans="5:7" x14ac:dyDescent="0.3">
      <c r="E143" s="24" t="s">
        <v>15</v>
      </c>
      <c r="F143">
        <v>4</v>
      </c>
      <c r="G143">
        <v>20</v>
      </c>
    </row>
    <row r="144" spans="5:7" x14ac:dyDescent="0.3">
      <c r="E144" s="24" t="s">
        <v>32</v>
      </c>
      <c r="F144">
        <v>5</v>
      </c>
      <c r="G144">
        <v>17.5</v>
      </c>
    </row>
    <row r="145" spans="5:7" x14ac:dyDescent="0.3">
      <c r="E145" s="24" t="s">
        <v>23</v>
      </c>
      <c r="F145">
        <v>2</v>
      </c>
      <c r="G145">
        <v>16</v>
      </c>
    </row>
    <row r="146" spans="5:7" x14ac:dyDescent="0.3">
      <c r="E146" s="24" t="s">
        <v>13</v>
      </c>
      <c r="F146">
        <v>2</v>
      </c>
      <c r="G146">
        <v>16</v>
      </c>
    </row>
    <row r="147" spans="5:7" x14ac:dyDescent="0.3">
      <c r="E147" s="24" t="s">
        <v>14</v>
      </c>
      <c r="F147">
        <v>3</v>
      </c>
      <c r="G147">
        <v>15</v>
      </c>
    </row>
    <row r="148" spans="5:7" x14ac:dyDescent="0.3">
      <c r="E148" s="24" t="s">
        <v>12</v>
      </c>
      <c r="F148">
        <v>2</v>
      </c>
      <c r="G148">
        <v>14</v>
      </c>
    </row>
    <row r="149" spans="5:7" x14ac:dyDescent="0.3">
      <c r="E149" s="24" t="s">
        <v>16</v>
      </c>
      <c r="F149">
        <v>2</v>
      </c>
      <c r="G149">
        <v>10</v>
      </c>
    </row>
    <row r="150" spans="5:7" x14ac:dyDescent="0.3">
      <c r="E150" s="24" t="s">
        <v>11</v>
      </c>
      <c r="F150">
        <v>1</v>
      </c>
      <c r="G150">
        <v>8</v>
      </c>
    </row>
    <row r="151" spans="5:7" x14ac:dyDescent="0.3">
      <c r="E151" s="24" t="s">
        <v>10</v>
      </c>
      <c r="F151">
        <v>1</v>
      </c>
      <c r="G151">
        <v>7</v>
      </c>
    </row>
    <row r="152" spans="5:7" x14ac:dyDescent="0.3">
      <c r="E152" s="24" t="s">
        <v>18</v>
      </c>
      <c r="F152">
        <v>1</v>
      </c>
      <c r="G152">
        <v>5</v>
      </c>
    </row>
    <row r="153" spans="5:7" x14ac:dyDescent="0.3">
      <c r="E153" s="22">
        <v>45625</v>
      </c>
      <c r="F153">
        <v>56</v>
      </c>
      <c r="G153">
        <v>441</v>
      </c>
    </row>
    <row r="154" spans="5:7" x14ac:dyDescent="0.3">
      <c r="E154" s="23" t="s">
        <v>119</v>
      </c>
      <c r="F154">
        <v>56</v>
      </c>
      <c r="G154">
        <v>441</v>
      </c>
    </row>
    <row r="155" spans="5:7" x14ac:dyDescent="0.3">
      <c r="E155" s="24" t="s">
        <v>21</v>
      </c>
      <c r="F155">
        <v>9</v>
      </c>
      <c r="G155">
        <v>135</v>
      </c>
    </row>
    <row r="156" spans="5:7" x14ac:dyDescent="0.3">
      <c r="E156" s="24" t="s">
        <v>76</v>
      </c>
      <c r="F156">
        <v>4</v>
      </c>
      <c r="G156">
        <v>52</v>
      </c>
    </row>
    <row r="157" spans="5:7" x14ac:dyDescent="0.3">
      <c r="E157" s="24" t="s">
        <v>11</v>
      </c>
      <c r="F157">
        <v>4</v>
      </c>
      <c r="G157">
        <v>32</v>
      </c>
    </row>
    <row r="158" spans="5:7" x14ac:dyDescent="0.3">
      <c r="E158" s="24" t="s">
        <v>28</v>
      </c>
      <c r="F158">
        <v>3</v>
      </c>
      <c r="G158">
        <v>30</v>
      </c>
    </row>
    <row r="159" spans="5:7" x14ac:dyDescent="0.3">
      <c r="E159" s="24" t="s">
        <v>32</v>
      </c>
      <c r="F159">
        <v>6</v>
      </c>
      <c r="G159">
        <v>21</v>
      </c>
    </row>
    <row r="160" spans="5:7" x14ac:dyDescent="0.3">
      <c r="E160" s="24" t="s">
        <v>10</v>
      </c>
      <c r="F160">
        <v>3</v>
      </c>
      <c r="G160">
        <v>21</v>
      </c>
    </row>
    <row r="161" spans="5:7" x14ac:dyDescent="0.3">
      <c r="E161" s="24" t="s">
        <v>75</v>
      </c>
      <c r="F161">
        <v>2</v>
      </c>
      <c r="G161">
        <v>20</v>
      </c>
    </row>
    <row r="162" spans="5:7" x14ac:dyDescent="0.3">
      <c r="E162" s="24" t="s">
        <v>84</v>
      </c>
      <c r="F162">
        <v>4</v>
      </c>
      <c r="G162">
        <v>20</v>
      </c>
    </row>
    <row r="163" spans="5:7" x14ac:dyDescent="0.3">
      <c r="E163" s="24" t="s">
        <v>22</v>
      </c>
      <c r="F163">
        <v>4</v>
      </c>
      <c r="G163">
        <v>16</v>
      </c>
    </row>
    <row r="164" spans="5:7" x14ac:dyDescent="0.3">
      <c r="E164" s="24" t="s">
        <v>15</v>
      </c>
      <c r="F164">
        <v>3</v>
      </c>
      <c r="G164">
        <v>15</v>
      </c>
    </row>
    <row r="165" spans="5:7" x14ac:dyDescent="0.3">
      <c r="E165" s="24" t="s">
        <v>17</v>
      </c>
      <c r="F165">
        <v>3</v>
      </c>
      <c r="G165">
        <v>15</v>
      </c>
    </row>
    <row r="166" spans="5:7" x14ac:dyDescent="0.3">
      <c r="E166" s="24" t="s">
        <v>77</v>
      </c>
      <c r="F166">
        <v>2</v>
      </c>
      <c r="G166">
        <v>10</v>
      </c>
    </row>
    <row r="167" spans="5:7" x14ac:dyDescent="0.3">
      <c r="E167" s="24" t="s">
        <v>16</v>
      </c>
      <c r="F167">
        <v>2</v>
      </c>
      <c r="G167">
        <v>10</v>
      </c>
    </row>
    <row r="168" spans="5:7" x14ac:dyDescent="0.3">
      <c r="E168" s="24" t="s">
        <v>74</v>
      </c>
      <c r="F168">
        <v>2</v>
      </c>
      <c r="G168">
        <v>10</v>
      </c>
    </row>
    <row r="169" spans="5:7" x14ac:dyDescent="0.3">
      <c r="E169" s="24" t="s">
        <v>30</v>
      </c>
      <c r="F169">
        <v>1</v>
      </c>
      <c r="G169">
        <v>10</v>
      </c>
    </row>
    <row r="170" spans="5:7" x14ac:dyDescent="0.3">
      <c r="E170" s="24" t="s">
        <v>14</v>
      </c>
      <c r="F170">
        <v>2</v>
      </c>
      <c r="G170">
        <v>10</v>
      </c>
    </row>
    <row r="171" spans="5:7" x14ac:dyDescent="0.3">
      <c r="E171" s="24" t="s">
        <v>13</v>
      </c>
      <c r="F171">
        <v>1</v>
      </c>
      <c r="G171">
        <v>8</v>
      </c>
    </row>
    <row r="172" spans="5:7" x14ac:dyDescent="0.3">
      <c r="E172" s="24" t="s">
        <v>78</v>
      </c>
      <c r="F172">
        <v>1</v>
      </c>
      <c r="G172">
        <v>6</v>
      </c>
    </row>
    <row r="173" spans="5:7" x14ac:dyDescent="0.3">
      <c r="E173" s="22">
        <v>45626</v>
      </c>
      <c r="F173">
        <v>61</v>
      </c>
      <c r="G173">
        <v>613.5</v>
      </c>
    </row>
    <row r="174" spans="5:7" x14ac:dyDescent="0.3">
      <c r="E174" s="23" t="s">
        <v>120</v>
      </c>
      <c r="F174">
        <v>61</v>
      </c>
      <c r="G174">
        <v>613.5</v>
      </c>
    </row>
    <row r="175" spans="5:7" x14ac:dyDescent="0.3">
      <c r="E175" s="24" t="s">
        <v>20</v>
      </c>
      <c r="F175">
        <v>10</v>
      </c>
      <c r="G175">
        <v>250</v>
      </c>
    </row>
    <row r="176" spans="5:7" x14ac:dyDescent="0.3">
      <c r="E176" s="24" t="s">
        <v>21</v>
      </c>
      <c r="F176">
        <v>4</v>
      </c>
      <c r="G176">
        <v>60</v>
      </c>
    </row>
    <row r="177" spans="5:7" x14ac:dyDescent="0.3">
      <c r="E177" s="24" t="s">
        <v>19</v>
      </c>
      <c r="F177">
        <v>7</v>
      </c>
      <c r="G177">
        <v>56</v>
      </c>
    </row>
    <row r="178" spans="5:7" x14ac:dyDescent="0.3">
      <c r="E178" s="24" t="s">
        <v>75</v>
      </c>
      <c r="F178">
        <v>5</v>
      </c>
      <c r="G178">
        <v>50</v>
      </c>
    </row>
    <row r="179" spans="5:7" x14ac:dyDescent="0.3">
      <c r="E179" s="24" t="s">
        <v>76</v>
      </c>
      <c r="F179">
        <v>2</v>
      </c>
      <c r="G179">
        <v>26</v>
      </c>
    </row>
    <row r="180" spans="5:7" x14ac:dyDescent="0.3">
      <c r="E180" s="24" t="s">
        <v>22</v>
      </c>
      <c r="F180">
        <v>6</v>
      </c>
      <c r="G180">
        <v>24</v>
      </c>
    </row>
    <row r="181" spans="5:7" x14ac:dyDescent="0.3">
      <c r="E181" s="24" t="s">
        <v>18</v>
      </c>
      <c r="F181">
        <v>4</v>
      </c>
      <c r="G181">
        <v>20</v>
      </c>
    </row>
    <row r="182" spans="5:7" x14ac:dyDescent="0.3">
      <c r="E182" s="24" t="s">
        <v>32</v>
      </c>
      <c r="F182">
        <v>5</v>
      </c>
      <c r="G182">
        <v>17.5</v>
      </c>
    </row>
    <row r="183" spans="5:7" x14ac:dyDescent="0.3">
      <c r="E183" s="24" t="s">
        <v>13</v>
      </c>
      <c r="F183">
        <v>2</v>
      </c>
      <c r="G183">
        <v>16</v>
      </c>
    </row>
    <row r="184" spans="5:7" x14ac:dyDescent="0.3">
      <c r="E184" s="24" t="s">
        <v>23</v>
      </c>
      <c r="F184">
        <v>2</v>
      </c>
      <c r="G184">
        <v>16</v>
      </c>
    </row>
    <row r="185" spans="5:7" x14ac:dyDescent="0.3">
      <c r="E185" s="24" t="s">
        <v>11</v>
      </c>
      <c r="F185">
        <v>2</v>
      </c>
      <c r="G185">
        <v>16</v>
      </c>
    </row>
    <row r="186" spans="5:7" x14ac:dyDescent="0.3">
      <c r="E186" s="24" t="s">
        <v>17</v>
      </c>
      <c r="F186">
        <v>3</v>
      </c>
      <c r="G186">
        <v>15</v>
      </c>
    </row>
    <row r="187" spans="5:7" x14ac:dyDescent="0.3">
      <c r="E187" s="24" t="s">
        <v>78</v>
      </c>
      <c r="F187">
        <v>2</v>
      </c>
      <c r="G187">
        <v>12</v>
      </c>
    </row>
    <row r="188" spans="5:7" x14ac:dyDescent="0.3">
      <c r="E188" s="24" t="s">
        <v>77</v>
      </c>
      <c r="F188">
        <v>2</v>
      </c>
      <c r="G188">
        <v>10</v>
      </c>
    </row>
    <row r="189" spans="5:7" x14ac:dyDescent="0.3">
      <c r="E189" s="24" t="s">
        <v>16</v>
      </c>
      <c r="F189">
        <v>2</v>
      </c>
      <c r="G189">
        <v>10</v>
      </c>
    </row>
    <row r="190" spans="5:7" x14ac:dyDescent="0.3">
      <c r="E190" s="24" t="s">
        <v>14</v>
      </c>
      <c r="F190">
        <v>1</v>
      </c>
      <c r="G190">
        <v>5</v>
      </c>
    </row>
    <row r="191" spans="5:7" x14ac:dyDescent="0.3">
      <c r="E191" s="24" t="s">
        <v>74</v>
      </c>
      <c r="F191">
        <v>1</v>
      </c>
      <c r="G191">
        <v>5</v>
      </c>
    </row>
    <row r="192" spans="5:7" x14ac:dyDescent="0.3">
      <c r="E192" s="24" t="s">
        <v>15</v>
      </c>
      <c r="F192">
        <v>1</v>
      </c>
      <c r="G192">
        <v>5</v>
      </c>
    </row>
    <row r="193" spans="5:7" x14ac:dyDescent="0.3">
      <c r="E193" s="22">
        <v>45627</v>
      </c>
      <c r="F193">
        <v>48</v>
      </c>
      <c r="G193">
        <v>483</v>
      </c>
    </row>
    <row r="194" spans="5:7" x14ac:dyDescent="0.3">
      <c r="E194" s="23" t="s">
        <v>121</v>
      </c>
      <c r="F194">
        <v>48</v>
      </c>
      <c r="G194">
        <v>483</v>
      </c>
    </row>
    <row r="195" spans="5:7" x14ac:dyDescent="0.3">
      <c r="E195" s="24" t="s">
        <v>21</v>
      </c>
      <c r="F195">
        <v>10</v>
      </c>
      <c r="G195">
        <v>150</v>
      </c>
    </row>
    <row r="196" spans="5:7" x14ac:dyDescent="0.3">
      <c r="E196" s="24" t="s">
        <v>20</v>
      </c>
      <c r="F196">
        <v>3</v>
      </c>
      <c r="G196">
        <v>75</v>
      </c>
    </row>
    <row r="197" spans="5:7" x14ac:dyDescent="0.3">
      <c r="E197" s="24" t="s">
        <v>75</v>
      </c>
      <c r="F197">
        <v>7</v>
      </c>
      <c r="G197">
        <v>70</v>
      </c>
    </row>
    <row r="198" spans="5:7" x14ac:dyDescent="0.3">
      <c r="E198" s="24" t="s">
        <v>17</v>
      </c>
      <c r="F198">
        <v>6</v>
      </c>
      <c r="G198">
        <v>30</v>
      </c>
    </row>
    <row r="199" spans="5:7" x14ac:dyDescent="0.3">
      <c r="E199" s="24" t="s">
        <v>76</v>
      </c>
      <c r="F199">
        <v>2</v>
      </c>
      <c r="G199">
        <v>26</v>
      </c>
    </row>
    <row r="200" spans="5:7" x14ac:dyDescent="0.3">
      <c r="E200" s="24" t="s">
        <v>23</v>
      </c>
      <c r="F200">
        <v>3</v>
      </c>
      <c r="G200">
        <v>24</v>
      </c>
    </row>
    <row r="201" spans="5:7" x14ac:dyDescent="0.3">
      <c r="E201" s="24" t="s">
        <v>12</v>
      </c>
      <c r="F201">
        <v>3</v>
      </c>
      <c r="G201">
        <v>21</v>
      </c>
    </row>
    <row r="202" spans="5:7" x14ac:dyDescent="0.3">
      <c r="E202" s="24" t="s">
        <v>28</v>
      </c>
      <c r="F202">
        <v>2</v>
      </c>
      <c r="G202">
        <v>20</v>
      </c>
    </row>
    <row r="203" spans="5:7" x14ac:dyDescent="0.3">
      <c r="E203" s="24" t="s">
        <v>19</v>
      </c>
      <c r="F203">
        <v>2</v>
      </c>
      <c r="G203">
        <v>16</v>
      </c>
    </row>
    <row r="204" spans="5:7" x14ac:dyDescent="0.3">
      <c r="E204" s="24" t="s">
        <v>74</v>
      </c>
      <c r="F204">
        <v>2</v>
      </c>
      <c r="G204">
        <v>10</v>
      </c>
    </row>
    <row r="205" spans="5:7" x14ac:dyDescent="0.3">
      <c r="E205" s="24" t="s">
        <v>14</v>
      </c>
      <c r="F205">
        <v>2</v>
      </c>
      <c r="G205">
        <v>10</v>
      </c>
    </row>
    <row r="206" spans="5:7" x14ac:dyDescent="0.3">
      <c r="E206" s="24" t="s">
        <v>13</v>
      </c>
      <c r="F206">
        <v>1</v>
      </c>
      <c r="G206">
        <v>8</v>
      </c>
    </row>
    <row r="207" spans="5:7" x14ac:dyDescent="0.3">
      <c r="E207" s="24" t="s">
        <v>10</v>
      </c>
      <c r="F207">
        <v>1</v>
      </c>
      <c r="G207">
        <v>7</v>
      </c>
    </row>
    <row r="208" spans="5:7" x14ac:dyDescent="0.3">
      <c r="E208" s="24" t="s">
        <v>32</v>
      </c>
      <c r="F208">
        <v>2</v>
      </c>
      <c r="G208">
        <v>7</v>
      </c>
    </row>
    <row r="209" spans="5:7" x14ac:dyDescent="0.3">
      <c r="E209" s="24" t="s">
        <v>16</v>
      </c>
      <c r="F209">
        <v>1</v>
      </c>
      <c r="G209">
        <v>5</v>
      </c>
    </row>
    <row r="210" spans="5:7" x14ac:dyDescent="0.3">
      <c r="E210" s="24" t="s">
        <v>22</v>
      </c>
      <c r="F210">
        <v>1</v>
      </c>
      <c r="G210">
        <v>4</v>
      </c>
    </row>
    <row r="211" spans="5:7" x14ac:dyDescent="0.3">
      <c r="E211" s="22" t="s">
        <v>116</v>
      </c>
      <c r="F211">
        <v>539</v>
      </c>
      <c r="G211">
        <v>4571.5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751D-CF76-41B2-975E-153CF3563A67}">
  <dimension ref="A1"/>
  <sheetViews>
    <sheetView workbookViewId="0">
      <selection activeCell="D19" sqref="D19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AB89-3930-49E2-92A9-2DE6AFCF27E7}">
  <dimension ref="A1:L231"/>
  <sheetViews>
    <sheetView workbookViewId="0">
      <selection activeCell="D18" sqref="D18"/>
    </sheetView>
  </sheetViews>
  <sheetFormatPr defaultRowHeight="14.4" x14ac:dyDescent="0.3"/>
  <cols>
    <col min="1" max="1" width="10.5546875" bestFit="1" customWidth="1"/>
    <col min="2" max="2" width="8.21875" bestFit="1" customWidth="1"/>
    <col min="3" max="3" width="18.44140625" bestFit="1" customWidth="1"/>
    <col min="4" max="4" width="35" bestFit="1" customWidth="1"/>
    <col min="5" max="5" width="6.6640625" bestFit="1" customWidth="1"/>
    <col min="6" max="6" width="12.33203125" bestFit="1" customWidth="1"/>
    <col min="8" max="8" width="6" bestFit="1" customWidth="1"/>
    <col min="9" max="9" width="18.44140625" bestFit="1" customWidth="1"/>
    <col min="10" max="10" width="8.88671875" customWidth="1"/>
    <col min="11" max="11" width="15" customWidth="1"/>
    <col min="12" max="12" width="11.21875" customWidth="1"/>
  </cols>
  <sheetData>
    <row r="1" spans="1:6" x14ac:dyDescent="0.3">
      <c r="A1" s="1" t="s">
        <v>33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2">
        <v>45618</v>
      </c>
      <c r="B2">
        <v>44330</v>
      </c>
      <c r="C2" t="s">
        <v>53</v>
      </c>
      <c r="D2" t="s">
        <v>54</v>
      </c>
      <c r="E2" t="s">
        <v>24</v>
      </c>
      <c r="F2">
        <v>7</v>
      </c>
    </row>
    <row r="3" spans="1:6" x14ac:dyDescent="0.3">
      <c r="A3" s="2">
        <v>45618</v>
      </c>
      <c r="B3">
        <v>41919</v>
      </c>
      <c r="C3" t="s">
        <v>55</v>
      </c>
      <c r="D3" t="s">
        <v>56</v>
      </c>
      <c r="E3" t="s">
        <v>24</v>
      </c>
      <c r="F3">
        <v>7</v>
      </c>
    </row>
    <row r="4" spans="1:6" x14ac:dyDescent="0.3">
      <c r="A4" s="2">
        <v>45618</v>
      </c>
      <c r="B4">
        <v>41924</v>
      </c>
      <c r="C4" t="s">
        <v>55</v>
      </c>
      <c r="D4" t="s">
        <v>57</v>
      </c>
      <c r="E4" t="s">
        <v>24</v>
      </c>
      <c r="F4">
        <v>5</v>
      </c>
    </row>
    <row r="5" spans="1:6" x14ac:dyDescent="0.3">
      <c r="A5" s="2">
        <v>45618</v>
      </c>
      <c r="B5">
        <v>42200</v>
      </c>
      <c r="C5" t="s">
        <v>55</v>
      </c>
      <c r="D5" t="s">
        <v>58</v>
      </c>
      <c r="E5" t="s">
        <v>24</v>
      </c>
      <c r="F5">
        <v>3</v>
      </c>
    </row>
    <row r="6" spans="1:6" x14ac:dyDescent="0.3">
      <c r="A6" s="2">
        <v>45618</v>
      </c>
      <c r="B6">
        <v>42546</v>
      </c>
      <c r="C6" t="s">
        <v>55</v>
      </c>
      <c r="D6" t="s">
        <v>59</v>
      </c>
      <c r="E6" t="s">
        <v>24</v>
      </c>
      <c r="F6">
        <v>9</v>
      </c>
    </row>
    <row r="7" spans="1:6" x14ac:dyDescent="0.3">
      <c r="A7" s="2">
        <v>45618</v>
      </c>
      <c r="B7">
        <v>42547</v>
      </c>
      <c r="C7" t="s">
        <v>55</v>
      </c>
      <c r="D7" t="s">
        <v>60</v>
      </c>
      <c r="E7" t="s">
        <v>24</v>
      </c>
      <c r="F7">
        <v>4</v>
      </c>
    </row>
    <row r="8" spans="1:6" x14ac:dyDescent="0.3">
      <c r="A8" s="2">
        <v>45618</v>
      </c>
      <c r="B8">
        <v>57729</v>
      </c>
      <c r="C8" t="s">
        <v>55</v>
      </c>
      <c r="D8" t="s">
        <v>61</v>
      </c>
      <c r="E8" t="s">
        <v>24</v>
      </c>
      <c r="F8">
        <v>7</v>
      </c>
    </row>
    <row r="9" spans="1:6" x14ac:dyDescent="0.3">
      <c r="A9" s="2">
        <v>45618</v>
      </c>
      <c r="B9">
        <v>42213</v>
      </c>
      <c r="C9" t="s">
        <v>62</v>
      </c>
      <c r="D9" t="s">
        <v>63</v>
      </c>
      <c r="E9" t="s">
        <v>24</v>
      </c>
      <c r="F9">
        <v>4</v>
      </c>
    </row>
    <row r="10" spans="1:6" x14ac:dyDescent="0.3">
      <c r="A10" s="2">
        <v>45618</v>
      </c>
      <c r="B10">
        <v>50013</v>
      </c>
      <c r="C10" t="s">
        <v>62</v>
      </c>
      <c r="D10" t="s">
        <v>64</v>
      </c>
      <c r="E10" t="s">
        <v>24</v>
      </c>
      <c r="F10">
        <v>3</v>
      </c>
    </row>
    <row r="11" spans="1:6" x14ac:dyDescent="0.3">
      <c r="A11" s="2">
        <v>45618</v>
      </c>
      <c r="B11">
        <v>41923</v>
      </c>
      <c r="C11" t="s">
        <v>65</v>
      </c>
      <c r="D11" t="s">
        <v>66</v>
      </c>
      <c r="E11" t="s">
        <v>24</v>
      </c>
      <c r="F11">
        <v>5</v>
      </c>
    </row>
    <row r="12" spans="1:6" x14ac:dyDescent="0.3">
      <c r="A12" s="2">
        <v>45618</v>
      </c>
      <c r="B12">
        <v>42548</v>
      </c>
      <c r="C12" t="s">
        <v>65</v>
      </c>
      <c r="D12" t="s">
        <v>67</v>
      </c>
      <c r="E12" t="s">
        <v>24</v>
      </c>
      <c r="F12">
        <v>8</v>
      </c>
    </row>
    <row r="13" spans="1:6" x14ac:dyDescent="0.3">
      <c r="A13" s="2">
        <v>45618</v>
      </c>
      <c r="B13">
        <v>50014</v>
      </c>
      <c r="C13" t="s">
        <v>65</v>
      </c>
      <c r="D13" t="s">
        <v>68</v>
      </c>
      <c r="E13" t="s">
        <v>24</v>
      </c>
      <c r="F13">
        <v>3</v>
      </c>
    </row>
    <row r="14" spans="1:6" x14ac:dyDescent="0.3">
      <c r="A14" s="2">
        <v>45618</v>
      </c>
      <c r="B14">
        <v>57740</v>
      </c>
      <c r="C14" t="s">
        <v>65</v>
      </c>
      <c r="D14" t="s">
        <v>69</v>
      </c>
      <c r="E14" t="s">
        <v>24</v>
      </c>
      <c r="F14">
        <v>1</v>
      </c>
    </row>
    <row r="15" spans="1:6" x14ac:dyDescent="0.3">
      <c r="A15" s="2">
        <v>45618</v>
      </c>
      <c r="B15">
        <v>42549</v>
      </c>
      <c r="C15" t="s">
        <v>70</v>
      </c>
      <c r="D15" t="s">
        <v>71</v>
      </c>
      <c r="E15" t="s">
        <v>24</v>
      </c>
      <c r="F15">
        <v>1</v>
      </c>
    </row>
    <row r="16" spans="1:6" x14ac:dyDescent="0.3">
      <c r="A16" s="2">
        <v>45618</v>
      </c>
      <c r="B16">
        <v>57742</v>
      </c>
      <c r="C16" t="s">
        <v>70</v>
      </c>
      <c r="D16" t="s">
        <v>72</v>
      </c>
      <c r="E16" t="s">
        <v>24</v>
      </c>
      <c r="F16">
        <v>1</v>
      </c>
    </row>
    <row r="17" spans="1:6" x14ac:dyDescent="0.3">
      <c r="A17" s="2">
        <v>45618</v>
      </c>
      <c r="B17">
        <v>30960</v>
      </c>
      <c r="C17" t="s">
        <v>27</v>
      </c>
      <c r="D17" t="s">
        <v>34</v>
      </c>
      <c r="E17" t="s">
        <v>24</v>
      </c>
      <c r="F17">
        <v>1</v>
      </c>
    </row>
    <row r="18" spans="1:6" x14ac:dyDescent="0.3">
      <c r="A18" s="2">
        <v>45618</v>
      </c>
      <c r="B18">
        <v>37082</v>
      </c>
      <c r="C18" t="s">
        <v>35</v>
      </c>
      <c r="D18" t="s">
        <v>36</v>
      </c>
      <c r="E18" t="s">
        <v>24</v>
      </c>
      <c r="F18">
        <v>3</v>
      </c>
    </row>
    <row r="19" spans="1:6" x14ac:dyDescent="0.3">
      <c r="A19" s="2">
        <v>45618</v>
      </c>
      <c r="B19">
        <v>42197</v>
      </c>
      <c r="C19" t="s">
        <v>35</v>
      </c>
      <c r="D19" t="s">
        <v>37</v>
      </c>
      <c r="E19" t="s">
        <v>24</v>
      </c>
      <c r="F19">
        <v>3</v>
      </c>
    </row>
    <row r="20" spans="1:6" x14ac:dyDescent="0.3">
      <c r="A20" s="2">
        <v>45618</v>
      </c>
      <c r="B20">
        <v>42198</v>
      </c>
      <c r="C20" t="s">
        <v>35</v>
      </c>
      <c r="D20" t="s">
        <v>38</v>
      </c>
      <c r="E20" t="s">
        <v>24</v>
      </c>
      <c r="F20">
        <v>2</v>
      </c>
    </row>
    <row r="21" spans="1:6" x14ac:dyDescent="0.3">
      <c r="A21" s="2">
        <v>45618</v>
      </c>
      <c r="B21">
        <v>42199</v>
      </c>
      <c r="C21" t="s">
        <v>35</v>
      </c>
      <c r="D21" t="s">
        <v>39</v>
      </c>
      <c r="E21" t="s">
        <v>24</v>
      </c>
      <c r="F21">
        <v>2</v>
      </c>
    </row>
    <row r="22" spans="1:6" x14ac:dyDescent="0.3">
      <c r="A22" s="2">
        <v>45618</v>
      </c>
      <c r="B22">
        <v>52235</v>
      </c>
      <c r="C22" t="s">
        <v>40</v>
      </c>
      <c r="D22" t="s">
        <v>41</v>
      </c>
      <c r="E22" t="s">
        <v>24</v>
      </c>
      <c r="F22">
        <v>4</v>
      </c>
    </row>
    <row r="23" spans="1:6" x14ac:dyDescent="0.3">
      <c r="A23" s="2">
        <v>45618</v>
      </c>
      <c r="B23">
        <v>52279</v>
      </c>
      <c r="C23" t="s">
        <v>40</v>
      </c>
      <c r="D23" t="s">
        <v>42</v>
      </c>
      <c r="E23" t="s">
        <v>24</v>
      </c>
      <c r="F23">
        <v>6</v>
      </c>
    </row>
    <row r="24" spans="1:6" x14ac:dyDescent="0.3">
      <c r="A24" s="2">
        <v>45618</v>
      </c>
      <c r="B24">
        <v>59820</v>
      </c>
      <c r="C24" t="s">
        <v>40</v>
      </c>
      <c r="D24" t="s">
        <v>43</v>
      </c>
      <c r="E24" t="s">
        <v>24</v>
      </c>
      <c r="F24">
        <v>2</v>
      </c>
    </row>
    <row r="25" spans="1:6" x14ac:dyDescent="0.3">
      <c r="A25" s="2">
        <v>45618</v>
      </c>
      <c r="B25">
        <v>43178</v>
      </c>
      <c r="C25" t="s">
        <v>31</v>
      </c>
      <c r="D25" t="s">
        <v>44</v>
      </c>
      <c r="E25" t="s">
        <v>24</v>
      </c>
      <c r="F25">
        <v>2</v>
      </c>
    </row>
    <row r="26" spans="1:6" x14ac:dyDescent="0.3">
      <c r="A26" s="2">
        <v>45618</v>
      </c>
      <c r="B26">
        <v>43437</v>
      </c>
      <c r="C26" t="s">
        <v>31</v>
      </c>
      <c r="D26" t="s">
        <v>45</v>
      </c>
      <c r="E26" t="s">
        <v>24</v>
      </c>
      <c r="F26">
        <v>2</v>
      </c>
    </row>
    <row r="27" spans="1:6" x14ac:dyDescent="0.3">
      <c r="A27" s="2">
        <v>45618</v>
      </c>
      <c r="B27">
        <v>43438</v>
      </c>
      <c r="C27" t="s">
        <v>31</v>
      </c>
      <c r="D27" t="s">
        <v>46</v>
      </c>
      <c r="E27" t="s">
        <v>24</v>
      </c>
      <c r="F27">
        <v>2</v>
      </c>
    </row>
    <row r="28" spans="1:6" x14ac:dyDescent="0.3">
      <c r="A28" s="2">
        <v>45618</v>
      </c>
      <c r="B28">
        <v>43439</v>
      </c>
      <c r="C28" t="s">
        <v>31</v>
      </c>
      <c r="D28" t="s">
        <v>47</v>
      </c>
      <c r="E28" t="s">
        <v>24</v>
      </c>
      <c r="F28">
        <v>2</v>
      </c>
    </row>
    <row r="29" spans="1:6" x14ac:dyDescent="0.3">
      <c r="A29" s="2">
        <v>45618</v>
      </c>
      <c r="B29">
        <v>43525</v>
      </c>
      <c r="C29" t="s">
        <v>31</v>
      </c>
      <c r="D29" t="s">
        <v>48</v>
      </c>
      <c r="E29" t="s">
        <v>24</v>
      </c>
      <c r="F29">
        <v>1</v>
      </c>
    </row>
    <row r="30" spans="1:6" x14ac:dyDescent="0.3">
      <c r="A30" s="2">
        <v>45618</v>
      </c>
      <c r="B30">
        <v>43526</v>
      </c>
      <c r="C30" t="s">
        <v>31</v>
      </c>
      <c r="D30" t="s">
        <v>49</v>
      </c>
      <c r="E30" t="s">
        <v>24</v>
      </c>
      <c r="F30">
        <v>2</v>
      </c>
    </row>
    <row r="31" spans="1:6" x14ac:dyDescent="0.3">
      <c r="A31" s="2">
        <v>45618</v>
      </c>
      <c r="B31">
        <v>43529</v>
      </c>
      <c r="C31" t="s">
        <v>31</v>
      </c>
      <c r="D31" t="s">
        <v>50</v>
      </c>
      <c r="E31" t="s">
        <v>24</v>
      </c>
      <c r="F31">
        <v>1</v>
      </c>
    </row>
    <row r="32" spans="1:6" x14ac:dyDescent="0.3">
      <c r="A32" s="2">
        <v>45618</v>
      </c>
      <c r="B32">
        <v>43530</v>
      </c>
      <c r="C32" t="s">
        <v>31</v>
      </c>
      <c r="D32" t="s">
        <v>51</v>
      </c>
      <c r="E32" t="s">
        <v>24</v>
      </c>
      <c r="F32">
        <v>1</v>
      </c>
    </row>
    <row r="33" spans="1:6" x14ac:dyDescent="0.3">
      <c r="A33" s="2">
        <v>45618</v>
      </c>
      <c r="B33">
        <v>43531</v>
      </c>
      <c r="C33" t="s">
        <v>31</v>
      </c>
      <c r="D33" t="s">
        <v>52</v>
      </c>
      <c r="E33" t="s">
        <v>24</v>
      </c>
      <c r="F33">
        <v>2</v>
      </c>
    </row>
    <row r="34" spans="1:6" x14ac:dyDescent="0.3">
      <c r="A34" s="2">
        <v>45619</v>
      </c>
      <c r="B34" s="3">
        <v>44330</v>
      </c>
      <c r="C34" s="3" t="s">
        <v>53</v>
      </c>
      <c r="D34" s="3" t="s">
        <v>54</v>
      </c>
      <c r="E34" s="3" t="s">
        <v>24</v>
      </c>
      <c r="F34" s="3">
        <v>7</v>
      </c>
    </row>
    <row r="35" spans="1:6" x14ac:dyDescent="0.3">
      <c r="A35" s="2">
        <v>45619</v>
      </c>
      <c r="B35" s="3">
        <v>50023</v>
      </c>
      <c r="C35" s="3" t="s">
        <v>79</v>
      </c>
      <c r="D35" s="3" t="s">
        <v>80</v>
      </c>
      <c r="E35" s="3" t="s">
        <v>24</v>
      </c>
      <c r="F35" s="3">
        <v>1</v>
      </c>
    </row>
    <row r="36" spans="1:6" x14ac:dyDescent="0.3">
      <c r="A36" s="2">
        <v>45619</v>
      </c>
      <c r="B36" s="3">
        <v>41919</v>
      </c>
      <c r="C36" s="3" t="s">
        <v>55</v>
      </c>
      <c r="D36" s="3" t="s">
        <v>56</v>
      </c>
      <c r="E36" s="3" t="s">
        <v>24</v>
      </c>
      <c r="F36" s="3">
        <v>5</v>
      </c>
    </row>
    <row r="37" spans="1:6" x14ac:dyDescent="0.3">
      <c r="A37" s="2">
        <v>45619</v>
      </c>
      <c r="B37" s="3">
        <v>41924</v>
      </c>
      <c r="C37" s="3" t="s">
        <v>55</v>
      </c>
      <c r="D37" s="3" t="s">
        <v>57</v>
      </c>
      <c r="E37" s="3" t="s">
        <v>24</v>
      </c>
      <c r="F37" s="3">
        <v>2</v>
      </c>
    </row>
    <row r="38" spans="1:6" x14ac:dyDescent="0.3">
      <c r="A38" s="2">
        <v>45619</v>
      </c>
      <c r="B38" s="3">
        <v>42200</v>
      </c>
      <c r="C38" s="3" t="s">
        <v>55</v>
      </c>
      <c r="D38" s="3" t="s">
        <v>58</v>
      </c>
      <c r="E38" s="3" t="s">
        <v>24</v>
      </c>
      <c r="F38" s="3">
        <v>3</v>
      </c>
    </row>
    <row r="39" spans="1:6" x14ac:dyDescent="0.3">
      <c r="A39" s="2">
        <v>45619</v>
      </c>
      <c r="B39" s="3">
        <v>42546</v>
      </c>
      <c r="C39" s="3" t="s">
        <v>55</v>
      </c>
      <c r="D39" s="3" t="s">
        <v>59</v>
      </c>
      <c r="E39" s="3" t="s">
        <v>24</v>
      </c>
      <c r="F39" s="3">
        <v>14</v>
      </c>
    </row>
    <row r="40" spans="1:6" x14ac:dyDescent="0.3">
      <c r="A40" s="2">
        <v>45619</v>
      </c>
      <c r="B40" s="3">
        <v>42547</v>
      </c>
      <c r="C40" s="3" t="s">
        <v>55</v>
      </c>
      <c r="D40" s="3" t="s">
        <v>60</v>
      </c>
      <c r="E40" s="3" t="s">
        <v>24</v>
      </c>
      <c r="F40" s="3">
        <v>4</v>
      </c>
    </row>
    <row r="41" spans="1:6" x14ac:dyDescent="0.3">
      <c r="A41" s="2">
        <v>45619</v>
      </c>
      <c r="B41" s="3">
        <v>50002</v>
      </c>
      <c r="C41" s="3" t="s">
        <v>55</v>
      </c>
      <c r="D41" s="3" t="s">
        <v>81</v>
      </c>
      <c r="E41" s="3" t="s">
        <v>24</v>
      </c>
      <c r="F41" s="3">
        <v>2</v>
      </c>
    </row>
    <row r="42" spans="1:6" x14ac:dyDescent="0.3">
      <c r="A42" s="2">
        <v>45619</v>
      </c>
      <c r="B42" s="3">
        <v>50005</v>
      </c>
      <c r="C42" s="3" t="s">
        <v>55</v>
      </c>
      <c r="D42" s="3" t="s">
        <v>82</v>
      </c>
      <c r="E42" s="3" t="s">
        <v>24</v>
      </c>
      <c r="F42" s="3">
        <v>1</v>
      </c>
    </row>
    <row r="43" spans="1:6" x14ac:dyDescent="0.3">
      <c r="A43" s="2">
        <v>45619</v>
      </c>
      <c r="B43" s="3">
        <v>57729</v>
      </c>
      <c r="C43" s="3" t="s">
        <v>55</v>
      </c>
      <c r="D43" s="3" t="s">
        <v>61</v>
      </c>
      <c r="E43" s="3" t="s">
        <v>24</v>
      </c>
      <c r="F43" s="3">
        <v>3</v>
      </c>
    </row>
    <row r="44" spans="1:6" x14ac:dyDescent="0.3">
      <c r="A44" s="2">
        <v>45619</v>
      </c>
      <c r="B44" s="3">
        <v>42213</v>
      </c>
      <c r="C44" s="3" t="s">
        <v>62</v>
      </c>
      <c r="D44" s="3" t="s">
        <v>63</v>
      </c>
      <c r="E44" s="3" t="s">
        <v>24</v>
      </c>
      <c r="F44" s="3">
        <v>1</v>
      </c>
    </row>
    <row r="45" spans="1:6" x14ac:dyDescent="0.3">
      <c r="A45" s="2">
        <v>45619</v>
      </c>
      <c r="B45" s="3">
        <v>41923</v>
      </c>
      <c r="C45" s="3" t="s">
        <v>65</v>
      </c>
      <c r="D45" s="3" t="s">
        <v>66</v>
      </c>
      <c r="E45" s="3" t="s">
        <v>24</v>
      </c>
      <c r="F45" s="3">
        <v>3</v>
      </c>
    </row>
    <row r="46" spans="1:6" x14ac:dyDescent="0.3">
      <c r="A46" s="2">
        <v>45619</v>
      </c>
      <c r="B46" s="3">
        <v>42548</v>
      </c>
      <c r="C46" s="3" t="s">
        <v>65</v>
      </c>
      <c r="D46" s="3" t="s">
        <v>67</v>
      </c>
      <c r="E46" s="3" t="s">
        <v>24</v>
      </c>
      <c r="F46" s="3">
        <v>8</v>
      </c>
    </row>
    <row r="47" spans="1:6" x14ac:dyDescent="0.3">
      <c r="A47" s="2">
        <v>45619</v>
      </c>
      <c r="B47" s="3">
        <v>42549</v>
      </c>
      <c r="C47" s="3" t="s">
        <v>70</v>
      </c>
      <c r="D47" s="3" t="s">
        <v>71</v>
      </c>
      <c r="E47" s="3" t="s">
        <v>24</v>
      </c>
      <c r="F47" s="3">
        <v>3</v>
      </c>
    </row>
    <row r="48" spans="1:6" x14ac:dyDescent="0.3">
      <c r="A48" s="2">
        <v>45619</v>
      </c>
      <c r="B48" s="3">
        <v>57742</v>
      </c>
      <c r="C48" s="3" t="s">
        <v>70</v>
      </c>
      <c r="D48" s="3" t="s">
        <v>72</v>
      </c>
      <c r="E48" s="3" t="s">
        <v>24</v>
      </c>
      <c r="F48" s="3">
        <v>2</v>
      </c>
    </row>
    <row r="49" spans="1:6" x14ac:dyDescent="0.3">
      <c r="A49" s="2">
        <v>45619</v>
      </c>
      <c r="B49" s="3">
        <v>37082</v>
      </c>
      <c r="C49" s="3" t="s">
        <v>35</v>
      </c>
      <c r="D49" s="3" t="s">
        <v>36</v>
      </c>
      <c r="E49" s="3" t="s">
        <v>24</v>
      </c>
      <c r="F49" s="3">
        <v>3</v>
      </c>
    </row>
    <row r="50" spans="1:6" x14ac:dyDescent="0.3">
      <c r="A50" s="2">
        <v>45619</v>
      </c>
      <c r="B50" s="3">
        <v>42197</v>
      </c>
      <c r="C50" s="3" t="s">
        <v>35</v>
      </c>
      <c r="D50" s="3" t="s">
        <v>37</v>
      </c>
      <c r="E50" s="3" t="s">
        <v>24</v>
      </c>
      <c r="F50" s="3">
        <v>3</v>
      </c>
    </row>
    <row r="51" spans="1:6" x14ac:dyDescent="0.3">
      <c r="A51" s="2">
        <v>45619</v>
      </c>
      <c r="B51" s="3">
        <v>42198</v>
      </c>
      <c r="C51" s="3" t="s">
        <v>35</v>
      </c>
      <c r="D51" s="3" t="s">
        <v>38</v>
      </c>
      <c r="E51" s="3" t="s">
        <v>24</v>
      </c>
      <c r="F51" s="3">
        <v>2</v>
      </c>
    </row>
    <row r="52" spans="1:6" x14ac:dyDescent="0.3">
      <c r="A52" s="2">
        <v>45619</v>
      </c>
      <c r="B52" s="3">
        <v>42199</v>
      </c>
      <c r="C52" s="3" t="s">
        <v>35</v>
      </c>
      <c r="D52" s="3" t="s">
        <v>39</v>
      </c>
      <c r="E52" s="3" t="s">
        <v>24</v>
      </c>
      <c r="F52" s="3">
        <v>2</v>
      </c>
    </row>
    <row r="53" spans="1:6" x14ac:dyDescent="0.3">
      <c r="A53" s="2">
        <v>45619</v>
      </c>
      <c r="B53" s="3">
        <v>52235</v>
      </c>
      <c r="C53" s="3" t="s">
        <v>40</v>
      </c>
      <c r="D53" s="3" t="s">
        <v>41</v>
      </c>
      <c r="E53" s="3" t="s">
        <v>24</v>
      </c>
      <c r="F53" s="3">
        <v>3</v>
      </c>
    </row>
    <row r="54" spans="1:6" x14ac:dyDescent="0.3">
      <c r="A54" s="2">
        <v>45619</v>
      </c>
      <c r="B54" s="3">
        <v>52279</v>
      </c>
      <c r="C54" s="3" t="s">
        <v>40</v>
      </c>
      <c r="D54" s="3" t="s">
        <v>42</v>
      </c>
      <c r="E54" s="3" t="s">
        <v>24</v>
      </c>
      <c r="F54" s="3">
        <v>6</v>
      </c>
    </row>
    <row r="55" spans="1:6" x14ac:dyDescent="0.3">
      <c r="A55" s="2">
        <v>45619</v>
      </c>
      <c r="B55" s="3">
        <v>43178</v>
      </c>
      <c r="C55" s="3" t="s">
        <v>31</v>
      </c>
      <c r="D55" s="3" t="s">
        <v>44</v>
      </c>
      <c r="E55" s="3" t="s">
        <v>24</v>
      </c>
      <c r="F55" s="3">
        <v>2</v>
      </c>
    </row>
    <row r="56" spans="1:6" x14ac:dyDescent="0.3">
      <c r="A56" s="2">
        <v>45619</v>
      </c>
      <c r="B56" s="3">
        <v>43437</v>
      </c>
      <c r="C56" s="3" t="s">
        <v>31</v>
      </c>
      <c r="D56" s="3" t="s">
        <v>45</v>
      </c>
      <c r="E56" s="3" t="s">
        <v>24</v>
      </c>
      <c r="F56" s="3">
        <v>2</v>
      </c>
    </row>
    <row r="57" spans="1:6" x14ac:dyDescent="0.3">
      <c r="A57" s="2">
        <v>45619</v>
      </c>
      <c r="B57" s="3">
        <v>43438</v>
      </c>
      <c r="C57" s="3" t="s">
        <v>31</v>
      </c>
      <c r="D57" s="3" t="s">
        <v>46</v>
      </c>
      <c r="E57" s="3" t="s">
        <v>24</v>
      </c>
      <c r="F57" s="3">
        <v>2</v>
      </c>
    </row>
    <row r="58" spans="1:6" x14ac:dyDescent="0.3">
      <c r="A58" s="2">
        <v>45619</v>
      </c>
      <c r="B58" s="3">
        <v>43439</v>
      </c>
      <c r="C58" s="3" t="s">
        <v>31</v>
      </c>
      <c r="D58" s="3" t="s">
        <v>47</v>
      </c>
      <c r="E58" s="3" t="s">
        <v>24</v>
      </c>
      <c r="F58" s="3">
        <v>2</v>
      </c>
    </row>
    <row r="59" spans="1:6" x14ac:dyDescent="0.3">
      <c r="A59" s="2">
        <v>45619</v>
      </c>
      <c r="B59" s="3">
        <v>43525</v>
      </c>
      <c r="C59" s="3" t="s">
        <v>31</v>
      </c>
      <c r="D59" s="3" t="s">
        <v>48</v>
      </c>
      <c r="E59" s="3" t="s">
        <v>24</v>
      </c>
      <c r="F59" s="3">
        <v>2</v>
      </c>
    </row>
    <row r="60" spans="1:6" x14ac:dyDescent="0.3">
      <c r="A60" s="2">
        <v>45619</v>
      </c>
      <c r="B60" s="3">
        <v>43526</v>
      </c>
      <c r="C60" s="3" t="s">
        <v>31</v>
      </c>
      <c r="D60" s="3" t="s">
        <v>49</v>
      </c>
      <c r="E60" s="3" t="s">
        <v>24</v>
      </c>
      <c r="F60" s="3">
        <v>2</v>
      </c>
    </row>
    <row r="61" spans="1:6" x14ac:dyDescent="0.3">
      <c r="A61" s="2">
        <v>45619</v>
      </c>
      <c r="B61" s="3">
        <v>43529</v>
      </c>
      <c r="C61" s="3" t="s">
        <v>31</v>
      </c>
      <c r="D61" s="3" t="s">
        <v>50</v>
      </c>
      <c r="E61" s="3" t="s">
        <v>24</v>
      </c>
      <c r="F61" s="3">
        <v>3</v>
      </c>
    </row>
    <row r="62" spans="1:6" x14ac:dyDescent="0.3">
      <c r="A62" s="2">
        <v>45619</v>
      </c>
      <c r="B62" s="3">
        <v>43530</v>
      </c>
      <c r="C62" s="3" t="s">
        <v>31</v>
      </c>
      <c r="D62" s="3" t="s">
        <v>51</v>
      </c>
      <c r="E62" s="3" t="s">
        <v>24</v>
      </c>
      <c r="F62" s="3">
        <v>2</v>
      </c>
    </row>
    <row r="63" spans="1:6" x14ac:dyDescent="0.3">
      <c r="A63" s="2">
        <v>45619</v>
      </c>
      <c r="B63" s="3">
        <v>43531</v>
      </c>
      <c r="C63" s="3" t="s">
        <v>31</v>
      </c>
      <c r="D63" s="3" t="s">
        <v>52</v>
      </c>
      <c r="E63" s="3" t="s">
        <v>24</v>
      </c>
      <c r="F63" s="3">
        <v>2</v>
      </c>
    </row>
    <row r="64" spans="1:6" x14ac:dyDescent="0.3">
      <c r="A64" s="2">
        <v>45620</v>
      </c>
      <c r="B64" s="3">
        <v>44330</v>
      </c>
      <c r="C64" s="3" t="s">
        <v>53</v>
      </c>
      <c r="D64" s="3" t="s">
        <v>54</v>
      </c>
      <c r="E64" s="3" t="s">
        <v>24</v>
      </c>
      <c r="F64" s="3">
        <v>6</v>
      </c>
    </row>
    <row r="65" spans="1:6" x14ac:dyDescent="0.3">
      <c r="A65" s="2">
        <f t="shared" ref="A65:A94" si="0">A64</f>
        <v>45620</v>
      </c>
      <c r="B65" s="3">
        <v>50023</v>
      </c>
      <c r="C65" s="3" t="s">
        <v>79</v>
      </c>
      <c r="D65" s="3" t="s">
        <v>80</v>
      </c>
      <c r="E65" s="3" t="s">
        <v>24</v>
      </c>
      <c r="F65" s="3">
        <v>1</v>
      </c>
    </row>
    <row r="66" spans="1:6" x14ac:dyDescent="0.3">
      <c r="A66" s="2">
        <f t="shared" si="0"/>
        <v>45620</v>
      </c>
      <c r="B66" s="3">
        <v>41919</v>
      </c>
      <c r="C66" s="3" t="s">
        <v>55</v>
      </c>
      <c r="D66" s="3" t="s">
        <v>56</v>
      </c>
      <c r="E66" s="3" t="s">
        <v>24</v>
      </c>
      <c r="F66" s="3">
        <v>2</v>
      </c>
    </row>
    <row r="67" spans="1:6" x14ac:dyDescent="0.3">
      <c r="A67" s="2">
        <f t="shared" si="0"/>
        <v>45620</v>
      </c>
      <c r="B67" s="3">
        <v>41924</v>
      </c>
      <c r="C67" s="3" t="s">
        <v>55</v>
      </c>
      <c r="D67" s="3" t="s">
        <v>57</v>
      </c>
      <c r="E67" s="3" t="s">
        <v>24</v>
      </c>
      <c r="F67" s="3">
        <v>5</v>
      </c>
    </row>
    <row r="68" spans="1:6" x14ac:dyDescent="0.3">
      <c r="A68" s="2">
        <f t="shared" si="0"/>
        <v>45620</v>
      </c>
      <c r="B68" s="3">
        <v>42546</v>
      </c>
      <c r="C68" s="3" t="s">
        <v>55</v>
      </c>
      <c r="D68" s="3" t="s">
        <v>59</v>
      </c>
      <c r="E68" s="3" t="s">
        <v>24</v>
      </c>
      <c r="F68" s="3">
        <v>7</v>
      </c>
    </row>
    <row r="69" spans="1:6" x14ac:dyDescent="0.3">
      <c r="A69" s="2">
        <f t="shared" si="0"/>
        <v>45620</v>
      </c>
      <c r="B69" s="3">
        <v>42547</v>
      </c>
      <c r="C69" s="3" t="s">
        <v>55</v>
      </c>
      <c r="D69" s="3" t="s">
        <v>60</v>
      </c>
      <c r="E69" s="3" t="s">
        <v>24</v>
      </c>
      <c r="F69" s="3">
        <v>3</v>
      </c>
    </row>
    <row r="70" spans="1:6" x14ac:dyDescent="0.3">
      <c r="A70" s="2">
        <f t="shared" si="0"/>
        <v>45620</v>
      </c>
      <c r="B70" s="3">
        <v>50002</v>
      </c>
      <c r="C70" s="3" t="s">
        <v>55</v>
      </c>
      <c r="D70" s="3" t="s">
        <v>81</v>
      </c>
      <c r="E70" s="3" t="s">
        <v>24</v>
      </c>
      <c r="F70" s="3">
        <v>1</v>
      </c>
    </row>
    <row r="71" spans="1:6" x14ac:dyDescent="0.3">
      <c r="A71" s="2">
        <f t="shared" si="0"/>
        <v>45620</v>
      </c>
      <c r="B71" s="3">
        <v>50005</v>
      </c>
      <c r="C71" s="3" t="s">
        <v>55</v>
      </c>
      <c r="D71" s="3" t="s">
        <v>82</v>
      </c>
      <c r="E71" s="3" t="s">
        <v>24</v>
      </c>
      <c r="F71" s="3">
        <v>1</v>
      </c>
    </row>
    <row r="72" spans="1:6" x14ac:dyDescent="0.3">
      <c r="A72" s="2">
        <f t="shared" si="0"/>
        <v>45620</v>
      </c>
      <c r="B72" s="3">
        <v>57729</v>
      </c>
      <c r="C72" s="3" t="s">
        <v>55</v>
      </c>
      <c r="D72" s="3" t="s">
        <v>61</v>
      </c>
      <c r="E72" s="3" t="s">
        <v>24</v>
      </c>
      <c r="F72" s="3">
        <v>3</v>
      </c>
    </row>
    <row r="73" spans="1:6" x14ac:dyDescent="0.3">
      <c r="A73" s="2">
        <f t="shared" si="0"/>
        <v>45620</v>
      </c>
      <c r="B73" s="3">
        <v>42213</v>
      </c>
      <c r="C73" s="3" t="s">
        <v>62</v>
      </c>
      <c r="D73" s="3" t="s">
        <v>63</v>
      </c>
      <c r="E73" s="3" t="s">
        <v>24</v>
      </c>
      <c r="F73" s="3">
        <v>1</v>
      </c>
    </row>
    <row r="74" spans="1:6" x14ac:dyDescent="0.3">
      <c r="A74" s="2">
        <f t="shared" si="0"/>
        <v>45620</v>
      </c>
      <c r="B74" s="3">
        <v>50013</v>
      </c>
      <c r="C74" s="3" t="s">
        <v>62</v>
      </c>
      <c r="D74" s="3" t="s">
        <v>64</v>
      </c>
      <c r="E74" s="3" t="s">
        <v>24</v>
      </c>
      <c r="F74" s="3">
        <v>1</v>
      </c>
    </row>
    <row r="75" spans="1:6" x14ac:dyDescent="0.3">
      <c r="A75" s="2">
        <f t="shared" si="0"/>
        <v>45620</v>
      </c>
      <c r="B75" s="3">
        <v>50015</v>
      </c>
      <c r="C75" s="3" t="s">
        <v>85</v>
      </c>
      <c r="D75" s="3" t="s">
        <v>86</v>
      </c>
      <c r="E75" s="3" t="s">
        <v>24</v>
      </c>
      <c r="F75" s="3">
        <v>3</v>
      </c>
    </row>
    <row r="76" spans="1:6" x14ac:dyDescent="0.3">
      <c r="A76" s="2">
        <f t="shared" si="0"/>
        <v>45620</v>
      </c>
      <c r="B76" s="3">
        <v>41923</v>
      </c>
      <c r="C76" s="3" t="s">
        <v>65</v>
      </c>
      <c r="D76" s="3" t="s">
        <v>66</v>
      </c>
      <c r="E76" s="3" t="s">
        <v>24</v>
      </c>
      <c r="F76" s="3">
        <v>1</v>
      </c>
    </row>
    <row r="77" spans="1:6" x14ac:dyDescent="0.3">
      <c r="A77" s="2">
        <f t="shared" si="0"/>
        <v>45620</v>
      </c>
      <c r="B77" s="3">
        <v>42548</v>
      </c>
      <c r="C77" s="3" t="s">
        <v>65</v>
      </c>
      <c r="D77" s="3" t="s">
        <v>67</v>
      </c>
      <c r="E77" s="3" t="s">
        <v>24</v>
      </c>
      <c r="F77" s="3">
        <v>3</v>
      </c>
    </row>
    <row r="78" spans="1:6" x14ac:dyDescent="0.3">
      <c r="A78" s="2">
        <f t="shared" si="0"/>
        <v>45620</v>
      </c>
      <c r="B78" s="3">
        <v>57740</v>
      </c>
      <c r="C78" s="3" t="s">
        <v>65</v>
      </c>
      <c r="D78" s="3" t="s">
        <v>69</v>
      </c>
      <c r="E78" s="3" t="s">
        <v>24</v>
      </c>
      <c r="F78" s="3">
        <v>2</v>
      </c>
    </row>
    <row r="79" spans="1:6" x14ac:dyDescent="0.3">
      <c r="A79" s="2">
        <f t="shared" si="0"/>
        <v>45620</v>
      </c>
      <c r="B79" s="3">
        <v>42549</v>
      </c>
      <c r="C79" s="3" t="s">
        <v>70</v>
      </c>
      <c r="D79" s="3" t="s">
        <v>71</v>
      </c>
      <c r="E79" s="3" t="s">
        <v>24</v>
      </c>
      <c r="F79" s="3">
        <v>3</v>
      </c>
    </row>
    <row r="80" spans="1:6" x14ac:dyDescent="0.3">
      <c r="A80" s="2">
        <f t="shared" si="0"/>
        <v>45620</v>
      </c>
      <c r="B80" s="3">
        <v>44758</v>
      </c>
      <c r="C80" s="3" t="s">
        <v>27</v>
      </c>
      <c r="D80" s="3" t="s">
        <v>87</v>
      </c>
      <c r="E80" s="3" t="s">
        <v>24</v>
      </c>
      <c r="F80" s="3">
        <v>2</v>
      </c>
    </row>
    <row r="81" spans="1:6" x14ac:dyDescent="0.3">
      <c r="A81" s="2">
        <f t="shared" si="0"/>
        <v>45620</v>
      </c>
      <c r="B81" s="3">
        <v>44759</v>
      </c>
      <c r="C81" s="3" t="s">
        <v>27</v>
      </c>
      <c r="D81" s="3" t="s">
        <v>88</v>
      </c>
      <c r="E81" s="3" t="s">
        <v>24</v>
      </c>
      <c r="F81" s="3">
        <v>2</v>
      </c>
    </row>
    <row r="82" spans="1:6" x14ac:dyDescent="0.3">
      <c r="A82" s="2">
        <f t="shared" si="0"/>
        <v>45620</v>
      </c>
      <c r="B82" s="3">
        <v>44760</v>
      </c>
      <c r="C82" s="3" t="s">
        <v>27</v>
      </c>
      <c r="D82" s="3" t="s">
        <v>89</v>
      </c>
      <c r="E82" s="3" t="s">
        <v>24</v>
      </c>
      <c r="F82" s="3">
        <v>3</v>
      </c>
    </row>
    <row r="83" spans="1:6" x14ac:dyDescent="0.3">
      <c r="A83" s="2">
        <f t="shared" si="0"/>
        <v>45620</v>
      </c>
      <c r="B83" s="3">
        <v>44761</v>
      </c>
      <c r="C83" s="3" t="s">
        <v>27</v>
      </c>
      <c r="D83" s="3" t="s">
        <v>90</v>
      </c>
      <c r="E83" s="3" t="s">
        <v>24</v>
      </c>
      <c r="F83" s="3">
        <v>2</v>
      </c>
    </row>
    <row r="84" spans="1:6" x14ac:dyDescent="0.3">
      <c r="A84" s="2">
        <f t="shared" si="0"/>
        <v>45620</v>
      </c>
      <c r="B84" s="3">
        <v>42198</v>
      </c>
      <c r="C84" s="3" t="s">
        <v>35</v>
      </c>
      <c r="D84" s="3" t="s">
        <v>38</v>
      </c>
      <c r="E84" s="3" t="s">
        <v>24</v>
      </c>
      <c r="F84" s="3">
        <v>1</v>
      </c>
    </row>
    <row r="85" spans="1:6" x14ac:dyDescent="0.3">
      <c r="A85" s="2">
        <f t="shared" si="0"/>
        <v>45620</v>
      </c>
      <c r="B85" s="3">
        <v>42199</v>
      </c>
      <c r="C85" s="3" t="s">
        <v>35</v>
      </c>
      <c r="D85" s="3" t="s">
        <v>39</v>
      </c>
      <c r="E85" s="3" t="s">
        <v>24</v>
      </c>
      <c r="F85" s="3">
        <v>2</v>
      </c>
    </row>
    <row r="86" spans="1:6" x14ac:dyDescent="0.3">
      <c r="A86" s="2">
        <f t="shared" si="0"/>
        <v>45620</v>
      </c>
      <c r="B86" s="3">
        <v>56975</v>
      </c>
      <c r="C86" s="3" t="s">
        <v>35</v>
      </c>
      <c r="D86" s="3" t="s">
        <v>91</v>
      </c>
      <c r="E86" s="3" t="s">
        <v>24</v>
      </c>
      <c r="F86" s="3">
        <v>2</v>
      </c>
    </row>
    <row r="87" spans="1:6" x14ac:dyDescent="0.3">
      <c r="A87" s="2">
        <f t="shared" si="0"/>
        <v>45620</v>
      </c>
      <c r="B87" s="3">
        <v>52235</v>
      </c>
      <c r="C87" s="3" t="s">
        <v>40</v>
      </c>
      <c r="D87" s="3" t="s">
        <v>41</v>
      </c>
      <c r="E87" s="3" t="s">
        <v>24</v>
      </c>
      <c r="F87" s="3">
        <v>1</v>
      </c>
    </row>
    <row r="88" spans="1:6" x14ac:dyDescent="0.3">
      <c r="A88" s="2">
        <f t="shared" si="0"/>
        <v>45620</v>
      </c>
      <c r="B88" s="3">
        <v>52279</v>
      </c>
      <c r="C88" s="3" t="s">
        <v>40</v>
      </c>
      <c r="D88" s="3" t="s">
        <v>42</v>
      </c>
      <c r="E88" s="3" t="s">
        <v>24</v>
      </c>
      <c r="F88" s="3">
        <v>7</v>
      </c>
    </row>
    <row r="89" spans="1:6" x14ac:dyDescent="0.3">
      <c r="A89" s="2">
        <f t="shared" si="0"/>
        <v>45620</v>
      </c>
      <c r="B89" s="3">
        <v>59820</v>
      </c>
      <c r="C89" s="3" t="s">
        <v>40</v>
      </c>
      <c r="D89" s="3" t="s">
        <v>43</v>
      </c>
      <c r="E89" s="3" t="s">
        <v>24</v>
      </c>
      <c r="F89" s="3">
        <v>1</v>
      </c>
    </row>
    <row r="90" spans="1:6" x14ac:dyDescent="0.3">
      <c r="A90" s="2">
        <f t="shared" si="0"/>
        <v>45620</v>
      </c>
      <c r="B90" s="3">
        <v>43178</v>
      </c>
      <c r="C90" s="3" t="s">
        <v>31</v>
      </c>
      <c r="D90" s="3" t="s">
        <v>44</v>
      </c>
      <c r="E90" s="3" t="s">
        <v>24</v>
      </c>
      <c r="F90" s="3">
        <v>2</v>
      </c>
    </row>
    <row r="91" spans="1:6" x14ac:dyDescent="0.3">
      <c r="A91" s="2">
        <f t="shared" si="0"/>
        <v>45620</v>
      </c>
      <c r="B91" s="3">
        <v>43437</v>
      </c>
      <c r="C91" s="3" t="s">
        <v>31</v>
      </c>
      <c r="D91" s="3" t="s">
        <v>45</v>
      </c>
      <c r="E91" s="3" t="s">
        <v>24</v>
      </c>
      <c r="F91" s="3">
        <v>2</v>
      </c>
    </row>
    <row r="92" spans="1:6" x14ac:dyDescent="0.3">
      <c r="A92" s="2">
        <f t="shared" si="0"/>
        <v>45620</v>
      </c>
      <c r="B92" s="3">
        <v>43438</v>
      </c>
      <c r="C92" s="3" t="s">
        <v>31</v>
      </c>
      <c r="D92" s="3" t="s">
        <v>46</v>
      </c>
      <c r="E92" s="3" t="s">
        <v>24</v>
      </c>
      <c r="F92" s="3">
        <v>2</v>
      </c>
    </row>
    <row r="93" spans="1:6" x14ac:dyDescent="0.3">
      <c r="A93" s="2">
        <f t="shared" si="0"/>
        <v>45620</v>
      </c>
      <c r="B93" s="3">
        <v>43439</v>
      </c>
      <c r="C93" s="3" t="s">
        <v>31</v>
      </c>
      <c r="D93" s="3" t="s">
        <v>47</v>
      </c>
      <c r="E93" s="3" t="s">
        <v>24</v>
      </c>
      <c r="F93" s="3">
        <v>2</v>
      </c>
    </row>
    <row r="94" spans="1:6" x14ac:dyDescent="0.3">
      <c r="A94" s="2">
        <f t="shared" si="0"/>
        <v>45620</v>
      </c>
      <c r="B94" s="3">
        <v>43526</v>
      </c>
      <c r="C94" s="3" t="s">
        <v>31</v>
      </c>
      <c r="D94" s="3" t="s">
        <v>49</v>
      </c>
      <c r="E94" s="3" t="s">
        <v>24</v>
      </c>
      <c r="F94" s="3">
        <v>2</v>
      </c>
    </row>
    <row r="95" spans="1:6" x14ac:dyDescent="0.3">
      <c r="A95" s="2">
        <v>45621</v>
      </c>
      <c r="B95" s="3">
        <v>50023</v>
      </c>
      <c r="C95" s="3" t="s">
        <v>79</v>
      </c>
      <c r="D95" s="3" t="s">
        <v>80</v>
      </c>
      <c r="E95" s="3" t="s">
        <v>24</v>
      </c>
      <c r="F95" s="3">
        <v>1</v>
      </c>
    </row>
    <row r="96" spans="1:6" x14ac:dyDescent="0.3">
      <c r="A96" s="2">
        <f t="shared" ref="A96:A118" si="1">A95</f>
        <v>45621</v>
      </c>
      <c r="B96" s="3">
        <v>41924</v>
      </c>
      <c r="C96" s="3" t="s">
        <v>55</v>
      </c>
      <c r="D96" s="3" t="s">
        <v>57</v>
      </c>
      <c r="E96" s="3" t="s">
        <v>24</v>
      </c>
      <c r="F96" s="3">
        <v>3</v>
      </c>
    </row>
    <row r="97" spans="1:6" x14ac:dyDescent="0.3">
      <c r="A97" s="2">
        <f t="shared" si="1"/>
        <v>45621</v>
      </c>
      <c r="B97" s="3">
        <v>42546</v>
      </c>
      <c r="C97" s="3" t="s">
        <v>55</v>
      </c>
      <c r="D97" s="3" t="s">
        <v>59</v>
      </c>
      <c r="E97" s="3" t="s">
        <v>24</v>
      </c>
      <c r="F97" s="3">
        <v>5</v>
      </c>
    </row>
    <row r="98" spans="1:6" x14ac:dyDescent="0.3">
      <c r="A98" s="2">
        <f t="shared" si="1"/>
        <v>45621</v>
      </c>
      <c r="B98" s="3">
        <v>42547</v>
      </c>
      <c r="C98" s="3" t="s">
        <v>55</v>
      </c>
      <c r="D98" s="3" t="s">
        <v>60</v>
      </c>
      <c r="E98" s="3" t="s">
        <v>24</v>
      </c>
      <c r="F98" s="3">
        <v>2</v>
      </c>
    </row>
    <row r="99" spans="1:6" x14ac:dyDescent="0.3">
      <c r="A99" s="2">
        <f t="shared" si="1"/>
        <v>45621</v>
      </c>
      <c r="B99" s="3">
        <v>50005</v>
      </c>
      <c r="C99" s="3" t="s">
        <v>55</v>
      </c>
      <c r="D99" s="3" t="s">
        <v>82</v>
      </c>
      <c r="E99" s="3" t="s">
        <v>24</v>
      </c>
      <c r="F99" s="3">
        <v>1</v>
      </c>
    </row>
    <row r="100" spans="1:6" x14ac:dyDescent="0.3">
      <c r="A100" s="2">
        <f t="shared" si="1"/>
        <v>45621</v>
      </c>
      <c r="B100" s="3">
        <v>57729</v>
      </c>
      <c r="C100" s="3" t="s">
        <v>55</v>
      </c>
      <c r="D100" s="3" t="s">
        <v>61</v>
      </c>
      <c r="E100" s="3" t="s">
        <v>24</v>
      </c>
      <c r="F100" s="3">
        <v>3</v>
      </c>
    </row>
    <row r="101" spans="1:6" x14ac:dyDescent="0.3">
      <c r="A101" s="2">
        <f t="shared" si="1"/>
        <v>45621</v>
      </c>
      <c r="B101" s="3">
        <v>42213</v>
      </c>
      <c r="C101" s="3" t="s">
        <v>62</v>
      </c>
      <c r="D101" s="3" t="s">
        <v>63</v>
      </c>
      <c r="E101" s="3" t="s">
        <v>24</v>
      </c>
      <c r="F101" s="3">
        <v>2</v>
      </c>
    </row>
    <row r="102" spans="1:6" x14ac:dyDescent="0.3">
      <c r="A102" s="2">
        <f t="shared" si="1"/>
        <v>45621</v>
      </c>
      <c r="B102" s="3">
        <v>50013</v>
      </c>
      <c r="C102" s="3" t="s">
        <v>62</v>
      </c>
      <c r="D102" s="3" t="s">
        <v>64</v>
      </c>
      <c r="E102" s="3" t="s">
        <v>24</v>
      </c>
      <c r="F102" s="3">
        <v>2</v>
      </c>
    </row>
    <row r="103" spans="1:6" x14ac:dyDescent="0.3">
      <c r="A103" s="2">
        <f t="shared" si="1"/>
        <v>45621</v>
      </c>
      <c r="B103" s="3">
        <v>41923</v>
      </c>
      <c r="C103" s="3" t="s">
        <v>65</v>
      </c>
      <c r="D103" s="3" t="s">
        <v>66</v>
      </c>
      <c r="E103" s="3" t="s">
        <v>24</v>
      </c>
      <c r="F103" s="3">
        <v>3</v>
      </c>
    </row>
    <row r="104" spans="1:6" x14ac:dyDescent="0.3">
      <c r="A104" s="2">
        <f t="shared" si="1"/>
        <v>45621</v>
      </c>
      <c r="B104" s="3">
        <v>42548</v>
      </c>
      <c r="C104" s="3" t="s">
        <v>65</v>
      </c>
      <c r="D104" s="3" t="s">
        <v>67</v>
      </c>
      <c r="E104" s="3" t="s">
        <v>24</v>
      </c>
      <c r="F104" s="3">
        <v>6</v>
      </c>
    </row>
    <row r="105" spans="1:6" x14ac:dyDescent="0.3">
      <c r="A105" s="2">
        <f t="shared" si="1"/>
        <v>45621</v>
      </c>
      <c r="B105" s="3">
        <v>50014</v>
      </c>
      <c r="C105" s="3" t="s">
        <v>65</v>
      </c>
      <c r="D105" s="3" t="s">
        <v>68</v>
      </c>
      <c r="E105" s="3" t="s">
        <v>24</v>
      </c>
      <c r="F105" s="3">
        <v>2</v>
      </c>
    </row>
    <row r="106" spans="1:6" x14ac:dyDescent="0.3">
      <c r="A106" s="2">
        <f t="shared" si="1"/>
        <v>45621</v>
      </c>
      <c r="B106" s="3">
        <v>57740</v>
      </c>
      <c r="C106" s="3" t="s">
        <v>65</v>
      </c>
      <c r="D106" s="3" t="s">
        <v>69</v>
      </c>
      <c r="E106" s="3" t="s">
        <v>24</v>
      </c>
      <c r="F106" s="3">
        <v>3</v>
      </c>
    </row>
    <row r="107" spans="1:6" x14ac:dyDescent="0.3">
      <c r="A107" s="2">
        <f t="shared" si="1"/>
        <v>45621</v>
      </c>
      <c r="B107" s="3">
        <v>57742</v>
      </c>
      <c r="C107" s="3" t="s">
        <v>70</v>
      </c>
      <c r="D107" s="3" t="s">
        <v>72</v>
      </c>
      <c r="E107" s="3" t="s">
        <v>24</v>
      </c>
      <c r="F107" s="3">
        <v>3</v>
      </c>
    </row>
    <row r="108" spans="1:6" x14ac:dyDescent="0.3">
      <c r="A108" s="2">
        <f t="shared" si="1"/>
        <v>45621</v>
      </c>
      <c r="B108" s="3">
        <v>30960</v>
      </c>
      <c r="C108" s="3" t="s">
        <v>27</v>
      </c>
      <c r="D108" s="3" t="s">
        <v>34</v>
      </c>
      <c r="E108" s="3" t="s">
        <v>24</v>
      </c>
      <c r="F108" s="3">
        <v>3</v>
      </c>
    </row>
    <row r="109" spans="1:6" x14ac:dyDescent="0.3">
      <c r="A109" s="2">
        <f t="shared" si="1"/>
        <v>45621</v>
      </c>
      <c r="B109" s="3">
        <v>37082</v>
      </c>
      <c r="C109" s="3" t="s">
        <v>35</v>
      </c>
      <c r="D109" s="3" t="s">
        <v>36</v>
      </c>
      <c r="E109" s="3" t="s">
        <v>24</v>
      </c>
      <c r="F109" s="3">
        <v>2</v>
      </c>
    </row>
    <row r="110" spans="1:6" x14ac:dyDescent="0.3">
      <c r="A110" s="2">
        <f t="shared" si="1"/>
        <v>45621</v>
      </c>
      <c r="B110" s="3">
        <v>42197</v>
      </c>
      <c r="C110" s="3" t="s">
        <v>35</v>
      </c>
      <c r="D110" s="3" t="s">
        <v>37</v>
      </c>
      <c r="E110" s="3" t="s">
        <v>24</v>
      </c>
      <c r="F110" s="3">
        <v>1</v>
      </c>
    </row>
    <row r="111" spans="1:6" x14ac:dyDescent="0.3">
      <c r="A111" s="2">
        <f t="shared" si="1"/>
        <v>45621</v>
      </c>
      <c r="B111" s="3">
        <v>42198</v>
      </c>
      <c r="C111" s="3" t="s">
        <v>35</v>
      </c>
      <c r="D111" s="3" t="s">
        <v>38</v>
      </c>
      <c r="E111" s="3" t="s">
        <v>24</v>
      </c>
      <c r="F111" s="3">
        <v>1</v>
      </c>
    </row>
    <row r="112" spans="1:6" x14ac:dyDescent="0.3">
      <c r="A112" s="2">
        <f t="shared" si="1"/>
        <v>45621</v>
      </c>
      <c r="B112" s="3">
        <v>52235</v>
      </c>
      <c r="C112" s="3" t="s">
        <v>40</v>
      </c>
      <c r="D112" s="3" t="s">
        <v>41</v>
      </c>
      <c r="E112" s="3" t="s">
        <v>24</v>
      </c>
      <c r="F112" s="3">
        <v>2</v>
      </c>
    </row>
    <row r="113" spans="1:6" x14ac:dyDescent="0.3">
      <c r="A113" s="2">
        <f t="shared" si="1"/>
        <v>45621</v>
      </c>
      <c r="B113" s="3">
        <v>52279</v>
      </c>
      <c r="C113" s="3" t="s">
        <v>40</v>
      </c>
      <c r="D113" s="3" t="s">
        <v>42</v>
      </c>
      <c r="E113" s="3" t="s">
        <v>24</v>
      </c>
      <c r="F113" s="3">
        <v>2</v>
      </c>
    </row>
    <row r="114" spans="1:6" x14ac:dyDescent="0.3">
      <c r="A114" s="2">
        <f t="shared" si="1"/>
        <v>45621</v>
      </c>
      <c r="B114" s="3">
        <v>59820</v>
      </c>
      <c r="C114" s="3" t="s">
        <v>40</v>
      </c>
      <c r="D114" s="3" t="s">
        <v>43</v>
      </c>
      <c r="E114" s="3" t="s">
        <v>24</v>
      </c>
      <c r="F114" s="3">
        <v>1</v>
      </c>
    </row>
    <row r="115" spans="1:6" x14ac:dyDescent="0.3">
      <c r="A115" s="2">
        <f t="shared" si="1"/>
        <v>45621</v>
      </c>
      <c r="B115" s="3">
        <v>43437</v>
      </c>
      <c r="C115" s="3" t="s">
        <v>31</v>
      </c>
      <c r="D115" s="3" t="s">
        <v>45</v>
      </c>
      <c r="E115" s="3" t="s">
        <v>24</v>
      </c>
      <c r="F115" s="3">
        <v>2</v>
      </c>
    </row>
    <row r="116" spans="1:6" x14ac:dyDescent="0.3">
      <c r="A116" s="2">
        <f t="shared" si="1"/>
        <v>45621</v>
      </c>
      <c r="B116" s="3">
        <v>43438</v>
      </c>
      <c r="C116" s="3" t="s">
        <v>31</v>
      </c>
      <c r="D116" s="3" t="s">
        <v>46</v>
      </c>
      <c r="E116" s="3" t="s">
        <v>24</v>
      </c>
      <c r="F116" s="3">
        <v>2</v>
      </c>
    </row>
    <row r="117" spans="1:6" x14ac:dyDescent="0.3">
      <c r="A117" s="2">
        <f t="shared" si="1"/>
        <v>45621</v>
      </c>
      <c r="B117" s="3">
        <v>43439</v>
      </c>
      <c r="C117" s="3" t="s">
        <v>31</v>
      </c>
      <c r="D117" s="3" t="s">
        <v>47</v>
      </c>
      <c r="E117" s="3" t="s">
        <v>24</v>
      </c>
      <c r="F117" s="3">
        <v>2</v>
      </c>
    </row>
    <row r="118" spans="1:6" x14ac:dyDescent="0.3">
      <c r="A118" s="2">
        <f t="shared" si="1"/>
        <v>45621</v>
      </c>
      <c r="B118" s="3">
        <v>43526</v>
      </c>
      <c r="C118" s="3" t="s">
        <v>31</v>
      </c>
      <c r="D118" s="3" t="s">
        <v>49</v>
      </c>
      <c r="E118" s="3" t="s">
        <v>24</v>
      </c>
      <c r="F118" s="3">
        <v>2</v>
      </c>
    </row>
    <row r="119" spans="1:6" x14ac:dyDescent="0.3">
      <c r="A119" s="2">
        <v>45622</v>
      </c>
      <c r="B119" s="3">
        <v>41919</v>
      </c>
      <c r="C119" s="3" t="s">
        <v>55</v>
      </c>
      <c r="D119" s="3" t="s">
        <v>56</v>
      </c>
      <c r="E119" s="3" t="s">
        <v>24</v>
      </c>
      <c r="F119" s="3">
        <v>6</v>
      </c>
    </row>
    <row r="120" spans="1:6" x14ac:dyDescent="0.3">
      <c r="A120" s="2">
        <f t="shared" ref="A120:A136" si="2">A119</f>
        <v>45622</v>
      </c>
      <c r="B120" s="3">
        <v>41924</v>
      </c>
      <c r="C120" s="3" t="s">
        <v>55</v>
      </c>
      <c r="D120" s="3" t="s">
        <v>57</v>
      </c>
      <c r="E120" s="3" t="s">
        <v>24</v>
      </c>
      <c r="F120" s="3">
        <v>5</v>
      </c>
    </row>
    <row r="121" spans="1:6" x14ac:dyDescent="0.3">
      <c r="A121" s="2">
        <f t="shared" si="2"/>
        <v>45622</v>
      </c>
      <c r="B121" s="3">
        <v>42546</v>
      </c>
      <c r="C121" s="3" t="s">
        <v>55</v>
      </c>
      <c r="D121" s="3" t="s">
        <v>59</v>
      </c>
      <c r="E121" s="3" t="s">
        <v>24</v>
      </c>
      <c r="F121" s="3">
        <v>10</v>
      </c>
    </row>
    <row r="122" spans="1:6" x14ac:dyDescent="0.3">
      <c r="A122" s="2">
        <f t="shared" si="2"/>
        <v>45622</v>
      </c>
      <c r="B122" s="3">
        <v>42547</v>
      </c>
      <c r="C122" s="3" t="s">
        <v>55</v>
      </c>
      <c r="D122" s="3" t="s">
        <v>60</v>
      </c>
      <c r="E122" s="3" t="s">
        <v>24</v>
      </c>
      <c r="F122" s="3">
        <v>3</v>
      </c>
    </row>
    <row r="123" spans="1:6" x14ac:dyDescent="0.3">
      <c r="A123" s="2">
        <f t="shared" si="2"/>
        <v>45622</v>
      </c>
      <c r="B123" s="3">
        <v>50002</v>
      </c>
      <c r="C123" s="3" t="s">
        <v>55</v>
      </c>
      <c r="D123" s="3" t="s">
        <v>81</v>
      </c>
      <c r="E123" s="3" t="s">
        <v>24</v>
      </c>
      <c r="F123" s="3">
        <v>2</v>
      </c>
    </row>
    <row r="124" spans="1:6" x14ac:dyDescent="0.3">
      <c r="A124" s="2">
        <f t="shared" si="2"/>
        <v>45622</v>
      </c>
      <c r="B124" s="3">
        <v>42213</v>
      </c>
      <c r="C124" s="3" t="s">
        <v>62</v>
      </c>
      <c r="D124" s="3" t="s">
        <v>63</v>
      </c>
      <c r="E124" s="3" t="s">
        <v>24</v>
      </c>
      <c r="F124" s="3">
        <v>6</v>
      </c>
    </row>
    <row r="125" spans="1:6" x14ac:dyDescent="0.3">
      <c r="A125" s="2">
        <f t="shared" si="2"/>
        <v>45622</v>
      </c>
      <c r="B125" s="3">
        <v>50015</v>
      </c>
      <c r="C125" s="3" t="s">
        <v>85</v>
      </c>
      <c r="D125" s="3" t="s">
        <v>86</v>
      </c>
      <c r="E125" s="3" t="s">
        <v>24</v>
      </c>
      <c r="F125" s="3">
        <v>2</v>
      </c>
    </row>
    <row r="126" spans="1:6" x14ac:dyDescent="0.3">
      <c r="A126" s="2">
        <f t="shared" si="2"/>
        <v>45622</v>
      </c>
      <c r="B126" s="3">
        <v>41923</v>
      </c>
      <c r="C126" s="3" t="s">
        <v>65</v>
      </c>
      <c r="D126" s="3" t="s">
        <v>66</v>
      </c>
      <c r="E126" s="3" t="s">
        <v>24</v>
      </c>
      <c r="F126" s="3">
        <v>5</v>
      </c>
    </row>
    <row r="127" spans="1:6" x14ac:dyDescent="0.3">
      <c r="A127" s="2">
        <f t="shared" si="2"/>
        <v>45622</v>
      </c>
      <c r="B127" s="3">
        <v>42548</v>
      </c>
      <c r="C127" s="3" t="s">
        <v>65</v>
      </c>
      <c r="D127" s="3" t="s">
        <v>67</v>
      </c>
      <c r="E127" s="3" t="s">
        <v>24</v>
      </c>
      <c r="F127" s="3">
        <v>7</v>
      </c>
    </row>
    <row r="128" spans="1:6" x14ac:dyDescent="0.3">
      <c r="A128" s="2">
        <f t="shared" si="2"/>
        <v>45622</v>
      </c>
      <c r="B128" s="3">
        <v>42549</v>
      </c>
      <c r="C128" s="3" t="s">
        <v>70</v>
      </c>
      <c r="D128" s="3" t="s">
        <v>71</v>
      </c>
      <c r="E128" s="3" t="s">
        <v>24</v>
      </c>
      <c r="F128" s="3">
        <v>1</v>
      </c>
    </row>
    <row r="129" spans="1:6" x14ac:dyDescent="0.3">
      <c r="A129" s="2">
        <f t="shared" si="2"/>
        <v>45622</v>
      </c>
      <c r="B129" s="3">
        <v>57742</v>
      </c>
      <c r="C129" s="3" t="s">
        <v>70</v>
      </c>
      <c r="D129" s="3" t="s">
        <v>72</v>
      </c>
      <c r="E129" s="3" t="s">
        <v>24</v>
      </c>
      <c r="F129" s="3">
        <v>1</v>
      </c>
    </row>
    <row r="130" spans="1:6" x14ac:dyDescent="0.3">
      <c r="A130" s="2">
        <f t="shared" si="2"/>
        <v>45622</v>
      </c>
      <c r="B130" s="3">
        <v>37082</v>
      </c>
      <c r="C130" s="3" t="s">
        <v>35</v>
      </c>
      <c r="D130" s="3" t="s">
        <v>36</v>
      </c>
      <c r="E130" s="3" t="s">
        <v>24</v>
      </c>
      <c r="F130" s="3">
        <v>1</v>
      </c>
    </row>
    <row r="131" spans="1:6" x14ac:dyDescent="0.3">
      <c r="A131" s="2">
        <f t="shared" si="2"/>
        <v>45622</v>
      </c>
      <c r="B131" s="3">
        <v>42197</v>
      </c>
      <c r="C131" s="3" t="s">
        <v>35</v>
      </c>
      <c r="D131" s="3" t="s">
        <v>37</v>
      </c>
      <c r="E131" s="3" t="s">
        <v>24</v>
      </c>
      <c r="F131" s="3">
        <v>2</v>
      </c>
    </row>
    <row r="132" spans="1:6" x14ac:dyDescent="0.3">
      <c r="A132" s="2">
        <f t="shared" si="2"/>
        <v>45622</v>
      </c>
      <c r="B132" s="3">
        <v>42198</v>
      </c>
      <c r="C132" s="3" t="s">
        <v>35</v>
      </c>
      <c r="D132" s="3" t="s">
        <v>38</v>
      </c>
      <c r="E132" s="3" t="s">
        <v>24</v>
      </c>
      <c r="F132" s="3">
        <v>1</v>
      </c>
    </row>
    <row r="133" spans="1:6" x14ac:dyDescent="0.3">
      <c r="A133" s="2">
        <f t="shared" si="2"/>
        <v>45622</v>
      </c>
      <c r="B133" s="3">
        <v>52235</v>
      </c>
      <c r="C133" s="3" t="s">
        <v>40</v>
      </c>
      <c r="D133" s="3" t="s">
        <v>41</v>
      </c>
      <c r="E133" s="3" t="s">
        <v>24</v>
      </c>
      <c r="F133" s="3">
        <v>3</v>
      </c>
    </row>
    <row r="134" spans="1:6" x14ac:dyDescent="0.3">
      <c r="A134" s="2">
        <f t="shared" si="2"/>
        <v>45622</v>
      </c>
      <c r="B134" s="3">
        <v>52279</v>
      </c>
      <c r="C134" s="3" t="s">
        <v>40</v>
      </c>
      <c r="D134" s="3" t="s">
        <v>42</v>
      </c>
      <c r="E134" s="3" t="s">
        <v>24</v>
      </c>
      <c r="F134" s="3">
        <v>3</v>
      </c>
    </row>
    <row r="135" spans="1:6" x14ac:dyDescent="0.3">
      <c r="A135" s="2">
        <f t="shared" si="2"/>
        <v>45622</v>
      </c>
      <c r="B135" s="3">
        <v>45767</v>
      </c>
      <c r="C135" s="3" t="s">
        <v>31</v>
      </c>
      <c r="D135" s="3" t="s">
        <v>92</v>
      </c>
      <c r="E135" s="3" t="s">
        <v>24</v>
      </c>
      <c r="F135" s="3">
        <v>3</v>
      </c>
    </row>
    <row r="136" spans="1:6" x14ac:dyDescent="0.3">
      <c r="A136" s="2">
        <f t="shared" si="2"/>
        <v>45622</v>
      </c>
      <c r="B136" s="3">
        <v>45840</v>
      </c>
      <c r="C136" s="3" t="s">
        <v>31</v>
      </c>
      <c r="D136" s="3" t="s">
        <v>93</v>
      </c>
      <c r="E136" s="3" t="s">
        <v>24</v>
      </c>
      <c r="F136" s="3">
        <v>2</v>
      </c>
    </row>
    <row r="137" spans="1:6" x14ac:dyDescent="0.3">
      <c r="A137" s="2">
        <v>45623</v>
      </c>
      <c r="B137" s="3">
        <v>44330</v>
      </c>
      <c r="C137" s="3" t="s">
        <v>53</v>
      </c>
      <c r="D137" s="3" t="s">
        <v>54</v>
      </c>
      <c r="E137" s="3" t="s">
        <v>24</v>
      </c>
      <c r="F137" s="3">
        <v>3</v>
      </c>
    </row>
    <row r="138" spans="1:6" x14ac:dyDescent="0.3">
      <c r="A138" s="2">
        <f t="shared" ref="A138:A169" si="3">A137</f>
        <v>45623</v>
      </c>
      <c r="B138" s="3">
        <v>50023</v>
      </c>
      <c r="C138" s="3" t="s">
        <v>79</v>
      </c>
      <c r="D138" s="3" t="s">
        <v>80</v>
      </c>
      <c r="E138" s="3" t="s">
        <v>24</v>
      </c>
      <c r="F138" s="3">
        <v>2</v>
      </c>
    </row>
    <row r="139" spans="1:6" x14ac:dyDescent="0.3">
      <c r="A139" s="2">
        <f t="shared" si="3"/>
        <v>45623</v>
      </c>
      <c r="B139" s="3">
        <v>41919</v>
      </c>
      <c r="C139" s="3" t="s">
        <v>55</v>
      </c>
      <c r="D139" s="3" t="s">
        <v>56</v>
      </c>
      <c r="E139" s="3" t="s">
        <v>24</v>
      </c>
      <c r="F139" s="3">
        <v>1</v>
      </c>
    </row>
    <row r="140" spans="1:6" x14ac:dyDescent="0.3">
      <c r="A140" s="2">
        <f t="shared" si="3"/>
        <v>45623</v>
      </c>
      <c r="B140" s="3">
        <v>41924</v>
      </c>
      <c r="C140" s="3" t="s">
        <v>55</v>
      </c>
      <c r="D140" s="3" t="s">
        <v>57</v>
      </c>
      <c r="E140" s="3" t="s">
        <v>24</v>
      </c>
      <c r="F140" s="3">
        <v>2</v>
      </c>
    </row>
    <row r="141" spans="1:6" x14ac:dyDescent="0.3">
      <c r="A141" s="2">
        <f t="shared" si="3"/>
        <v>45623</v>
      </c>
      <c r="B141" s="3">
        <v>42200</v>
      </c>
      <c r="C141" s="3" t="s">
        <v>55</v>
      </c>
      <c r="D141" s="3" t="s">
        <v>58</v>
      </c>
      <c r="E141" s="3" t="s">
        <v>24</v>
      </c>
      <c r="F141" s="3">
        <v>1</v>
      </c>
    </row>
    <row r="142" spans="1:6" x14ac:dyDescent="0.3">
      <c r="A142" s="2">
        <f t="shared" si="3"/>
        <v>45623</v>
      </c>
      <c r="B142" s="3">
        <v>42546</v>
      </c>
      <c r="C142" s="3" t="s">
        <v>55</v>
      </c>
      <c r="D142" s="3" t="s">
        <v>59</v>
      </c>
      <c r="E142" s="3" t="s">
        <v>24</v>
      </c>
      <c r="F142" s="3">
        <v>3</v>
      </c>
    </row>
    <row r="143" spans="1:6" x14ac:dyDescent="0.3">
      <c r="A143" s="2">
        <f t="shared" si="3"/>
        <v>45623</v>
      </c>
      <c r="B143" s="3">
        <v>50002</v>
      </c>
      <c r="C143" s="3" t="s">
        <v>55</v>
      </c>
      <c r="D143" s="3" t="s">
        <v>81</v>
      </c>
      <c r="E143" s="3" t="s">
        <v>24</v>
      </c>
      <c r="F143" s="3">
        <v>1</v>
      </c>
    </row>
    <row r="144" spans="1:6" x14ac:dyDescent="0.3">
      <c r="A144" s="2">
        <f t="shared" si="3"/>
        <v>45623</v>
      </c>
      <c r="B144" s="3">
        <v>50005</v>
      </c>
      <c r="C144" s="3" t="s">
        <v>55</v>
      </c>
      <c r="D144" s="3" t="s">
        <v>82</v>
      </c>
      <c r="E144" s="3" t="s">
        <v>24</v>
      </c>
      <c r="F144" s="3">
        <v>1</v>
      </c>
    </row>
    <row r="145" spans="1:12" x14ac:dyDescent="0.3">
      <c r="A145" s="2">
        <f t="shared" si="3"/>
        <v>45623</v>
      </c>
      <c r="B145" s="3">
        <v>57729</v>
      </c>
      <c r="C145" s="3" t="s">
        <v>55</v>
      </c>
      <c r="D145" s="3" t="s">
        <v>61</v>
      </c>
      <c r="E145" s="3" t="s">
        <v>24</v>
      </c>
      <c r="F145" s="3">
        <v>3</v>
      </c>
    </row>
    <row r="146" spans="1:12" x14ac:dyDescent="0.3">
      <c r="A146" s="2">
        <f t="shared" si="3"/>
        <v>45623</v>
      </c>
      <c r="B146" s="3">
        <v>42213</v>
      </c>
      <c r="C146" s="3" t="s">
        <v>62</v>
      </c>
      <c r="D146" s="3" t="s">
        <v>63</v>
      </c>
      <c r="E146" s="3" t="s">
        <v>24</v>
      </c>
      <c r="F146" s="3">
        <v>7</v>
      </c>
    </row>
    <row r="147" spans="1:12" x14ac:dyDescent="0.3">
      <c r="A147" s="2">
        <f t="shared" si="3"/>
        <v>45623</v>
      </c>
      <c r="B147" s="3">
        <v>50013</v>
      </c>
      <c r="C147" s="3" t="s">
        <v>62</v>
      </c>
      <c r="D147" s="3" t="s">
        <v>64</v>
      </c>
      <c r="E147" s="3" t="s">
        <v>24</v>
      </c>
      <c r="F147" s="3">
        <v>1</v>
      </c>
    </row>
    <row r="148" spans="1:12" x14ac:dyDescent="0.3">
      <c r="A148" s="2">
        <f t="shared" si="3"/>
        <v>45623</v>
      </c>
      <c r="B148" s="3">
        <v>50015</v>
      </c>
      <c r="C148" s="3" t="s">
        <v>85</v>
      </c>
      <c r="D148" s="3" t="s">
        <v>86</v>
      </c>
      <c r="E148" s="3" t="s">
        <v>24</v>
      </c>
      <c r="F148" s="3">
        <v>2</v>
      </c>
    </row>
    <row r="149" spans="1:12" x14ac:dyDescent="0.3">
      <c r="A149" s="2">
        <f t="shared" si="3"/>
        <v>45623</v>
      </c>
      <c r="B149" s="3">
        <v>41923</v>
      </c>
      <c r="C149" s="3" t="s">
        <v>65</v>
      </c>
      <c r="D149" s="3" t="s">
        <v>66</v>
      </c>
      <c r="E149" s="3" t="s">
        <v>24</v>
      </c>
      <c r="F149" s="3">
        <v>3</v>
      </c>
    </row>
    <row r="150" spans="1:12" x14ac:dyDescent="0.3">
      <c r="A150" s="2">
        <f t="shared" si="3"/>
        <v>45623</v>
      </c>
      <c r="B150" s="3">
        <v>42548</v>
      </c>
      <c r="C150" s="3" t="s">
        <v>65</v>
      </c>
      <c r="D150" s="3" t="s">
        <v>67</v>
      </c>
      <c r="E150" s="3" t="s">
        <v>24</v>
      </c>
      <c r="F150" s="3">
        <v>3</v>
      </c>
    </row>
    <row r="151" spans="1:12" x14ac:dyDescent="0.3">
      <c r="A151" s="2">
        <f t="shared" si="3"/>
        <v>45623</v>
      </c>
      <c r="B151" s="3">
        <v>42549</v>
      </c>
      <c r="C151" s="3" t="s">
        <v>70</v>
      </c>
      <c r="D151" s="3" t="s">
        <v>71</v>
      </c>
      <c r="E151" s="3" t="s">
        <v>24</v>
      </c>
      <c r="F151" s="3">
        <v>2</v>
      </c>
      <c r="H151" s="3"/>
      <c r="I151" s="3"/>
      <c r="J151" s="3"/>
      <c r="K151" s="3"/>
      <c r="L151" s="3"/>
    </row>
    <row r="152" spans="1:12" x14ac:dyDescent="0.3">
      <c r="A152" s="2">
        <f t="shared" si="3"/>
        <v>45623</v>
      </c>
      <c r="B152" s="3">
        <v>57742</v>
      </c>
      <c r="C152" s="3" t="s">
        <v>70</v>
      </c>
      <c r="D152" s="3" t="s">
        <v>72</v>
      </c>
      <c r="E152" s="3" t="s">
        <v>24</v>
      </c>
      <c r="F152" s="3">
        <v>1</v>
      </c>
      <c r="H152" s="3"/>
      <c r="I152" s="3"/>
      <c r="J152" s="3"/>
      <c r="K152" s="3"/>
      <c r="L152" s="3"/>
    </row>
    <row r="153" spans="1:12" x14ac:dyDescent="0.3">
      <c r="A153" s="2">
        <f t="shared" si="3"/>
        <v>45623</v>
      </c>
      <c r="B153" s="3">
        <v>44758</v>
      </c>
      <c r="C153" s="3" t="s">
        <v>27</v>
      </c>
      <c r="D153" s="3" t="s">
        <v>87</v>
      </c>
      <c r="E153" s="3" t="s">
        <v>24</v>
      </c>
      <c r="F153" s="3">
        <v>2</v>
      </c>
      <c r="H153" s="3"/>
      <c r="I153" s="3"/>
      <c r="J153" s="3"/>
      <c r="K153" s="3"/>
      <c r="L153" s="3"/>
    </row>
    <row r="154" spans="1:12" x14ac:dyDescent="0.3">
      <c r="A154" s="2">
        <f t="shared" si="3"/>
        <v>45623</v>
      </c>
      <c r="B154" s="3">
        <v>44759</v>
      </c>
      <c r="C154" s="3" t="s">
        <v>27</v>
      </c>
      <c r="D154" s="3" t="s">
        <v>88</v>
      </c>
      <c r="E154" s="3" t="s">
        <v>24</v>
      </c>
      <c r="F154" s="3">
        <v>2</v>
      </c>
      <c r="H154" s="3"/>
      <c r="I154" s="3"/>
      <c r="J154" s="3"/>
      <c r="K154" s="3"/>
      <c r="L154" s="3"/>
    </row>
    <row r="155" spans="1:12" x14ac:dyDescent="0.3">
      <c r="A155" s="2">
        <f t="shared" si="3"/>
        <v>45623</v>
      </c>
      <c r="B155" s="3">
        <v>44760</v>
      </c>
      <c r="C155" s="3" t="s">
        <v>27</v>
      </c>
      <c r="D155" s="3" t="s">
        <v>89</v>
      </c>
      <c r="E155" s="3" t="s">
        <v>24</v>
      </c>
      <c r="F155" s="3">
        <v>3</v>
      </c>
      <c r="H155" s="3"/>
      <c r="I155" s="3"/>
      <c r="J155" s="3"/>
      <c r="K155" s="3"/>
      <c r="L155" s="3"/>
    </row>
    <row r="156" spans="1:12" x14ac:dyDescent="0.3">
      <c r="A156" s="2">
        <f t="shared" si="3"/>
        <v>45623</v>
      </c>
      <c r="B156" s="3">
        <v>44761</v>
      </c>
      <c r="C156" s="3" t="s">
        <v>27</v>
      </c>
      <c r="D156" s="3" t="s">
        <v>90</v>
      </c>
      <c r="E156" s="3" t="s">
        <v>24</v>
      </c>
      <c r="F156" s="3">
        <v>1</v>
      </c>
      <c r="H156" s="3"/>
      <c r="I156" s="3"/>
      <c r="J156" s="3"/>
      <c r="K156" s="3"/>
      <c r="L156" s="3"/>
    </row>
    <row r="157" spans="1:12" x14ac:dyDescent="0.3">
      <c r="A157" s="2">
        <f t="shared" si="3"/>
        <v>45623</v>
      </c>
      <c r="B157" s="3">
        <v>42198</v>
      </c>
      <c r="C157" s="3" t="s">
        <v>35</v>
      </c>
      <c r="D157" s="3" t="s">
        <v>38</v>
      </c>
      <c r="E157" s="3" t="s">
        <v>24</v>
      </c>
      <c r="F157" s="3">
        <v>2</v>
      </c>
      <c r="H157" s="3"/>
      <c r="I157" s="3"/>
      <c r="J157" s="3"/>
      <c r="K157" s="3"/>
      <c r="L157" s="3"/>
    </row>
    <row r="158" spans="1:12" x14ac:dyDescent="0.3">
      <c r="A158" s="2">
        <f t="shared" si="3"/>
        <v>45623</v>
      </c>
      <c r="B158" s="3">
        <v>42199</v>
      </c>
      <c r="C158" s="3" t="s">
        <v>35</v>
      </c>
      <c r="D158" s="3" t="s">
        <v>39</v>
      </c>
      <c r="E158" s="3" t="s">
        <v>24</v>
      </c>
      <c r="F158" s="3">
        <v>2</v>
      </c>
      <c r="H158" s="3"/>
      <c r="I158" s="3"/>
      <c r="J158" s="3"/>
      <c r="K158" s="3"/>
      <c r="L158" s="3"/>
    </row>
    <row r="159" spans="1:12" x14ac:dyDescent="0.3">
      <c r="A159" s="2">
        <f t="shared" si="3"/>
        <v>45623</v>
      </c>
      <c r="B159" s="3">
        <v>56975</v>
      </c>
      <c r="C159" s="3" t="s">
        <v>35</v>
      </c>
      <c r="D159" s="3" t="s">
        <v>91</v>
      </c>
      <c r="E159" s="3" t="s">
        <v>24</v>
      </c>
      <c r="F159" s="3">
        <v>2</v>
      </c>
      <c r="H159" s="3"/>
      <c r="I159" s="3"/>
      <c r="J159" s="3"/>
      <c r="K159" s="3"/>
      <c r="L159" s="3"/>
    </row>
    <row r="160" spans="1:12" x14ac:dyDescent="0.3">
      <c r="A160" s="2">
        <f t="shared" si="3"/>
        <v>45623</v>
      </c>
      <c r="B160" s="3">
        <v>52279</v>
      </c>
      <c r="C160" s="3" t="s">
        <v>40</v>
      </c>
      <c r="D160" s="3" t="s">
        <v>42</v>
      </c>
      <c r="E160" s="3" t="s">
        <v>24</v>
      </c>
      <c r="F160" s="3">
        <v>3</v>
      </c>
      <c r="H160" s="3"/>
      <c r="I160" s="3"/>
      <c r="J160" s="3"/>
      <c r="K160" s="3"/>
      <c r="L160" s="3"/>
    </row>
    <row r="161" spans="1:12" x14ac:dyDescent="0.3">
      <c r="A161" s="2">
        <f t="shared" si="3"/>
        <v>45623</v>
      </c>
      <c r="B161" s="3">
        <v>59820</v>
      </c>
      <c r="C161" s="3" t="s">
        <v>40</v>
      </c>
      <c r="D161" s="3" t="s">
        <v>43</v>
      </c>
      <c r="E161" s="3" t="s">
        <v>24</v>
      </c>
      <c r="F161" s="3">
        <v>2</v>
      </c>
      <c r="H161" s="3"/>
      <c r="I161" s="3"/>
      <c r="J161" s="3"/>
      <c r="K161" s="3"/>
      <c r="L161" s="3"/>
    </row>
    <row r="162" spans="1:12" x14ac:dyDescent="0.3">
      <c r="A162" s="2">
        <f t="shared" si="3"/>
        <v>45623</v>
      </c>
      <c r="B162" s="3">
        <v>43178</v>
      </c>
      <c r="C162" s="3" t="s">
        <v>31</v>
      </c>
      <c r="D162" s="3" t="s">
        <v>44</v>
      </c>
      <c r="E162" s="3" t="s">
        <v>24</v>
      </c>
      <c r="F162" s="3">
        <v>2</v>
      </c>
      <c r="H162" s="3"/>
      <c r="I162" s="3"/>
      <c r="J162" s="3"/>
      <c r="K162" s="3"/>
      <c r="L162" s="3"/>
    </row>
    <row r="163" spans="1:12" x14ac:dyDescent="0.3">
      <c r="A163" s="2">
        <f t="shared" si="3"/>
        <v>45623</v>
      </c>
      <c r="B163" s="3">
        <v>43437</v>
      </c>
      <c r="C163" s="3" t="s">
        <v>31</v>
      </c>
      <c r="D163" s="3" t="s">
        <v>45</v>
      </c>
      <c r="E163" s="3" t="s">
        <v>24</v>
      </c>
      <c r="F163" s="3">
        <v>2</v>
      </c>
      <c r="H163" s="3"/>
      <c r="I163" s="3"/>
      <c r="J163" s="3"/>
      <c r="K163" s="3"/>
      <c r="L163" s="3"/>
    </row>
    <row r="164" spans="1:12" x14ac:dyDescent="0.3">
      <c r="A164" s="2">
        <f t="shared" si="3"/>
        <v>45623</v>
      </c>
      <c r="B164" s="3">
        <v>43438</v>
      </c>
      <c r="C164" s="3" t="s">
        <v>31</v>
      </c>
      <c r="D164" s="3" t="s">
        <v>46</v>
      </c>
      <c r="E164" s="3" t="s">
        <v>24</v>
      </c>
      <c r="F164" s="3">
        <v>1</v>
      </c>
      <c r="H164" s="3"/>
      <c r="I164" s="3"/>
      <c r="J164" s="3"/>
      <c r="K164" s="3"/>
      <c r="L164" s="3"/>
    </row>
    <row r="165" spans="1:12" x14ac:dyDescent="0.3">
      <c r="A165" s="2">
        <f t="shared" si="3"/>
        <v>45623</v>
      </c>
      <c r="B165" s="3">
        <v>43439</v>
      </c>
      <c r="C165" s="3" t="s">
        <v>31</v>
      </c>
      <c r="D165" s="3" t="s">
        <v>47</v>
      </c>
      <c r="E165" s="3" t="s">
        <v>24</v>
      </c>
      <c r="F165" s="3">
        <v>2</v>
      </c>
      <c r="H165" s="3"/>
      <c r="I165" s="3"/>
      <c r="J165" s="3"/>
      <c r="K165" s="3"/>
      <c r="L165" s="3"/>
    </row>
    <row r="166" spans="1:12" x14ac:dyDescent="0.3">
      <c r="A166" s="2">
        <f t="shared" si="3"/>
        <v>45623</v>
      </c>
      <c r="B166" s="3">
        <v>43525</v>
      </c>
      <c r="C166" s="3" t="s">
        <v>31</v>
      </c>
      <c r="D166" s="3" t="s">
        <v>48</v>
      </c>
      <c r="E166" s="3" t="s">
        <v>24</v>
      </c>
      <c r="F166" s="3">
        <v>2</v>
      </c>
      <c r="H166" s="3"/>
      <c r="I166" s="3"/>
      <c r="J166" s="3"/>
      <c r="K166" s="3"/>
      <c r="L166" s="3"/>
    </row>
    <row r="167" spans="1:12" x14ac:dyDescent="0.3">
      <c r="A167" s="2">
        <f t="shared" si="3"/>
        <v>45623</v>
      </c>
      <c r="B167" s="3">
        <v>43526</v>
      </c>
      <c r="C167" s="3" t="s">
        <v>31</v>
      </c>
      <c r="D167" s="3" t="s">
        <v>94</v>
      </c>
      <c r="E167" s="3" t="s">
        <v>24</v>
      </c>
      <c r="F167" s="3">
        <v>2</v>
      </c>
      <c r="H167" s="3"/>
      <c r="I167" s="3"/>
      <c r="J167" s="3"/>
      <c r="K167" s="3"/>
      <c r="L167" s="3"/>
    </row>
    <row r="168" spans="1:12" x14ac:dyDescent="0.3">
      <c r="A168" s="2">
        <f t="shared" si="3"/>
        <v>45623</v>
      </c>
      <c r="B168" s="3">
        <v>43529</v>
      </c>
      <c r="C168" s="3" t="s">
        <v>31</v>
      </c>
      <c r="D168" s="3" t="s">
        <v>50</v>
      </c>
      <c r="E168" s="3" t="s">
        <v>24</v>
      </c>
      <c r="F168" s="3">
        <v>1</v>
      </c>
      <c r="H168" s="3"/>
      <c r="I168" s="3"/>
      <c r="J168" s="3"/>
      <c r="K168" s="3"/>
      <c r="L168" s="3"/>
    </row>
    <row r="169" spans="1:12" x14ac:dyDescent="0.3">
      <c r="A169" s="2">
        <f t="shared" si="3"/>
        <v>45623</v>
      </c>
      <c r="B169" s="3">
        <v>43530</v>
      </c>
      <c r="C169" s="3" t="s">
        <v>31</v>
      </c>
      <c r="D169" s="3" t="s">
        <v>51</v>
      </c>
      <c r="E169" s="3" t="s">
        <v>24</v>
      </c>
      <c r="F169" s="3">
        <v>2</v>
      </c>
      <c r="H169" s="3"/>
      <c r="I169" s="3"/>
      <c r="J169" s="3"/>
      <c r="K169" s="3"/>
      <c r="L169" s="3"/>
    </row>
    <row r="170" spans="1:12" x14ac:dyDescent="0.3">
      <c r="A170" s="2">
        <v>45624</v>
      </c>
      <c r="B170" s="3">
        <v>44330</v>
      </c>
      <c r="C170" s="3" t="s">
        <v>53</v>
      </c>
      <c r="D170" s="3" t="s">
        <v>54</v>
      </c>
      <c r="E170" s="3" t="s">
        <v>24</v>
      </c>
      <c r="F170" s="3">
        <v>3</v>
      </c>
    </row>
    <row r="171" spans="1:12" x14ac:dyDescent="0.3">
      <c r="A171" s="2">
        <f t="shared" ref="A171:A206" si="4">A170</f>
        <v>45624</v>
      </c>
      <c r="B171" s="3">
        <v>41919</v>
      </c>
      <c r="C171" s="3" t="s">
        <v>55</v>
      </c>
      <c r="D171" s="3" t="s">
        <v>56</v>
      </c>
      <c r="E171" s="3" t="s">
        <v>24</v>
      </c>
      <c r="F171" s="3">
        <v>2</v>
      </c>
    </row>
    <row r="172" spans="1:12" x14ac:dyDescent="0.3">
      <c r="A172" s="2">
        <f t="shared" si="4"/>
        <v>45624</v>
      </c>
      <c r="B172" s="3">
        <v>41924</v>
      </c>
      <c r="C172" s="3" t="s">
        <v>55</v>
      </c>
      <c r="D172" s="3" t="s">
        <v>57</v>
      </c>
      <c r="E172" s="3" t="s">
        <v>24</v>
      </c>
      <c r="F172" s="3">
        <v>3</v>
      </c>
    </row>
    <row r="173" spans="1:12" x14ac:dyDescent="0.3">
      <c r="A173" s="2">
        <f t="shared" si="4"/>
        <v>45624</v>
      </c>
      <c r="B173" s="3">
        <v>42200</v>
      </c>
      <c r="C173" s="3" t="s">
        <v>55</v>
      </c>
      <c r="D173" s="3" t="s">
        <v>58</v>
      </c>
      <c r="E173" s="3" t="s">
        <v>24</v>
      </c>
      <c r="F173" s="3">
        <v>3</v>
      </c>
    </row>
    <row r="174" spans="1:12" x14ac:dyDescent="0.3">
      <c r="A174" s="2">
        <f t="shared" si="4"/>
        <v>45624</v>
      </c>
      <c r="B174" s="3">
        <v>42546</v>
      </c>
      <c r="C174" s="3" t="s">
        <v>55</v>
      </c>
      <c r="D174" s="3" t="s">
        <v>59</v>
      </c>
      <c r="E174" s="3" t="s">
        <v>24</v>
      </c>
      <c r="F174" s="3">
        <v>8</v>
      </c>
    </row>
    <row r="175" spans="1:12" x14ac:dyDescent="0.3">
      <c r="A175" s="2">
        <f t="shared" si="4"/>
        <v>45624</v>
      </c>
      <c r="B175" s="3">
        <v>42547</v>
      </c>
      <c r="C175" s="3" t="s">
        <v>55</v>
      </c>
      <c r="D175" s="3" t="s">
        <v>60</v>
      </c>
      <c r="E175" s="3" t="s">
        <v>24</v>
      </c>
      <c r="F175" s="3">
        <v>1</v>
      </c>
    </row>
    <row r="176" spans="1:12" x14ac:dyDescent="0.3">
      <c r="A176" s="2">
        <f t="shared" si="4"/>
        <v>45624</v>
      </c>
      <c r="B176" s="3">
        <v>50002</v>
      </c>
      <c r="C176" s="3" t="s">
        <v>55</v>
      </c>
      <c r="D176" s="3" t="s">
        <v>81</v>
      </c>
      <c r="E176" s="3" t="s">
        <v>24</v>
      </c>
      <c r="F176" s="3">
        <v>1</v>
      </c>
    </row>
    <row r="177" spans="1:12" x14ac:dyDescent="0.3">
      <c r="A177" s="2">
        <f t="shared" si="4"/>
        <v>45624</v>
      </c>
      <c r="B177" s="3">
        <v>50005</v>
      </c>
      <c r="C177" s="3" t="s">
        <v>55</v>
      </c>
      <c r="D177" s="3" t="s">
        <v>82</v>
      </c>
      <c r="E177" s="3" t="s">
        <v>24</v>
      </c>
      <c r="F177" s="3">
        <v>1</v>
      </c>
    </row>
    <row r="178" spans="1:12" x14ac:dyDescent="0.3">
      <c r="A178" s="2">
        <f t="shared" si="4"/>
        <v>45624</v>
      </c>
      <c r="B178" s="3">
        <v>42213</v>
      </c>
      <c r="C178" s="3" t="s">
        <v>62</v>
      </c>
      <c r="D178" s="3" t="s">
        <v>63</v>
      </c>
      <c r="E178" s="3" t="s">
        <v>24</v>
      </c>
      <c r="F178" s="3">
        <v>2</v>
      </c>
    </row>
    <row r="179" spans="1:12" x14ac:dyDescent="0.3">
      <c r="A179" s="2">
        <f t="shared" si="4"/>
        <v>45624</v>
      </c>
      <c r="B179" s="3">
        <v>50013</v>
      </c>
      <c r="C179" s="3" t="s">
        <v>62</v>
      </c>
      <c r="D179" s="3" t="s">
        <v>64</v>
      </c>
      <c r="E179" s="3" t="s">
        <v>24</v>
      </c>
      <c r="F179" s="3">
        <v>2</v>
      </c>
    </row>
    <row r="180" spans="1:12" x14ac:dyDescent="0.3">
      <c r="A180" s="2">
        <f t="shared" si="4"/>
        <v>45624</v>
      </c>
      <c r="B180" s="3">
        <v>50015</v>
      </c>
      <c r="C180" s="3" t="s">
        <v>85</v>
      </c>
      <c r="D180" s="3" t="s">
        <v>86</v>
      </c>
      <c r="E180" s="3" t="s">
        <v>24</v>
      </c>
      <c r="F180" s="3">
        <v>2</v>
      </c>
    </row>
    <row r="181" spans="1:12" x14ac:dyDescent="0.3">
      <c r="A181" s="2">
        <f t="shared" si="4"/>
        <v>45624</v>
      </c>
      <c r="B181" s="3">
        <v>41923</v>
      </c>
      <c r="C181" s="3" t="s">
        <v>65</v>
      </c>
      <c r="D181" s="3" t="s">
        <v>66</v>
      </c>
      <c r="E181" s="3" t="s">
        <v>24</v>
      </c>
      <c r="F181" s="3">
        <v>5</v>
      </c>
    </row>
    <row r="182" spans="1:12" x14ac:dyDescent="0.3">
      <c r="A182" s="2">
        <f t="shared" si="4"/>
        <v>45624</v>
      </c>
      <c r="B182" s="3">
        <v>42548</v>
      </c>
      <c r="C182" s="3" t="s">
        <v>65</v>
      </c>
      <c r="D182" s="3" t="s">
        <v>67</v>
      </c>
      <c r="E182" s="3" t="s">
        <v>24</v>
      </c>
      <c r="F182" s="3">
        <v>7</v>
      </c>
    </row>
    <row r="183" spans="1:12" x14ac:dyDescent="0.3">
      <c r="A183" s="2">
        <f t="shared" si="4"/>
        <v>45624</v>
      </c>
      <c r="B183" s="3">
        <v>42549</v>
      </c>
      <c r="C183" s="3" t="s">
        <v>70</v>
      </c>
      <c r="D183" s="3" t="s">
        <v>71</v>
      </c>
      <c r="E183" s="3" t="s">
        <v>24</v>
      </c>
      <c r="F183" s="3">
        <v>1</v>
      </c>
    </row>
    <row r="184" spans="1:12" x14ac:dyDescent="0.3">
      <c r="A184" s="2">
        <f t="shared" si="4"/>
        <v>45624</v>
      </c>
      <c r="B184" s="3">
        <v>50014</v>
      </c>
      <c r="C184" s="3" t="s">
        <v>70</v>
      </c>
      <c r="D184" s="3" t="s">
        <v>68</v>
      </c>
      <c r="E184" s="3" t="s">
        <v>24</v>
      </c>
      <c r="F184" s="3">
        <v>2</v>
      </c>
    </row>
    <row r="185" spans="1:12" x14ac:dyDescent="0.3">
      <c r="A185" s="2">
        <f t="shared" si="4"/>
        <v>45624</v>
      </c>
      <c r="B185" s="3">
        <v>30960</v>
      </c>
      <c r="C185" s="3" t="s">
        <v>27</v>
      </c>
      <c r="D185" s="3" t="s">
        <v>34</v>
      </c>
      <c r="E185" s="3" t="s">
        <v>24</v>
      </c>
      <c r="F185" s="3">
        <v>3</v>
      </c>
      <c r="H185" s="3"/>
      <c r="I185" s="3"/>
      <c r="J185" s="3"/>
      <c r="K185" s="3"/>
      <c r="L185" s="3"/>
    </row>
    <row r="186" spans="1:12" x14ac:dyDescent="0.3">
      <c r="A186" s="2">
        <f t="shared" si="4"/>
        <v>45624</v>
      </c>
      <c r="B186" s="3">
        <v>44758</v>
      </c>
      <c r="C186" s="3" t="s">
        <v>27</v>
      </c>
      <c r="D186" s="3" t="s">
        <v>87</v>
      </c>
      <c r="E186" s="3" t="s">
        <v>24</v>
      </c>
      <c r="F186" s="3">
        <v>2</v>
      </c>
      <c r="H186" s="3"/>
      <c r="I186" s="3"/>
      <c r="J186" s="3"/>
      <c r="K186" s="3"/>
      <c r="L186" s="3"/>
    </row>
    <row r="187" spans="1:12" x14ac:dyDescent="0.3">
      <c r="A187" s="2">
        <f t="shared" si="4"/>
        <v>45624</v>
      </c>
      <c r="B187" s="3">
        <v>44759</v>
      </c>
      <c r="C187" s="3" t="s">
        <v>27</v>
      </c>
      <c r="D187" s="3" t="s">
        <v>88</v>
      </c>
      <c r="E187" s="3" t="s">
        <v>24</v>
      </c>
      <c r="F187" s="3">
        <v>2</v>
      </c>
      <c r="H187" s="3"/>
      <c r="I187" s="3"/>
      <c r="J187" s="3"/>
      <c r="K187" s="3"/>
      <c r="L187" s="3"/>
    </row>
    <row r="188" spans="1:12" x14ac:dyDescent="0.3">
      <c r="A188" s="2">
        <f t="shared" si="4"/>
        <v>45624</v>
      </c>
      <c r="B188" s="3">
        <v>44760</v>
      </c>
      <c r="C188" s="3" t="s">
        <v>27</v>
      </c>
      <c r="D188" s="3" t="s">
        <v>89</v>
      </c>
      <c r="E188" s="3" t="s">
        <v>24</v>
      </c>
      <c r="F188" s="3">
        <v>3</v>
      </c>
      <c r="H188" s="3"/>
      <c r="I188" s="3"/>
      <c r="J188" s="3"/>
      <c r="K188" s="3"/>
      <c r="L188" s="3"/>
    </row>
    <row r="189" spans="1:12" x14ac:dyDescent="0.3">
      <c r="A189" s="2">
        <f t="shared" si="4"/>
        <v>45624</v>
      </c>
      <c r="B189" s="3">
        <v>44761</v>
      </c>
      <c r="C189" s="3" t="s">
        <v>27</v>
      </c>
      <c r="D189" s="3" t="s">
        <v>90</v>
      </c>
      <c r="E189" s="3" t="s">
        <v>24</v>
      </c>
      <c r="F189" s="3">
        <v>2</v>
      </c>
      <c r="H189" s="3"/>
      <c r="I189" s="3"/>
      <c r="J189" s="3"/>
      <c r="K189" s="3"/>
      <c r="L189" s="3"/>
    </row>
    <row r="190" spans="1:12" x14ac:dyDescent="0.3">
      <c r="A190" s="2">
        <f t="shared" si="4"/>
        <v>45624</v>
      </c>
      <c r="B190" s="3">
        <v>37082</v>
      </c>
      <c r="C190" s="3" t="s">
        <v>35</v>
      </c>
      <c r="D190" s="3" t="s">
        <v>36</v>
      </c>
      <c r="E190" s="3" t="s">
        <v>24</v>
      </c>
      <c r="F190" s="3">
        <v>2</v>
      </c>
      <c r="H190" s="3"/>
      <c r="I190" s="3"/>
      <c r="J190" s="3"/>
      <c r="K190" s="3"/>
      <c r="L190" s="3"/>
    </row>
    <row r="191" spans="1:12" x14ac:dyDescent="0.3">
      <c r="A191" s="2">
        <f t="shared" si="4"/>
        <v>45624</v>
      </c>
      <c r="B191" s="3">
        <v>42198</v>
      </c>
      <c r="C191" s="3" t="s">
        <v>35</v>
      </c>
      <c r="D191" s="3" t="s">
        <v>38</v>
      </c>
      <c r="E191" s="3" t="s">
        <v>24</v>
      </c>
      <c r="F191" s="3">
        <v>1</v>
      </c>
      <c r="H191" s="3"/>
      <c r="I191" s="3"/>
      <c r="J191" s="3"/>
      <c r="K191" s="3"/>
      <c r="L191" s="3"/>
    </row>
    <row r="192" spans="1:12" x14ac:dyDescent="0.3">
      <c r="A192" s="2">
        <f t="shared" si="4"/>
        <v>45624</v>
      </c>
      <c r="B192" s="3">
        <v>52279</v>
      </c>
      <c r="C192" s="3" t="s">
        <v>40</v>
      </c>
      <c r="D192" s="3" t="s">
        <v>42</v>
      </c>
      <c r="E192" s="3" t="s">
        <v>24</v>
      </c>
      <c r="F192" s="3">
        <v>2</v>
      </c>
      <c r="H192" s="3"/>
      <c r="I192" s="3"/>
      <c r="J192" s="3"/>
      <c r="K192" s="3"/>
      <c r="L192" s="3"/>
    </row>
    <row r="193" spans="1:12" x14ac:dyDescent="0.3">
      <c r="A193" s="2">
        <f t="shared" si="4"/>
        <v>45624</v>
      </c>
      <c r="B193" s="3">
        <v>43178</v>
      </c>
      <c r="C193" s="3" t="s">
        <v>31</v>
      </c>
      <c r="D193" s="3" t="s">
        <v>44</v>
      </c>
      <c r="E193" s="3" t="s">
        <v>24</v>
      </c>
      <c r="F193" s="3">
        <v>2</v>
      </c>
      <c r="H193" s="3"/>
      <c r="I193" s="3"/>
      <c r="J193" s="3"/>
      <c r="K193" s="3"/>
      <c r="L193" s="3"/>
    </row>
    <row r="194" spans="1:12" x14ac:dyDescent="0.3">
      <c r="A194" s="2">
        <f t="shared" si="4"/>
        <v>45624</v>
      </c>
      <c r="B194" s="3">
        <v>43437</v>
      </c>
      <c r="C194" s="3" t="s">
        <v>31</v>
      </c>
      <c r="D194" s="3" t="s">
        <v>45</v>
      </c>
      <c r="E194" s="3" t="s">
        <v>24</v>
      </c>
      <c r="F194" s="3">
        <v>2</v>
      </c>
      <c r="H194" s="3"/>
      <c r="I194" s="3"/>
      <c r="J194" s="3"/>
      <c r="K194" s="3"/>
      <c r="L194" s="3"/>
    </row>
    <row r="195" spans="1:12" x14ac:dyDescent="0.3">
      <c r="A195" s="2">
        <f t="shared" si="4"/>
        <v>45624</v>
      </c>
      <c r="B195" s="3">
        <v>43438</v>
      </c>
      <c r="C195" s="3" t="s">
        <v>31</v>
      </c>
      <c r="D195" s="3" t="s">
        <v>46</v>
      </c>
      <c r="E195" s="3" t="s">
        <v>24</v>
      </c>
      <c r="F195" s="3">
        <v>2</v>
      </c>
      <c r="H195" s="3"/>
      <c r="I195" s="3"/>
      <c r="J195" s="3"/>
      <c r="K195" s="3"/>
      <c r="L195" s="3"/>
    </row>
    <row r="196" spans="1:12" x14ac:dyDescent="0.3">
      <c r="A196" s="2">
        <f t="shared" si="4"/>
        <v>45624</v>
      </c>
      <c r="B196" s="3">
        <v>43439</v>
      </c>
      <c r="C196" s="3" t="s">
        <v>31</v>
      </c>
      <c r="D196" s="3" t="s">
        <v>47</v>
      </c>
      <c r="E196" s="3" t="s">
        <v>24</v>
      </c>
      <c r="F196" s="3">
        <v>2</v>
      </c>
      <c r="H196" s="3"/>
      <c r="I196" s="3"/>
      <c r="J196" s="3"/>
      <c r="K196" s="3"/>
      <c r="L196" s="3"/>
    </row>
    <row r="197" spans="1:12" x14ac:dyDescent="0.3">
      <c r="A197" s="2">
        <f t="shared" si="4"/>
        <v>45624</v>
      </c>
      <c r="B197" s="3">
        <v>43525</v>
      </c>
      <c r="C197" s="3" t="s">
        <v>31</v>
      </c>
      <c r="D197" s="3" t="s">
        <v>48</v>
      </c>
      <c r="E197" s="3" t="s">
        <v>24</v>
      </c>
      <c r="F197" s="3">
        <v>2</v>
      </c>
      <c r="H197" s="3"/>
      <c r="I197" s="3"/>
      <c r="J197" s="3"/>
      <c r="K197" s="3"/>
      <c r="L197" s="3"/>
    </row>
    <row r="198" spans="1:12" x14ac:dyDescent="0.3">
      <c r="A198" s="2">
        <f t="shared" si="4"/>
        <v>45624</v>
      </c>
      <c r="B198" s="3">
        <v>43526</v>
      </c>
      <c r="C198" s="3" t="s">
        <v>31</v>
      </c>
      <c r="D198" s="3" t="s">
        <v>94</v>
      </c>
      <c r="E198" s="3" t="s">
        <v>24</v>
      </c>
      <c r="F198" s="3">
        <v>2</v>
      </c>
      <c r="H198" s="3"/>
      <c r="I198" s="3"/>
      <c r="J198" s="3"/>
      <c r="K198" s="3"/>
      <c r="L198" s="3"/>
    </row>
    <row r="199" spans="1:12" x14ac:dyDescent="0.3">
      <c r="A199" s="2">
        <f t="shared" si="4"/>
        <v>45624</v>
      </c>
      <c r="B199" s="3">
        <v>43529</v>
      </c>
      <c r="C199" s="3" t="s">
        <v>31</v>
      </c>
      <c r="D199" s="3" t="s">
        <v>50</v>
      </c>
      <c r="E199" s="3" t="s">
        <v>24</v>
      </c>
      <c r="F199" s="3">
        <v>2</v>
      </c>
      <c r="H199" s="3"/>
      <c r="I199" s="3"/>
      <c r="J199" s="3"/>
      <c r="K199" s="3"/>
      <c r="L199" s="3"/>
    </row>
    <row r="200" spans="1:12" x14ac:dyDescent="0.3">
      <c r="A200" s="2">
        <f t="shared" si="4"/>
        <v>45624</v>
      </c>
      <c r="B200" s="3">
        <v>43530</v>
      </c>
      <c r="C200" s="3" t="s">
        <v>31</v>
      </c>
      <c r="D200" s="3" t="s">
        <v>51</v>
      </c>
      <c r="E200" s="3" t="s">
        <v>24</v>
      </c>
      <c r="F200" s="3">
        <v>2</v>
      </c>
      <c r="H200" s="3"/>
      <c r="I200" s="3"/>
      <c r="J200" s="3"/>
      <c r="K200" s="3"/>
      <c r="L200" s="3"/>
    </row>
    <row r="201" spans="1:12" x14ac:dyDescent="0.3">
      <c r="A201" s="2">
        <f t="shared" si="4"/>
        <v>45624</v>
      </c>
      <c r="B201" s="3">
        <v>43531</v>
      </c>
      <c r="C201" s="3" t="s">
        <v>31</v>
      </c>
      <c r="D201" s="3" t="s">
        <v>52</v>
      </c>
      <c r="E201" s="3" t="s">
        <v>24</v>
      </c>
      <c r="F201" s="3">
        <v>2</v>
      </c>
      <c r="H201" s="3"/>
      <c r="I201" s="3"/>
      <c r="J201" s="3"/>
      <c r="K201" s="3"/>
      <c r="L201" s="3"/>
    </row>
    <row r="202" spans="1:12" x14ac:dyDescent="0.3">
      <c r="A202" s="2">
        <f t="shared" si="4"/>
        <v>45624</v>
      </c>
      <c r="B202" s="3">
        <v>45768</v>
      </c>
      <c r="C202" s="3" t="s">
        <v>31</v>
      </c>
      <c r="D202" s="3" t="s">
        <v>95</v>
      </c>
      <c r="E202" s="3" t="s">
        <v>24</v>
      </c>
      <c r="F202" s="3">
        <v>1</v>
      </c>
      <c r="H202" s="3"/>
      <c r="I202" s="3"/>
      <c r="J202" s="3"/>
      <c r="K202" s="3"/>
      <c r="L202" s="3"/>
    </row>
    <row r="203" spans="1:12" x14ac:dyDescent="0.3">
      <c r="A203" s="2">
        <f t="shared" si="4"/>
        <v>45624</v>
      </c>
      <c r="B203" s="3">
        <v>45769</v>
      </c>
      <c r="C203" s="3" t="s">
        <v>31</v>
      </c>
      <c r="D203" s="3" t="s">
        <v>96</v>
      </c>
      <c r="E203" s="3" t="s">
        <v>24</v>
      </c>
      <c r="F203" s="3">
        <v>1</v>
      </c>
      <c r="H203" s="3"/>
      <c r="I203" s="3"/>
      <c r="J203" s="3"/>
      <c r="K203" s="3"/>
      <c r="L203" s="3"/>
    </row>
    <row r="204" spans="1:12" x14ac:dyDescent="0.3">
      <c r="A204" s="2">
        <f t="shared" si="4"/>
        <v>45624</v>
      </c>
      <c r="B204" s="3">
        <v>43529</v>
      </c>
      <c r="C204" s="3" t="s">
        <v>31</v>
      </c>
      <c r="D204" s="3" t="s">
        <v>50</v>
      </c>
      <c r="E204" s="3" t="s">
        <v>24</v>
      </c>
      <c r="F204" s="3">
        <v>2</v>
      </c>
      <c r="H204" s="3"/>
      <c r="I204" s="3"/>
      <c r="J204" s="3"/>
      <c r="K204" s="3"/>
      <c r="L204" s="3"/>
    </row>
    <row r="205" spans="1:12" x14ac:dyDescent="0.3">
      <c r="A205" s="2">
        <f t="shared" si="4"/>
        <v>45624</v>
      </c>
      <c r="B205" s="3">
        <v>43530</v>
      </c>
      <c r="C205" s="3" t="s">
        <v>31</v>
      </c>
      <c r="D205" s="3" t="s">
        <v>51</v>
      </c>
      <c r="E205" s="3" t="s">
        <v>24</v>
      </c>
      <c r="F205" s="3">
        <v>3</v>
      </c>
      <c r="H205" s="3"/>
      <c r="I205" s="3"/>
      <c r="J205" s="3"/>
      <c r="K205" s="3"/>
      <c r="L205" s="3"/>
    </row>
    <row r="206" spans="1:12" x14ac:dyDescent="0.3">
      <c r="A206" s="2">
        <f t="shared" si="4"/>
        <v>45624</v>
      </c>
      <c r="B206" s="3">
        <v>43531</v>
      </c>
      <c r="C206" s="3" t="s">
        <v>31</v>
      </c>
      <c r="D206" s="3" t="s">
        <v>52</v>
      </c>
      <c r="E206" s="3" t="s">
        <v>24</v>
      </c>
      <c r="F206" s="3">
        <v>2</v>
      </c>
      <c r="H206" s="3"/>
      <c r="I206" s="3"/>
      <c r="J206" s="3"/>
      <c r="K206" s="3"/>
      <c r="L206" s="3"/>
    </row>
    <row r="207" spans="1:12" x14ac:dyDescent="0.3">
      <c r="A207" s="2">
        <v>45626</v>
      </c>
      <c r="B207" s="3">
        <v>44330</v>
      </c>
      <c r="C207" s="3" t="s">
        <v>53</v>
      </c>
      <c r="D207" s="3" t="s">
        <v>54</v>
      </c>
      <c r="E207" s="3" t="s">
        <v>24</v>
      </c>
      <c r="F207" s="3">
        <v>6</v>
      </c>
    </row>
    <row r="208" spans="1:12" x14ac:dyDescent="0.3">
      <c r="A208" s="2">
        <f t="shared" ref="A208:A231" si="5">A207</f>
        <v>45626</v>
      </c>
      <c r="B208" s="3">
        <v>41919</v>
      </c>
      <c r="C208" s="3" t="s">
        <v>55</v>
      </c>
      <c r="D208" s="3" t="s">
        <v>56</v>
      </c>
      <c r="E208" s="3" t="s">
        <v>24</v>
      </c>
      <c r="F208" s="3">
        <v>4</v>
      </c>
    </row>
    <row r="209" spans="1:6" x14ac:dyDescent="0.3">
      <c r="A209" s="2">
        <f t="shared" si="5"/>
        <v>45626</v>
      </c>
      <c r="B209" s="3">
        <v>42546</v>
      </c>
      <c r="C209" s="3" t="s">
        <v>55</v>
      </c>
      <c r="D209" s="3" t="s">
        <v>59</v>
      </c>
      <c r="E209" s="3" t="s">
        <v>24</v>
      </c>
      <c r="F209" s="3">
        <v>10</v>
      </c>
    </row>
    <row r="210" spans="1:6" x14ac:dyDescent="0.3">
      <c r="A210" s="2">
        <f t="shared" si="5"/>
        <v>45626</v>
      </c>
      <c r="B210" s="3">
        <v>50005</v>
      </c>
      <c r="C210" s="3" t="s">
        <v>55</v>
      </c>
      <c r="D210" s="3" t="s">
        <v>82</v>
      </c>
      <c r="E210" s="3" t="s">
        <v>24</v>
      </c>
      <c r="F210" s="3">
        <v>2</v>
      </c>
    </row>
    <row r="211" spans="1:6" x14ac:dyDescent="0.3">
      <c r="A211" s="2">
        <f t="shared" si="5"/>
        <v>45626</v>
      </c>
      <c r="B211" s="3">
        <v>57729</v>
      </c>
      <c r="C211" s="3" t="s">
        <v>55</v>
      </c>
      <c r="D211" s="3" t="s">
        <v>61</v>
      </c>
      <c r="E211" s="3" t="s">
        <v>24</v>
      </c>
      <c r="F211" s="3">
        <v>6</v>
      </c>
    </row>
    <row r="212" spans="1:6" x14ac:dyDescent="0.3">
      <c r="A212" s="2">
        <f t="shared" si="5"/>
        <v>45626</v>
      </c>
      <c r="B212" s="3">
        <v>42213</v>
      </c>
      <c r="C212" s="3" t="s">
        <v>62</v>
      </c>
      <c r="D212" s="3" t="s">
        <v>63</v>
      </c>
      <c r="E212" s="3" t="s">
        <v>24</v>
      </c>
      <c r="F212" s="3">
        <v>1</v>
      </c>
    </row>
    <row r="213" spans="1:6" x14ac:dyDescent="0.3">
      <c r="A213" s="2">
        <f t="shared" si="5"/>
        <v>45626</v>
      </c>
      <c r="B213" s="3">
        <v>50013</v>
      </c>
      <c r="C213" s="3" t="s">
        <v>62</v>
      </c>
      <c r="D213" s="3" t="s">
        <v>64</v>
      </c>
      <c r="E213" s="3" t="s">
        <v>24</v>
      </c>
      <c r="F213" s="3">
        <v>1</v>
      </c>
    </row>
    <row r="214" spans="1:6" x14ac:dyDescent="0.3">
      <c r="A214" s="2">
        <f t="shared" si="5"/>
        <v>45626</v>
      </c>
      <c r="B214" s="3">
        <v>41923</v>
      </c>
      <c r="C214" s="3" t="s">
        <v>65</v>
      </c>
      <c r="D214" s="3" t="s">
        <v>66</v>
      </c>
      <c r="E214" s="3" t="s">
        <v>24</v>
      </c>
      <c r="F214" s="3">
        <v>2</v>
      </c>
    </row>
    <row r="215" spans="1:6" x14ac:dyDescent="0.3">
      <c r="A215" s="2">
        <f t="shared" si="5"/>
        <v>45626</v>
      </c>
      <c r="B215" s="3">
        <v>42548</v>
      </c>
      <c r="C215" s="3" t="s">
        <v>65</v>
      </c>
      <c r="D215" s="3" t="s">
        <v>67</v>
      </c>
      <c r="E215" s="3" t="s">
        <v>24</v>
      </c>
      <c r="F215" s="3">
        <v>10</v>
      </c>
    </row>
    <row r="216" spans="1:6" x14ac:dyDescent="0.3">
      <c r="A216" s="2">
        <f t="shared" si="5"/>
        <v>45626</v>
      </c>
      <c r="B216" s="3">
        <v>50014</v>
      </c>
      <c r="C216" s="3" t="s">
        <v>65</v>
      </c>
      <c r="D216" s="3" t="s">
        <v>68</v>
      </c>
      <c r="E216" s="3" t="s">
        <v>24</v>
      </c>
      <c r="F216" s="3">
        <v>2</v>
      </c>
    </row>
    <row r="217" spans="1:6" x14ac:dyDescent="0.3">
      <c r="A217" s="2">
        <f t="shared" si="5"/>
        <v>45626</v>
      </c>
      <c r="B217" s="3">
        <v>57740</v>
      </c>
      <c r="C217" s="3" t="s">
        <v>65</v>
      </c>
      <c r="D217" s="3" t="s">
        <v>69</v>
      </c>
      <c r="E217" s="3" t="s">
        <v>24</v>
      </c>
      <c r="F217" s="3">
        <v>1</v>
      </c>
    </row>
    <row r="218" spans="1:6" x14ac:dyDescent="0.3">
      <c r="A218" s="2">
        <f t="shared" si="5"/>
        <v>45626</v>
      </c>
      <c r="B218" s="3">
        <v>42549</v>
      </c>
      <c r="C218" s="3" t="s">
        <v>70</v>
      </c>
      <c r="D218" s="3" t="s">
        <v>71</v>
      </c>
      <c r="E218" s="3" t="s">
        <v>24</v>
      </c>
      <c r="F218" s="3">
        <v>1</v>
      </c>
    </row>
    <row r="219" spans="1:6" x14ac:dyDescent="0.3">
      <c r="A219" s="2">
        <f t="shared" si="5"/>
        <v>45626</v>
      </c>
      <c r="B219" s="3">
        <v>57742</v>
      </c>
      <c r="C219" s="3" t="s">
        <v>70</v>
      </c>
      <c r="D219" s="3" t="s">
        <v>72</v>
      </c>
      <c r="E219" s="3" t="s">
        <v>24</v>
      </c>
      <c r="F219" s="3">
        <v>2</v>
      </c>
    </row>
    <row r="220" spans="1:6" x14ac:dyDescent="0.3">
      <c r="A220" s="2">
        <f t="shared" si="5"/>
        <v>45626</v>
      </c>
      <c r="B220" s="3">
        <v>30960</v>
      </c>
      <c r="C220" s="3" t="s">
        <v>27</v>
      </c>
      <c r="D220" s="3" t="s">
        <v>34</v>
      </c>
      <c r="E220" s="3" t="s">
        <v>24</v>
      </c>
      <c r="F220" s="3">
        <v>2</v>
      </c>
    </row>
    <row r="221" spans="1:6" x14ac:dyDescent="0.3">
      <c r="A221" s="2">
        <f t="shared" si="5"/>
        <v>45626</v>
      </c>
      <c r="B221" s="3">
        <v>44760</v>
      </c>
      <c r="C221" s="3" t="s">
        <v>27</v>
      </c>
      <c r="D221" s="3" t="s">
        <v>89</v>
      </c>
      <c r="E221" s="3" t="s">
        <v>24</v>
      </c>
      <c r="F221" s="3">
        <v>3</v>
      </c>
    </row>
    <row r="222" spans="1:6" x14ac:dyDescent="0.3">
      <c r="A222" s="2">
        <f t="shared" si="5"/>
        <v>45626</v>
      </c>
      <c r="B222" s="3">
        <v>44761</v>
      </c>
      <c r="C222" s="3" t="s">
        <v>27</v>
      </c>
      <c r="D222" s="3" t="s">
        <v>90</v>
      </c>
      <c r="E222" s="3" t="s">
        <v>24</v>
      </c>
      <c r="F222" s="3">
        <v>1</v>
      </c>
    </row>
    <row r="223" spans="1:6" x14ac:dyDescent="0.3">
      <c r="A223" s="2">
        <f t="shared" si="5"/>
        <v>45626</v>
      </c>
      <c r="B223" s="3">
        <v>37082</v>
      </c>
      <c r="C223" s="3" t="s">
        <v>35</v>
      </c>
      <c r="D223" s="3" t="s">
        <v>36</v>
      </c>
      <c r="E223" s="3" t="s">
        <v>24</v>
      </c>
      <c r="F223" s="3">
        <v>3</v>
      </c>
    </row>
    <row r="224" spans="1:6" x14ac:dyDescent="0.3">
      <c r="A224" s="2">
        <f t="shared" si="5"/>
        <v>45626</v>
      </c>
      <c r="B224" s="3">
        <v>42198</v>
      </c>
      <c r="C224" s="3" t="s">
        <v>35</v>
      </c>
      <c r="D224" s="3" t="s">
        <v>38</v>
      </c>
      <c r="E224" s="3" t="s">
        <v>24</v>
      </c>
      <c r="F224" s="3">
        <v>2</v>
      </c>
    </row>
    <row r="225" spans="1:6" x14ac:dyDescent="0.3">
      <c r="A225" s="2">
        <f t="shared" si="5"/>
        <v>45626</v>
      </c>
      <c r="B225" s="3">
        <v>42199</v>
      </c>
      <c r="C225" s="3" t="s">
        <v>35</v>
      </c>
      <c r="D225" s="3" t="s">
        <v>39</v>
      </c>
      <c r="E225" s="3" t="s">
        <v>24</v>
      </c>
      <c r="F225" s="3">
        <v>3</v>
      </c>
    </row>
    <row r="226" spans="1:6" x14ac:dyDescent="0.3">
      <c r="A226" s="2">
        <f t="shared" si="5"/>
        <v>45626</v>
      </c>
      <c r="B226" s="3">
        <v>56975</v>
      </c>
      <c r="C226" s="3" t="s">
        <v>35</v>
      </c>
      <c r="D226" s="3" t="s">
        <v>91</v>
      </c>
      <c r="E226" s="3" t="s">
        <v>24</v>
      </c>
      <c r="F226" s="3">
        <v>2</v>
      </c>
    </row>
    <row r="227" spans="1:6" x14ac:dyDescent="0.3">
      <c r="A227" s="2">
        <f t="shared" si="5"/>
        <v>45626</v>
      </c>
      <c r="B227" s="3">
        <v>52235</v>
      </c>
      <c r="C227" s="3" t="s">
        <v>40</v>
      </c>
      <c r="D227" s="3" t="s">
        <v>41</v>
      </c>
      <c r="E227" s="3" t="s">
        <v>24</v>
      </c>
      <c r="F227" s="3">
        <v>2</v>
      </c>
    </row>
    <row r="228" spans="1:6" x14ac:dyDescent="0.3">
      <c r="A228" s="2">
        <f t="shared" si="5"/>
        <v>45626</v>
      </c>
      <c r="B228" s="3">
        <v>52279</v>
      </c>
      <c r="C228" s="3" t="s">
        <v>40</v>
      </c>
      <c r="D228" s="3" t="s">
        <v>42</v>
      </c>
      <c r="E228" s="3" t="s">
        <v>24</v>
      </c>
      <c r="F228" s="3">
        <v>6</v>
      </c>
    </row>
    <row r="229" spans="1:6" x14ac:dyDescent="0.3">
      <c r="A229" s="2">
        <f t="shared" si="5"/>
        <v>45626</v>
      </c>
      <c r="B229" s="3">
        <v>43438</v>
      </c>
      <c r="C229" s="3" t="s">
        <v>31</v>
      </c>
      <c r="D229" s="3" t="s">
        <v>46</v>
      </c>
      <c r="E229" s="3" t="s">
        <v>24</v>
      </c>
      <c r="F229" s="3">
        <v>2</v>
      </c>
    </row>
    <row r="230" spans="1:6" x14ac:dyDescent="0.3">
      <c r="A230" s="2">
        <f t="shared" si="5"/>
        <v>45626</v>
      </c>
      <c r="B230" s="3">
        <v>43439</v>
      </c>
      <c r="C230" s="3" t="s">
        <v>31</v>
      </c>
      <c r="D230" s="3" t="s">
        <v>47</v>
      </c>
      <c r="E230" s="3" t="s">
        <v>24</v>
      </c>
      <c r="F230" s="3">
        <v>2</v>
      </c>
    </row>
    <row r="231" spans="1:6" x14ac:dyDescent="0.3">
      <c r="A231" s="2">
        <f t="shared" si="5"/>
        <v>45626</v>
      </c>
      <c r="B231" s="3">
        <v>43526</v>
      </c>
      <c r="C231" s="3" t="s">
        <v>31</v>
      </c>
      <c r="D231" s="3" t="s">
        <v>94</v>
      </c>
      <c r="E231" s="3" t="s">
        <v>24</v>
      </c>
      <c r="F231" s="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6EFD-999A-4849-84FB-A427EB824D8A}">
  <dimension ref="A1:C43"/>
  <sheetViews>
    <sheetView topLeftCell="A13" workbookViewId="0">
      <selection activeCell="C43" sqref="C43"/>
    </sheetView>
  </sheetViews>
  <sheetFormatPr defaultRowHeight="14.4" x14ac:dyDescent="0.3"/>
  <cols>
    <col min="1" max="1" width="6" bestFit="1" customWidth="1"/>
    <col min="2" max="2" width="18.44140625" bestFit="1" customWidth="1"/>
    <col min="3" max="3" width="35" bestFit="1" customWidth="1"/>
  </cols>
  <sheetData>
    <row r="1" spans="1:3" x14ac:dyDescent="0.3">
      <c r="A1">
        <v>44330</v>
      </c>
      <c r="B1" t="s">
        <v>53</v>
      </c>
      <c r="C1" t="s">
        <v>54</v>
      </c>
    </row>
    <row r="2" spans="1:3" x14ac:dyDescent="0.3">
      <c r="A2">
        <v>41919</v>
      </c>
      <c r="B2" t="s">
        <v>55</v>
      </c>
      <c r="C2" t="s">
        <v>56</v>
      </c>
    </row>
    <row r="3" spans="1:3" x14ac:dyDescent="0.3">
      <c r="A3">
        <v>41924</v>
      </c>
      <c r="B3" t="s">
        <v>55</v>
      </c>
      <c r="C3" t="s">
        <v>57</v>
      </c>
    </row>
    <row r="4" spans="1:3" x14ac:dyDescent="0.3">
      <c r="A4">
        <v>42200</v>
      </c>
      <c r="B4" t="s">
        <v>55</v>
      </c>
      <c r="C4" t="s">
        <v>58</v>
      </c>
    </row>
    <row r="5" spans="1:3" x14ac:dyDescent="0.3">
      <c r="A5">
        <v>42546</v>
      </c>
      <c r="B5" t="s">
        <v>55</v>
      </c>
      <c r="C5" t="s">
        <v>59</v>
      </c>
    </row>
    <row r="6" spans="1:3" x14ac:dyDescent="0.3">
      <c r="A6">
        <v>42547</v>
      </c>
      <c r="B6" t="s">
        <v>55</v>
      </c>
      <c r="C6" t="s">
        <v>60</v>
      </c>
    </row>
    <row r="7" spans="1:3" x14ac:dyDescent="0.3">
      <c r="A7">
        <v>57729</v>
      </c>
      <c r="B7" t="s">
        <v>55</v>
      </c>
      <c r="C7" t="s">
        <v>61</v>
      </c>
    </row>
    <row r="8" spans="1:3" x14ac:dyDescent="0.3">
      <c r="A8">
        <v>42213</v>
      </c>
      <c r="B8" t="s">
        <v>62</v>
      </c>
      <c r="C8" t="s">
        <v>63</v>
      </c>
    </row>
    <row r="9" spans="1:3" x14ac:dyDescent="0.3">
      <c r="A9">
        <v>50013</v>
      </c>
      <c r="B9" t="s">
        <v>62</v>
      </c>
      <c r="C9" t="s">
        <v>64</v>
      </c>
    </row>
    <row r="10" spans="1:3" x14ac:dyDescent="0.3">
      <c r="A10">
        <v>41923</v>
      </c>
      <c r="B10" t="s">
        <v>65</v>
      </c>
      <c r="C10" t="s">
        <v>66</v>
      </c>
    </row>
    <row r="11" spans="1:3" x14ac:dyDescent="0.3">
      <c r="A11">
        <v>42548</v>
      </c>
      <c r="B11" t="s">
        <v>65</v>
      </c>
      <c r="C11" t="s">
        <v>67</v>
      </c>
    </row>
    <row r="12" spans="1:3" x14ac:dyDescent="0.3">
      <c r="A12">
        <v>50014</v>
      </c>
      <c r="B12" t="s">
        <v>65</v>
      </c>
      <c r="C12" t="s">
        <v>68</v>
      </c>
    </row>
    <row r="13" spans="1:3" x14ac:dyDescent="0.3">
      <c r="A13">
        <v>57740</v>
      </c>
      <c r="B13" t="s">
        <v>65</v>
      </c>
      <c r="C13" t="s">
        <v>69</v>
      </c>
    </row>
    <row r="14" spans="1:3" x14ac:dyDescent="0.3">
      <c r="A14">
        <v>42549</v>
      </c>
      <c r="B14" t="s">
        <v>70</v>
      </c>
      <c r="C14" t="s">
        <v>71</v>
      </c>
    </row>
    <row r="15" spans="1:3" x14ac:dyDescent="0.3">
      <c r="A15">
        <v>57742</v>
      </c>
      <c r="B15" t="s">
        <v>70</v>
      </c>
      <c r="C15" t="s">
        <v>72</v>
      </c>
    </row>
    <row r="16" spans="1:3" x14ac:dyDescent="0.3">
      <c r="A16">
        <v>30960</v>
      </c>
      <c r="B16" t="s">
        <v>27</v>
      </c>
      <c r="C16" t="s">
        <v>34</v>
      </c>
    </row>
    <row r="17" spans="1:3" x14ac:dyDescent="0.3">
      <c r="A17">
        <v>37082</v>
      </c>
      <c r="B17" t="s">
        <v>35</v>
      </c>
      <c r="C17" t="s">
        <v>36</v>
      </c>
    </row>
    <row r="18" spans="1:3" x14ac:dyDescent="0.3">
      <c r="A18">
        <v>42197</v>
      </c>
      <c r="B18" t="s">
        <v>35</v>
      </c>
      <c r="C18" t="s">
        <v>37</v>
      </c>
    </row>
    <row r="19" spans="1:3" x14ac:dyDescent="0.3">
      <c r="A19">
        <v>42198</v>
      </c>
      <c r="B19" t="s">
        <v>35</v>
      </c>
      <c r="C19" t="s">
        <v>38</v>
      </c>
    </row>
    <row r="20" spans="1:3" x14ac:dyDescent="0.3">
      <c r="A20">
        <v>42199</v>
      </c>
      <c r="B20" t="s">
        <v>35</v>
      </c>
      <c r="C20" t="s">
        <v>39</v>
      </c>
    </row>
    <row r="21" spans="1:3" x14ac:dyDescent="0.3">
      <c r="A21">
        <v>52235</v>
      </c>
      <c r="B21" t="s">
        <v>40</v>
      </c>
      <c r="C21" t="s">
        <v>41</v>
      </c>
    </row>
    <row r="22" spans="1:3" x14ac:dyDescent="0.3">
      <c r="A22">
        <v>52279</v>
      </c>
      <c r="B22" t="s">
        <v>40</v>
      </c>
      <c r="C22" t="s">
        <v>42</v>
      </c>
    </row>
    <row r="23" spans="1:3" x14ac:dyDescent="0.3">
      <c r="A23">
        <v>59820</v>
      </c>
      <c r="B23" t="s">
        <v>40</v>
      </c>
      <c r="C23" t="s">
        <v>43</v>
      </c>
    </row>
    <row r="24" spans="1:3" x14ac:dyDescent="0.3">
      <c r="A24">
        <v>43178</v>
      </c>
      <c r="B24" t="s">
        <v>31</v>
      </c>
      <c r="C24" t="s">
        <v>44</v>
      </c>
    </row>
    <row r="25" spans="1:3" x14ac:dyDescent="0.3">
      <c r="A25">
        <v>43437</v>
      </c>
      <c r="B25" t="s">
        <v>31</v>
      </c>
      <c r="C25" t="s">
        <v>45</v>
      </c>
    </row>
    <row r="26" spans="1:3" x14ac:dyDescent="0.3">
      <c r="A26">
        <v>43438</v>
      </c>
      <c r="B26" t="s">
        <v>31</v>
      </c>
      <c r="C26" t="s">
        <v>46</v>
      </c>
    </row>
    <row r="27" spans="1:3" x14ac:dyDescent="0.3">
      <c r="A27">
        <v>43439</v>
      </c>
      <c r="B27" t="s">
        <v>31</v>
      </c>
      <c r="C27" t="s">
        <v>47</v>
      </c>
    </row>
    <row r="28" spans="1:3" x14ac:dyDescent="0.3">
      <c r="A28">
        <v>43525</v>
      </c>
      <c r="B28" t="s">
        <v>31</v>
      </c>
      <c r="C28" t="s">
        <v>48</v>
      </c>
    </row>
    <row r="29" spans="1:3" x14ac:dyDescent="0.3">
      <c r="A29">
        <v>43526</v>
      </c>
      <c r="B29" t="s">
        <v>31</v>
      </c>
      <c r="C29" t="s">
        <v>49</v>
      </c>
    </row>
    <row r="30" spans="1:3" x14ac:dyDescent="0.3">
      <c r="A30">
        <v>43529</v>
      </c>
      <c r="B30" t="s">
        <v>31</v>
      </c>
      <c r="C30" t="s">
        <v>50</v>
      </c>
    </row>
    <row r="31" spans="1:3" x14ac:dyDescent="0.3">
      <c r="A31">
        <v>43530</v>
      </c>
      <c r="B31" t="s">
        <v>31</v>
      </c>
      <c r="C31" t="s">
        <v>51</v>
      </c>
    </row>
    <row r="32" spans="1:3" x14ac:dyDescent="0.3">
      <c r="A32">
        <v>43531</v>
      </c>
      <c r="B32" t="s">
        <v>31</v>
      </c>
      <c r="C32" t="s">
        <v>52</v>
      </c>
    </row>
    <row r="33" spans="1:3" x14ac:dyDescent="0.3">
      <c r="A33" s="3">
        <v>50023</v>
      </c>
      <c r="B33" s="3" t="s">
        <v>79</v>
      </c>
      <c r="C33" s="3" t="s">
        <v>80</v>
      </c>
    </row>
    <row r="34" spans="1:3" x14ac:dyDescent="0.3">
      <c r="A34" s="3">
        <v>50002</v>
      </c>
      <c r="B34" s="3" t="s">
        <v>55</v>
      </c>
      <c r="C34" s="3" t="s">
        <v>81</v>
      </c>
    </row>
    <row r="35" spans="1:3" x14ac:dyDescent="0.3">
      <c r="A35" s="3">
        <v>50005</v>
      </c>
      <c r="B35" s="3" t="s">
        <v>55</v>
      </c>
      <c r="C35" s="3" t="s">
        <v>82</v>
      </c>
    </row>
    <row r="36" spans="1:3" x14ac:dyDescent="0.3">
      <c r="A36" s="3">
        <v>50015</v>
      </c>
      <c r="B36" s="3" t="s">
        <v>85</v>
      </c>
      <c r="C36" s="3" t="s">
        <v>86</v>
      </c>
    </row>
    <row r="37" spans="1:3" x14ac:dyDescent="0.3">
      <c r="A37" s="3">
        <v>44758</v>
      </c>
      <c r="B37" s="3" t="s">
        <v>27</v>
      </c>
      <c r="C37" s="3" t="s">
        <v>87</v>
      </c>
    </row>
    <row r="38" spans="1:3" x14ac:dyDescent="0.3">
      <c r="A38" s="3">
        <v>44759</v>
      </c>
      <c r="B38" s="3" t="s">
        <v>27</v>
      </c>
      <c r="C38" s="3" t="s">
        <v>88</v>
      </c>
    </row>
    <row r="39" spans="1:3" x14ac:dyDescent="0.3">
      <c r="A39" s="3">
        <v>44760</v>
      </c>
      <c r="B39" s="3" t="s">
        <v>27</v>
      </c>
      <c r="C39" s="3" t="s">
        <v>89</v>
      </c>
    </row>
    <row r="40" spans="1:3" x14ac:dyDescent="0.3">
      <c r="A40" s="3">
        <v>44761</v>
      </c>
      <c r="B40" s="3" t="s">
        <v>27</v>
      </c>
      <c r="C40" s="3" t="s">
        <v>90</v>
      </c>
    </row>
    <row r="41" spans="1:3" x14ac:dyDescent="0.3">
      <c r="A41" s="3">
        <v>56975</v>
      </c>
      <c r="B41" s="3" t="s">
        <v>35</v>
      </c>
      <c r="C41" s="3" t="s">
        <v>91</v>
      </c>
    </row>
    <row r="42" spans="1:3" x14ac:dyDescent="0.3">
      <c r="A42" s="3">
        <v>45767</v>
      </c>
      <c r="B42" s="3" t="s">
        <v>31</v>
      </c>
      <c r="C42" s="3" t="s">
        <v>92</v>
      </c>
    </row>
    <row r="43" spans="1:3" x14ac:dyDescent="0.3">
      <c r="A43" s="3">
        <v>45840</v>
      </c>
      <c r="B43" s="3" t="s">
        <v>31</v>
      </c>
      <c r="C43" s="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Cut Fruit</vt:lpstr>
      <vt:lpstr>Top Fruits</vt:lpstr>
      <vt:lpstr>Fruits Price</vt:lpstr>
      <vt:lpstr>Sheet3</vt:lpstr>
      <vt:lpstr>Cut Fruits - Analysis</vt:lpstr>
      <vt:lpstr>Cut Fruits - Dashboard</vt:lpstr>
      <vt:lpstr>Cut Veg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Sachin Prakash Kashyap</cp:lastModifiedBy>
  <dcterms:created xsi:type="dcterms:W3CDTF">2024-12-10T05:49:39Z</dcterms:created>
  <dcterms:modified xsi:type="dcterms:W3CDTF">2025-01-06T20:04:30Z</dcterms:modified>
</cp:coreProperties>
</file>