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CBF32C70-BC79-4461-9D63-401FEFDDB6FD}" xr6:coauthVersionLast="45" xr6:coauthVersionMax="45" xr10:uidLastSave="{00000000-0000-0000-0000-000000000000}"/>
  <bookViews>
    <workbookView xWindow="-120" yWindow="-120" windowWidth="20730" windowHeight="11160" firstSheet="4" activeTab="7" xr2:uid="{C461083C-6DDE-45C0-A07E-B53CB8617C02}"/>
  </bookViews>
  <sheets>
    <sheet name="TimeSeries" sheetId="1" r:id="rId1"/>
    <sheet name="TimeSeries2" sheetId="2" r:id="rId2"/>
    <sheet name="Moving Avg" sheetId="3" r:id="rId3"/>
    <sheet name="Forecasting - Exponential Smoot" sheetId="4" r:id="rId4"/>
    <sheet name="Linear Trend" sheetId="5" r:id="rId5"/>
    <sheet name="Wheather Linear,Quad,Exponentia" sheetId="6" r:id="rId6"/>
    <sheet name="AR model" sheetId="7" r:id="rId7"/>
    <sheet name="Moving Average Model" sheetId="8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7" l="1"/>
  <c r="E6" i="6"/>
  <c r="E7" i="6"/>
  <c r="E8" i="6"/>
  <c r="E9" i="6"/>
  <c r="E5" i="6"/>
  <c r="I7" i="6"/>
  <c r="I8" i="6"/>
  <c r="I9" i="6"/>
  <c r="I6" i="6"/>
  <c r="D7" i="6"/>
  <c r="D8" i="6"/>
  <c r="D9" i="6"/>
  <c r="D6" i="6"/>
  <c r="L6" i="6"/>
  <c r="L7" i="6"/>
  <c r="L8" i="6"/>
  <c r="L9" i="6"/>
  <c r="L5" i="6"/>
  <c r="H9" i="6"/>
  <c r="H6" i="6"/>
  <c r="H7" i="6"/>
  <c r="H8" i="6"/>
  <c r="H5" i="6"/>
  <c r="C6" i="6"/>
  <c r="C7" i="6"/>
  <c r="C8" i="6"/>
  <c r="C9" i="6"/>
  <c r="C5" i="6"/>
  <c r="B18" i="5"/>
  <c r="B19" i="5"/>
  <c r="B20" i="5"/>
  <c r="B17" i="5"/>
  <c r="C5" i="4"/>
  <c r="C6" i="4" s="1"/>
  <c r="C7" i="4" s="1"/>
  <c r="C8" i="4" s="1"/>
  <c r="C9" i="4" s="1"/>
  <c r="C10" i="4" s="1"/>
  <c r="C11" i="4" s="1"/>
  <c r="C12" i="4" s="1"/>
  <c r="C4" i="4"/>
  <c r="D7" i="3"/>
  <c r="D8" i="3"/>
  <c r="D9" i="3"/>
  <c r="D10" i="3"/>
  <c r="D11" i="3"/>
  <c r="D12" i="3"/>
  <c r="D13" i="3"/>
  <c r="D5" i="3"/>
  <c r="D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16" authorId="0" shapeId="0" xr:uid="{60ECB850-3CA1-4D45-8C6E-1C16871CE57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1- alpha
</t>
        </r>
      </text>
    </comment>
  </commentList>
</comments>
</file>

<file path=xl/sharedStrings.xml><?xml version="1.0" encoding="utf-8"?>
<sst xmlns="http://schemas.openxmlformats.org/spreadsheetml/2006/main" count="124" uniqueCount="76">
  <si>
    <t>Year</t>
  </si>
  <si>
    <t>Sales</t>
  </si>
  <si>
    <t>Period</t>
  </si>
  <si>
    <t>year</t>
  </si>
  <si>
    <t>quarter</t>
  </si>
  <si>
    <t>sales1</t>
  </si>
  <si>
    <t>sales2</t>
  </si>
  <si>
    <t>DataAnalysis MA</t>
  </si>
  <si>
    <t>Forecast(Alpha=0.2)</t>
  </si>
  <si>
    <t>Alpha = 0.2</t>
  </si>
  <si>
    <t>Damping Fctor =0.8</t>
  </si>
  <si>
    <t>Years</t>
  </si>
  <si>
    <t>Time Period (X)</t>
  </si>
  <si>
    <t>Sales (Y)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</si>
  <si>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</si>
  <si>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</si>
  <si>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</si>
  <si>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</si>
  <si>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</si>
  <si>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</si>
  <si>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</si>
  <si>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</si>
  <si>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</si>
  <si>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</si>
  <si>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</si>
  <si>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</si>
  <si>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</si>
  <si>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</si>
  <si>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</si>
  <si>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</si>
  <si>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</si>
  <si>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</si>
  <si>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</si>
  <si>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</si>
  <si>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</si>
  <si>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</si>
  <si>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</si>
  <si>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</si>
  <si>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??</t>
  </si>
  <si>
    <t>Y= Intercept + Time Perod * X</t>
  </si>
  <si>
    <t>PREDICT 'Y' for 2005 ,2006….??</t>
  </si>
  <si>
    <t xml:space="preserve">Which series out of 3 below comes from Linear,Quadractic or Exponential Function </t>
  </si>
  <si>
    <t>x</t>
  </si>
  <si>
    <t>y</t>
  </si>
  <si>
    <t>Change in y</t>
  </si>
  <si>
    <t>Change in change of y</t>
  </si>
  <si>
    <t>ratio</t>
  </si>
  <si>
    <t>change n y (Constant Slope)</t>
  </si>
  <si>
    <t>Y</t>
  </si>
  <si>
    <t>X1</t>
  </si>
  <si>
    <t>X2</t>
  </si>
  <si>
    <t>Units</t>
  </si>
  <si>
    <t>Lag by 1 period</t>
  </si>
  <si>
    <t>Lag by 2 period</t>
  </si>
  <si>
    <t>Y(t)</t>
  </si>
  <si>
    <t>Y(t-1)</t>
  </si>
  <si>
    <t>Y(t-2)</t>
  </si>
  <si>
    <t>-</t>
  </si>
  <si>
    <t>X Variable 1</t>
  </si>
  <si>
    <t>X Variable 2</t>
  </si>
  <si>
    <t>RESIDUAL OUTPUT</t>
  </si>
  <si>
    <t>Observation</t>
  </si>
  <si>
    <t>Predicted Y</t>
  </si>
  <si>
    <t>Residuals</t>
  </si>
  <si>
    <t>AR Value=</t>
  </si>
  <si>
    <t>A Crazy professor throws party for graduate students every month</t>
  </si>
  <si>
    <t>You are in charge of getting cakes. On an average you buy 10 cakes</t>
  </si>
  <si>
    <t>t</t>
  </si>
  <si>
    <t>f(t)^</t>
  </si>
  <si>
    <t>f(t)</t>
  </si>
  <si>
    <t>month no</t>
  </si>
  <si>
    <t>Predicted qty of cake to be brought in current month</t>
  </si>
  <si>
    <t>Error pointed by Prof. fo thet Last month</t>
  </si>
  <si>
    <t>No of cake that have been brougth</t>
  </si>
  <si>
    <t>Error(t-1)</t>
  </si>
  <si>
    <t>First Month noPrev 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</si>
</sst>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0" fontId="5" fillId="0" borderId="0" xfId="0" applyFont="1"/>
    <xf numFmtId="0" fontId="6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0" borderId="0" xfId="0" applyFont="1"/>
    <xf numFmtId="0" fontId="1" fillId="0" borderId="0" xfId="0" applyFont="1" applyAlignment="1">
      <alignment wrapText="1"/>
    </xf>
    <xf numFmtId="0" fontId="0" fillId="0" borderId="3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TimeSeries!$C$5:$C$10</c:f>
              <c:numCache>
                <c:formatCode>General</c:formatCode>
                <c:ptCount val="6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</c:numCache>
            </c:numRef>
          </c:xVal>
          <c:yVal>
            <c:numRef>
              <c:f>TimeSeries!$D$5:$D$10</c:f>
              <c:numCache>
                <c:formatCode>General</c:formatCode>
                <c:ptCount val="6"/>
                <c:pt idx="0">
                  <c:v>26</c:v>
                </c:pt>
                <c:pt idx="1">
                  <c:v>28</c:v>
                </c:pt>
                <c:pt idx="2">
                  <c:v>29</c:v>
                </c:pt>
                <c:pt idx="3">
                  <c:v>31</c:v>
                </c:pt>
                <c:pt idx="4">
                  <c:v>32</c:v>
                </c:pt>
                <c:pt idx="5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03-4CB6-B792-84CDA72D4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031968"/>
        <c:axId val="553028688"/>
      </c:scatterChart>
      <c:valAx>
        <c:axId val="55303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028688"/>
        <c:crosses val="autoZero"/>
        <c:crossBetween val="midCat"/>
      </c:valAx>
      <c:valAx>
        <c:axId val="55302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03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TimeSeries2!$C$3</c:f>
              <c:strCache>
                <c:ptCount val="1"/>
                <c:pt idx="0">
                  <c:v>quarter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TimeSeries2!$C$4:$C$11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F-4005-A384-7B037B5F546E}"/>
            </c:ext>
          </c:extLst>
        </c:ser>
        <c:ser>
          <c:idx val="1"/>
          <c:order val="1"/>
          <c:tx>
            <c:strRef>
              <c:f>TimeSeries2!$D$3</c:f>
              <c:strCache>
                <c:ptCount val="1"/>
                <c:pt idx="0">
                  <c:v>sales1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TimeSeries2!$D$4:$D$11</c:f>
              <c:numCache>
                <c:formatCode>General</c:formatCode>
                <c:ptCount val="8"/>
                <c:pt idx="0">
                  <c:v>10</c:v>
                </c:pt>
                <c:pt idx="1">
                  <c:v>12</c:v>
                </c:pt>
                <c:pt idx="2">
                  <c:v>9</c:v>
                </c:pt>
                <c:pt idx="3">
                  <c:v>13</c:v>
                </c:pt>
                <c:pt idx="4">
                  <c:v>10</c:v>
                </c:pt>
                <c:pt idx="5">
                  <c:v>11</c:v>
                </c:pt>
                <c:pt idx="6">
                  <c:v>15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EF-4005-A384-7B037B5F546E}"/>
            </c:ext>
          </c:extLst>
        </c:ser>
        <c:ser>
          <c:idx val="2"/>
          <c:order val="2"/>
          <c:tx>
            <c:strRef>
              <c:f>TimeSeries2!$E$3</c:f>
              <c:strCache>
                <c:ptCount val="1"/>
                <c:pt idx="0">
                  <c:v>sales2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TimeSeries2!$E$4:$E$11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18</c:v>
                </c:pt>
                <c:pt idx="3">
                  <c:v>14</c:v>
                </c:pt>
                <c:pt idx="4">
                  <c:v>13</c:v>
                </c:pt>
                <c:pt idx="5">
                  <c:v>17</c:v>
                </c:pt>
                <c:pt idx="6">
                  <c:v>22</c:v>
                </c:pt>
                <c:pt idx="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EF-4005-A384-7B037B5F5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390176"/>
        <c:axId val="552393456"/>
      </c:lineChart>
      <c:catAx>
        <c:axId val="55239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93456"/>
        <c:crosses val="autoZero"/>
        <c:auto val="1"/>
        <c:lblAlgn val="ctr"/>
        <c:lblOffset val="100"/>
        <c:noMultiLvlLbl val="0"/>
      </c:catAx>
      <c:valAx>
        <c:axId val="55239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9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Moving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'Moving Avg'!$C$3</c:f>
              <c:strCache>
                <c:ptCount val="1"/>
                <c:pt idx="0">
                  <c:v>Sales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'Moving Avg'!$C$4:$C$13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5</c:v>
                </c:pt>
                <c:pt idx="3">
                  <c:v>8</c:v>
                </c:pt>
                <c:pt idx="4">
                  <c:v>9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01-41DE-8411-5C95CC7FB860}"/>
            </c:ext>
          </c:extLst>
        </c:ser>
        <c:ser>
          <c:idx val="1"/>
          <c:order val="1"/>
          <c:tx>
            <c:strRef>
              <c:f>'Moving Avg'!$D$3</c:f>
              <c:strCache>
                <c:ptCount val="1"/>
                <c:pt idx="0">
                  <c:v>DataAnalysis MA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'Moving Avg'!$D$4:$D$13</c:f>
              <c:numCache>
                <c:formatCode>General</c:formatCode>
                <c:ptCount val="10"/>
                <c:pt idx="0">
                  <c:v>#N/A</c:v>
                </c:pt>
                <c:pt idx="1">
                  <c:v>5</c:v>
                </c:pt>
                <c:pt idx="2">
                  <c:v>5.5</c:v>
                </c:pt>
                <c:pt idx="3">
                  <c:v>6.5</c:v>
                </c:pt>
                <c:pt idx="4">
                  <c:v>8.5</c:v>
                </c:pt>
                <c:pt idx="5">
                  <c:v>7</c:v>
                </c:pt>
                <c:pt idx="6">
                  <c:v>4.5</c:v>
                </c:pt>
                <c:pt idx="7">
                  <c:v>3.5</c:v>
                </c:pt>
                <c:pt idx="8">
                  <c:v>5</c:v>
                </c:pt>
                <c:pt idx="9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01-41DE-8411-5C95CC7FB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957888"/>
        <c:axId val="570964776"/>
      </c:lineChart>
      <c:catAx>
        <c:axId val="570957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964776"/>
        <c:crosses val="autoZero"/>
        <c:auto val="1"/>
        <c:lblAlgn val="ctr"/>
        <c:lblOffset val="100"/>
        <c:noMultiLvlLbl val="0"/>
      </c:catAx>
      <c:valAx>
        <c:axId val="57096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95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Exponential Smoothing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'Forecasting - Exponential Smoot'!$B$3:$B$12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5</c:v>
                </c:pt>
                <c:pt idx="3">
                  <c:v>8</c:v>
                </c:pt>
                <c:pt idx="4">
                  <c:v>9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7-493C-B2E5-F17179C031C8}"/>
            </c:ext>
          </c:extLst>
        </c:ser>
        <c:ser>
          <c:idx val="1"/>
          <c:order val="1"/>
          <c:tx>
            <c:v>Forecast</c:v>
          </c:tx>
          <c:val>
            <c:numRef>
              <c:f>'Forecasting - Exponential Smoot'!$C$3:$C$12</c:f>
              <c:numCache>
                <c:formatCode>General</c:formatCode>
                <c:ptCount val="10"/>
                <c:pt idx="0">
                  <c:v>#N/A</c:v>
                </c:pt>
                <c:pt idx="1">
                  <c:v>4</c:v>
                </c:pt>
                <c:pt idx="2">
                  <c:v>4.4000000000000004</c:v>
                </c:pt>
                <c:pt idx="3">
                  <c:v>4.5200000000000005</c:v>
                </c:pt>
                <c:pt idx="4">
                  <c:v>5.2160000000000011</c:v>
                </c:pt>
                <c:pt idx="5">
                  <c:v>5.9728000000000012</c:v>
                </c:pt>
                <c:pt idx="6">
                  <c:v>5.7782400000000012</c:v>
                </c:pt>
                <c:pt idx="7">
                  <c:v>5.4225920000000007</c:v>
                </c:pt>
                <c:pt idx="8">
                  <c:v>4.938073600000001</c:v>
                </c:pt>
                <c:pt idx="9">
                  <c:v>5.3504588800000015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97-493C-B2E5-F17179C03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531960"/>
        <c:axId val="542532944"/>
      </c:lineChart>
      <c:catAx>
        <c:axId val="542531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542532944"/>
        <c:crosses val="autoZero"/>
        <c:auto val="1"/>
        <c:lblAlgn val="ctr"/>
        <c:lblOffset val="100"/>
        <c:noMultiLvlLbl val="0"/>
      </c:catAx>
      <c:valAx>
        <c:axId val="542532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25319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Exponential Smoothing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'Forecasting - Exponential Smoot'!$B$3:$B$12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5</c:v>
                </c:pt>
                <c:pt idx="3">
                  <c:v>8</c:v>
                </c:pt>
                <c:pt idx="4">
                  <c:v>9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C7-4F49-93D8-9A512100C827}"/>
            </c:ext>
          </c:extLst>
        </c:ser>
        <c:ser>
          <c:idx val="1"/>
          <c:order val="1"/>
          <c:tx>
            <c:v>Forecast</c:v>
          </c:tx>
          <c:val>
            <c:numRef>
              <c:f>'Forecasting - Exponential Smoot'!$C$3:$C$12</c:f>
              <c:numCache>
                <c:formatCode>General</c:formatCode>
                <c:ptCount val="10"/>
                <c:pt idx="0">
                  <c:v>#N/A</c:v>
                </c:pt>
                <c:pt idx="1">
                  <c:v>4</c:v>
                </c:pt>
                <c:pt idx="2">
                  <c:v>4.4000000000000004</c:v>
                </c:pt>
                <c:pt idx="3">
                  <c:v>4.5200000000000005</c:v>
                </c:pt>
                <c:pt idx="4">
                  <c:v>5.2160000000000011</c:v>
                </c:pt>
                <c:pt idx="5">
                  <c:v>5.9728000000000012</c:v>
                </c:pt>
                <c:pt idx="6">
                  <c:v>5.7782400000000012</c:v>
                </c:pt>
                <c:pt idx="7">
                  <c:v>5.4225920000000007</c:v>
                </c:pt>
                <c:pt idx="8">
                  <c:v>4.938073600000001</c:v>
                </c:pt>
                <c:pt idx="9">
                  <c:v>5.3504588800000015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C7-4F49-93D8-9A512100C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974616"/>
        <c:axId val="570976256"/>
      </c:lineChart>
      <c:catAx>
        <c:axId val="570974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570976256"/>
        <c:crosses val="autoZero"/>
        <c:auto val="1"/>
        <c:lblAlgn val="ctr"/>
        <c:lblOffset val="100"/>
        <c:noMultiLvlLbl val="0"/>
      </c:catAx>
      <c:valAx>
        <c:axId val="570976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097461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</xdr:row>
      <xdr:rowOff>0</xdr:rowOff>
    </xdr:from>
    <xdr:to>
      <xdr:col>13</xdr:col>
      <xdr:colOff>342900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B73DC5-FB22-43B5-A33B-00AAA6E619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28575</xdr:rowOff>
    </xdr:from>
    <xdr:to>
      <xdr:col>14</xdr:col>
      <xdr:colOff>28575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30CE6E-A44E-4D7F-A1DD-A04545170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4</xdr:row>
      <xdr:rowOff>28575</xdr:rowOff>
    </xdr:from>
    <xdr:to>
      <xdr:col>13</xdr:col>
      <xdr:colOff>209550</xdr:colOff>
      <xdr:row>18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099B2B-954A-43E4-9281-D555AF8B1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2</xdr:row>
      <xdr:rowOff>180975</xdr:rowOff>
    </xdr:from>
    <xdr:to>
      <xdr:col>10</xdr:col>
      <xdr:colOff>238125</xdr:colOff>
      <xdr:row>12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5E30BC-9EBC-4DA0-BDDB-B91E04123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238125</xdr:colOff>
      <xdr:row>2</xdr:row>
      <xdr:rowOff>180975</xdr:rowOff>
    </xdr:from>
    <xdr:to>
      <xdr:col>10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4C5E29-6861-40CB-8D99-EE0D7EE44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BE1A9-C8EF-4F55-9AAE-79D6669B27E3}">
  <dimension ref="C4:D10"/>
  <sheetViews>
    <sheetView zoomScaleNormal="100" workbookViewId="0">
      <selection activeCell="M12" sqref="M12"/>
    </sheetView>
  </sheetViews>
  <sheetFormatPr defaultRowHeight="15" x14ac:dyDescent="0.25"/>
  <sheetData>
    <row r="4" spans="3:4" x14ac:dyDescent="0.25">
      <c r="C4" t="s">
        <v>0</v>
      </c>
      <c r="D4" t="s">
        <v>1</v>
      </c>
    </row>
    <row r="5" spans="3:4" x14ac:dyDescent="0.25">
      <c r="C5">
        <v>2003</v>
      </c>
      <c r="D5">
        <v>26</v>
      </c>
    </row>
    <row r="6" spans="3:4" x14ac:dyDescent="0.25">
      <c r="C6">
        <v>2004</v>
      </c>
      <c r="D6">
        <v>28</v>
      </c>
    </row>
    <row r="7" spans="3:4" x14ac:dyDescent="0.25">
      <c r="C7">
        <v>2005</v>
      </c>
      <c r="D7">
        <v>29</v>
      </c>
    </row>
    <row r="8" spans="3:4" x14ac:dyDescent="0.25">
      <c r="C8">
        <v>2006</v>
      </c>
      <c r="D8">
        <v>31</v>
      </c>
    </row>
    <row r="9" spans="3:4" x14ac:dyDescent="0.25">
      <c r="C9">
        <v>2007</v>
      </c>
      <c r="D9">
        <v>32</v>
      </c>
    </row>
    <row r="10" spans="3:4" x14ac:dyDescent="0.25">
      <c r="C10">
        <v>2008</v>
      </c>
      <c r="D10">
        <v>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32EA4-445F-4820-8EA4-C547681A2325}">
  <dimension ref="A3:E11"/>
  <sheetViews>
    <sheetView workbookViewId="0">
      <selection activeCell="I4" sqref="I4"/>
    </sheetView>
  </sheetViews>
  <sheetFormatPr defaultRowHeight="15" x14ac:dyDescent="0.25"/>
  <sheetData>
    <row r="3" spans="1:5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</row>
    <row r="4" spans="1:5" x14ac:dyDescent="0.25">
      <c r="A4">
        <v>1</v>
      </c>
      <c r="B4">
        <v>2005</v>
      </c>
      <c r="C4">
        <v>1</v>
      </c>
      <c r="D4">
        <v>10</v>
      </c>
      <c r="E4">
        <v>10</v>
      </c>
    </row>
    <row r="5" spans="1:5" x14ac:dyDescent="0.25">
      <c r="A5">
        <v>2</v>
      </c>
      <c r="B5">
        <v>2005</v>
      </c>
      <c r="C5">
        <v>2</v>
      </c>
      <c r="D5">
        <v>12</v>
      </c>
      <c r="E5">
        <v>15</v>
      </c>
    </row>
    <row r="6" spans="1:5" x14ac:dyDescent="0.25">
      <c r="A6">
        <v>3</v>
      </c>
      <c r="B6">
        <v>2005</v>
      </c>
      <c r="C6">
        <v>3</v>
      </c>
      <c r="D6">
        <v>9</v>
      </c>
      <c r="E6">
        <v>18</v>
      </c>
    </row>
    <row r="7" spans="1:5" x14ac:dyDescent="0.25">
      <c r="A7">
        <v>4</v>
      </c>
      <c r="B7">
        <v>2005</v>
      </c>
      <c r="C7">
        <v>4</v>
      </c>
      <c r="D7">
        <v>13</v>
      </c>
      <c r="E7">
        <v>14</v>
      </c>
    </row>
    <row r="8" spans="1:5" x14ac:dyDescent="0.25">
      <c r="A8">
        <v>5</v>
      </c>
      <c r="B8">
        <v>2006</v>
      </c>
      <c r="C8">
        <v>1</v>
      </c>
      <c r="D8">
        <v>10</v>
      </c>
      <c r="E8">
        <v>13</v>
      </c>
    </row>
    <row r="9" spans="1:5" x14ac:dyDescent="0.25">
      <c r="A9">
        <v>6</v>
      </c>
      <c r="B9">
        <v>2006</v>
      </c>
      <c r="C9">
        <v>2</v>
      </c>
      <c r="D9">
        <v>11</v>
      </c>
      <c r="E9">
        <v>17</v>
      </c>
    </row>
    <row r="10" spans="1:5" x14ac:dyDescent="0.25">
      <c r="A10">
        <v>7</v>
      </c>
      <c r="B10">
        <v>2006</v>
      </c>
      <c r="C10">
        <v>3</v>
      </c>
      <c r="D10">
        <v>15</v>
      </c>
      <c r="E10">
        <v>22</v>
      </c>
    </row>
    <row r="11" spans="1:5" x14ac:dyDescent="0.25">
      <c r="A11">
        <v>8</v>
      </c>
      <c r="B11">
        <v>2006</v>
      </c>
      <c r="C11">
        <v>4</v>
      </c>
      <c r="D11">
        <v>8</v>
      </c>
      <c r="E11">
        <v>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D8DEE-2BEF-4C30-B0FA-B3B6EC80E593}">
  <dimension ref="B3:D13"/>
  <sheetViews>
    <sheetView workbookViewId="0">
      <selection activeCell="D20" sqref="D20"/>
    </sheetView>
  </sheetViews>
  <sheetFormatPr defaultRowHeight="15" x14ac:dyDescent="0.25"/>
  <cols>
    <col min="4" max="4" width="15.5703125" customWidth="1"/>
  </cols>
  <sheetData>
    <row r="3" spans="2:4" x14ac:dyDescent="0.25">
      <c r="B3" t="s">
        <v>0</v>
      </c>
      <c r="C3" t="s">
        <v>1</v>
      </c>
      <c r="D3" t="s">
        <v>7</v>
      </c>
    </row>
    <row r="4" spans="2:4" x14ac:dyDescent="0.25">
      <c r="B4">
        <v>2003</v>
      </c>
      <c r="C4">
        <v>4</v>
      </c>
      <c r="D4" t="e">
        <v>#N/A</v>
      </c>
    </row>
    <row r="5" spans="2:4" x14ac:dyDescent="0.25">
      <c r="B5">
        <v>2004</v>
      </c>
      <c r="C5">
        <v>6</v>
      </c>
      <c r="D5">
        <f t="shared" ref="D5:D23" si="0">AVERAGE(C4:C5)</f>
        <v>5</v>
      </c>
    </row>
    <row r="6" spans="2:4" x14ac:dyDescent="0.25">
      <c r="B6">
        <v>2005</v>
      </c>
      <c r="C6">
        <v>5</v>
      </c>
      <c r="D6">
        <f t="shared" si="0"/>
        <v>5.5</v>
      </c>
    </row>
    <row r="7" spans="2:4" x14ac:dyDescent="0.25">
      <c r="B7">
        <v>2006</v>
      </c>
      <c r="C7">
        <v>8</v>
      </c>
      <c r="D7">
        <f t="shared" si="0"/>
        <v>6.5</v>
      </c>
    </row>
    <row r="8" spans="2:4" x14ac:dyDescent="0.25">
      <c r="B8">
        <v>2007</v>
      </c>
      <c r="C8">
        <v>9</v>
      </c>
      <c r="D8">
        <f t="shared" si="0"/>
        <v>8.5</v>
      </c>
    </row>
    <row r="9" spans="2:4" x14ac:dyDescent="0.25">
      <c r="B9">
        <v>2008</v>
      </c>
      <c r="C9">
        <v>5</v>
      </c>
      <c r="D9">
        <f t="shared" si="0"/>
        <v>7</v>
      </c>
    </row>
    <row r="10" spans="2:4" x14ac:dyDescent="0.25">
      <c r="B10">
        <v>2009</v>
      </c>
      <c r="C10">
        <v>4</v>
      </c>
      <c r="D10">
        <f t="shared" si="0"/>
        <v>4.5</v>
      </c>
    </row>
    <row r="11" spans="2:4" x14ac:dyDescent="0.25">
      <c r="B11">
        <v>2010</v>
      </c>
      <c r="C11">
        <v>3</v>
      </c>
      <c r="D11">
        <f t="shared" si="0"/>
        <v>3.5</v>
      </c>
    </row>
    <row r="12" spans="2:4" x14ac:dyDescent="0.25">
      <c r="B12">
        <v>2011</v>
      </c>
      <c r="C12">
        <v>7</v>
      </c>
      <c r="D12">
        <f t="shared" si="0"/>
        <v>5</v>
      </c>
    </row>
    <row r="13" spans="2:4" x14ac:dyDescent="0.25">
      <c r="B13">
        <v>2012</v>
      </c>
      <c r="C13">
        <v>8</v>
      </c>
      <c r="D13">
        <f t="shared" si="0"/>
        <v>7.5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83AF0-3885-4D2B-AB01-1FF4368FFFAF}">
  <dimension ref="A2:C16"/>
  <sheetViews>
    <sheetView workbookViewId="0">
      <selection activeCell="C16" sqref="C16"/>
    </sheetView>
  </sheetViews>
  <sheetFormatPr defaultRowHeight="15" x14ac:dyDescent="0.25"/>
  <cols>
    <col min="3" max="3" width="18.28515625" customWidth="1"/>
  </cols>
  <sheetData>
    <row r="2" spans="1:3" x14ac:dyDescent="0.25">
      <c r="A2" t="s">
        <v>0</v>
      </c>
      <c r="B2" t="s">
        <v>1</v>
      </c>
      <c r="C2" t="s">
        <v>8</v>
      </c>
    </row>
    <row r="3" spans="1:3" x14ac:dyDescent="0.25">
      <c r="A3">
        <v>2003</v>
      </c>
      <c r="B3">
        <v>4</v>
      </c>
      <c r="C3" t="e">
        <v>#N/A</v>
      </c>
    </row>
    <row r="4" spans="1:3" x14ac:dyDescent="0.25">
      <c r="A4">
        <v>2004</v>
      </c>
      <c r="B4">
        <v>6</v>
      </c>
      <c r="C4">
        <f>B3</f>
        <v>4</v>
      </c>
    </row>
    <row r="5" spans="1:3" x14ac:dyDescent="0.25">
      <c r="A5">
        <v>2005</v>
      </c>
      <c r="B5">
        <v>5</v>
      </c>
      <c r="C5">
        <f t="shared" ref="C5:C12" si="0">0.2*B4+0.8*C4</f>
        <v>4.4000000000000004</v>
      </c>
    </row>
    <row r="6" spans="1:3" x14ac:dyDescent="0.25">
      <c r="A6">
        <v>2006</v>
      </c>
      <c r="B6">
        <v>8</v>
      </c>
      <c r="C6">
        <f t="shared" si="0"/>
        <v>4.5200000000000005</v>
      </c>
    </row>
    <row r="7" spans="1:3" x14ac:dyDescent="0.25">
      <c r="A7">
        <v>2007</v>
      </c>
      <c r="B7">
        <v>9</v>
      </c>
      <c r="C7">
        <f t="shared" si="0"/>
        <v>5.2160000000000011</v>
      </c>
    </row>
    <row r="8" spans="1:3" x14ac:dyDescent="0.25">
      <c r="A8">
        <v>2008</v>
      </c>
      <c r="B8">
        <v>5</v>
      </c>
      <c r="C8">
        <f t="shared" si="0"/>
        <v>5.9728000000000012</v>
      </c>
    </row>
    <row r="9" spans="1:3" x14ac:dyDescent="0.25">
      <c r="A9">
        <v>2009</v>
      </c>
      <c r="B9">
        <v>4</v>
      </c>
      <c r="C9">
        <f t="shared" si="0"/>
        <v>5.7782400000000012</v>
      </c>
    </row>
    <row r="10" spans="1:3" x14ac:dyDescent="0.25">
      <c r="A10">
        <v>2010</v>
      </c>
      <c r="B10">
        <v>3</v>
      </c>
      <c r="C10">
        <f t="shared" si="0"/>
        <v>5.4225920000000007</v>
      </c>
    </row>
    <row r="11" spans="1:3" x14ac:dyDescent="0.25">
      <c r="A11">
        <v>2011</v>
      </c>
      <c r="B11">
        <v>7</v>
      </c>
      <c r="C11">
        <f t="shared" si="0"/>
        <v>4.938073600000001</v>
      </c>
    </row>
    <row r="12" spans="1:3" x14ac:dyDescent="0.25">
      <c r="A12">
        <v>2012</v>
      </c>
      <c r="B12">
        <v>8</v>
      </c>
      <c r="C12">
        <f t="shared" si="0"/>
        <v>5.3504588800000015</v>
      </c>
    </row>
    <row r="15" spans="1:3" x14ac:dyDescent="0.25">
      <c r="C15" t="s">
        <v>9</v>
      </c>
    </row>
    <row r="16" spans="1:3" x14ac:dyDescent="0.25">
      <c r="C16" t="s">
        <v>10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84C82-2600-4DF0-9417-E5EB99418929}">
  <dimension ref="A2:O24"/>
  <sheetViews>
    <sheetView zoomScale="85" zoomScaleNormal="85" workbookViewId="0">
      <selection activeCell="B13" sqref="B13"/>
    </sheetView>
  </sheetViews>
  <sheetFormatPr defaultRowHeight="15" x14ac:dyDescent="0.25"/>
  <cols>
    <col min="2" max="2" width="14" customWidth="1"/>
    <col min="3" max="3" width="11.140625" customWidth="1"/>
    <col min="8" max="8" width="13.140625" customWidth="1"/>
    <col min="9" max="9" width="18.140625" customWidth="1"/>
    <col min="10" max="10" width="13" customWidth="1"/>
    <col min="11" max="11" width="12.7109375" customWidth="1"/>
    <col min="12" max="12" width="11.7109375" customWidth="1"/>
    <col min="13" max="13" width="10.42578125" customWidth="1"/>
    <col min="14" max="14" width="11" customWidth="1"/>
    <col min="15" max="15" width="11.140625" customWidth="1"/>
  </cols>
  <sheetData>
    <row r="2" spans="2:8" ht="33.75" x14ac:dyDescent="0.5">
      <c r="B2" t="s">
        <v>11</v>
      </c>
      <c r="C2" s="1" t="s">
        <v>12</v>
      </c>
      <c r="D2" t="s">
        <v>13</v>
      </c>
      <c r="H2" s="6" t="s">
        <v>40</v>
      </c>
    </row>
    <row r="3" spans="2:8" x14ac:dyDescent="0.25">
      <c r="B3">
        <v>1999</v>
      </c>
      <c r="C3">
        <v>0</v>
      </c>
      <c r="D3">
        <v>20</v>
      </c>
    </row>
    <row r="4" spans="2:8" x14ac:dyDescent="0.25">
      <c r="B4">
        <v>2000</v>
      </c>
      <c r="C4">
        <v>1</v>
      </c>
      <c r="D4">
        <v>40</v>
      </c>
      <c r="G4" t="s">
        <v>14</v>
      </c>
    </row>
    <row r="5" spans="2:8" ht="15.75" thickBot="1" x14ac:dyDescent="0.3">
      <c r="B5">
        <v>2001</v>
      </c>
      <c r="C5">
        <v>2</v>
      </c>
      <c r="D5">
        <v>30</v>
      </c>
    </row>
    <row r="6" spans="2:8" x14ac:dyDescent="0.25">
      <c r="B6">
        <v>2002</v>
      </c>
      <c r="C6">
        <v>3</v>
      </c>
      <c r="D6">
        <v>50</v>
      </c>
      <c r="G6" s="5" t="s">
        <v>15</v>
      </c>
      <c r="H6" s="5"/>
    </row>
    <row r="7" spans="2:8" x14ac:dyDescent="0.25">
      <c r="B7">
        <v>2003</v>
      </c>
      <c r="C7">
        <v>4</v>
      </c>
      <c r="D7">
        <v>70</v>
      </c>
      <c r="G7" s="2" t="s">
        <v>16</v>
      </c>
      <c r="H7" s="2">
        <v>0.91358917533151929</v>
      </c>
    </row>
    <row r="8" spans="2:8" x14ac:dyDescent="0.25">
      <c r="B8">
        <v>2004</v>
      </c>
      <c r="C8">
        <v>5</v>
      </c>
      <c r="D8">
        <v>65</v>
      </c>
      <c r="G8" s="2" t="s">
        <v>17</v>
      </c>
      <c r="H8" s="2">
        <v>0.83464518128292542</v>
      </c>
    </row>
    <row r="9" spans="2:8" x14ac:dyDescent="0.25">
      <c r="B9">
        <v>2005</v>
      </c>
      <c r="C9">
        <v>6</v>
      </c>
      <c r="D9" t="s">
        <v>38</v>
      </c>
      <c r="G9" s="2" t="s">
        <v>18</v>
      </c>
      <c r="H9" s="2">
        <v>0.79330647660365683</v>
      </c>
    </row>
    <row r="10" spans="2:8" x14ac:dyDescent="0.25">
      <c r="B10">
        <v>2006</v>
      </c>
      <c r="C10">
        <v>7</v>
      </c>
      <c r="D10" t="s">
        <v>38</v>
      </c>
      <c r="G10" s="2" t="s">
        <v>19</v>
      </c>
      <c r="H10" s="2">
        <v>8.9109349624358654</v>
      </c>
    </row>
    <row r="11" spans="2:8" ht="15.75" thickBot="1" x14ac:dyDescent="0.3">
      <c r="B11">
        <v>2007</v>
      </c>
      <c r="C11">
        <v>8</v>
      </c>
      <c r="D11" t="s">
        <v>38</v>
      </c>
      <c r="G11" s="3" t="s">
        <v>20</v>
      </c>
      <c r="H11" s="3">
        <v>6</v>
      </c>
    </row>
    <row r="12" spans="2:8" x14ac:dyDescent="0.25">
      <c r="B12">
        <v>2008</v>
      </c>
      <c r="C12">
        <v>9</v>
      </c>
      <c r="D12" t="s">
        <v>38</v>
      </c>
    </row>
    <row r="16" spans="2:8" ht="15.75" thickBot="1" x14ac:dyDescent="0.3">
      <c r="B16" t="s">
        <v>39</v>
      </c>
      <c r="G16" t="s">
        <v>21</v>
      </c>
    </row>
    <row r="17" spans="1:15" ht="23.25" x14ac:dyDescent="0.35">
      <c r="A17">
        <v>6</v>
      </c>
      <c r="B17" s="7">
        <f>$H$23+($H$24*C9)</f>
        <v>79.333333333333343</v>
      </c>
      <c r="G17" s="4"/>
      <c r="H17" s="4" t="s">
        <v>26</v>
      </c>
      <c r="I17" s="4" t="s">
        <v>27</v>
      </c>
      <c r="J17" s="4" t="s">
        <v>28</v>
      </c>
      <c r="K17" s="4" t="s">
        <v>29</v>
      </c>
      <c r="L17" s="4" t="s">
        <v>30</v>
      </c>
    </row>
    <row r="18" spans="1:15" ht="23.25" x14ac:dyDescent="0.35">
      <c r="A18">
        <v>7</v>
      </c>
      <c r="B18" s="7">
        <f t="shared" ref="B18:B20" si="0">$H$23+($H$24*C10)</f>
        <v>88.904761904761926</v>
      </c>
      <c r="G18" s="2" t="s">
        <v>22</v>
      </c>
      <c r="H18" s="2">
        <v>1</v>
      </c>
      <c r="I18" s="2">
        <v>1603.2142857142858</v>
      </c>
      <c r="J18" s="2">
        <v>1603.2142857142858</v>
      </c>
      <c r="K18" s="2">
        <v>20.190404797601211</v>
      </c>
      <c r="L18" s="2">
        <v>1.0877638434068238E-2</v>
      </c>
    </row>
    <row r="19" spans="1:15" ht="23.25" x14ac:dyDescent="0.35">
      <c r="A19">
        <v>8</v>
      </c>
      <c r="B19" s="7">
        <f t="shared" si="0"/>
        <v>98.476190476190482</v>
      </c>
      <c r="G19" s="2" t="s">
        <v>23</v>
      </c>
      <c r="H19" s="2">
        <v>4</v>
      </c>
      <c r="I19" s="2">
        <v>317.61904761904748</v>
      </c>
      <c r="J19" s="2">
        <v>79.40476190476187</v>
      </c>
      <c r="K19" s="2"/>
      <c r="L19" s="2"/>
    </row>
    <row r="20" spans="1:15" ht="24" thickBot="1" x14ac:dyDescent="0.4">
      <c r="A20">
        <v>9</v>
      </c>
      <c r="B20" s="7">
        <f t="shared" si="0"/>
        <v>108.04761904761907</v>
      </c>
      <c r="G20" s="3" t="s">
        <v>24</v>
      </c>
      <c r="H20" s="3">
        <v>5</v>
      </c>
      <c r="I20" s="3">
        <v>1920.8333333333333</v>
      </c>
      <c r="J20" s="3"/>
      <c r="K20" s="3"/>
      <c r="L20" s="3"/>
    </row>
    <row r="21" spans="1:15" ht="15.75" thickBot="1" x14ac:dyDescent="0.3"/>
    <row r="22" spans="1:15" x14ac:dyDescent="0.25">
      <c r="G22" s="4"/>
      <c r="H22" s="4" t="s">
        <v>31</v>
      </c>
      <c r="I22" s="4" t="s">
        <v>19</v>
      </c>
      <c r="J22" s="4" t="s">
        <v>32</v>
      </c>
      <c r="K22" s="4" t="s">
        <v>33</v>
      </c>
      <c r="L22" s="4" t="s">
        <v>34</v>
      </c>
      <c r="M22" s="4" t="s">
        <v>35</v>
      </c>
      <c r="N22" s="4" t="s">
        <v>36</v>
      </c>
      <c r="O22" s="4" t="s">
        <v>37</v>
      </c>
    </row>
    <row r="23" spans="1:15" x14ac:dyDescent="0.25">
      <c r="G23" s="2" t="s">
        <v>25</v>
      </c>
      <c r="H23" s="2">
        <v>21.904761904761905</v>
      </c>
      <c r="I23" s="2">
        <v>6.4492612384320367</v>
      </c>
      <c r="J23" s="2">
        <v>3.3964761381084099</v>
      </c>
      <c r="K23" s="2">
        <v>2.7366049605932783E-2</v>
      </c>
      <c r="L23" s="2">
        <v>3.998742107175417</v>
      </c>
      <c r="M23" s="2">
        <v>39.810781702348393</v>
      </c>
      <c r="N23" s="2">
        <v>3.998742107175417</v>
      </c>
      <c r="O23" s="2">
        <v>39.810781702348393</v>
      </c>
    </row>
    <row r="24" spans="1:15" ht="15.75" thickBot="1" x14ac:dyDescent="0.3">
      <c r="G24" s="3" t="s">
        <v>12</v>
      </c>
      <c r="H24" s="3">
        <v>9.571428571428573</v>
      </c>
      <c r="I24" s="3">
        <v>2.1301208806042893</v>
      </c>
      <c r="J24" s="3">
        <v>4.4933734317994549</v>
      </c>
      <c r="K24" s="3">
        <v>1.0877638434068238E-2</v>
      </c>
      <c r="L24" s="3">
        <v>3.6572648789951803</v>
      </c>
      <c r="M24" s="3">
        <v>15.485592263861966</v>
      </c>
      <c r="N24" s="3">
        <v>3.6572648789951803</v>
      </c>
      <c r="O24" s="3">
        <v>15.485592263861966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289D4-C51D-472C-AB4E-DE855C23A8DA}">
  <dimension ref="A1:L10"/>
  <sheetViews>
    <sheetView workbookViewId="0">
      <selection activeCell="K13" sqref="K13"/>
    </sheetView>
  </sheetViews>
  <sheetFormatPr defaultRowHeight="15" x14ac:dyDescent="0.25"/>
  <cols>
    <col min="3" max="3" width="11.140625" bestFit="1" customWidth="1"/>
    <col min="4" max="4" width="14.5703125" customWidth="1"/>
    <col min="12" max="12" width="11.140625" customWidth="1"/>
  </cols>
  <sheetData>
    <row r="1" spans="1:12" x14ac:dyDescent="0.25">
      <c r="A1" t="s">
        <v>41</v>
      </c>
    </row>
    <row r="3" spans="1:12" ht="43.5" customHeight="1" x14ac:dyDescent="0.25">
      <c r="A3" s="8" t="s">
        <v>42</v>
      </c>
      <c r="B3" s="9" t="s">
        <v>43</v>
      </c>
      <c r="C3" s="10" t="s">
        <v>44</v>
      </c>
      <c r="D3" s="11" t="s">
        <v>45</v>
      </c>
      <c r="E3" s="10" t="s">
        <v>46</v>
      </c>
      <c r="F3" s="8" t="s">
        <v>42</v>
      </c>
      <c r="G3" s="9" t="s">
        <v>43</v>
      </c>
      <c r="H3" s="11" t="s">
        <v>44</v>
      </c>
      <c r="I3" s="11" t="s">
        <v>45</v>
      </c>
      <c r="J3" s="8" t="s">
        <v>42</v>
      </c>
      <c r="K3" s="9" t="s">
        <v>43</v>
      </c>
      <c r="L3" s="11" t="s">
        <v>47</v>
      </c>
    </row>
    <row r="4" spans="1:12" x14ac:dyDescent="0.25">
      <c r="A4">
        <v>0</v>
      </c>
      <c r="B4">
        <v>120</v>
      </c>
      <c r="F4" s="12">
        <v>1</v>
      </c>
      <c r="G4">
        <v>4</v>
      </c>
      <c r="J4" s="12">
        <v>-4</v>
      </c>
      <c r="K4">
        <v>10</v>
      </c>
    </row>
    <row r="5" spans="1:12" x14ac:dyDescent="0.25">
      <c r="A5">
        <v>1</v>
      </c>
      <c r="B5">
        <v>180</v>
      </c>
      <c r="C5">
        <f>B5-B4</f>
        <v>60</v>
      </c>
      <c r="E5">
        <f>C6/C5</f>
        <v>1.5</v>
      </c>
      <c r="F5" s="12">
        <v>2</v>
      </c>
      <c r="G5">
        <v>6</v>
      </c>
      <c r="H5">
        <f>G5-G4</f>
        <v>2</v>
      </c>
      <c r="J5" s="12">
        <v>-3</v>
      </c>
      <c r="K5">
        <v>7</v>
      </c>
      <c r="L5">
        <f>K5-K4</f>
        <v>-3</v>
      </c>
    </row>
    <row r="6" spans="1:12" x14ac:dyDescent="0.25">
      <c r="A6">
        <v>2</v>
      </c>
      <c r="B6">
        <v>270</v>
      </c>
      <c r="C6">
        <f t="shared" ref="C6:D9" si="0">B6-B5</f>
        <v>90</v>
      </c>
      <c r="D6">
        <f>C6-C5</f>
        <v>30</v>
      </c>
      <c r="E6">
        <f t="shared" ref="E6:E9" si="1">C7/C6</f>
        <v>1.5</v>
      </c>
      <c r="F6" s="12">
        <v>3</v>
      </c>
      <c r="G6">
        <v>6</v>
      </c>
      <c r="H6">
        <f t="shared" ref="H6:I9" si="2">G6-G5</f>
        <v>0</v>
      </c>
      <c r="I6">
        <f>H6-H5</f>
        <v>-2</v>
      </c>
      <c r="J6" s="12">
        <v>-2</v>
      </c>
      <c r="K6">
        <v>4</v>
      </c>
      <c r="L6">
        <f t="shared" ref="L6:L9" si="3">K6-K5</f>
        <v>-3</v>
      </c>
    </row>
    <row r="7" spans="1:12" x14ac:dyDescent="0.25">
      <c r="A7">
        <v>3</v>
      </c>
      <c r="B7">
        <v>405</v>
      </c>
      <c r="C7">
        <f t="shared" si="0"/>
        <v>135</v>
      </c>
      <c r="D7">
        <f t="shared" si="0"/>
        <v>45</v>
      </c>
      <c r="E7">
        <f t="shared" si="1"/>
        <v>1.5</v>
      </c>
      <c r="F7" s="12">
        <v>4</v>
      </c>
      <c r="G7">
        <v>4</v>
      </c>
      <c r="H7">
        <f t="shared" si="2"/>
        <v>-2</v>
      </c>
      <c r="I7">
        <f t="shared" si="2"/>
        <v>-2</v>
      </c>
      <c r="J7" s="12">
        <v>-1</v>
      </c>
      <c r="K7">
        <v>1</v>
      </c>
      <c r="L7">
        <f t="shared" si="3"/>
        <v>-3</v>
      </c>
    </row>
    <row r="8" spans="1:12" x14ac:dyDescent="0.25">
      <c r="A8">
        <v>4</v>
      </c>
      <c r="B8">
        <v>607.5</v>
      </c>
      <c r="C8">
        <f t="shared" si="0"/>
        <v>202.5</v>
      </c>
      <c r="D8">
        <f t="shared" si="0"/>
        <v>67.5</v>
      </c>
      <c r="E8">
        <f t="shared" si="1"/>
        <v>1.5</v>
      </c>
      <c r="F8" s="12">
        <v>5</v>
      </c>
      <c r="G8">
        <v>0</v>
      </c>
      <c r="H8">
        <f t="shared" si="2"/>
        <v>-4</v>
      </c>
      <c r="I8">
        <f t="shared" si="2"/>
        <v>-2</v>
      </c>
      <c r="J8" s="12">
        <v>0</v>
      </c>
      <c r="K8">
        <v>-2</v>
      </c>
      <c r="L8">
        <f t="shared" si="3"/>
        <v>-3</v>
      </c>
    </row>
    <row r="9" spans="1:12" x14ac:dyDescent="0.25">
      <c r="A9">
        <v>5</v>
      </c>
      <c r="B9">
        <v>911.25</v>
      </c>
      <c r="C9">
        <f t="shared" si="0"/>
        <v>303.75</v>
      </c>
      <c r="D9">
        <f t="shared" si="0"/>
        <v>101.25</v>
      </c>
      <c r="E9">
        <f t="shared" si="1"/>
        <v>0</v>
      </c>
      <c r="F9" s="12">
        <v>6</v>
      </c>
      <c r="G9">
        <v>-6</v>
      </c>
      <c r="H9">
        <f t="shared" si="2"/>
        <v>-6</v>
      </c>
      <c r="I9">
        <f t="shared" si="2"/>
        <v>-2</v>
      </c>
      <c r="J9" s="12">
        <v>1</v>
      </c>
      <c r="K9">
        <v>-5</v>
      </c>
      <c r="L9">
        <f t="shared" si="3"/>
        <v>-3</v>
      </c>
    </row>
    <row r="10" spans="1:12" x14ac:dyDescent="0.25">
      <c r="F10" s="12"/>
      <c r="J10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38DF-C6F0-4EAB-A5FD-0FE061D160E4}">
  <dimension ref="A1:P35"/>
  <sheetViews>
    <sheetView topLeftCell="A6" workbookViewId="0">
      <selection activeCell="A21" sqref="A21"/>
    </sheetView>
  </sheetViews>
  <sheetFormatPr defaultRowHeight="15" x14ac:dyDescent="0.25"/>
  <cols>
    <col min="1" max="1" width="9.7109375" customWidth="1"/>
    <col min="4" max="4" width="14.28515625" bestFit="1" customWidth="1"/>
    <col min="8" max="8" width="18" bestFit="1" customWidth="1"/>
    <col min="9" max="9" width="12" bestFit="1" customWidth="1"/>
    <col min="10" max="10" width="14.5703125" bestFit="1" customWidth="1"/>
    <col min="13" max="13" width="16.85546875" customWidth="1"/>
  </cols>
  <sheetData>
    <row r="1" spans="1:13" x14ac:dyDescent="0.25">
      <c r="C1" t="s">
        <v>48</v>
      </c>
      <c r="D1" t="s">
        <v>49</v>
      </c>
      <c r="E1" t="s">
        <v>50</v>
      </c>
    </row>
    <row r="2" spans="1:13" x14ac:dyDescent="0.25">
      <c r="A2" t="s">
        <v>11</v>
      </c>
      <c r="B2" t="s">
        <v>2</v>
      </c>
      <c r="C2" t="s">
        <v>51</v>
      </c>
      <c r="D2" t="s">
        <v>52</v>
      </c>
      <c r="E2" t="s">
        <v>53</v>
      </c>
    </row>
    <row r="3" spans="1:13" x14ac:dyDescent="0.25">
      <c r="C3" t="s">
        <v>54</v>
      </c>
      <c r="D3" t="s">
        <v>55</v>
      </c>
      <c r="E3" t="s">
        <v>56</v>
      </c>
    </row>
    <row r="4" spans="1:13" x14ac:dyDescent="0.25">
      <c r="A4">
        <v>1997</v>
      </c>
      <c r="B4">
        <v>1</v>
      </c>
      <c r="C4">
        <v>4</v>
      </c>
      <c r="D4" s="13" t="s">
        <v>57</v>
      </c>
      <c r="E4" s="13" t="s">
        <v>57</v>
      </c>
    </row>
    <row r="5" spans="1:13" x14ac:dyDescent="0.25">
      <c r="A5">
        <v>1998</v>
      </c>
      <c r="B5">
        <v>2</v>
      </c>
      <c r="C5">
        <v>3</v>
      </c>
      <c r="D5">
        <v>4</v>
      </c>
      <c r="E5" s="13" t="s">
        <v>57</v>
      </c>
      <c r="H5" t="s">
        <v>14</v>
      </c>
    </row>
    <row r="6" spans="1:13" ht="15.75" thickBot="1" x14ac:dyDescent="0.3">
      <c r="A6">
        <v>1999</v>
      </c>
      <c r="B6">
        <v>3</v>
      </c>
      <c r="C6">
        <v>2</v>
      </c>
      <c r="D6">
        <v>3</v>
      </c>
      <c r="E6">
        <v>4</v>
      </c>
    </row>
    <row r="7" spans="1:13" x14ac:dyDescent="0.25">
      <c r="A7">
        <v>2000</v>
      </c>
      <c r="B7">
        <v>4</v>
      </c>
      <c r="C7">
        <v>3</v>
      </c>
      <c r="D7">
        <v>2</v>
      </c>
      <c r="E7">
        <v>3</v>
      </c>
      <c r="H7" s="5" t="s">
        <v>15</v>
      </c>
      <c r="I7" s="5"/>
    </row>
    <row r="8" spans="1:13" x14ac:dyDescent="0.25">
      <c r="A8">
        <v>2001</v>
      </c>
      <c r="B8">
        <v>5</v>
      </c>
      <c r="C8">
        <v>2</v>
      </c>
      <c r="D8">
        <v>3</v>
      </c>
      <c r="E8">
        <v>2</v>
      </c>
      <c r="H8" s="2" t="s">
        <v>16</v>
      </c>
      <c r="I8" s="2">
        <v>0.69202319606795237</v>
      </c>
    </row>
    <row r="9" spans="1:13" x14ac:dyDescent="0.25">
      <c r="A9">
        <v>2002</v>
      </c>
      <c r="B9">
        <v>6</v>
      </c>
      <c r="C9">
        <v>2</v>
      </c>
      <c r="D9">
        <v>2</v>
      </c>
      <c r="E9">
        <v>3</v>
      </c>
      <c r="H9" s="2" t="s">
        <v>17</v>
      </c>
      <c r="I9" s="2">
        <v>0.47889610389610371</v>
      </c>
    </row>
    <row r="10" spans="1:13" x14ac:dyDescent="0.25">
      <c r="A10">
        <v>2003</v>
      </c>
      <c r="B10">
        <v>7</v>
      </c>
      <c r="C10">
        <v>4</v>
      </c>
      <c r="D10">
        <v>2</v>
      </c>
      <c r="E10">
        <v>2</v>
      </c>
      <c r="H10" s="2" t="s">
        <v>18</v>
      </c>
      <c r="I10" s="2">
        <v>0.13149350649350625</v>
      </c>
    </row>
    <row r="11" spans="1:13" x14ac:dyDescent="0.25">
      <c r="A11">
        <v>2004</v>
      </c>
      <c r="B11">
        <v>8</v>
      </c>
      <c r="C11">
        <v>6</v>
      </c>
      <c r="D11">
        <v>4</v>
      </c>
      <c r="E11">
        <v>2</v>
      </c>
      <c r="H11" s="2" t="s">
        <v>19</v>
      </c>
      <c r="I11" s="2">
        <v>1.4930394055974101</v>
      </c>
    </row>
    <row r="12" spans="1:13" ht="15.75" thickBot="1" x14ac:dyDescent="0.3">
      <c r="H12" s="3" t="s">
        <v>20</v>
      </c>
      <c r="I12" s="3">
        <v>6</v>
      </c>
    </row>
    <row r="14" spans="1:13" ht="15.75" thickBot="1" x14ac:dyDescent="0.3">
      <c r="H14" t="s">
        <v>21</v>
      </c>
    </row>
    <row r="15" spans="1:13" x14ac:dyDescent="0.25">
      <c r="H15" s="4"/>
      <c r="I15" s="4" t="s">
        <v>26</v>
      </c>
      <c r="J15" s="4" t="s">
        <v>27</v>
      </c>
      <c r="K15" s="4" t="s">
        <v>28</v>
      </c>
      <c r="L15" s="4" t="s">
        <v>29</v>
      </c>
      <c r="M15" s="4" t="s">
        <v>30</v>
      </c>
    </row>
    <row r="16" spans="1:13" x14ac:dyDescent="0.25">
      <c r="H16" s="2" t="s">
        <v>22</v>
      </c>
      <c r="I16" s="2">
        <v>2</v>
      </c>
      <c r="J16" s="2">
        <v>6.1458333333333304</v>
      </c>
      <c r="K16" s="2">
        <v>3.0729166666666652</v>
      </c>
      <c r="L16" s="2">
        <v>1.3785046728971952</v>
      </c>
      <c r="M16" s="2">
        <v>0.37617201232917702</v>
      </c>
    </row>
    <row r="17" spans="1:16" x14ac:dyDescent="0.25">
      <c r="H17" s="2" t="s">
        <v>23</v>
      </c>
      <c r="I17" s="2">
        <v>3</v>
      </c>
      <c r="J17" s="2">
        <v>6.6875000000000018</v>
      </c>
      <c r="K17" s="2">
        <v>2.2291666666666674</v>
      </c>
      <c r="L17" s="2"/>
      <c r="M17" s="2"/>
    </row>
    <row r="18" spans="1:16" ht="15.75" thickBot="1" x14ac:dyDescent="0.3">
      <c r="A18" t="s">
        <v>64</v>
      </c>
      <c r="B18">
        <f>$I$21+($I$22*D6)+($I$23*E6)</f>
        <v>2.1875</v>
      </c>
      <c r="H18" s="3" t="s">
        <v>24</v>
      </c>
      <c r="I18" s="3">
        <v>5</v>
      </c>
      <c r="J18" s="3">
        <v>12.833333333333332</v>
      </c>
      <c r="K18" s="3"/>
      <c r="L18" s="3"/>
      <c r="M18" s="3"/>
    </row>
    <row r="19" spans="1:16" ht="15.75" thickBot="1" x14ac:dyDescent="0.3"/>
    <row r="20" spans="1:16" x14ac:dyDescent="0.25">
      <c r="H20" s="4"/>
      <c r="I20" s="4" t="s">
        <v>31</v>
      </c>
      <c r="J20" s="4" t="s">
        <v>19</v>
      </c>
      <c r="K20" s="4" t="s">
        <v>32</v>
      </c>
      <c r="L20" s="4" t="s">
        <v>33</v>
      </c>
      <c r="M20" s="4" t="s">
        <v>34</v>
      </c>
      <c r="N20" s="4" t="s">
        <v>35</v>
      </c>
      <c r="O20" s="4" t="s">
        <v>36</v>
      </c>
      <c r="P20" s="4" t="s">
        <v>37</v>
      </c>
    </row>
    <row r="21" spans="1:16" x14ac:dyDescent="0.25">
      <c r="H21" s="2" t="s">
        <v>25</v>
      </c>
      <c r="I21" s="2">
        <v>3.4999999999999987</v>
      </c>
      <c r="J21" s="2">
        <v>3.5014877790257484</v>
      </c>
      <c r="K21" s="2">
        <v>0.99957510089435075</v>
      </c>
      <c r="L21" s="2">
        <v>0.39117795065053995</v>
      </c>
      <c r="M21" s="2">
        <v>-7.6432968453565557</v>
      </c>
      <c r="N21" s="2">
        <v>14.643296845356552</v>
      </c>
      <c r="O21" s="2">
        <v>-7.6432968453565557</v>
      </c>
      <c r="P21" s="2">
        <v>14.643296845356552</v>
      </c>
    </row>
    <row r="22" spans="1:16" x14ac:dyDescent="0.25">
      <c r="H22" s="2" t="s">
        <v>58</v>
      </c>
      <c r="I22" s="2">
        <v>0.81250000000000011</v>
      </c>
      <c r="J22" s="2">
        <v>0.83463440100042219</v>
      </c>
      <c r="K22" s="2">
        <v>0.97348012378366999</v>
      </c>
      <c r="L22" s="2">
        <v>0.40211413603856783</v>
      </c>
      <c r="M22" s="2">
        <v>-1.8436791657264751</v>
      </c>
      <c r="N22" s="2">
        <v>3.4686791657264751</v>
      </c>
      <c r="O22" s="2">
        <v>-1.8436791657264751</v>
      </c>
      <c r="P22" s="2">
        <v>3.4686791657264751</v>
      </c>
    </row>
    <row r="23" spans="1:16" ht="15.75" thickBot="1" x14ac:dyDescent="0.3">
      <c r="H23" s="3" t="s">
        <v>59</v>
      </c>
      <c r="I23" s="3">
        <v>-0.93749999999999978</v>
      </c>
      <c r="J23" s="3">
        <v>0.83463440100042208</v>
      </c>
      <c r="K23" s="3">
        <v>-1.1232462966734649</v>
      </c>
      <c r="L23" s="3">
        <v>0.34311082143876737</v>
      </c>
      <c r="M23" s="3">
        <v>-3.5936791657264751</v>
      </c>
      <c r="N23" s="3">
        <v>1.7186791657264753</v>
      </c>
      <c r="O23" s="3">
        <v>-3.5936791657264751</v>
      </c>
      <c r="P23" s="3">
        <v>1.7186791657264753</v>
      </c>
    </row>
    <row r="27" spans="1:16" x14ac:dyDescent="0.25">
      <c r="H27" t="s">
        <v>60</v>
      </c>
    </row>
    <row r="28" spans="1:16" ht="15.75" thickBot="1" x14ac:dyDescent="0.3"/>
    <row r="29" spans="1:16" x14ac:dyDescent="0.25">
      <c r="H29" s="4" t="s">
        <v>61</v>
      </c>
      <c r="I29" s="4" t="s">
        <v>62</v>
      </c>
      <c r="J29" s="4" t="s">
        <v>63</v>
      </c>
    </row>
    <row r="30" spans="1:16" x14ac:dyDescent="0.25">
      <c r="H30" s="2">
        <v>1</v>
      </c>
      <c r="I30" s="2">
        <v>2.1875</v>
      </c>
      <c r="J30" s="2">
        <v>-0.1875</v>
      </c>
    </row>
    <row r="31" spans="1:16" x14ac:dyDescent="0.25">
      <c r="H31" s="2">
        <v>2</v>
      </c>
      <c r="I31" s="2">
        <v>2.3125</v>
      </c>
      <c r="J31" s="2">
        <v>0.6875</v>
      </c>
    </row>
    <row r="32" spans="1:16" x14ac:dyDescent="0.25">
      <c r="H32" s="2">
        <v>3</v>
      </c>
      <c r="I32" s="2">
        <v>4.0625</v>
      </c>
      <c r="J32" s="2">
        <v>-2.0625</v>
      </c>
    </row>
    <row r="33" spans="8:10" x14ac:dyDescent="0.25">
      <c r="H33" s="2">
        <v>4</v>
      </c>
      <c r="I33" s="2">
        <v>2.3125</v>
      </c>
      <c r="J33" s="2">
        <v>-0.3125</v>
      </c>
    </row>
    <row r="34" spans="8:10" x14ac:dyDescent="0.25">
      <c r="H34" s="2">
        <v>5</v>
      </c>
      <c r="I34" s="2">
        <v>3.2499999999999996</v>
      </c>
      <c r="J34" s="2">
        <v>0.75000000000000044</v>
      </c>
    </row>
    <row r="35" spans="8:10" ht="15.75" thickBot="1" x14ac:dyDescent="0.3">
      <c r="H35" s="3">
        <v>6</v>
      </c>
      <c r="I35" s="3">
        <v>4.875</v>
      </c>
      <c r="J35" s="3">
        <v>1.125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D4C13-2325-43F2-92CA-507DFCFA3D9F}">
  <dimension ref="A1:G14"/>
  <sheetViews>
    <sheetView tabSelected="1" workbookViewId="0">
      <selection activeCell="A16" sqref="A16"/>
    </sheetView>
  </sheetViews>
  <sheetFormatPr defaultRowHeight="15" x14ac:dyDescent="0.25"/>
  <sheetData>
    <row r="1" spans="1:7" x14ac:dyDescent="0.25">
      <c r="A1" t="s">
        <v>65</v>
      </c>
    </row>
    <row r="2" spans="1:7" x14ac:dyDescent="0.25">
      <c r="A2" t="s">
        <v>66</v>
      </c>
    </row>
    <row r="4" spans="1:7" x14ac:dyDescent="0.25">
      <c r="A4" t="s">
        <v>67</v>
      </c>
      <c r="B4" t="s">
        <v>70</v>
      </c>
    </row>
    <row r="5" spans="1:7" x14ac:dyDescent="0.25">
      <c r="A5" t="s">
        <v>68</v>
      </c>
      <c r="B5" t="s">
        <v>71</v>
      </c>
    </row>
    <row r="6" spans="1:7" x14ac:dyDescent="0.25">
      <c r="A6" t="s">
        <v>74</v>
      </c>
      <c r="B6" t="s">
        <v>72</v>
      </c>
    </row>
    <row r="7" spans="1:7" x14ac:dyDescent="0.25">
      <c r="A7" t="s">
        <v>69</v>
      </c>
      <c r="B7" t="s">
        <v>73</v>
      </c>
    </row>
    <row r="9" spans="1:7" x14ac:dyDescent="0.25">
      <c r="B9" t="s">
        <v>67</v>
      </c>
      <c r="C9" t="s">
        <v>68</v>
      </c>
      <c r="D9" t="s">
        <v>74</v>
      </c>
      <c r="E9" t="s">
        <v>69</v>
      </c>
    </row>
    <row r="10" spans="1:7" x14ac:dyDescent="0.25">
      <c r="B10">
        <v>1</v>
      </c>
      <c r="C10">
        <v>10</v>
      </c>
      <c r="D10">
        <v>-2</v>
      </c>
      <c r="E10">
        <v>8</v>
      </c>
      <c r="G10" t="s">
        <v>75</v>
      </c>
    </row>
    <row r="11" spans="1:7" x14ac:dyDescent="0.25">
      <c r="B11">
        <v>2</v>
      </c>
      <c r="C11">
        <v>9</v>
      </c>
      <c r="D11">
        <v>1</v>
      </c>
      <c r="E11">
        <v>10</v>
      </c>
    </row>
    <row r="12" spans="1:7" x14ac:dyDescent="0.25">
      <c r="B12">
        <v>3</v>
      </c>
      <c r="C12">
        <v>10.5</v>
      </c>
      <c r="D12">
        <v>0</v>
      </c>
      <c r="E12">
        <v>10.5</v>
      </c>
    </row>
    <row r="13" spans="1:7" x14ac:dyDescent="0.25">
      <c r="B13">
        <v>4</v>
      </c>
      <c r="C13">
        <v>10</v>
      </c>
      <c r="D13">
        <v>2</v>
      </c>
      <c r="E13">
        <v>12</v>
      </c>
    </row>
    <row r="14" spans="1:7" x14ac:dyDescent="0.25">
      <c r="B14">
        <v>5</v>
      </c>
      <c r="C14">
        <v>11</v>
      </c>
      <c r="D14">
        <v>1</v>
      </c>
      <c r="E14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TimeSeries</vt:lpstr>
      <vt:lpstr>TimeSeries2</vt:lpstr>
      <vt:lpstr>Moving Avg</vt:lpstr>
      <vt:lpstr>Forecasting - Exponential Smoot</vt:lpstr>
      <vt:lpstr>Linear Trend</vt:lpstr>
      <vt:lpstr>Wheather Linear,Quad,Exponentia</vt:lpstr>
      <vt:lpstr>AR model</vt:lpstr>
      <vt:lpstr>Moving Average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2019-12-20T05:01:16Z</dcterms:created>
  <dcterms:modified xsi:type="dcterms:W3CDTF">2019-12-20T08:40:57Z</dcterms:modified>
</cp:coreProperties>
</file>