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0b68248add2e811/Desktop/"/>
    </mc:Choice>
  </mc:AlternateContent>
  <xr:revisionPtr revIDLastSave="3" documentId="8_{0BBAFBA4-0263-4294-BACA-3D4E7ABF3F94}" xr6:coauthVersionLast="47" xr6:coauthVersionMax="47" xr10:uidLastSave="{DB4E402F-404C-4781-9A7F-2AAF721B08DB}"/>
  <bookViews>
    <workbookView xWindow="-120" yWindow="-120" windowWidth="20730" windowHeight="11160" xr2:uid="{0A0D8D68-EFC2-4074-BDCA-85DAF874A3F1}"/>
  </bookViews>
  <sheets>
    <sheet name="Master Data" sheetId="1" r:id="rId1"/>
    <sheet name="Input Data" sheetId="2" r:id="rId2"/>
    <sheet name="Analysis" sheetId="5" r:id="rId3"/>
    <sheet name="Dashboard" sheetId="6" r:id="rId4"/>
  </sheets>
  <definedNames>
    <definedName name="_xlchart.v1.0" hidden="1">Analysis!$AH$3:$AH$7</definedName>
    <definedName name="_xlchart.v1.1" hidden="1">Analysis!$AI$2</definedName>
    <definedName name="_xlchart.v1.2" hidden="1">Analysis!$AI$3:$AI$7</definedName>
    <definedName name="_xlchart.v1.3" hidden="1">Analysis!$AH$3:$AH$7</definedName>
    <definedName name="_xlchart.v1.4" hidden="1">Analysis!$AI$2</definedName>
    <definedName name="_xlchart.v1.5" hidden="1">Analysis!$AI$3:$AI$7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5" l="1"/>
  <c r="AC11" i="5"/>
  <c r="AC10" i="5"/>
  <c r="AC9" i="5"/>
  <c r="AC8" i="5"/>
  <c r="AC7" i="5"/>
  <c r="AC6" i="5"/>
  <c r="AC5" i="5"/>
  <c r="AC4" i="5"/>
  <c r="AC3" i="5"/>
  <c r="AB12" i="5"/>
  <c r="AB11" i="5"/>
  <c r="AB10" i="5"/>
  <c r="AB9" i="5"/>
  <c r="AB8" i="5"/>
  <c r="AB7" i="5"/>
  <c r="AB6" i="5"/>
  <c r="AB5" i="5"/>
  <c r="AB4" i="5"/>
  <c r="AB3"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Z3"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V3" i="5" s="1"/>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X10" i="5"/>
  <c r="X9" i="5"/>
  <c r="X8" i="5"/>
  <c r="X7" i="5"/>
  <c r="X6" i="5"/>
  <c r="X5" i="5"/>
  <c r="X4" i="5"/>
  <c r="X3"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N14" i="5"/>
  <c r="O14" i="5" s="1"/>
  <c r="N13" i="5"/>
  <c r="O13" i="5" s="1"/>
  <c r="N12" i="5"/>
  <c r="O12" i="5" s="1"/>
  <c r="N11" i="5"/>
  <c r="O11" i="5" s="1"/>
  <c r="N10" i="5"/>
  <c r="O10" i="5" s="1"/>
  <c r="N9" i="5"/>
  <c r="O9" i="5" s="1"/>
  <c r="N8" i="5"/>
  <c r="O8" i="5" s="1"/>
  <c r="N7" i="5"/>
  <c r="O7" i="5" s="1"/>
  <c r="N6" i="5"/>
  <c r="O6" i="5" s="1"/>
  <c r="N5" i="5"/>
  <c r="O5" i="5" s="1"/>
  <c r="N4" i="5"/>
  <c r="O4" i="5" s="1"/>
  <c r="N3" i="5"/>
  <c r="O3" i="5" s="1"/>
  <c r="M14" i="5"/>
  <c r="M13" i="5"/>
  <c r="M12" i="5"/>
  <c r="M11" i="5"/>
  <c r="M10" i="5"/>
  <c r="M9" i="5"/>
  <c r="M8" i="5"/>
  <c r="M7" i="5"/>
  <c r="M6" i="5"/>
  <c r="M5" i="5"/>
  <c r="M4" i="5"/>
  <c r="M3" i="5"/>
  <c r="E18" i="5"/>
  <c r="E19" i="5" s="1"/>
  <c r="E17" i="5"/>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Z1" i="5" l="1"/>
  <c r="Y1" i="5"/>
  <c r="X1" i="5"/>
  <c r="W1" i="5"/>
</calcChain>
</file>

<file path=xl/sharedStrings.xml><?xml version="1.0" encoding="utf-8"?>
<sst xmlns="http://schemas.openxmlformats.org/spreadsheetml/2006/main" count="1949" uniqueCount="152">
  <si>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</si>
  <si>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</si>
  <si>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</si>
  <si>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</si>
  <si>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</si>
  <si>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</si>
  <si>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</si>
  <si>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</si>
  <si>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</si>
  <si>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</si>
  <si>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</si>
  <si>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</si>
  <si>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</si>
  <si>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</si>
  <si>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</si>
  <si>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</si>
  <si>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</si>
  <si>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</si>
  <si>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</si>
  <si>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</si>
  <si>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</si>
  <si>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</si>
  <si>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</si>
  <si>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</si>
  <si>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</si>
  <si>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</si>
  <si>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</si>
  <si>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</si>
  <si>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</si>
  <si>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</si>
  <si>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</si>
  <si>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</si>
  <si>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</si>
  <si>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</si>
  <si>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</si>
  <si>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</si>
  <si>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</si>
  <si>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</si>
  <si>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</si>
  <si>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</si>
  <si>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</si>
  <si>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</si>
  <si>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</si>
  <si>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</si>
  <si>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</si>
  <si>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</si>
  <si>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</si>
  <si>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</si>
  <si>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</si>
  <si>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</si>
  <si>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</si>
  <si>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</si>
  <si>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</si>
  <si>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</si>
  <si>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</si>
  <si>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</si>
  <si>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</si>
  <si>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</si>
  <si>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</si>
  <si>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</si>
  <si>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</si>
  <si>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</si>
  <si>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</si>
  <si>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</si>
  <si>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</si>
  <si>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</si>
  <si>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</si>
  <si>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</si>
  <si>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</si>
  <si>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</si>
  <si>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</si>
  <si>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</si>
  <si>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</si>
  <si>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</si>
  <si>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</si>
  <si>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</si>
  <si>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</si>
  <si>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</si>
  <si>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</si>
  <si>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</si>
  <si>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</si>
  <si>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</si>
  <si>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</si>
  <si>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</si>
  <si>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</si>
  <si>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</si>
  <si>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</si>
  <si>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</si>
  <si>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</si>
  <si>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</si>
  <si>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</si>
  <si>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</si>
  <si>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</si>
  <si>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</si>
  <si>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</si>
  <si>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</si>
  <si>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</si>
  <si>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</si>
  <si>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</si>
  <si>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</si>
  <si>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</si>
  <si>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</si>
  <si>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</si>
  <si>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</si>
  <si>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</si>
  <si>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</si>
  <si>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</si>
  <si>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</si>
  <si>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</si>
  <si>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</si>
  <si>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</si>
  <si>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</si>
  <si>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</si>
  <si>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</si>
  <si>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</si>
  <si>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Value2</t>
  </si>
  <si>
    <t>Month</t>
  </si>
  <si>
    <t>Year</t>
  </si>
  <si>
    <t>Day</t>
  </si>
  <si>
    <t>Row Labels</t>
  </si>
  <si>
    <t>Sum of Total Selling Value2</t>
  </si>
  <si>
    <t>Sum of Total Buying Value</t>
  </si>
  <si>
    <t>Jan</t>
  </si>
  <si>
    <t>Feb</t>
  </si>
  <si>
    <t>Mar</t>
  </si>
  <si>
    <t>Apr</t>
  </si>
  <si>
    <t>May</t>
  </si>
  <si>
    <t>Jun</t>
  </si>
  <si>
    <t>Jul</t>
  </si>
  <si>
    <t>Aug</t>
  </si>
  <si>
    <t>Sep</t>
  </si>
  <si>
    <t>Oct</t>
  </si>
  <si>
    <t>Nov</t>
  </si>
  <si>
    <t>Dec</t>
  </si>
  <si>
    <t>Sum of QUANTITY</t>
  </si>
  <si>
    <t>Total Sales</t>
  </si>
  <si>
    <t>Total Profit</t>
  </si>
  <si>
    <t>Profit %</t>
  </si>
  <si>
    <t>Sales</t>
  </si>
  <si>
    <t>Profit</t>
  </si>
  <si>
    <t>Profit%</t>
  </si>
  <si>
    <t>Rank</t>
  </si>
  <si>
    <t>Product</t>
  </si>
  <si>
    <t>Selling Value</t>
  </si>
  <si>
    <t>Qty</t>
  </si>
  <si>
    <t>Category</t>
  </si>
  <si>
    <t>Month of Sales &amp; Profit</t>
  </si>
  <si>
    <t>Day Of Sales</t>
  </si>
  <si>
    <t>Category Wise Sales</t>
  </si>
  <si>
    <t>Product Vs Sales</t>
  </si>
  <si>
    <t>Sales Types wise sales</t>
  </si>
  <si>
    <t>Payment Mode wise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</si>
</sst>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xf numFmtId="0" fontId="3" fillId="0" borderId="2" xfId="0" applyFont="1" applyBorder="1" applyAlignment="1">
      <alignment horizontal="center"/>
    </xf>
    <xf numFmtId="0" fontId="0" fillId="0" borderId="2" xfId="0" applyBorder="1" applyAlignment="1">
      <alignment horizontal="center"/>
    </xf>
    <xf numFmtId="165" fontId="0" fillId="0" borderId="2" xfId="0" applyNumberFormat="1" applyBorder="1" applyAlignment="1">
      <alignment horizontal="center"/>
    </xf>
    <xf numFmtId="9" fontId="0" fillId="0" borderId="2" xfId="1" applyFont="1" applyBorder="1" applyAlignment="1">
      <alignment horizontal="center"/>
    </xf>
    <xf numFmtId="0" fontId="3" fillId="0" borderId="2" xfId="0" applyFont="1" applyBorder="1" applyAlignment="1">
      <alignment horizontal="center" vertical="center"/>
    </xf>
  </cellXfs>
  <cellStyles count="2">
    <cellStyle name="Normal" xfId="0" builtinId="0"/>
    <cellStyle name="Percent" xfId="1" builtinId="5"/>
  </cellStyles>
  <dxfs count="30">
    <dxf>
      <numFmt numFmtId="165" formatCode="[$$-409]#,##0.0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Project - Sales File.xlsx]Analysis!Daily</c:name>
    <c:fmtId val="2"/>
  </c:pivotSource>
  <c:chart>
    <c:autoTitleDeleted val="1"/>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8152120474167"/>
          <c:y val="5.76419293253006E-2"/>
          <c:w val="0.77391822260516108"/>
          <c:h val="0.71714688541716953"/>
        </c:manualLayout>
      </c:layout>
      <c:areaChart>
        <c:grouping val="standard"/>
        <c:varyColors val="0"/>
        <c:ser>
          <c:idx val="0"/>
          <c:order val="0"/>
          <c:tx>
            <c:strRef>
              <c:f>Analysis!$B$2</c:f>
              <c:strCache>
                <c:ptCount val="1"/>
                <c:pt idx="0">
                  <c:v>Total</c:v>
                </c:pt>
              </c:strCache>
            </c:strRef>
          </c:tx>
          <c:spPr>
            <a:solidFill>
              <a:schemeClr val="accent1">
                <a:alpha val="85000"/>
              </a:schemeClr>
            </a:solidFill>
            <a:ln>
              <a:noFill/>
            </a:ln>
            <a:effectLst>
              <a:innerShdw dist="12700" dir="16200000">
                <a:schemeClr val="lt1"/>
              </a:innerShdw>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2BBC-475E-A8B4-B28097185C14}"/>
            </c:ext>
          </c:extLst>
        </c:ser>
        <c:dLbls>
          <c:showLegendKey val="0"/>
          <c:showVal val="0"/>
          <c:showCatName val="0"/>
          <c:showSerName val="0"/>
          <c:showPercent val="0"/>
          <c:showBubbleSize val="0"/>
        </c:dLbls>
        <c:axId val="437162336"/>
        <c:axId val="437165576"/>
      </c:areaChart>
      <c:catAx>
        <c:axId val="43716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7165576"/>
        <c:crosses val="autoZero"/>
        <c:auto val="1"/>
        <c:lblAlgn val="ctr"/>
        <c:lblOffset val="100"/>
        <c:noMultiLvlLbl val="0"/>
      </c:catAx>
      <c:valAx>
        <c:axId val="437165576"/>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7162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27186928959478"/>
          <c:y val="7.407407407407407E-2"/>
          <c:w val="0.81432174103237098"/>
          <c:h val="0.8416746864975212"/>
        </c:manualLayout>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9511-4EF6-AC3F-7CFF540D2798}"/>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9511-4EF6-AC3F-7CFF540D2798}"/>
            </c:ext>
          </c:extLst>
        </c:ser>
        <c:dLbls>
          <c:showLegendKey val="0"/>
          <c:showVal val="0"/>
          <c:showCatName val="0"/>
          <c:showSerName val="0"/>
          <c:showPercent val="0"/>
          <c:showBubbleSize val="0"/>
        </c:dLbls>
        <c:gapWidth val="219"/>
        <c:overlap val="-27"/>
        <c:axId val="520383632"/>
        <c:axId val="520383992"/>
      </c:barChart>
      <c:catAx>
        <c:axId val="5203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3992"/>
        <c:crosses val="autoZero"/>
        <c:auto val="1"/>
        <c:lblAlgn val="ctr"/>
        <c:lblOffset val="100"/>
        <c:noMultiLvlLbl val="0"/>
      </c:catAx>
      <c:valAx>
        <c:axId val="52038399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3632"/>
        <c:crosses val="autoZero"/>
        <c:crossBetween val="between"/>
      </c:valAx>
      <c:spPr>
        <a:noFill/>
        <a:ln>
          <a:noFill/>
        </a:ln>
        <a:effectLst/>
      </c:spPr>
    </c:plotArea>
    <c:legend>
      <c:legendPos val="r"/>
      <c:layout>
        <c:manualLayout>
          <c:xMode val="edge"/>
          <c:yMode val="edge"/>
          <c:x val="0.87469363111535725"/>
          <c:y val="2.3726305045202706E-2"/>
          <c:w val="0.12297436102929882"/>
          <c:h val="0.1618716365490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cat>
            <c:strRef>
              <c:f>Analysis!$AB$3:$AB$12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Analysis!$AC$3:$AC$12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6FCA-4B9F-AA94-100B5BCA5A57}"/>
            </c:ext>
          </c:extLst>
        </c:ser>
        <c:dLbls>
          <c:showLegendKey val="0"/>
          <c:showVal val="0"/>
          <c:showCatName val="0"/>
          <c:showSerName val="0"/>
          <c:showPercent val="0"/>
          <c:showBubbleSize val="0"/>
        </c:dLbls>
        <c:gapWidth val="65"/>
        <c:axId val="441655968"/>
        <c:axId val="441652728"/>
      </c:barChart>
      <c:catAx>
        <c:axId val="4416559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1652728"/>
        <c:crosses val="autoZero"/>
        <c:auto val="1"/>
        <c:lblAlgn val="ctr"/>
        <c:lblOffset val="100"/>
        <c:noMultiLvlLbl val="0"/>
      </c:catAx>
      <c:valAx>
        <c:axId val="44165272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165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Project - Sales File.xlsx]Analysis!Sales Type</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Analysis!$AL$2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A4-4DCF-95B9-78A435398D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A4-4DCF-95B9-78A435398D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A4-4DCF-95B9-78A435398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7CA4-4DCF-95B9-78A435398D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Project - Sales File.xlsx]Analysis!Payment Mode</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Analysis!$AO$2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097-4AA2-AC09-9151947A2BE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097-4AA2-AC09-9151947A2B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199516.90000000008</c:v>
                </c:pt>
                <c:pt idx="1">
                  <c:v>201895.01999999993</c:v>
                </c:pt>
              </c:numCache>
            </c:numRef>
          </c:val>
          <c:extLst>
            <c:ext xmlns:c16="http://schemas.microsoft.com/office/drawing/2014/chart" uri="{C3380CC4-5D6E-409C-BE32-E72D297353CC}">
              <c16:uniqueId val="{00000004-5097-4AA2-AC09-9151947A2BEB}"/>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Category</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lumMod val="65000"/>
                  <a:lumOff val="35000"/>
                </a:sysClr>
              </a:solidFill>
              <a:latin typeface="Calibri" panose="020F0502020204030204"/>
            </a:rPr>
            <a:t>Category</a:t>
          </a:r>
        </a:p>
      </cx:txPr>
    </cx:title>
    <cx:plotArea>
      <cx:plotAreaRegion>
        <cx:series layoutId="treemap" uniqueId="{2282AAF1-6A4D-4C7B-B80B-E03D4F7C01F4}">
          <cx:tx>
            <cx:txData>
              <cx:f>_xlchart.v1.4</cx:f>
              <cx:v>Selling Value</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M$1" lockText="1" noThreeD="1"/>
</file>

<file path=xl/ctrlProps/ctrlProp2.xml><?xml version="1.0" encoding="utf-8"?>
<formControlPr xmlns="http://schemas.microsoft.com/office/spreadsheetml/2009/9/main" objectType="CheckBox" checked="Checked" fmlaLink="$N$1" lockText="1" noThreeD="1"/>
</file>

<file path=xl/ctrlProps/ctrlProp3.xml><?xml version="1.0" encoding="utf-8"?>
<formControlPr xmlns="http://schemas.microsoft.com/office/spreadsheetml/2009/9/main" objectType="CheckBox" checked="Checked" fmlaLink="$O$1"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97366</xdr:colOff>
      <xdr:row>0</xdr:row>
      <xdr:rowOff>9525</xdr:rowOff>
    </xdr:from>
    <xdr:to>
      <xdr:col>3</xdr:col>
      <xdr:colOff>1278466</xdr:colOff>
      <xdr:row>6</xdr:row>
      <xdr:rowOff>38100</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2679699" y="9525"/>
              <a:ext cx="179493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241301</xdr:colOff>
      <xdr:row>6</xdr:row>
      <xdr:rowOff>140758</xdr:rowOff>
    </xdr:from>
    <xdr:to>
      <xdr:col>3</xdr:col>
      <xdr:colOff>1276350</xdr:colOff>
      <xdr:row>11</xdr:row>
      <xdr:rowOff>102658</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2823634" y="1283758"/>
              <a:ext cx="164888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1694392</xdr:colOff>
      <xdr:row>0</xdr:row>
      <xdr:rowOff>26459</xdr:rowOff>
    </xdr:from>
    <xdr:to>
      <xdr:col>5</xdr:col>
      <xdr:colOff>1686983</xdr:colOff>
      <xdr:row>9</xdr:row>
      <xdr:rowOff>188384</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520392" y="26459"/>
              <a:ext cx="1696508"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1425574</xdr:colOff>
      <xdr:row>2</xdr:row>
      <xdr:rowOff>50800</xdr:rowOff>
    </xdr:from>
    <xdr:to>
      <xdr:col>4</xdr:col>
      <xdr:colOff>1628775</xdr:colOff>
      <xdr:row>7</xdr:row>
      <xdr:rowOff>22225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21741" y="431800"/>
              <a:ext cx="183303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10</xdr:col>
          <xdr:colOff>9525</xdr:colOff>
          <xdr:row>15</xdr:row>
          <xdr:rowOff>0</xdr:rowOff>
        </xdr:from>
        <xdr:to>
          <xdr:col>10</xdr:col>
          <xdr:colOff>314325</xdr:colOff>
          <xdr:row>16</xdr:row>
          <xdr:rowOff>123825</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552450</xdr:colOff>
          <xdr:row>14</xdr:row>
          <xdr:rowOff>161925</xdr:rowOff>
        </xdr:from>
        <xdr:to>
          <xdr:col>10</xdr:col>
          <xdr:colOff>857250</xdr:colOff>
          <xdr:row>16</xdr:row>
          <xdr:rowOff>95250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1047750</xdr:colOff>
          <xdr:row>14</xdr:row>
          <xdr:rowOff>142875</xdr:rowOff>
        </xdr:from>
        <xdr:to>
          <xdr:col>11</xdr:col>
          <xdr:colOff>38101</xdr:colOff>
          <xdr:row>16</xdr:row>
          <xdr:rowOff>76200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133350</xdr:colOff>
      <xdr:row>15</xdr:row>
      <xdr:rowOff>123825</xdr:rowOff>
    </xdr:to>
    <xdr:graphicFrame macro="">
      <xdr:nvGraphicFramePr>
        <xdr:cNvPr id="2" name="Chart 1">
          <a:extLst>
            <a:ext uri="{FF2B5EF4-FFF2-40B4-BE49-F238E27FC236}">
              <a16:creationId xmlns:a16="http://schemas.microsoft.com/office/drawing/2014/main" id="{A4B0D11A-1AAC-4532-8F71-CF8C288E8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13</xdr:col>
      <xdr:colOff>85725</xdr:colOff>
      <xdr:row>17</xdr:row>
      <xdr:rowOff>171450</xdr:rowOff>
    </xdr:to>
    <xdr:graphicFrame macro="">
      <xdr:nvGraphicFramePr>
        <xdr:cNvPr id="3" name="Chart 2">
          <a:extLst>
            <a:ext uri="{FF2B5EF4-FFF2-40B4-BE49-F238E27FC236}">
              <a16:creationId xmlns:a16="http://schemas.microsoft.com/office/drawing/2014/main" id="{B82F01E9-148D-485C-81C7-8BA6FDDB6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xdr:row>
      <xdr:rowOff>0</xdr:rowOff>
    </xdr:from>
    <xdr:to>
      <xdr:col>20</xdr:col>
      <xdr:colOff>57151</xdr:colOff>
      <xdr:row>17</xdr:row>
      <xdr:rowOff>76200</xdr:rowOff>
    </xdr:to>
    <xdr:graphicFrame macro="">
      <xdr:nvGraphicFramePr>
        <xdr:cNvPr id="4" name="Chart 3">
          <a:extLst>
            <a:ext uri="{FF2B5EF4-FFF2-40B4-BE49-F238E27FC236}">
              <a16:creationId xmlns:a16="http://schemas.microsoft.com/office/drawing/2014/main" id="{83F013B5-B36F-4444-BE52-64F92620D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xdr:colOff>
      <xdr:row>4</xdr:row>
      <xdr:rowOff>0</xdr:rowOff>
    </xdr:from>
    <xdr:to>
      <xdr:col>27</xdr:col>
      <xdr:colOff>38101</xdr:colOff>
      <xdr:row>17</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051FDD3-1C1F-4FDF-8F89-F25B067EF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801601" y="762000"/>
              <a:ext cx="3695700" cy="2552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609599</xdr:colOff>
      <xdr:row>4</xdr:row>
      <xdr:rowOff>0</xdr:rowOff>
    </xdr:from>
    <xdr:to>
      <xdr:col>34</xdr:col>
      <xdr:colOff>28574</xdr:colOff>
      <xdr:row>17</xdr:row>
      <xdr:rowOff>9525</xdr:rowOff>
    </xdr:to>
    <xdr:graphicFrame macro="">
      <xdr:nvGraphicFramePr>
        <xdr:cNvPr id="6" name="Chart 5">
          <a:extLst>
            <a:ext uri="{FF2B5EF4-FFF2-40B4-BE49-F238E27FC236}">
              <a16:creationId xmlns:a16="http://schemas.microsoft.com/office/drawing/2014/main" id="{B5C3E56F-A53D-46EA-8454-F59842B5D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609599</xdr:colOff>
      <xdr:row>4</xdr:row>
      <xdr:rowOff>0</xdr:rowOff>
    </xdr:from>
    <xdr:to>
      <xdr:col>40</xdr:col>
      <xdr:colOff>600074</xdr:colOff>
      <xdr:row>17</xdr:row>
      <xdr:rowOff>0</xdr:rowOff>
    </xdr:to>
    <xdr:graphicFrame macro="">
      <xdr:nvGraphicFramePr>
        <xdr:cNvPr id="7" name="Chart 6">
          <a:extLst>
            <a:ext uri="{FF2B5EF4-FFF2-40B4-BE49-F238E27FC236}">
              <a16:creationId xmlns:a16="http://schemas.microsoft.com/office/drawing/2014/main" id="{19351F1C-F6EE-4AA6-9052-DF07F1C98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1.557176851849" createdVersion="8" refreshedVersion="8" minRefreshableVersion="3" recordCount="527" xr:uid="{549F32D1-0E99-422E-8019-64D0318DEC9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2"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367112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53BCD-F98C-452E-A369-6B891D9631DF}" name="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CA131-8577-475C-8722-D8198AC145E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E15"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33D63-CE21-4310-93B5-772A7CE6CEE4}" name="Payment 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N2:AO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2" fld="12"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58E87-2FAE-40E8-917E-BA8A8E4E16F8}" name="Sales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K2:AL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2"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FC30AB-DE88-40A3-A9D2-0544843F84F1}" name="Category 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E2:AF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4CEF1A-6C46-4C19-96C2-53E12B69A5F7}" name="Product 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Q2:T46" firstHeaderRow="0" firstDataRow="1" firstDataCol="2"/>
  <pivotFields count="16">
    <pivotField compact="0" numFmtId="14" outline="0" showAll="0" defaultSubtotal="0"/>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defaultSubtotal="0"/>
    <pivotField axis="axisRow" compact="0" outline="0" showAll="0" defaultSubtotal="0">
      <items count="4">
        <item x="0"/>
        <item x="1"/>
        <item x="2"/>
        <item x="3"/>
      </items>
    </pivotField>
    <pivotField compact="0" numFmtId="165" outline="0" showAll="0" defaultSubtotal="0"/>
    <pivotField compact="0" numFmtId="165" outline="0" showAll="0" defaultSubtotal="0"/>
    <pivotField compact="0" numFmtId="165" outline="0" showAll="0" defaultSubtotal="0"/>
    <pivotField dataField="1" compact="0" numFmtId="165" outline="0" showAll="0" defaultSubtotal="0"/>
    <pivotField compact="0" outline="0" showAll="0" defaultSubtotal="0">
      <items count="31">
        <item x="0"/>
        <item x="1"/>
        <item x="2"/>
        <item x="3"/>
        <item x="15"/>
        <item x="16"/>
        <item x="20"/>
        <item x="21"/>
        <item x="4"/>
        <item x="26"/>
        <item x="5"/>
        <item x="6"/>
        <item x="22"/>
        <item x="29"/>
        <item x="17"/>
        <item x="23"/>
        <item x="30"/>
        <item x="7"/>
        <item x="8"/>
        <item x="9"/>
        <item x="10"/>
        <item x="18"/>
        <item x="19"/>
        <item x="27"/>
        <item x="11"/>
        <item x="12"/>
        <item x="13"/>
        <item x="14"/>
        <item x="28"/>
        <item x="24"/>
        <item x="25"/>
      </items>
    </pivotField>
    <pivotField compact="0" outline="0" showAll="0" defaultSubtotal="0">
      <items count="12">
        <item x="0"/>
        <item x="1"/>
        <item x="2"/>
        <item x="3"/>
        <item x="4"/>
        <item x="5"/>
        <item x="6"/>
        <item x="7"/>
        <item x="8"/>
        <item x="9"/>
        <item x="10"/>
        <item x="11"/>
      </items>
    </pivotField>
    <pivotField compact="0" outline="0" showAll="0" defaultSubtotal="0">
      <items count="2">
        <item x="0"/>
        <item x="1"/>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2"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C8042F-EBB6-41EB-8C45-B690E951F2B8}" name="Dai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2" fld="12"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56A4B4E5-EBA2-4573-8BD5-F6CCDFCC11D8}" sourceName="SALE TYPE">
  <pivotTables>
    <pivotTable tabId="5" name="Daily"/>
    <pivotTable tabId="5" name="Category Wise"/>
    <pivotTable tabId="5" name="Monthly"/>
    <pivotTable tabId="5" name="Payment Mode"/>
    <pivotTable tabId="5" name="Product Wise"/>
    <pivotTable tabId="5" name="Total Sales"/>
  </pivotTables>
  <data>
    <tabular pivotCacheId="13671122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84B1029-8AA5-4CF8-982B-CF8DB86A17D8}" sourceName="PAYMENT MODE">
  <pivotTables>
    <pivotTable tabId="5" name="Daily"/>
    <pivotTable tabId="5" name="Category Wise"/>
    <pivotTable tabId="5" name="Monthly"/>
    <pivotTable tabId="5" name="Product Wise"/>
    <pivotTable tabId="5" name="Sales Type"/>
    <pivotTable tabId="5" name="Total Sales"/>
  </pivotTables>
  <data>
    <tabular pivotCacheId="13671122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4CC880-D6D4-42E2-8951-4B14C181AF8D}" sourceName="Month">
  <pivotTables>
    <pivotTable tabId="5" name="Daily"/>
    <pivotTable tabId="5" name="Category Wise"/>
    <pivotTable tabId="5" name="Payment Mode"/>
    <pivotTable tabId="5" name="Product Wise"/>
    <pivotTable tabId="5" name="Sales Type"/>
    <pivotTable tabId="5" name="Total Sales"/>
  </pivotTables>
  <data>
    <tabular pivotCacheId="1367112217">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7E341C-1CAD-4B89-9F24-FCFE49F413A4}" sourceName="Year">
  <pivotTables>
    <pivotTable tabId="5" name="Daily"/>
    <pivotTable tabId="5" name="Category Wise"/>
    <pivotTable tabId="5" name="Monthly"/>
    <pivotTable tabId="5" name="Payment Mode"/>
    <pivotTable tabId="5" name="Product Wise"/>
    <pivotTable tabId="5" name="Sales Type"/>
    <pivotTable tabId="5" name="Total Sales"/>
  </pivotTables>
  <data>
    <tabular pivotCacheId="13671122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A8EBE867-3C03-4AA4-B499-71D41F806FEC}" cache="Slicer_SALE_TYPE" caption="SALE TYPE" style="SlicerStyleLight2" rowHeight="241300"/>
  <slicer name="PAYMENT MODE" xr10:uid="{66CE1A01-09C8-409C-A1AE-577610331297}" cache="Slicer_PAYMENT_MODE" caption="PAYMENT MODE" style="SlicerStyleLight2" rowHeight="241300"/>
  <slicer name="Month" xr10:uid="{0B2B3D99-B720-44EE-A189-43D9BC028F57}" cache="Slicer_Month" caption="Month" style="SlicerStyleLight2" rowHeight="241300"/>
  <slicer name="Year" xr10:uid="{B1791A0D-9DE9-4412-A683-62EB2921C8CB}" cache="Slicer_Year" caption="Yea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7" dataDxfId="25" headerRowBorderDxfId="26">
  <autoFilter ref="A1:F46" xr:uid="{DE6FA1E2-6EE8-430A-AF62-020400F3E926}"/>
  <tableColumns count="6">
    <tableColumn id="1" xr3:uid="{106E50BA-9FFB-484D-AC75-176578AFED44}" name="PRODUCT ID" dataDxfId="24"/>
    <tableColumn id="2" xr3:uid="{C6063C4C-22AC-43C3-B630-5C0916CFA263}" name="PRODUCT" dataDxfId="23"/>
    <tableColumn id="3" xr3:uid="{FEA9A0A4-A0D7-45FA-BD75-4D9EBBD09441}" name="CATEGORY" dataDxfId="22"/>
    <tableColumn id="4" xr3:uid="{3BDFD3DA-79CD-4B0E-9F98-1F406523093B}" name="UOM" dataDxfId="21"/>
    <tableColumn id="5" xr3:uid="{C286276F-25D5-4D9D-9759-32EF67A133BE}" name="BUYING PRIZE" dataDxfId="20"/>
    <tableColumn id="6" xr3:uid="{BFC92544-6510-4B40-ABEE-FD6A4B0302D7}" name="SELLING PRICE" dataDxfId="1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18" headerRowBorderDxfId="17">
  <autoFilter ref="A1:P528" xr:uid="{60351B27-4213-4B50-AF1E-6DD234ED1CD8}"/>
  <sortState xmlns:xlrd2="http://schemas.microsoft.com/office/spreadsheetml/2017/richdata2" ref="A2:E527">
    <sortCondition ref="A1:A527"/>
  </sortState>
  <tableColumns count="16">
    <tableColumn id="1" xr3:uid="{7E2D9722-C99A-4D79-AD8A-A4AF24D31B15}" name="DATE" dataDxfId="16"/>
    <tableColumn id="3" xr3:uid="{1B687DA1-746A-409E-8132-464ADA2D65F7}" name="PRODUCT ID" dataDxfId="15"/>
    <tableColumn id="2" xr3:uid="{3D21C161-3520-4EEB-95C2-BC89A67F811B}" name="QUANTITY" dataDxfId="14"/>
    <tableColumn id="4" xr3:uid="{51AFA112-3989-4C7A-B537-003512753602}" name="SALE TYPE" dataDxfId="13"/>
    <tableColumn id="5" xr3:uid="{057B8FDA-60FB-4816-999C-2030B688B9CF}" name="PAYMENT MODE" dataDxfId="12"/>
    <tableColumn id="6" xr3:uid="{A77A9445-20AF-4122-92EB-C3706E536AB4}" name="DISCOUNT %" dataDxfId="11"/>
    <tableColumn id="8" xr3:uid="{CF7B62C6-C780-4960-8A06-14C24B652DA0}" name="PRODUCT" dataDxfId="10">
      <calculatedColumnFormula>VLOOKUP(InputData[[#This Row],[PRODUCT ID]],MasterData[#All],2,0)</calculatedColumnFormula>
    </tableColumn>
    <tableColumn id="9" xr3:uid="{D7BD39AF-3E0D-42EC-B573-5F3E06F937F1}" name="CATEGORY" dataDxfId="9">
      <calculatedColumnFormula>VLOOKUP(InputData[[#This Row],[PRODUCT ID]],MasterData[#All],3,0)</calculatedColumnFormula>
    </tableColumn>
    <tableColumn id="10" xr3:uid="{3F78D9C9-D478-4615-AE84-D9B998430D45}" name="UOM" dataDxfId="8">
      <calculatedColumnFormula>VLOOKUP(InputData[[#This Row],[PRODUCT ID]],MasterData[#All],4,0)</calculatedColumnFormula>
    </tableColumn>
    <tableColumn id="11" xr3:uid="{3B278314-FAFE-4484-84CE-2243763263F8}" name="BUYING PRIZE" dataDxfId="7">
      <calculatedColumnFormula>VLOOKUP(InputData[[#This Row],[PRODUCT ID]],MasterData[#All],5,0)</calculatedColumnFormula>
    </tableColumn>
    <tableColumn id="12" xr3:uid="{184E292F-DA20-476F-A25C-A4FC751FF9D7}" name="SELLING PRICE" dataDxfId="6">
      <calculatedColumnFormula>VLOOKUP(InputData[[#This Row],[PRODUCT ID]],MasterData[#All],6,0)</calculatedColumnFormula>
    </tableColumn>
    <tableColumn id="13" xr3:uid="{F987B1A7-9717-473B-97BE-8924A8C13A3D}" name="Total Buying Value" dataDxfId="5">
      <calculatedColumnFormula>InputData[[#This Row],[BUYING PRIZE]]*InputData[[#This Row],[QUANTITY]]</calculatedColumnFormula>
    </tableColumn>
    <tableColumn id="14" xr3:uid="{3297667D-E7FA-4E3B-948C-FEAA808EA39E}" name="Total Selling Value2" dataDxfId="4">
      <calculatedColumnFormula>InputData[[#This Row],[SELLING PRICE]]*InputData[[#This Row],[QUANTITY]]</calculatedColumnFormula>
    </tableColumn>
    <tableColumn id="15" xr3:uid="{B7AE2FAF-2E9B-4F7C-A146-6AE6C2EF0F6B}" name="Day" dataDxfId="3">
      <calculatedColumnFormula>DAY(InputData[[#This Row],[DATE]])</calculatedColumnFormula>
    </tableColumn>
    <tableColumn id="16" xr3:uid="{0B436C03-DFCF-49CA-A6A3-9213687BC6F2}" name="Month" dataDxfId="2">
      <calculatedColumnFormula>TEXT(InputData[[#This Row],[DATE]],"mmm")</calculatedColumnFormula>
    </tableColumn>
    <tableColumn id="17" xr3:uid="{D21A574C-3C95-4E67-B542-909F598404A8}" name="Year" dataDxfId="1">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abSelected="1" workbookViewId="0"/>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workbookViewId="0"/>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118</v>
      </c>
      <c r="O1" s="2" t="s">
        <v>116</v>
      </c>
      <c r="P1" s="2" t="s">
        <v>117</v>
      </c>
    </row>
    <row r="2" spans="1:16" x14ac:dyDescent="0.25">
      <c r="A2" s="3">
        <v>44197</v>
      </c>
      <c r="B2" s="4" t="s">
        <v>56</v>
      </c>
      <c r="C2" s="5">
        <v>9</v>
      </c>
      <c r="D2" s="5" t="s">
        <v>105</v>
      </c>
      <c r="E2" s="5" t="s">
        <v>106</v>
      </c>
      <c r="F2" s="6">
        <v>0</v>
      </c>
      <c r="G2" t="str">
        <f>VLOOKUP(InputData[[#This Row],[PRODUCT ID]],MasterData[#All],2,0)</f>
        <v>Product24</v>
      </c>
      <c r="H2" t="str">
        <f>VLOOKUP(InputData[[#This Row],[PRODUCT ID]],MasterData[#All],3,0)</f>
        <v>Category03</v>
      </c>
      <c r="I2" t="str">
        <f>VLOOKUP(InputData[[#This Row],[PRODUCT ID]],MasterData[#All],4,0)</f>
        <v>Ft</v>
      </c>
      <c r="J2" s="7">
        <f>VLOOKUP(InputData[[#This Row],[PRODUCT ID]],MasterData[#All],5,0)</f>
        <v>144</v>
      </c>
      <c r="K2" s="7">
        <f>VLOOKUP(InputData[[#This Row],[PRODUCT ID]],MasterData[#All],6,0)</f>
        <v>156.96</v>
      </c>
      <c r="L2" s="7">
        <f>InputData[[#This Row],[BUYING PRIZE]]*InputData[[#This Row],[QUANTITY]]</f>
        <v>1296</v>
      </c>
      <c r="M2" s="7">
        <f>InputData[[#This Row],[SELLING PRICE]]*InputData[[#This Row],[QUANTITY]]</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ID]],MasterData[#All],2,0)</f>
        <v>Product38</v>
      </c>
      <c r="H3" t="str">
        <f>VLOOKUP(InputData[[#This Row],[PRODUCT ID]],MasterData[#All],3,0)</f>
        <v>Category05</v>
      </c>
      <c r="I3" t="str">
        <f>VLOOKUP(InputData[[#This Row],[PRODUCT ID]],MasterData[#All],4,0)</f>
        <v>Kg</v>
      </c>
      <c r="J3" s="7">
        <f>VLOOKUP(InputData[[#This Row],[PRODUCT ID]],MasterData[#All],5,0)</f>
        <v>72</v>
      </c>
      <c r="K3" s="7">
        <f>VLOOKUP(InputData[[#This Row],[PRODUCT ID]],MasterData[#All],6,0)</f>
        <v>79.92</v>
      </c>
      <c r="L3" s="7">
        <f>InputData[[#This Row],[BUYING PRIZE]]*InputData[[#This Row],[QUANTITY]]</f>
        <v>1080</v>
      </c>
      <c r="M3" s="7">
        <f>InputData[[#This Row],[SELLING PRICE]]*InputData[[#This Row],[QUANTITY]]</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ID]],MasterData[#All],2,0)</f>
        <v>Product13</v>
      </c>
      <c r="H4" t="str">
        <f>VLOOKUP(InputData[[#This Row],[PRODUCT ID]],MasterData[#All],3,0)</f>
        <v>Category02</v>
      </c>
      <c r="I4" t="str">
        <f>VLOOKUP(InputData[[#This Row],[PRODUCT ID]],MasterData[#All],4,0)</f>
        <v>Kg</v>
      </c>
      <c r="J4" s="7">
        <f>VLOOKUP(InputData[[#This Row],[PRODUCT ID]],MasterData[#All],5,0)</f>
        <v>112</v>
      </c>
      <c r="K4" s="7">
        <f>VLOOKUP(InputData[[#This Row],[PRODUCT ID]],MasterData[#All],6,0)</f>
        <v>122.08</v>
      </c>
      <c r="L4" s="7">
        <f>InputData[[#This Row],[BUYING PRIZE]]*InputData[[#This Row],[QUANTITY]]</f>
        <v>672</v>
      </c>
      <c r="M4" s="7">
        <f>InputData[[#This Row],[SELLING PRICE]]*InputData[[#This Row],[QUANTITY]]</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ID]],MasterData[#All],2,0)</f>
        <v>Product04</v>
      </c>
      <c r="H5" t="str">
        <f>VLOOKUP(InputData[[#This Row],[PRODUCT ID]],MasterData[#All],3,0)</f>
        <v>Category01</v>
      </c>
      <c r="I5" t="str">
        <f>VLOOKUP(InputData[[#This Row],[PRODUCT ID]],MasterData[#All],4,0)</f>
        <v>Lt</v>
      </c>
      <c r="J5" s="7">
        <f>VLOOKUP(InputData[[#This Row],[PRODUCT ID]],MasterData[#All],5,0)</f>
        <v>44</v>
      </c>
      <c r="K5" s="7">
        <f>VLOOKUP(InputData[[#This Row],[PRODUCT ID]],MasterData[#All],6,0)</f>
        <v>48.84</v>
      </c>
      <c r="L5" s="7">
        <f>InputData[[#This Row],[BUYING PRIZE]]*InputData[[#This Row],[QUANTITY]]</f>
        <v>220</v>
      </c>
      <c r="M5" s="7">
        <f>InputData[[#This Row],[SELLING PRICE]]*InputData[[#This Row],[QUANTITY]]</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ID]],MasterData[#All],2,0)</f>
        <v>Product35</v>
      </c>
      <c r="H6" t="str">
        <f>VLOOKUP(InputData[[#This Row],[PRODUCT ID]],MasterData[#All],3,0)</f>
        <v>Category04</v>
      </c>
      <c r="I6" t="str">
        <f>VLOOKUP(InputData[[#This Row],[PRODUCT ID]],MasterData[#All],4,0)</f>
        <v>No.</v>
      </c>
      <c r="J6" s="7">
        <f>VLOOKUP(InputData[[#This Row],[PRODUCT ID]],MasterData[#All],5,0)</f>
        <v>5</v>
      </c>
      <c r="K6" s="7">
        <f>VLOOKUP(InputData[[#This Row],[PRODUCT ID]],MasterData[#All],6,0)</f>
        <v>6.7</v>
      </c>
      <c r="L6" s="7">
        <f>InputData[[#This Row],[BUYING PRIZE]]*InputData[[#This Row],[QUANTITY]]</f>
        <v>60</v>
      </c>
      <c r="M6" s="7">
        <f>InputData[[#This Row],[SELLING PRICE]]*InputData[[#This Row],[QUANTITY]]</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ID]],MasterData[#All],2,0)</f>
        <v>Product31</v>
      </c>
      <c r="H7" t="str">
        <f>VLOOKUP(InputData[[#This Row],[PRODUCT ID]],MasterData[#All],3,0)</f>
        <v>Category04</v>
      </c>
      <c r="I7" t="str">
        <f>VLOOKUP(InputData[[#This Row],[PRODUCT ID]],MasterData[#All],4,0)</f>
        <v>Kg</v>
      </c>
      <c r="J7" s="7">
        <f>VLOOKUP(InputData[[#This Row],[PRODUCT ID]],MasterData[#All],5,0)</f>
        <v>93</v>
      </c>
      <c r="K7" s="7">
        <f>VLOOKUP(InputData[[#This Row],[PRODUCT ID]],MasterData[#All],6,0)</f>
        <v>104.16</v>
      </c>
      <c r="L7" s="7">
        <f>InputData[[#This Row],[BUYING PRIZE]]*InputData[[#This Row],[QUANTITY]]</f>
        <v>93</v>
      </c>
      <c r="M7" s="7">
        <f>InputData[[#This Row],[SELLING PRICE]]*InputData[[#This Row],[QUANTITY]]</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ID]],MasterData[#All],2,0)</f>
        <v>Product03</v>
      </c>
      <c r="H8" t="str">
        <f>VLOOKUP(InputData[[#This Row],[PRODUCT ID]],MasterData[#All],3,0)</f>
        <v>Category01</v>
      </c>
      <c r="I8" t="str">
        <f>VLOOKUP(InputData[[#This Row],[PRODUCT ID]],MasterData[#All],4,0)</f>
        <v>Kg</v>
      </c>
      <c r="J8" s="7">
        <f>VLOOKUP(InputData[[#This Row],[PRODUCT ID]],MasterData[#All],5,0)</f>
        <v>71</v>
      </c>
      <c r="K8" s="7">
        <f>VLOOKUP(InputData[[#This Row],[PRODUCT ID]],MasterData[#All],6,0)</f>
        <v>80.94</v>
      </c>
      <c r="L8" s="7">
        <f>InputData[[#This Row],[BUYING PRIZE]]*InputData[[#This Row],[QUANTITY]]</f>
        <v>568</v>
      </c>
      <c r="M8" s="7">
        <f>InputData[[#This Row],[SELLING PRICE]]*InputData[[#This Row],[QUANTITY]]</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ID]],MasterData[#All],2,0)</f>
        <v>Product25</v>
      </c>
      <c r="H9" t="str">
        <f>VLOOKUP(InputData[[#This Row],[PRODUCT ID]],MasterData[#All],3,0)</f>
        <v>Category03</v>
      </c>
      <c r="I9" t="str">
        <f>VLOOKUP(InputData[[#This Row],[PRODUCT ID]],MasterData[#All],4,0)</f>
        <v>No.</v>
      </c>
      <c r="J9" s="7">
        <f>VLOOKUP(InputData[[#This Row],[PRODUCT ID]],MasterData[#All],5,0)</f>
        <v>7</v>
      </c>
      <c r="K9" s="7">
        <f>VLOOKUP(InputData[[#This Row],[PRODUCT ID]],MasterData[#All],6,0)</f>
        <v>8.33</v>
      </c>
      <c r="L9" s="7">
        <f>InputData[[#This Row],[BUYING PRIZE]]*InputData[[#This Row],[QUANTITY]]</f>
        <v>28</v>
      </c>
      <c r="M9" s="7">
        <f>InputData[[#This Row],[SELLING PRICE]]*InputData[[#This Row],[QUANTITY]]</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ID]],MasterData[#All],2,0)</f>
        <v>Product37</v>
      </c>
      <c r="H10" t="str">
        <f>VLOOKUP(InputData[[#This Row],[PRODUCT ID]],MasterData[#All],3,0)</f>
        <v>Category05</v>
      </c>
      <c r="I10" t="str">
        <f>VLOOKUP(InputData[[#This Row],[PRODUCT ID]],MasterData[#All],4,0)</f>
        <v>Kg</v>
      </c>
      <c r="J10" s="7">
        <f>VLOOKUP(InputData[[#This Row],[PRODUCT ID]],MasterData[#All],5,0)</f>
        <v>67</v>
      </c>
      <c r="K10" s="7">
        <f>VLOOKUP(InputData[[#This Row],[PRODUCT ID]],MasterData[#All],6,0)</f>
        <v>85.76</v>
      </c>
      <c r="L10" s="7">
        <f>InputData[[#This Row],[BUYING PRIZE]]*InputData[[#This Row],[QUANTITY]]</f>
        <v>201</v>
      </c>
      <c r="M10" s="7">
        <f>InputData[[#This Row],[SELLING PRICE]]*InputData[[#This Row],[QUANTITY]]</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ID]],MasterData[#All],2,0)</f>
        <v>Product14</v>
      </c>
      <c r="H11" t="str">
        <f>VLOOKUP(InputData[[#This Row],[PRODUCT ID]],MasterData[#All],3,0)</f>
        <v>Category02</v>
      </c>
      <c r="I11" t="str">
        <f>VLOOKUP(InputData[[#This Row],[PRODUCT ID]],MasterData[#All],4,0)</f>
        <v>Kg</v>
      </c>
      <c r="J11" s="7">
        <f>VLOOKUP(InputData[[#This Row],[PRODUCT ID]],MasterData[#All],5,0)</f>
        <v>112</v>
      </c>
      <c r="K11" s="7">
        <f>VLOOKUP(InputData[[#This Row],[PRODUCT ID]],MasterData[#All],6,0)</f>
        <v>146.72</v>
      </c>
      <c r="L11" s="7">
        <f>InputData[[#This Row],[BUYING PRIZE]]*InputData[[#This Row],[QUANTITY]]</f>
        <v>448</v>
      </c>
      <c r="M11" s="7">
        <f>InputData[[#This Row],[SELLING PRICE]]*InputData[[#This Row],[QUANTITY]]</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ID]],MasterData[#All],2,0)</f>
        <v>Product42</v>
      </c>
      <c r="H12" t="str">
        <f>VLOOKUP(InputData[[#This Row],[PRODUCT ID]],MasterData[#All],3,0)</f>
        <v>Category05</v>
      </c>
      <c r="I12" t="str">
        <f>VLOOKUP(InputData[[#This Row],[PRODUCT ID]],MasterData[#All],4,0)</f>
        <v>Ft</v>
      </c>
      <c r="J12" s="7">
        <f>VLOOKUP(InputData[[#This Row],[PRODUCT ID]],MasterData[#All],5,0)</f>
        <v>120</v>
      </c>
      <c r="K12" s="7">
        <f>VLOOKUP(InputData[[#This Row],[PRODUCT ID]],MasterData[#All],6,0)</f>
        <v>162</v>
      </c>
      <c r="L12" s="7">
        <f>InputData[[#This Row],[BUYING PRIZE]]*InputData[[#This Row],[QUANTITY]]</f>
        <v>480</v>
      </c>
      <c r="M12" s="7">
        <f>InputData[[#This Row],[SELLING PRICE]]*InputData[[#This Row],[QUANTITY]]</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ID]],MasterData[#All],2,0)</f>
        <v>Product42</v>
      </c>
      <c r="H13" t="str">
        <f>VLOOKUP(InputData[[#This Row],[PRODUCT ID]],MasterData[#All],3,0)</f>
        <v>Category05</v>
      </c>
      <c r="I13" t="str">
        <f>VLOOKUP(InputData[[#This Row],[PRODUCT ID]],MasterData[#All],4,0)</f>
        <v>Ft</v>
      </c>
      <c r="J13" s="7">
        <f>VLOOKUP(InputData[[#This Row],[PRODUCT ID]],MasterData[#All],5,0)</f>
        <v>120</v>
      </c>
      <c r="K13" s="7">
        <f>VLOOKUP(InputData[[#This Row],[PRODUCT ID]],MasterData[#All],6,0)</f>
        <v>162</v>
      </c>
      <c r="L13" s="7">
        <f>InputData[[#This Row],[BUYING PRIZE]]*InputData[[#This Row],[QUANTITY]]</f>
        <v>1200</v>
      </c>
      <c r="M13" s="7">
        <f>InputData[[#This Row],[SELLING PRICE]]*InputData[[#This Row],[QUANTITY]]</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ID]],MasterData[#All],2,0)</f>
        <v>Product44</v>
      </c>
      <c r="H14" t="str">
        <f>VLOOKUP(InputData[[#This Row],[PRODUCT ID]],MasterData[#All],3,0)</f>
        <v>Category05</v>
      </c>
      <c r="I14" t="str">
        <f>VLOOKUP(InputData[[#This Row],[PRODUCT ID]],MasterData[#All],4,0)</f>
        <v>Kg</v>
      </c>
      <c r="J14" s="7">
        <f>VLOOKUP(InputData[[#This Row],[PRODUCT ID]],MasterData[#All],5,0)</f>
        <v>76</v>
      </c>
      <c r="K14" s="7">
        <f>VLOOKUP(InputData[[#This Row],[PRODUCT ID]],MasterData[#All],6,0)</f>
        <v>82.08</v>
      </c>
      <c r="L14" s="7">
        <f>InputData[[#This Row],[BUYING PRIZE]]*InputData[[#This Row],[QUANTITY]]</f>
        <v>988</v>
      </c>
      <c r="M14" s="7">
        <f>InputData[[#This Row],[SELLING PRICE]]*InputData[[#This Row],[QUANTITY]]</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ID]],MasterData[#All],2,0)</f>
        <v>Product23</v>
      </c>
      <c r="H15" t="str">
        <f>VLOOKUP(InputData[[#This Row],[PRODUCT ID]],MasterData[#All],3,0)</f>
        <v>Category03</v>
      </c>
      <c r="I15" t="str">
        <f>VLOOKUP(InputData[[#This Row],[PRODUCT ID]],MasterData[#All],4,0)</f>
        <v>Ft</v>
      </c>
      <c r="J15" s="7">
        <f>VLOOKUP(InputData[[#This Row],[PRODUCT ID]],MasterData[#All],5,0)</f>
        <v>141</v>
      </c>
      <c r="K15" s="7">
        <f>VLOOKUP(InputData[[#This Row],[PRODUCT ID]],MasterData[#All],6,0)</f>
        <v>149.46</v>
      </c>
      <c r="L15" s="7">
        <f>InputData[[#This Row],[BUYING PRIZE]]*InputData[[#This Row],[QUANTITY]]</f>
        <v>423</v>
      </c>
      <c r="M15" s="7">
        <f>InputData[[#This Row],[SELLING PRICE]]*InputData[[#This Row],[QUANTITY]]</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ID]],MasterData[#All],2,0)</f>
        <v>Product35</v>
      </c>
      <c r="H16" t="str">
        <f>VLOOKUP(InputData[[#This Row],[PRODUCT ID]],MasterData[#All],3,0)</f>
        <v>Category04</v>
      </c>
      <c r="I16" t="str">
        <f>VLOOKUP(InputData[[#This Row],[PRODUCT ID]],MasterData[#All],4,0)</f>
        <v>No.</v>
      </c>
      <c r="J16" s="7">
        <f>VLOOKUP(InputData[[#This Row],[PRODUCT ID]],MasterData[#All],5,0)</f>
        <v>5</v>
      </c>
      <c r="K16" s="7">
        <f>VLOOKUP(InputData[[#This Row],[PRODUCT ID]],MasterData[#All],6,0)</f>
        <v>6.7</v>
      </c>
      <c r="L16" s="7">
        <f>InputData[[#This Row],[BUYING PRIZE]]*InputData[[#This Row],[QUANTITY]]</f>
        <v>30</v>
      </c>
      <c r="M16" s="7">
        <f>InputData[[#This Row],[SELLING PRICE]]*InputData[[#This Row],[QUANTITY]]</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ID]],MasterData[#All],2,0)</f>
        <v>Product34</v>
      </c>
      <c r="H17" t="str">
        <f>VLOOKUP(InputData[[#This Row],[PRODUCT ID]],MasterData[#All],3,0)</f>
        <v>Category04</v>
      </c>
      <c r="I17" t="str">
        <f>VLOOKUP(InputData[[#This Row],[PRODUCT ID]],MasterData[#All],4,0)</f>
        <v>Lt</v>
      </c>
      <c r="J17" s="7">
        <f>VLOOKUP(InputData[[#This Row],[PRODUCT ID]],MasterData[#All],5,0)</f>
        <v>55</v>
      </c>
      <c r="K17" s="7">
        <f>VLOOKUP(InputData[[#This Row],[PRODUCT ID]],MasterData[#All],6,0)</f>
        <v>58.3</v>
      </c>
      <c r="L17" s="7">
        <f>InputData[[#This Row],[BUYING PRIZE]]*InputData[[#This Row],[QUANTITY]]</f>
        <v>220</v>
      </c>
      <c r="M17" s="7">
        <f>InputData[[#This Row],[SELLING PRICE]]*InputData[[#This Row],[QUANTITY]]</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ID]],MasterData[#All],2,0)</f>
        <v>Product20</v>
      </c>
      <c r="H18" t="str">
        <f>VLOOKUP(InputData[[#This Row],[PRODUCT ID]],MasterData[#All],3,0)</f>
        <v>Category03</v>
      </c>
      <c r="I18" t="str">
        <f>VLOOKUP(InputData[[#This Row],[PRODUCT ID]],MasterData[#All],4,0)</f>
        <v>Lt</v>
      </c>
      <c r="J18" s="7">
        <f>VLOOKUP(InputData[[#This Row],[PRODUCT ID]],MasterData[#All],5,0)</f>
        <v>61</v>
      </c>
      <c r="K18" s="7">
        <f>VLOOKUP(InputData[[#This Row],[PRODUCT ID]],MasterData[#All],6,0)</f>
        <v>76.25</v>
      </c>
      <c r="L18" s="7">
        <f>InputData[[#This Row],[BUYING PRIZE]]*InputData[[#This Row],[QUANTITY]]</f>
        <v>244</v>
      </c>
      <c r="M18" s="7">
        <f>InputData[[#This Row],[SELLING PRICE]]*InputData[[#This Row],[QUANTITY]]</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ID]],MasterData[#All],2,0)</f>
        <v>Product04</v>
      </c>
      <c r="H19" t="str">
        <f>VLOOKUP(InputData[[#This Row],[PRODUCT ID]],MasterData[#All],3,0)</f>
        <v>Category01</v>
      </c>
      <c r="I19" t="str">
        <f>VLOOKUP(InputData[[#This Row],[PRODUCT ID]],MasterData[#All],4,0)</f>
        <v>Lt</v>
      </c>
      <c r="J19" s="7">
        <f>VLOOKUP(InputData[[#This Row],[PRODUCT ID]],MasterData[#All],5,0)</f>
        <v>44</v>
      </c>
      <c r="K19" s="7">
        <f>VLOOKUP(InputData[[#This Row],[PRODUCT ID]],MasterData[#All],6,0)</f>
        <v>48.84</v>
      </c>
      <c r="L19" s="7">
        <f>InputData[[#This Row],[BUYING PRIZE]]*InputData[[#This Row],[QUANTITY]]</f>
        <v>660</v>
      </c>
      <c r="M19" s="7">
        <f>InputData[[#This Row],[SELLING PRICE]]*InputData[[#This Row],[QUANTITY]]</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ID]],MasterData[#All],2,0)</f>
        <v>Product03</v>
      </c>
      <c r="H20" t="str">
        <f>VLOOKUP(InputData[[#This Row],[PRODUCT ID]],MasterData[#All],3,0)</f>
        <v>Category01</v>
      </c>
      <c r="I20" t="str">
        <f>VLOOKUP(InputData[[#This Row],[PRODUCT ID]],MasterData[#All],4,0)</f>
        <v>Kg</v>
      </c>
      <c r="J20" s="7">
        <f>VLOOKUP(InputData[[#This Row],[PRODUCT ID]],MasterData[#All],5,0)</f>
        <v>71</v>
      </c>
      <c r="K20" s="7">
        <f>VLOOKUP(InputData[[#This Row],[PRODUCT ID]],MasterData[#All],6,0)</f>
        <v>80.94</v>
      </c>
      <c r="L20" s="7">
        <f>InputData[[#This Row],[BUYING PRIZE]]*InputData[[#This Row],[QUANTITY]]</f>
        <v>639</v>
      </c>
      <c r="M20" s="7">
        <f>InputData[[#This Row],[SELLING PRICE]]*InputData[[#This Row],[QUANTITY]]</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ID]],MasterData[#All],2,0)</f>
        <v>Product42</v>
      </c>
      <c r="H21" t="str">
        <f>VLOOKUP(InputData[[#This Row],[PRODUCT ID]],MasterData[#All],3,0)</f>
        <v>Category05</v>
      </c>
      <c r="I21" t="str">
        <f>VLOOKUP(InputData[[#This Row],[PRODUCT ID]],MasterData[#All],4,0)</f>
        <v>Ft</v>
      </c>
      <c r="J21" s="7">
        <f>VLOOKUP(InputData[[#This Row],[PRODUCT ID]],MasterData[#All],5,0)</f>
        <v>120</v>
      </c>
      <c r="K21" s="7">
        <f>VLOOKUP(InputData[[#This Row],[PRODUCT ID]],MasterData[#All],6,0)</f>
        <v>162</v>
      </c>
      <c r="L21" s="7">
        <f>InputData[[#This Row],[BUYING PRIZE]]*InputData[[#This Row],[QUANTITY]]</f>
        <v>720</v>
      </c>
      <c r="M21" s="7">
        <f>InputData[[#This Row],[SELLING PRICE]]*InputData[[#This Row],[QUANTITY]]</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ID]],MasterData[#All],2,0)</f>
        <v>Product34</v>
      </c>
      <c r="H22" t="str">
        <f>VLOOKUP(InputData[[#This Row],[PRODUCT ID]],MasterData[#All],3,0)</f>
        <v>Category04</v>
      </c>
      <c r="I22" t="str">
        <f>VLOOKUP(InputData[[#This Row],[PRODUCT ID]],MasterData[#All],4,0)</f>
        <v>Lt</v>
      </c>
      <c r="J22" s="7">
        <f>VLOOKUP(InputData[[#This Row],[PRODUCT ID]],MasterData[#All],5,0)</f>
        <v>55</v>
      </c>
      <c r="K22" s="7">
        <f>VLOOKUP(InputData[[#This Row],[PRODUCT ID]],MasterData[#All],6,0)</f>
        <v>58.3</v>
      </c>
      <c r="L22" s="7">
        <f>InputData[[#This Row],[BUYING PRIZE]]*InputData[[#This Row],[QUANTITY]]</f>
        <v>330</v>
      </c>
      <c r="M22" s="7">
        <f>InputData[[#This Row],[SELLING PRICE]]*InputData[[#This Row],[QUANTITY]]</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ID]],MasterData[#All],2,0)</f>
        <v>Product35</v>
      </c>
      <c r="H23" t="str">
        <f>VLOOKUP(InputData[[#This Row],[PRODUCT ID]],MasterData[#All],3,0)</f>
        <v>Category04</v>
      </c>
      <c r="I23" t="str">
        <f>VLOOKUP(InputData[[#This Row],[PRODUCT ID]],MasterData[#All],4,0)</f>
        <v>No.</v>
      </c>
      <c r="J23" s="7">
        <f>VLOOKUP(InputData[[#This Row],[PRODUCT ID]],MasterData[#All],5,0)</f>
        <v>5</v>
      </c>
      <c r="K23" s="7">
        <f>VLOOKUP(InputData[[#This Row],[PRODUCT ID]],MasterData[#All],6,0)</f>
        <v>6.7</v>
      </c>
      <c r="L23" s="7">
        <f>InputData[[#This Row],[BUYING PRIZE]]*InputData[[#This Row],[QUANTITY]]</f>
        <v>35</v>
      </c>
      <c r="M23" s="7">
        <f>InputData[[#This Row],[SELLING PRICE]]*InputData[[#This Row],[QUANTITY]]</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ID]],MasterData[#All],2,0)</f>
        <v>Product31</v>
      </c>
      <c r="H24" t="str">
        <f>VLOOKUP(InputData[[#This Row],[PRODUCT ID]],MasterData[#All],3,0)</f>
        <v>Category04</v>
      </c>
      <c r="I24" t="str">
        <f>VLOOKUP(InputData[[#This Row],[PRODUCT ID]],MasterData[#All],4,0)</f>
        <v>Kg</v>
      </c>
      <c r="J24" s="7">
        <f>VLOOKUP(InputData[[#This Row],[PRODUCT ID]],MasterData[#All],5,0)</f>
        <v>93</v>
      </c>
      <c r="K24" s="7">
        <f>VLOOKUP(InputData[[#This Row],[PRODUCT ID]],MasterData[#All],6,0)</f>
        <v>104.16</v>
      </c>
      <c r="L24" s="7">
        <f>InputData[[#This Row],[BUYING PRIZE]]*InputData[[#This Row],[QUANTITY]]</f>
        <v>1302</v>
      </c>
      <c r="M24" s="7">
        <f>InputData[[#This Row],[SELLING PRICE]]*InputData[[#This Row],[QUANTITY]]</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ID]],MasterData[#All],2,0)</f>
        <v>Product44</v>
      </c>
      <c r="H25" t="str">
        <f>VLOOKUP(InputData[[#This Row],[PRODUCT ID]],MasterData[#All],3,0)</f>
        <v>Category05</v>
      </c>
      <c r="I25" t="str">
        <f>VLOOKUP(InputData[[#This Row],[PRODUCT ID]],MasterData[#All],4,0)</f>
        <v>Kg</v>
      </c>
      <c r="J25" s="7">
        <f>VLOOKUP(InputData[[#This Row],[PRODUCT ID]],MasterData[#All],5,0)</f>
        <v>76</v>
      </c>
      <c r="K25" s="7">
        <f>VLOOKUP(InputData[[#This Row],[PRODUCT ID]],MasterData[#All],6,0)</f>
        <v>82.08</v>
      </c>
      <c r="L25" s="7">
        <f>InputData[[#This Row],[BUYING PRIZE]]*InputData[[#This Row],[QUANTITY]]</f>
        <v>684</v>
      </c>
      <c r="M25" s="7">
        <f>InputData[[#This Row],[SELLING PRICE]]*InputData[[#This Row],[QUANTITY]]</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ID]],MasterData[#All],2,0)</f>
        <v>Product06</v>
      </c>
      <c r="H26" t="str">
        <f>VLOOKUP(InputData[[#This Row],[PRODUCT ID]],MasterData[#All],3,0)</f>
        <v>Category01</v>
      </c>
      <c r="I26" t="str">
        <f>VLOOKUP(InputData[[#This Row],[PRODUCT ID]],MasterData[#All],4,0)</f>
        <v>Kg</v>
      </c>
      <c r="J26" s="7">
        <f>VLOOKUP(InputData[[#This Row],[PRODUCT ID]],MasterData[#All],5,0)</f>
        <v>75</v>
      </c>
      <c r="K26" s="7">
        <f>VLOOKUP(InputData[[#This Row],[PRODUCT ID]],MasterData[#All],6,0)</f>
        <v>85.5</v>
      </c>
      <c r="L26" s="7">
        <f>InputData[[#This Row],[BUYING PRIZE]]*InputData[[#This Row],[QUANTITY]]</f>
        <v>525</v>
      </c>
      <c r="M26" s="7">
        <f>InputData[[#This Row],[SELLING PRICE]]*InputData[[#This Row],[QUANTITY]]</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ID]],MasterData[#All],2,0)</f>
        <v>Product01</v>
      </c>
      <c r="H27" t="str">
        <f>VLOOKUP(InputData[[#This Row],[PRODUCT ID]],MasterData[#All],3,0)</f>
        <v>Category01</v>
      </c>
      <c r="I27" t="str">
        <f>VLOOKUP(InputData[[#This Row],[PRODUCT ID]],MasterData[#All],4,0)</f>
        <v>Kg</v>
      </c>
      <c r="J27" s="7">
        <f>VLOOKUP(InputData[[#This Row],[PRODUCT ID]],MasterData[#All],5,0)</f>
        <v>98</v>
      </c>
      <c r="K27" s="7">
        <f>VLOOKUP(InputData[[#This Row],[PRODUCT ID]],MasterData[#All],6,0)</f>
        <v>103.88</v>
      </c>
      <c r="L27" s="7">
        <f>InputData[[#This Row],[BUYING PRIZE]]*InputData[[#This Row],[QUANTITY]]</f>
        <v>686</v>
      </c>
      <c r="M27" s="7">
        <f>InputData[[#This Row],[SELLING PRICE]]*InputData[[#This Row],[QUANTITY]]</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ID]],MasterData[#All],2,0)</f>
        <v>Product40</v>
      </c>
      <c r="H28" t="str">
        <f>VLOOKUP(InputData[[#This Row],[PRODUCT ID]],MasterData[#All],3,0)</f>
        <v>Category05</v>
      </c>
      <c r="I28" t="str">
        <f>VLOOKUP(InputData[[#This Row],[PRODUCT ID]],MasterData[#All],4,0)</f>
        <v>Kg</v>
      </c>
      <c r="J28" s="7">
        <f>VLOOKUP(InputData[[#This Row],[PRODUCT ID]],MasterData[#All],5,0)</f>
        <v>90</v>
      </c>
      <c r="K28" s="7">
        <f>VLOOKUP(InputData[[#This Row],[PRODUCT ID]],MasterData[#All],6,0)</f>
        <v>115.2</v>
      </c>
      <c r="L28" s="7">
        <f>InputData[[#This Row],[BUYING PRIZE]]*InputData[[#This Row],[QUANTITY]]</f>
        <v>630</v>
      </c>
      <c r="M28" s="7">
        <f>InputData[[#This Row],[SELLING PRICE]]*InputData[[#This Row],[QUANTITY]]</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ID]],MasterData[#All],2,0)</f>
        <v>Product32</v>
      </c>
      <c r="H29" t="str">
        <f>VLOOKUP(InputData[[#This Row],[PRODUCT ID]],MasterData[#All],3,0)</f>
        <v>Category04</v>
      </c>
      <c r="I29" t="str">
        <f>VLOOKUP(InputData[[#This Row],[PRODUCT ID]],MasterData[#All],4,0)</f>
        <v>Kg</v>
      </c>
      <c r="J29" s="7">
        <f>VLOOKUP(InputData[[#This Row],[PRODUCT ID]],MasterData[#All],5,0)</f>
        <v>89</v>
      </c>
      <c r="K29" s="7">
        <f>VLOOKUP(InputData[[#This Row],[PRODUCT ID]],MasterData[#All],6,0)</f>
        <v>117.48</v>
      </c>
      <c r="L29" s="7">
        <f>InputData[[#This Row],[BUYING PRIZE]]*InputData[[#This Row],[QUANTITY]]</f>
        <v>267</v>
      </c>
      <c r="M29" s="7">
        <f>InputData[[#This Row],[SELLING PRICE]]*InputData[[#This Row],[QUANTITY]]</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ID]],MasterData[#All],2,0)</f>
        <v>Product04</v>
      </c>
      <c r="H30" t="str">
        <f>VLOOKUP(InputData[[#This Row],[PRODUCT ID]],MasterData[#All],3,0)</f>
        <v>Category01</v>
      </c>
      <c r="I30" t="str">
        <f>VLOOKUP(InputData[[#This Row],[PRODUCT ID]],MasterData[#All],4,0)</f>
        <v>Lt</v>
      </c>
      <c r="J30" s="7">
        <f>VLOOKUP(InputData[[#This Row],[PRODUCT ID]],MasterData[#All],5,0)</f>
        <v>44</v>
      </c>
      <c r="K30" s="7">
        <f>VLOOKUP(InputData[[#This Row],[PRODUCT ID]],MasterData[#All],6,0)</f>
        <v>48.84</v>
      </c>
      <c r="L30" s="7">
        <f>InputData[[#This Row],[BUYING PRIZE]]*InputData[[#This Row],[QUANTITY]]</f>
        <v>440</v>
      </c>
      <c r="M30" s="7">
        <f>InputData[[#This Row],[SELLING PRICE]]*InputData[[#This Row],[QUANTITY]]</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ID]],MasterData[#All],2,0)</f>
        <v>Product29</v>
      </c>
      <c r="H31" t="str">
        <f>VLOOKUP(InputData[[#This Row],[PRODUCT ID]],MasterData[#All],3,0)</f>
        <v>Category04</v>
      </c>
      <c r="I31" t="str">
        <f>VLOOKUP(InputData[[#This Row],[PRODUCT ID]],MasterData[#All],4,0)</f>
        <v>Lt</v>
      </c>
      <c r="J31" s="7">
        <f>VLOOKUP(InputData[[#This Row],[PRODUCT ID]],MasterData[#All],5,0)</f>
        <v>47</v>
      </c>
      <c r="K31" s="7">
        <f>VLOOKUP(InputData[[#This Row],[PRODUCT ID]],MasterData[#All],6,0)</f>
        <v>53.11</v>
      </c>
      <c r="L31" s="7">
        <f>InputData[[#This Row],[BUYING PRIZE]]*InputData[[#This Row],[QUANTITY]]</f>
        <v>94</v>
      </c>
      <c r="M31" s="7">
        <f>InputData[[#This Row],[SELLING PRICE]]*InputData[[#This Row],[QUANTITY]]</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ID]],MasterData[#All],2,0)</f>
        <v>Product10</v>
      </c>
      <c r="H32" t="str">
        <f>VLOOKUP(InputData[[#This Row],[PRODUCT ID]],MasterData[#All],3,0)</f>
        <v>Category02</v>
      </c>
      <c r="I32" t="str">
        <f>VLOOKUP(InputData[[#This Row],[PRODUCT ID]],MasterData[#All],4,0)</f>
        <v>Ft</v>
      </c>
      <c r="J32" s="7">
        <f>VLOOKUP(InputData[[#This Row],[PRODUCT ID]],MasterData[#All],5,0)</f>
        <v>148</v>
      </c>
      <c r="K32" s="7">
        <f>VLOOKUP(InputData[[#This Row],[PRODUCT ID]],MasterData[#All],6,0)</f>
        <v>164.28</v>
      </c>
      <c r="L32" s="7">
        <f>InputData[[#This Row],[BUYING PRIZE]]*InputData[[#This Row],[QUANTITY]]</f>
        <v>1036</v>
      </c>
      <c r="M32" s="7">
        <f>InputData[[#This Row],[SELLING PRICE]]*InputData[[#This Row],[QUANTITY]]</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ID]],MasterData[#All],2,0)</f>
        <v>Product16</v>
      </c>
      <c r="H33" t="str">
        <f>VLOOKUP(InputData[[#This Row],[PRODUCT ID]],MasterData[#All],3,0)</f>
        <v>Category02</v>
      </c>
      <c r="I33" t="str">
        <f>VLOOKUP(InputData[[#This Row],[PRODUCT ID]],MasterData[#All],4,0)</f>
        <v>No.</v>
      </c>
      <c r="J33" s="7">
        <f>VLOOKUP(InputData[[#This Row],[PRODUCT ID]],MasterData[#All],5,0)</f>
        <v>13</v>
      </c>
      <c r="K33" s="7">
        <f>VLOOKUP(InputData[[#This Row],[PRODUCT ID]],MasterData[#All],6,0)</f>
        <v>16.64</v>
      </c>
      <c r="L33" s="7">
        <f>InputData[[#This Row],[BUYING PRIZE]]*InputData[[#This Row],[QUANTITY]]</f>
        <v>169</v>
      </c>
      <c r="M33" s="7">
        <f>InputData[[#This Row],[SELLING PRICE]]*InputData[[#This Row],[QUANTITY]]</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ID]],MasterData[#All],2,0)</f>
        <v>Product22</v>
      </c>
      <c r="H34" t="str">
        <f>VLOOKUP(InputData[[#This Row],[PRODUCT ID]],MasterData[#All],3,0)</f>
        <v>Category03</v>
      </c>
      <c r="I34" t="str">
        <f>VLOOKUP(InputData[[#This Row],[PRODUCT ID]],MasterData[#All],4,0)</f>
        <v>Ft</v>
      </c>
      <c r="J34" s="7">
        <f>VLOOKUP(InputData[[#This Row],[PRODUCT ID]],MasterData[#All],5,0)</f>
        <v>121</v>
      </c>
      <c r="K34" s="7">
        <f>VLOOKUP(InputData[[#This Row],[PRODUCT ID]],MasterData[#All],6,0)</f>
        <v>141.57</v>
      </c>
      <c r="L34" s="7">
        <f>InputData[[#This Row],[BUYING PRIZE]]*InputData[[#This Row],[QUANTITY]]</f>
        <v>242</v>
      </c>
      <c r="M34" s="7">
        <f>InputData[[#This Row],[SELLING PRICE]]*InputData[[#This Row],[QUANTITY]]</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ID]],MasterData[#All],2,0)</f>
        <v>Product37</v>
      </c>
      <c r="H35" t="str">
        <f>VLOOKUP(InputData[[#This Row],[PRODUCT ID]],MasterData[#All],3,0)</f>
        <v>Category05</v>
      </c>
      <c r="I35" t="str">
        <f>VLOOKUP(InputData[[#This Row],[PRODUCT ID]],MasterData[#All],4,0)</f>
        <v>Kg</v>
      </c>
      <c r="J35" s="7">
        <f>VLOOKUP(InputData[[#This Row],[PRODUCT ID]],MasterData[#All],5,0)</f>
        <v>67</v>
      </c>
      <c r="K35" s="7">
        <f>VLOOKUP(InputData[[#This Row],[PRODUCT ID]],MasterData[#All],6,0)</f>
        <v>85.76</v>
      </c>
      <c r="L35" s="7">
        <f>InputData[[#This Row],[BUYING PRIZE]]*InputData[[#This Row],[QUANTITY]]</f>
        <v>268</v>
      </c>
      <c r="M35" s="7">
        <f>InputData[[#This Row],[SELLING PRICE]]*InputData[[#This Row],[QUANTITY]]</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ID]],MasterData[#All],2,0)</f>
        <v>Product43</v>
      </c>
      <c r="H36" t="str">
        <f>VLOOKUP(InputData[[#This Row],[PRODUCT ID]],MasterData[#All],3,0)</f>
        <v>Category05</v>
      </c>
      <c r="I36" t="str">
        <f>VLOOKUP(InputData[[#This Row],[PRODUCT ID]],MasterData[#All],4,0)</f>
        <v>Kg</v>
      </c>
      <c r="J36" s="7">
        <f>VLOOKUP(InputData[[#This Row],[PRODUCT ID]],MasterData[#All],5,0)</f>
        <v>67</v>
      </c>
      <c r="K36" s="7">
        <f>VLOOKUP(InputData[[#This Row],[PRODUCT ID]],MasterData[#All],6,0)</f>
        <v>83.08</v>
      </c>
      <c r="L36" s="7">
        <f>InputData[[#This Row],[BUYING PRIZE]]*InputData[[#This Row],[QUANTITY]]</f>
        <v>469</v>
      </c>
      <c r="M36" s="7">
        <f>InputData[[#This Row],[SELLING PRICE]]*InputData[[#This Row],[QUANTITY]]</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ID]],MasterData[#All],2,0)</f>
        <v>Product05</v>
      </c>
      <c r="H37" t="str">
        <f>VLOOKUP(InputData[[#This Row],[PRODUCT ID]],MasterData[#All],3,0)</f>
        <v>Category01</v>
      </c>
      <c r="I37" t="str">
        <f>VLOOKUP(InputData[[#This Row],[PRODUCT ID]],MasterData[#All],4,0)</f>
        <v>Ft</v>
      </c>
      <c r="J37" s="7">
        <f>VLOOKUP(InputData[[#This Row],[PRODUCT ID]],MasterData[#All],5,0)</f>
        <v>133</v>
      </c>
      <c r="K37" s="7">
        <f>VLOOKUP(InputData[[#This Row],[PRODUCT ID]],MasterData[#All],6,0)</f>
        <v>155.61000000000001</v>
      </c>
      <c r="L37" s="7">
        <f>InputData[[#This Row],[BUYING PRIZE]]*InputData[[#This Row],[QUANTITY]]</f>
        <v>133</v>
      </c>
      <c r="M37" s="7">
        <f>InputData[[#This Row],[SELLING PRICE]]*InputData[[#This Row],[QUANTITY]]</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ID]],MasterData[#All],2,0)</f>
        <v>Product43</v>
      </c>
      <c r="H38" t="str">
        <f>VLOOKUP(InputData[[#This Row],[PRODUCT ID]],MasterData[#All],3,0)</f>
        <v>Category05</v>
      </c>
      <c r="I38" t="str">
        <f>VLOOKUP(InputData[[#This Row],[PRODUCT ID]],MasterData[#All],4,0)</f>
        <v>Kg</v>
      </c>
      <c r="J38" s="7">
        <f>VLOOKUP(InputData[[#This Row],[PRODUCT ID]],MasterData[#All],5,0)</f>
        <v>67</v>
      </c>
      <c r="K38" s="7">
        <f>VLOOKUP(InputData[[#This Row],[PRODUCT ID]],MasterData[#All],6,0)</f>
        <v>83.08</v>
      </c>
      <c r="L38" s="7">
        <f>InputData[[#This Row],[BUYING PRIZE]]*InputData[[#This Row],[QUANTITY]]</f>
        <v>603</v>
      </c>
      <c r="M38" s="7">
        <f>InputData[[#This Row],[SELLING PRICE]]*InputData[[#This Row],[QUANTITY]]</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ID]],MasterData[#All],2,0)</f>
        <v>Product35</v>
      </c>
      <c r="H39" t="str">
        <f>VLOOKUP(InputData[[#This Row],[PRODUCT ID]],MasterData[#All],3,0)</f>
        <v>Category04</v>
      </c>
      <c r="I39" t="str">
        <f>VLOOKUP(InputData[[#This Row],[PRODUCT ID]],MasterData[#All],4,0)</f>
        <v>No.</v>
      </c>
      <c r="J39" s="7">
        <f>VLOOKUP(InputData[[#This Row],[PRODUCT ID]],MasterData[#All],5,0)</f>
        <v>5</v>
      </c>
      <c r="K39" s="7">
        <f>VLOOKUP(InputData[[#This Row],[PRODUCT ID]],MasterData[#All],6,0)</f>
        <v>6.7</v>
      </c>
      <c r="L39" s="7">
        <f>InputData[[#This Row],[BUYING PRIZE]]*InputData[[#This Row],[QUANTITY]]</f>
        <v>5</v>
      </c>
      <c r="M39" s="7">
        <f>InputData[[#This Row],[SELLING PRICE]]*InputData[[#This Row],[QUANTITY]]</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ID]],MasterData[#All],2,0)</f>
        <v>Product34</v>
      </c>
      <c r="H40" t="str">
        <f>VLOOKUP(InputData[[#This Row],[PRODUCT ID]],MasterData[#All],3,0)</f>
        <v>Category04</v>
      </c>
      <c r="I40" t="str">
        <f>VLOOKUP(InputData[[#This Row],[PRODUCT ID]],MasterData[#All],4,0)</f>
        <v>Lt</v>
      </c>
      <c r="J40" s="7">
        <f>VLOOKUP(InputData[[#This Row],[PRODUCT ID]],MasterData[#All],5,0)</f>
        <v>55</v>
      </c>
      <c r="K40" s="7">
        <f>VLOOKUP(InputData[[#This Row],[PRODUCT ID]],MasterData[#All],6,0)</f>
        <v>58.3</v>
      </c>
      <c r="L40" s="7">
        <f>InputData[[#This Row],[BUYING PRIZE]]*InputData[[#This Row],[QUANTITY]]</f>
        <v>770</v>
      </c>
      <c r="M40" s="7">
        <f>InputData[[#This Row],[SELLING PRICE]]*InputData[[#This Row],[QUANTITY]]</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ID]],MasterData[#All],2,0)</f>
        <v>Product08</v>
      </c>
      <c r="H41" t="str">
        <f>VLOOKUP(InputData[[#This Row],[PRODUCT ID]],MasterData[#All],3,0)</f>
        <v>Category01</v>
      </c>
      <c r="I41" t="str">
        <f>VLOOKUP(InputData[[#This Row],[PRODUCT ID]],MasterData[#All],4,0)</f>
        <v>Kg</v>
      </c>
      <c r="J41" s="7">
        <f>VLOOKUP(InputData[[#This Row],[PRODUCT ID]],MasterData[#All],5,0)</f>
        <v>83</v>
      </c>
      <c r="K41" s="7">
        <f>VLOOKUP(InputData[[#This Row],[PRODUCT ID]],MasterData[#All],6,0)</f>
        <v>94.62</v>
      </c>
      <c r="L41" s="7">
        <f>InputData[[#This Row],[BUYING PRIZE]]*InputData[[#This Row],[QUANTITY]]</f>
        <v>581</v>
      </c>
      <c r="M41" s="7">
        <f>InputData[[#This Row],[SELLING PRICE]]*InputData[[#This Row],[QUANTITY]]</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ID]],MasterData[#All],2,0)</f>
        <v>Product23</v>
      </c>
      <c r="H42" t="str">
        <f>VLOOKUP(InputData[[#This Row],[PRODUCT ID]],MasterData[#All],3,0)</f>
        <v>Category03</v>
      </c>
      <c r="I42" t="str">
        <f>VLOOKUP(InputData[[#This Row],[PRODUCT ID]],MasterData[#All],4,0)</f>
        <v>Ft</v>
      </c>
      <c r="J42" s="7">
        <f>VLOOKUP(InputData[[#This Row],[PRODUCT ID]],MasterData[#All],5,0)</f>
        <v>141</v>
      </c>
      <c r="K42" s="7">
        <f>VLOOKUP(InputData[[#This Row],[PRODUCT ID]],MasterData[#All],6,0)</f>
        <v>149.46</v>
      </c>
      <c r="L42" s="7">
        <f>InputData[[#This Row],[BUYING PRIZE]]*InputData[[#This Row],[QUANTITY]]</f>
        <v>1269</v>
      </c>
      <c r="M42" s="7">
        <f>InputData[[#This Row],[SELLING PRICE]]*InputData[[#This Row],[QUANTITY]]</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ID]],MasterData[#All],2,0)</f>
        <v>Product27</v>
      </c>
      <c r="H43" t="str">
        <f>VLOOKUP(InputData[[#This Row],[PRODUCT ID]],MasterData[#All],3,0)</f>
        <v>Category04</v>
      </c>
      <c r="I43" t="str">
        <f>VLOOKUP(InputData[[#This Row],[PRODUCT ID]],MasterData[#All],4,0)</f>
        <v>Lt</v>
      </c>
      <c r="J43" s="7">
        <f>VLOOKUP(InputData[[#This Row],[PRODUCT ID]],MasterData[#All],5,0)</f>
        <v>48</v>
      </c>
      <c r="K43" s="7">
        <f>VLOOKUP(InputData[[#This Row],[PRODUCT ID]],MasterData[#All],6,0)</f>
        <v>57.120000000000005</v>
      </c>
      <c r="L43" s="7">
        <f>InputData[[#This Row],[BUYING PRIZE]]*InputData[[#This Row],[QUANTITY]]</f>
        <v>192</v>
      </c>
      <c r="M43" s="7">
        <f>InputData[[#This Row],[SELLING PRICE]]*InputData[[#This Row],[QUANTITY]]</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ID]],MasterData[#All],2,0)</f>
        <v>Product15</v>
      </c>
      <c r="H44" t="str">
        <f>VLOOKUP(InputData[[#This Row],[PRODUCT ID]],MasterData[#All],3,0)</f>
        <v>Category02</v>
      </c>
      <c r="I44" t="str">
        <f>VLOOKUP(InputData[[#This Row],[PRODUCT ID]],MasterData[#All],4,0)</f>
        <v>No.</v>
      </c>
      <c r="J44" s="7">
        <f>VLOOKUP(InputData[[#This Row],[PRODUCT ID]],MasterData[#All],5,0)</f>
        <v>12</v>
      </c>
      <c r="K44" s="7">
        <f>VLOOKUP(InputData[[#This Row],[PRODUCT ID]],MasterData[#All],6,0)</f>
        <v>15.719999999999999</v>
      </c>
      <c r="L44" s="7">
        <f>InputData[[#This Row],[BUYING PRIZE]]*InputData[[#This Row],[QUANTITY]]</f>
        <v>72</v>
      </c>
      <c r="M44" s="7">
        <f>InputData[[#This Row],[SELLING PRICE]]*InputData[[#This Row],[QUANTITY]]</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ID]],MasterData[#All],2,0)</f>
        <v>Product30</v>
      </c>
      <c r="H45" t="str">
        <f>VLOOKUP(InputData[[#This Row],[PRODUCT ID]],MasterData[#All],3,0)</f>
        <v>Category04</v>
      </c>
      <c r="I45" t="str">
        <f>VLOOKUP(InputData[[#This Row],[PRODUCT ID]],MasterData[#All],4,0)</f>
        <v>Ft</v>
      </c>
      <c r="J45" s="7">
        <f>VLOOKUP(InputData[[#This Row],[PRODUCT ID]],MasterData[#All],5,0)</f>
        <v>148</v>
      </c>
      <c r="K45" s="7">
        <f>VLOOKUP(InputData[[#This Row],[PRODUCT ID]],MasterData[#All],6,0)</f>
        <v>201.28</v>
      </c>
      <c r="L45" s="7">
        <f>InputData[[#This Row],[BUYING PRIZE]]*InputData[[#This Row],[QUANTITY]]</f>
        <v>1628</v>
      </c>
      <c r="M45" s="7">
        <f>InputData[[#This Row],[SELLING PRICE]]*InputData[[#This Row],[QUANTITY]]</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ID]],MasterData[#All],2,0)</f>
        <v>Product13</v>
      </c>
      <c r="H46" t="str">
        <f>VLOOKUP(InputData[[#This Row],[PRODUCT ID]],MasterData[#All],3,0)</f>
        <v>Category02</v>
      </c>
      <c r="I46" t="str">
        <f>VLOOKUP(InputData[[#This Row],[PRODUCT ID]],MasterData[#All],4,0)</f>
        <v>Kg</v>
      </c>
      <c r="J46" s="7">
        <f>VLOOKUP(InputData[[#This Row],[PRODUCT ID]],MasterData[#All],5,0)</f>
        <v>112</v>
      </c>
      <c r="K46" s="7">
        <f>VLOOKUP(InputData[[#This Row],[PRODUCT ID]],MasterData[#All],6,0)</f>
        <v>122.08</v>
      </c>
      <c r="L46" s="7">
        <f>InputData[[#This Row],[BUYING PRIZE]]*InputData[[#This Row],[QUANTITY]]</f>
        <v>560</v>
      </c>
      <c r="M46" s="7">
        <f>InputData[[#This Row],[SELLING PRICE]]*InputData[[#This Row],[QUANTITY]]</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ID]],MasterData[#All],2,0)</f>
        <v>Product25</v>
      </c>
      <c r="H47" t="str">
        <f>VLOOKUP(InputData[[#This Row],[PRODUCT ID]],MasterData[#All],3,0)</f>
        <v>Category03</v>
      </c>
      <c r="I47" t="str">
        <f>VLOOKUP(InputData[[#This Row],[PRODUCT ID]],MasterData[#All],4,0)</f>
        <v>No.</v>
      </c>
      <c r="J47" s="7">
        <f>VLOOKUP(InputData[[#This Row],[PRODUCT ID]],MasterData[#All],5,0)</f>
        <v>7</v>
      </c>
      <c r="K47" s="7">
        <f>VLOOKUP(InputData[[#This Row],[PRODUCT ID]],MasterData[#All],6,0)</f>
        <v>8.33</v>
      </c>
      <c r="L47" s="7">
        <f>InputData[[#This Row],[BUYING PRIZE]]*InputData[[#This Row],[QUANTITY]]</f>
        <v>21</v>
      </c>
      <c r="M47" s="7">
        <f>InputData[[#This Row],[SELLING PRICE]]*InputData[[#This Row],[QUANTITY]]</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ID]],MasterData[#All],2,0)</f>
        <v>Product05</v>
      </c>
      <c r="H48" t="str">
        <f>VLOOKUP(InputData[[#This Row],[PRODUCT ID]],MasterData[#All],3,0)</f>
        <v>Category01</v>
      </c>
      <c r="I48" t="str">
        <f>VLOOKUP(InputData[[#This Row],[PRODUCT ID]],MasterData[#All],4,0)</f>
        <v>Ft</v>
      </c>
      <c r="J48" s="7">
        <f>VLOOKUP(InputData[[#This Row],[PRODUCT ID]],MasterData[#All],5,0)</f>
        <v>133</v>
      </c>
      <c r="K48" s="7">
        <f>VLOOKUP(InputData[[#This Row],[PRODUCT ID]],MasterData[#All],6,0)</f>
        <v>155.61000000000001</v>
      </c>
      <c r="L48" s="7">
        <f>InputData[[#This Row],[BUYING PRIZE]]*InputData[[#This Row],[QUANTITY]]</f>
        <v>266</v>
      </c>
      <c r="M48" s="7">
        <f>InputData[[#This Row],[SELLING PRICE]]*InputData[[#This Row],[QUANTITY]]</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ID]],MasterData[#All],2,0)</f>
        <v>Product02</v>
      </c>
      <c r="H49" t="str">
        <f>VLOOKUP(InputData[[#This Row],[PRODUCT ID]],MasterData[#All],3,0)</f>
        <v>Category01</v>
      </c>
      <c r="I49" t="str">
        <f>VLOOKUP(InputData[[#This Row],[PRODUCT ID]],MasterData[#All],4,0)</f>
        <v>Kg</v>
      </c>
      <c r="J49" s="7">
        <f>VLOOKUP(InputData[[#This Row],[PRODUCT ID]],MasterData[#All],5,0)</f>
        <v>105</v>
      </c>
      <c r="K49" s="7">
        <f>VLOOKUP(InputData[[#This Row],[PRODUCT ID]],MasterData[#All],6,0)</f>
        <v>142.80000000000001</v>
      </c>
      <c r="L49" s="7">
        <f>InputData[[#This Row],[BUYING PRIZE]]*InputData[[#This Row],[QUANTITY]]</f>
        <v>420</v>
      </c>
      <c r="M49" s="7">
        <f>InputData[[#This Row],[SELLING PRICE]]*InputData[[#This Row],[QUANTITY]]</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ID]],MasterData[#All],2,0)</f>
        <v>Product32</v>
      </c>
      <c r="H50" t="str">
        <f>VLOOKUP(InputData[[#This Row],[PRODUCT ID]],MasterData[#All],3,0)</f>
        <v>Category04</v>
      </c>
      <c r="I50" t="str">
        <f>VLOOKUP(InputData[[#This Row],[PRODUCT ID]],MasterData[#All],4,0)</f>
        <v>Kg</v>
      </c>
      <c r="J50" s="7">
        <f>VLOOKUP(InputData[[#This Row],[PRODUCT ID]],MasterData[#All],5,0)</f>
        <v>89</v>
      </c>
      <c r="K50" s="7">
        <f>VLOOKUP(InputData[[#This Row],[PRODUCT ID]],MasterData[#All],6,0)</f>
        <v>117.48</v>
      </c>
      <c r="L50" s="7">
        <f>InputData[[#This Row],[BUYING PRIZE]]*InputData[[#This Row],[QUANTITY]]</f>
        <v>979</v>
      </c>
      <c r="M50" s="7">
        <f>InputData[[#This Row],[SELLING PRICE]]*InputData[[#This Row],[QUANTITY]]</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ID]],MasterData[#All],2,0)</f>
        <v>Product30</v>
      </c>
      <c r="H51" t="str">
        <f>VLOOKUP(InputData[[#This Row],[PRODUCT ID]],MasterData[#All],3,0)</f>
        <v>Category04</v>
      </c>
      <c r="I51" t="str">
        <f>VLOOKUP(InputData[[#This Row],[PRODUCT ID]],MasterData[#All],4,0)</f>
        <v>Ft</v>
      </c>
      <c r="J51" s="7">
        <f>VLOOKUP(InputData[[#This Row],[PRODUCT ID]],MasterData[#All],5,0)</f>
        <v>148</v>
      </c>
      <c r="K51" s="7">
        <f>VLOOKUP(InputData[[#This Row],[PRODUCT ID]],MasterData[#All],6,0)</f>
        <v>201.28</v>
      </c>
      <c r="L51" s="7">
        <f>InputData[[#This Row],[BUYING PRIZE]]*InputData[[#This Row],[QUANTITY]]</f>
        <v>296</v>
      </c>
      <c r="M51" s="7">
        <f>InputData[[#This Row],[SELLING PRICE]]*InputData[[#This Row],[QUANTITY]]</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ID]],MasterData[#All],2,0)</f>
        <v>Product18</v>
      </c>
      <c r="H52" t="str">
        <f>VLOOKUP(InputData[[#This Row],[PRODUCT ID]],MasterData[#All],3,0)</f>
        <v>Category02</v>
      </c>
      <c r="I52" t="str">
        <f>VLOOKUP(InputData[[#This Row],[PRODUCT ID]],MasterData[#All],4,0)</f>
        <v>No.</v>
      </c>
      <c r="J52" s="7">
        <f>VLOOKUP(InputData[[#This Row],[PRODUCT ID]],MasterData[#All],5,0)</f>
        <v>37</v>
      </c>
      <c r="K52" s="7">
        <f>VLOOKUP(InputData[[#This Row],[PRODUCT ID]],MasterData[#All],6,0)</f>
        <v>49.21</v>
      </c>
      <c r="L52" s="7">
        <f>InputData[[#This Row],[BUYING PRIZE]]*InputData[[#This Row],[QUANTITY]]</f>
        <v>407</v>
      </c>
      <c r="M52" s="7">
        <f>InputData[[#This Row],[SELLING PRICE]]*InputData[[#This Row],[QUANTITY]]</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ID]],MasterData[#All],2,0)</f>
        <v>Product11</v>
      </c>
      <c r="H53" t="str">
        <f>VLOOKUP(InputData[[#This Row],[PRODUCT ID]],MasterData[#All],3,0)</f>
        <v>Category02</v>
      </c>
      <c r="I53" t="str">
        <f>VLOOKUP(InputData[[#This Row],[PRODUCT ID]],MasterData[#All],4,0)</f>
        <v>Lt</v>
      </c>
      <c r="J53" s="7">
        <f>VLOOKUP(InputData[[#This Row],[PRODUCT ID]],MasterData[#All],5,0)</f>
        <v>44</v>
      </c>
      <c r="K53" s="7">
        <f>VLOOKUP(InputData[[#This Row],[PRODUCT ID]],MasterData[#All],6,0)</f>
        <v>48.4</v>
      </c>
      <c r="L53" s="7">
        <f>InputData[[#This Row],[BUYING PRIZE]]*InputData[[#This Row],[QUANTITY]]</f>
        <v>44</v>
      </c>
      <c r="M53" s="7">
        <f>InputData[[#This Row],[SELLING PRICE]]*InputData[[#This Row],[QUANTITY]]</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ID]],MasterData[#All],2,0)</f>
        <v>Product21</v>
      </c>
      <c r="H54" t="str">
        <f>VLOOKUP(InputData[[#This Row],[PRODUCT ID]],MasterData[#All],3,0)</f>
        <v>Category03</v>
      </c>
      <c r="I54" t="str">
        <f>VLOOKUP(InputData[[#This Row],[PRODUCT ID]],MasterData[#All],4,0)</f>
        <v>Ft</v>
      </c>
      <c r="J54" s="7">
        <f>VLOOKUP(InputData[[#This Row],[PRODUCT ID]],MasterData[#All],5,0)</f>
        <v>126</v>
      </c>
      <c r="K54" s="7">
        <f>VLOOKUP(InputData[[#This Row],[PRODUCT ID]],MasterData[#All],6,0)</f>
        <v>162.54</v>
      </c>
      <c r="L54" s="7">
        <f>InputData[[#This Row],[BUYING PRIZE]]*InputData[[#This Row],[QUANTITY]]</f>
        <v>1134</v>
      </c>
      <c r="M54" s="7">
        <f>InputData[[#This Row],[SELLING PRICE]]*InputData[[#This Row],[QUANTITY]]</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ID]],MasterData[#All],2,0)</f>
        <v>Product27</v>
      </c>
      <c r="H55" t="str">
        <f>VLOOKUP(InputData[[#This Row],[PRODUCT ID]],MasterData[#All],3,0)</f>
        <v>Category04</v>
      </c>
      <c r="I55" t="str">
        <f>VLOOKUP(InputData[[#This Row],[PRODUCT ID]],MasterData[#All],4,0)</f>
        <v>Lt</v>
      </c>
      <c r="J55" s="7">
        <f>VLOOKUP(InputData[[#This Row],[PRODUCT ID]],MasterData[#All],5,0)</f>
        <v>48</v>
      </c>
      <c r="K55" s="7">
        <f>VLOOKUP(InputData[[#This Row],[PRODUCT ID]],MasterData[#All],6,0)</f>
        <v>57.120000000000005</v>
      </c>
      <c r="L55" s="7">
        <f>InputData[[#This Row],[BUYING PRIZE]]*InputData[[#This Row],[QUANTITY]]</f>
        <v>288</v>
      </c>
      <c r="M55" s="7">
        <f>InputData[[#This Row],[SELLING PRICE]]*InputData[[#This Row],[QUANTITY]]</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ID]],MasterData[#All],2,0)</f>
        <v>Product44</v>
      </c>
      <c r="H56" t="str">
        <f>VLOOKUP(InputData[[#This Row],[PRODUCT ID]],MasterData[#All],3,0)</f>
        <v>Category05</v>
      </c>
      <c r="I56" t="str">
        <f>VLOOKUP(InputData[[#This Row],[PRODUCT ID]],MasterData[#All],4,0)</f>
        <v>Kg</v>
      </c>
      <c r="J56" s="7">
        <f>VLOOKUP(InputData[[#This Row],[PRODUCT ID]],MasterData[#All],5,0)</f>
        <v>76</v>
      </c>
      <c r="K56" s="7">
        <f>VLOOKUP(InputData[[#This Row],[PRODUCT ID]],MasterData[#All],6,0)</f>
        <v>82.08</v>
      </c>
      <c r="L56" s="7">
        <f>InputData[[#This Row],[BUYING PRIZE]]*InputData[[#This Row],[QUANTITY]]</f>
        <v>684</v>
      </c>
      <c r="M56" s="7">
        <f>InputData[[#This Row],[SELLING PRICE]]*InputData[[#This Row],[QUANTITY]]</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ID]],MasterData[#All],2,0)</f>
        <v>Product29</v>
      </c>
      <c r="H57" t="str">
        <f>VLOOKUP(InputData[[#This Row],[PRODUCT ID]],MasterData[#All],3,0)</f>
        <v>Category04</v>
      </c>
      <c r="I57" t="str">
        <f>VLOOKUP(InputData[[#This Row],[PRODUCT ID]],MasterData[#All],4,0)</f>
        <v>Lt</v>
      </c>
      <c r="J57" s="7">
        <f>VLOOKUP(InputData[[#This Row],[PRODUCT ID]],MasterData[#All],5,0)</f>
        <v>47</v>
      </c>
      <c r="K57" s="7">
        <f>VLOOKUP(InputData[[#This Row],[PRODUCT ID]],MasterData[#All],6,0)</f>
        <v>53.11</v>
      </c>
      <c r="L57" s="7">
        <f>InputData[[#This Row],[BUYING PRIZE]]*InputData[[#This Row],[QUANTITY]]</f>
        <v>282</v>
      </c>
      <c r="M57" s="7">
        <f>InputData[[#This Row],[SELLING PRICE]]*InputData[[#This Row],[QUANTITY]]</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ID]],MasterData[#All],2,0)</f>
        <v>Product25</v>
      </c>
      <c r="H58" t="str">
        <f>VLOOKUP(InputData[[#This Row],[PRODUCT ID]],MasterData[#All],3,0)</f>
        <v>Category03</v>
      </c>
      <c r="I58" t="str">
        <f>VLOOKUP(InputData[[#This Row],[PRODUCT ID]],MasterData[#All],4,0)</f>
        <v>No.</v>
      </c>
      <c r="J58" s="7">
        <f>VLOOKUP(InputData[[#This Row],[PRODUCT ID]],MasterData[#All],5,0)</f>
        <v>7</v>
      </c>
      <c r="K58" s="7">
        <f>VLOOKUP(InputData[[#This Row],[PRODUCT ID]],MasterData[#All],6,0)</f>
        <v>8.33</v>
      </c>
      <c r="L58" s="7">
        <f>InputData[[#This Row],[BUYING PRIZE]]*InputData[[#This Row],[QUANTITY]]</f>
        <v>77</v>
      </c>
      <c r="M58" s="7">
        <f>InputData[[#This Row],[SELLING PRICE]]*InputData[[#This Row],[QUANTITY]]</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ID]],MasterData[#All],2,0)</f>
        <v>Product28</v>
      </c>
      <c r="H59" t="str">
        <f>VLOOKUP(InputData[[#This Row],[PRODUCT ID]],MasterData[#All],3,0)</f>
        <v>Category04</v>
      </c>
      <c r="I59" t="str">
        <f>VLOOKUP(InputData[[#This Row],[PRODUCT ID]],MasterData[#All],4,0)</f>
        <v>No.</v>
      </c>
      <c r="J59" s="7">
        <f>VLOOKUP(InputData[[#This Row],[PRODUCT ID]],MasterData[#All],5,0)</f>
        <v>37</v>
      </c>
      <c r="K59" s="7">
        <f>VLOOKUP(InputData[[#This Row],[PRODUCT ID]],MasterData[#All],6,0)</f>
        <v>41.81</v>
      </c>
      <c r="L59" s="7">
        <f>InputData[[#This Row],[BUYING PRIZE]]*InputData[[#This Row],[QUANTITY]]</f>
        <v>370</v>
      </c>
      <c r="M59" s="7">
        <f>InputData[[#This Row],[SELLING PRICE]]*InputData[[#This Row],[QUANTITY]]</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ID]],MasterData[#All],2,0)</f>
        <v>Product39</v>
      </c>
      <c r="H60" t="str">
        <f>VLOOKUP(InputData[[#This Row],[PRODUCT ID]],MasterData[#All],3,0)</f>
        <v>Category05</v>
      </c>
      <c r="I60" t="str">
        <f>VLOOKUP(InputData[[#This Row],[PRODUCT ID]],MasterData[#All],4,0)</f>
        <v>No.</v>
      </c>
      <c r="J60" s="7">
        <f>VLOOKUP(InputData[[#This Row],[PRODUCT ID]],MasterData[#All],5,0)</f>
        <v>37</v>
      </c>
      <c r="K60" s="7">
        <f>VLOOKUP(InputData[[#This Row],[PRODUCT ID]],MasterData[#All],6,0)</f>
        <v>42.55</v>
      </c>
      <c r="L60" s="7">
        <f>InputData[[#This Row],[BUYING PRIZE]]*InputData[[#This Row],[QUANTITY]]</f>
        <v>407</v>
      </c>
      <c r="M60" s="7">
        <f>InputData[[#This Row],[SELLING PRICE]]*InputData[[#This Row],[QUANTITY]]</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ID]],MasterData[#All],2,0)</f>
        <v>Product12</v>
      </c>
      <c r="H61" t="str">
        <f>VLOOKUP(InputData[[#This Row],[PRODUCT ID]],MasterData[#All],3,0)</f>
        <v>Category02</v>
      </c>
      <c r="I61" t="str">
        <f>VLOOKUP(InputData[[#This Row],[PRODUCT ID]],MasterData[#All],4,0)</f>
        <v>Kg</v>
      </c>
      <c r="J61" s="7">
        <f>VLOOKUP(InputData[[#This Row],[PRODUCT ID]],MasterData[#All],5,0)</f>
        <v>73</v>
      </c>
      <c r="K61" s="7">
        <f>VLOOKUP(InputData[[#This Row],[PRODUCT ID]],MasterData[#All],6,0)</f>
        <v>94.17</v>
      </c>
      <c r="L61" s="7">
        <f>InputData[[#This Row],[BUYING PRIZE]]*InputData[[#This Row],[QUANTITY]]</f>
        <v>1022</v>
      </c>
      <c r="M61" s="7">
        <f>InputData[[#This Row],[SELLING PRICE]]*InputData[[#This Row],[QUANTITY]]</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ID]],MasterData[#All],2,0)</f>
        <v>Product42</v>
      </c>
      <c r="H62" t="str">
        <f>VLOOKUP(InputData[[#This Row],[PRODUCT ID]],MasterData[#All],3,0)</f>
        <v>Category05</v>
      </c>
      <c r="I62" t="str">
        <f>VLOOKUP(InputData[[#This Row],[PRODUCT ID]],MasterData[#All],4,0)</f>
        <v>Ft</v>
      </c>
      <c r="J62" s="7">
        <f>VLOOKUP(InputData[[#This Row],[PRODUCT ID]],MasterData[#All],5,0)</f>
        <v>120</v>
      </c>
      <c r="K62" s="7">
        <f>VLOOKUP(InputData[[#This Row],[PRODUCT ID]],MasterData[#All],6,0)</f>
        <v>162</v>
      </c>
      <c r="L62" s="7">
        <f>InputData[[#This Row],[BUYING PRIZE]]*InputData[[#This Row],[QUANTITY]]</f>
        <v>960</v>
      </c>
      <c r="M62" s="7">
        <f>InputData[[#This Row],[SELLING PRICE]]*InputData[[#This Row],[QUANTITY]]</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ID]],MasterData[#All],2,0)</f>
        <v>Product28</v>
      </c>
      <c r="H63" t="str">
        <f>VLOOKUP(InputData[[#This Row],[PRODUCT ID]],MasterData[#All],3,0)</f>
        <v>Category04</v>
      </c>
      <c r="I63" t="str">
        <f>VLOOKUP(InputData[[#This Row],[PRODUCT ID]],MasterData[#All],4,0)</f>
        <v>No.</v>
      </c>
      <c r="J63" s="7">
        <f>VLOOKUP(InputData[[#This Row],[PRODUCT ID]],MasterData[#All],5,0)</f>
        <v>37</v>
      </c>
      <c r="K63" s="7">
        <f>VLOOKUP(InputData[[#This Row],[PRODUCT ID]],MasterData[#All],6,0)</f>
        <v>41.81</v>
      </c>
      <c r="L63" s="7">
        <f>InputData[[#This Row],[BUYING PRIZE]]*InputData[[#This Row],[QUANTITY]]</f>
        <v>333</v>
      </c>
      <c r="M63" s="7">
        <f>InputData[[#This Row],[SELLING PRICE]]*InputData[[#This Row],[QUANTITY]]</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ID]],MasterData[#All],2,0)</f>
        <v>Product20</v>
      </c>
      <c r="H64" t="str">
        <f>VLOOKUP(InputData[[#This Row],[PRODUCT ID]],MasterData[#All],3,0)</f>
        <v>Category03</v>
      </c>
      <c r="I64" t="str">
        <f>VLOOKUP(InputData[[#This Row],[PRODUCT ID]],MasterData[#All],4,0)</f>
        <v>Lt</v>
      </c>
      <c r="J64" s="7">
        <f>VLOOKUP(InputData[[#This Row],[PRODUCT ID]],MasterData[#All],5,0)</f>
        <v>61</v>
      </c>
      <c r="K64" s="7">
        <f>VLOOKUP(InputData[[#This Row],[PRODUCT ID]],MasterData[#All],6,0)</f>
        <v>76.25</v>
      </c>
      <c r="L64" s="7">
        <f>InputData[[#This Row],[BUYING PRIZE]]*InputData[[#This Row],[QUANTITY]]</f>
        <v>793</v>
      </c>
      <c r="M64" s="7">
        <f>InputData[[#This Row],[SELLING PRICE]]*InputData[[#This Row],[QUANTITY]]</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ID]],MasterData[#All],2,0)</f>
        <v>Product39</v>
      </c>
      <c r="H65" t="str">
        <f>VLOOKUP(InputData[[#This Row],[PRODUCT ID]],MasterData[#All],3,0)</f>
        <v>Category05</v>
      </c>
      <c r="I65" t="str">
        <f>VLOOKUP(InputData[[#This Row],[PRODUCT ID]],MasterData[#All],4,0)</f>
        <v>No.</v>
      </c>
      <c r="J65" s="7">
        <f>VLOOKUP(InputData[[#This Row],[PRODUCT ID]],MasterData[#All],5,0)</f>
        <v>37</v>
      </c>
      <c r="K65" s="7">
        <f>VLOOKUP(InputData[[#This Row],[PRODUCT ID]],MasterData[#All],6,0)</f>
        <v>42.55</v>
      </c>
      <c r="L65" s="7">
        <f>InputData[[#This Row],[BUYING PRIZE]]*InputData[[#This Row],[QUANTITY]]</f>
        <v>259</v>
      </c>
      <c r="M65" s="7">
        <f>InputData[[#This Row],[SELLING PRICE]]*InputData[[#This Row],[QUANTITY]]</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ID]],MasterData[#All],2,0)</f>
        <v>Product02</v>
      </c>
      <c r="H66" t="str">
        <f>VLOOKUP(InputData[[#This Row],[PRODUCT ID]],MasterData[#All],3,0)</f>
        <v>Category01</v>
      </c>
      <c r="I66" t="str">
        <f>VLOOKUP(InputData[[#This Row],[PRODUCT ID]],MasterData[#All],4,0)</f>
        <v>Kg</v>
      </c>
      <c r="J66" s="7">
        <f>VLOOKUP(InputData[[#This Row],[PRODUCT ID]],MasterData[#All],5,0)</f>
        <v>105</v>
      </c>
      <c r="K66" s="7">
        <f>VLOOKUP(InputData[[#This Row],[PRODUCT ID]],MasterData[#All],6,0)</f>
        <v>142.80000000000001</v>
      </c>
      <c r="L66" s="7">
        <f>InputData[[#This Row],[BUYING PRIZE]]*InputData[[#This Row],[QUANTITY]]</f>
        <v>840</v>
      </c>
      <c r="M66" s="7">
        <f>InputData[[#This Row],[SELLING PRICE]]*InputData[[#This Row],[QUANTITY]]</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ID]],MasterData[#All],2,0)</f>
        <v>Product12</v>
      </c>
      <c r="H67" t="str">
        <f>VLOOKUP(InputData[[#This Row],[PRODUCT ID]],MasterData[#All],3,0)</f>
        <v>Category02</v>
      </c>
      <c r="I67" t="str">
        <f>VLOOKUP(InputData[[#This Row],[PRODUCT ID]],MasterData[#All],4,0)</f>
        <v>Kg</v>
      </c>
      <c r="J67" s="7">
        <f>VLOOKUP(InputData[[#This Row],[PRODUCT ID]],MasterData[#All],5,0)</f>
        <v>73</v>
      </c>
      <c r="K67" s="7">
        <f>VLOOKUP(InputData[[#This Row],[PRODUCT ID]],MasterData[#All],6,0)</f>
        <v>94.17</v>
      </c>
      <c r="L67" s="7">
        <f>InputData[[#This Row],[BUYING PRIZE]]*InputData[[#This Row],[QUANTITY]]</f>
        <v>292</v>
      </c>
      <c r="M67" s="7">
        <f>InputData[[#This Row],[SELLING PRICE]]*InputData[[#This Row],[QUANTITY]]</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ID]],MasterData[#All],2,0)</f>
        <v>Product24</v>
      </c>
      <c r="H68" t="str">
        <f>VLOOKUP(InputData[[#This Row],[PRODUCT ID]],MasterData[#All],3,0)</f>
        <v>Category03</v>
      </c>
      <c r="I68" t="str">
        <f>VLOOKUP(InputData[[#This Row],[PRODUCT ID]],MasterData[#All],4,0)</f>
        <v>Ft</v>
      </c>
      <c r="J68" s="7">
        <f>VLOOKUP(InputData[[#This Row],[PRODUCT ID]],MasterData[#All],5,0)</f>
        <v>144</v>
      </c>
      <c r="K68" s="7">
        <f>VLOOKUP(InputData[[#This Row],[PRODUCT ID]],MasterData[#All],6,0)</f>
        <v>156.96</v>
      </c>
      <c r="L68" s="7">
        <f>InputData[[#This Row],[BUYING PRIZE]]*InputData[[#This Row],[QUANTITY]]</f>
        <v>2016</v>
      </c>
      <c r="M68" s="7">
        <f>InputData[[#This Row],[SELLING PRICE]]*InputData[[#This Row],[QUANTITY]]</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ID]],MasterData[#All],2,0)</f>
        <v>Product06</v>
      </c>
      <c r="H69" t="str">
        <f>VLOOKUP(InputData[[#This Row],[PRODUCT ID]],MasterData[#All],3,0)</f>
        <v>Category01</v>
      </c>
      <c r="I69" t="str">
        <f>VLOOKUP(InputData[[#This Row],[PRODUCT ID]],MasterData[#All],4,0)</f>
        <v>Kg</v>
      </c>
      <c r="J69" s="7">
        <f>VLOOKUP(InputData[[#This Row],[PRODUCT ID]],MasterData[#All],5,0)</f>
        <v>75</v>
      </c>
      <c r="K69" s="7">
        <f>VLOOKUP(InputData[[#This Row],[PRODUCT ID]],MasterData[#All],6,0)</f>
        <v>85.5</v>
      </c>
      <c r="L69" s="7">
        <f>InputData[[#This Row],[BUYING PRIZE]]*InputData[[#This Row],[QUANTITY]]</f>
        <v>300</v>
      </c>
      <c r="M69" s="7">
        <f>InputData[[#This Row],[SELLING PRICE]]*InputData[[#This Row],[QUANTITY]]</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ID]],MasterData[#All],2,0)</f>
        <v>Product29</v>
      </c>
      <c r="H70" t="str">
        <f>VLOOKUP(InputData[[#This Row],[PRODUCT ID]],MasterData[#All],3,0)</f>
        <v>Category04</v>
      </c>
      <c r="I70" t="str">
        <f>VLOOKUP(InputData[[#This Row],[PRODUCT ID]],MasterData[#All],4,0)</f>
        <v>Lt</v>
      </c>
      <c r="J70" s="7">
        <f>VLOOKUP(InputData[[#This Row],[PRODUCT ID]],MasterData[#All],5,0)</f>
        <v>47</v>
      </c>
      <c r="K70" s="7">
        <f>VLOOKUP(InputData[[#This Row],[PRODUCT ID]],MasterData[#All],6,0)</f>
        <v>53.11</v>
      </c>
      <c r="L70" s="7">
        <f>InputData[[#This Row],[BUYING PRIZE]]*InputData[[#This Row],[QUANTITY]]</f>
        <v>376</v>
      </c>
      <c r="M70" s="7">
        <f>InputData[[#This Row],[SELLING PRICE]]*InputData[[#This Row],[QUANTITY]]</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ID]],MasterData[#All],2,0)</f>
        <v>Product38</v>
      </c>
      <c r="H71" t="str">
        <f>VLOOKUP(InputData[[#This Row],[PRODUCT ID]],MasterData[#All],3,0)</f>
        <v>Category05</v>
      </c>
      <c r="I71" t="str">
        <f>VLOOKUP(InputData[[#This Row],[PRODUCT ID]],MasterData[#All],4,0)</f>
        <v>Kg</v>
      </c>
      <c r="J71" s="7">
        <f>VLOOKUP(InputData[[#This Row],[PRODUCT ID]],MasterData[#All],5,0)</f>
        <v>72</v>
      </c>
      <c r="K71" s="7">
        <f>VLOOKUP(InputData[[#This Row],[PRODUCT ID]],MasterData[#All],6,0)</f>
        <v>79.92</v>
      </c>
      <c r="L71" s="7">
        <f>InputData[[#This Row],[BUYING PRIZE]]*InputData[[#This Row],[QUANTITY]]</f>
        <v>144</v>
      </c>
      <c r="M71" s="7">
        <f>InputData[[#This Row],[SELLING PRICE]]*InputData[[#This Row],[QUANTITY]]</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ID]],MasterData[#All],2,0)</f>
        <v>Product01</v>
      </c>
      <c r="H72" t="str">
        <f>VLOOKUP(InputData[[#This Row],[PRODUCT ID]],MasterData[#All],3,0)</f>
        <v>Category01</v>
      </c>
      <c r="I72" t="str">
        <f>VLOOKUP(InputData[[#This Row],[PRODUCT ID]],MasterData[#All],4,0)</f>
        <v>Kg</v>
      </c>
      <c r="J72" s="7">
        <f>VLOOKUP(InputData[[#This Row],[PRODUCT ID]],MasterData[#All],5,0)</f>
        <v>98</v>
      </c>
      <c r="K72" s="7">
        <f>VLOOKUP(InputData[[#This Row],[PRODUCT ID]],MasterData[#All],6,0)</f>
        <v>103.88</v>
      </c>
      <c r="L72" s="7">
        <f>InputData[[#This Row],[BUYING PRIZE]]*InputData[[#This Row],[QUANTITY]]</f>
        <v>392</v>
      </c>
      <c r="M72" s="7">
        <f>InputData[[#This Row],[SELLING PRICE]]*InputData[[#This Row],[QUANTITY]]</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ID]],MasterData[#All],2,0)</f>
        <v>Product42</v>
      </c>
      <c r="H73" t="str">
        <f>VLOOKUP(InputData[[#This Row],[PRODUCT ID]],MasterData[#All],3,0)</f>
        <v>Category05</v>
      </c>
      <c r="I73" t="str">
        <f>VLOOKUP(InputData[[#This Row],[PRODUCT ID]],MasterData[#All],4,0)</f>
        <v>Ft</v>
      </c>
      <c r="J73" s="7">
        <f>VLOOKUP(InputData[[#This Row],[PRODUCT ID]],MasterData[#All],5,0)</f>
        <v>120</v>
      </c>
      <c r="K73" s="7">
        <f>VLOOKUP(InputData[[#This Row],[PRODUCT ID]],MasterData[#All],6,0)</f>
        <v>162</v>
      </c>
      <c r="L73" s="7">
        <f>InputData[[#This Row],[BUYING PRIZE]]*InputData[[#This Row],[QUANTITY]]</f>
        <v>120</v>
      </c>
      <c r="M73" s="7">
        <f>InputData[[#This Row],[SELLING PRICE]]*InputData[[#This Row],[QUANTITY]]</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ID]],MasterData[#All],2,0)</f>
        <v>Product10</v>
      </c>
      <c r="H74" t="str">
        <f>VLOOKUP(InputData[[#This Row],[PRODUCT ID]],MasterData[#All],3,0)</f>
        <v>Category02</v>
      </c>
      <c r="I74" t="str">
        <f>VLOOKUP(InputData[[#This Row],[PRODUCT ID]],MasterData[#All],4,0)</f>
        <v>Ft</v>
      </c>
      <c r="J74" s="7">
        <f>VLOOKUP(InputData[[#This Row],[PRODUCT ID]],MasterData[#All],5,0)</f>
        <v>148</v>
      </c>
      <c r="K74" s="7">
        <f>VLOOKUP(InputData[[#This Row],[PRODUCT ID]],MasterData[#All],6,0)</f>
        <v>164.28</v>
      </c>
      <c r="L74" s="7">
        <f>InputData[[#This Row],[BUYING PRIZE]]*InputData[[#This Row],[QUANTITY]]</f>
        <v>1332</v>
      </c>
      <c r="M74" s="7">
        <f>InputData[[#This Row],[SELLING PRICE]]*InputData[[#This Row],[QUANTITY]]</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ID]],MasterData[#All],2,0)</f>
        <v>Product30</v>
      </c>
      <c r="H75" t="str">
        <f>VLOOKUP(InputData[[#This Row],[PRODUCT ID]],MasterData[#All],3,0)</f>
        <v>Category04</v>
      </c>
      <c r="I75" t="str">
        <f>VLOOKUP(InputData[[#This Row],[PRODUCT ID]],MasterData[#All],4,0)</f>
        <v>Ft</v>
      </c>
      <c r="J75" s="7">
        <f>VLOOKUP(InputData[[#This Row],[PRODUCT ID]],MasterData[#All],5,0)</f>
        <v>148</v>
      </c>
      <c r="K75" s="7">
        <f>VLOOKUP(InputData[[#This Row],[PRODUCT ID]],MasterData[#All],6,0)</f>
        <v>201.28</v>
      </c>
      <c r="L75" s="7">
        <f>InputData[[#This Row],[BUYING PRIZE]]*InputData[[#This Row],[QUANTITY]]</f>
        <v>444</v>
      </c>
      <c r="M75" s="7">
        <f>InputData[[#This Row],[SELLING PRICE]]*InputData[[#This Row],[QUANTITY]]</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ID]],MasterData[#All],2,0)</f>
        <v>Product07</v>
      </c>
      <c r="H76" t="str">
        <f>VLOOKUP(InputData[[#This Row],[PRODUCT ID]],MasterData[#All],3,0)</f>
        <v>Category01</v>
      </c>
      <c r="I76" t="str">
        <f>VLOOKUP(InputData[[#This Row],[PRODUCT ID]],MasterData[#All],4,0)</f>
        <v>Lt</v>
      </c>
      <c r="J76" s="7">
        <f>VLOOKUP(InputData[[#This Row],[PRODUCT ID]],MasterData[#All],5,0)</f>
        <v>43</v>
      </c>
      <c r="K76" s="7">
        <f>VLOOKUP(InputData[[#This Row],[PRODUCT ID]],MasterData[#All],6,0)</f>
        <v>47.730000000000004</v>
      </c>
      <c r="L76" s="7">
        <f>InputData[[#This Row],[BUYING PRIZE]]*InputData[[#This Row],[QUANTITY]]</f>
        <v>344</v>
      </c>
      <c r="M76" s="7">
        <f>InputData[[#This Row],[SELLING PRICE]]*InputData[[#This Row],[QUANTITY]]</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ID]],MasterData[#All],2,0)</f>
        <v>Product38</v>
      </c>
      <c r="H77" t="str">
        <f>VLOOKUP(InputData[[#This Row],[PRODUCT ID]],MasterData[#All],3,0)</f>
        <v>Category05</v>
      </c>
      <c r="I77" t="str">
        <f>VLOOKUP(InputData[[#This Row],[PRODUCT ID]],MasterData[#All],4,0)</f>
        <v>Kg</v>
      </c>
      <c r="J77" s="7">
        <f>VLOOKUP(InputData[[#This Row],[PRODUCT ID]],MasterData[#All],5,0)</f>
        <v>72</v>
      </c>
      <c r="K77" s="7">
        <f>VLOOKUP(InputData[[#This Row],[PRODUCT ID]],MasterData[#All],6,0)</f>
        <v>79.92</v>
      </c>
      <c r="L77" s="7">
        <f>InputData[[#This Row],[BUYING PRIZE]]*InputData[[#This Row],[QUANTITY]]</f>
        <v>72</v>
      </c>
      <c r="M77" s="7">
        <f>InputData[[#This Row],[SELLING PRICE]]*InputData[[#This Row],[QUANTITY]]</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ID]],MasterData[#All],2,0)</f>
        <v>Product42</v>
      </c>
      <c r="H78" t="str">
        <f>VLOOKUP(InputData[[#This Row],[PRODUCT ID]],MasterData[#All],3,0)</f>
        <v>Category05</v>
      </c>
      <c r="I78" t="str">
        <f>VLOOKUP(InputData[[#This Row],[PRODUCT ID]],MasterData[#All],4,0)</f>
        <v>Ft</v>
      </c>
      <c r="J78" s="7">
        <f>VLOOKUP(InputData[[#This Row],[PRODUCT ID]],MasterData[#All],5,0)</f>
        <v>120</v>
      </c>
      <c r="K78" s="7">
        <f>VLOOKUP(InputData[[#This Row],[PRODUCT ID]],MasterData[#All],6,0)</f>
        <v>162</v>
      </c>
      <c r="L78" s="7">
        <f>InputData[[#This Row],[BUYING PRIZE]]*InputData[[#This Row],[QUANTITY]]</f>
        <v>360</v>
      </c>
      <c r="M78" s="7">
        <f>InputData[[#This Row],[SELLING PRICE]]*InputData[[#This Row],[QUANTITY]]</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ID]],MasterData[#All],2,0)</f>
        <v>Product40</v>
      </c>
      <c r="H79" t="str">
        <f>VLOOKUP(InputData[[#This Row],[PRODUCT ID]],MasterData[#All],3,0)</f>
        <v>Category05</v>
      </c>
      <c r="I79" t="str">
        <f>VLOOKUP(InputData[[#This Row],[PRODUCT ID]],MasterData[#All],4,0)</f>
        <v>Kg</v>
      </c>
      <c r="J79" s="7">
        <f>VLOOKUP(InputData[[#This Row],[PRODUCT ID]],MasterData[#All],5,0)</f>
        <v>90</v>
      </c>
      <c r="K79" s="7">
        <f>VLOOKUP(InputData[[#This Row],[PRODUCT ID]],MasterData[#All],6,0)</f>
        <v>115.2</v>
      </c>
      <c r="L79" s="7">
        <f>InputData[[#This Row],[BUYING PRIZE]]*InputData[[#This Row],[QUANTITY]]</f>
        <v>360</v>
      </c>
      <c r="M79" s="7">
        <f>InputData[[#This Row],[SELLING PRICE]]*InputData[[#This Row],[QUANTITY]]</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ID]],MasterData[#All],2,0)</f>
        <v>Product09</v>
      </c>
      <c r="H80" t="str">
        <f>VLOOKUP(InputData[[#This Row],[PRODUCT ID]],MasterData[#All],3,0)</f>
        <v>Category01</v>
      </c>
      <c r="I80" t="str">
        <f>VLOOKUP(InputData[[#This Row],[PRODUCT ID]],MasterData[#All],4,0)</f>
        <v>No.</v>
      </c>
      <c r="J80" s="7">
        <f>VLOOKUP(InputData[[#This Row],[PRODUCT ID]],MasterData[#All],5,0)</f>
        <v>6</v>
      </c>
      <c r="K80" s="7">
        <f>VLOOKUP(InputData[[#This Row],[PRODUCT ID]],MasterData[#All],6,0)</f>
        <v>7.8599999999999994</v>
      </c>
      <c r="L80" s="7">
        <f>InputData[[#This Row],[BUYING PRIZE]]*InputData[[#This Row],[QUANTITY]]</f>
        <v>54</v>
      </c>
      <c r="M80" s="7">
        <f>InputData[[#This Row],[SELLING PRICE]]*InputData[[#This Row],[QUANTITY]]</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ID]],MasterData[#All],2,0)</f>
        <v>Product31</v>
      </c>
      <c r="H81" t="str">
        <f>VLOOKUP(InputData[[#This Row],[PRODUCT ID]],MasterData[#All],3,0)</f>
        <v>Category04</v>
      </c>
      <c r="I81" t="str">
        <f>VLOOKUP(InputData[[#This Row],[PRODUCT ID]],MasterData[#All],4,0)</f>
        <v>Kg</v>
      </c>
      <c r="J81" s="7">
        <f>VLOOKUP(InputData[[#This Row],[PRODUCT ID]],MasterData[#All],5,0)</f>
        <v>93</v>
      </c>
      <c r="K81" s="7">
        <f>VLOOKUP(InputData[[#This Row],[PRODUCT ID]],MasterData[#All],6,0)</f>
        <v>104.16</v>
      </c>
      <c r="L81" s="7">
        <f>InputData[[#This Row],[BUYING PRIZE]]*InputData[[#This Row],[QUANTITY]]</f>
        <v>1395</v>
      </c>
      <c r="M81" s="7">
        <f>InputData[[#This Row],[SELLING PRICE]]*InputData[[#This Row],[QUANTITY]]</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ID]],MasterData[#All],2,0)</f>
        <v>Product05</v>
      </c>
      <c r="H82" t="str">
        <f>VLOOKUP(InputData[[#This Row],[PRODUCT ID]],MasterData[#All],3,0)</f>
        <v>Category01</v>
      </c>
      <c r="I82" t="str">
        <f>VLOOKUP(InputData[[#This Row],[PRODUCT ID]],MasterData[#All],4,0)</f>
        <v>Ft</v>
      </c>
      <c r="J82" s="7">
        <f>VLOOKUP(InputData[[#This Row],[PRODUCT ID]],MasterData[#All],5,0)</f>
        <v>133</v>
      </c>
      <c r="K82" s="7">
        <f>VLOOKUP(InputData[[#This Row],[PRODUCT ID]],MasterData[#All],6,0)</f>
        <v>155.61000000000001</v>
      </c>
      <c r="L82" s="7">
        <f>InputData[[#This Row],[BUYING PRIZE]]*InputData[[#This Row],[QUANTITY]]</f>
        <v>399</v>
      </c>
      <c r="M82" s="7">
        <f>InputData[[#This Row],[SELLING PRICE]]*InputData[[#This Row],[QUANTITY]]</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ID]],MasterData[#All],2,0)</f>
        <v>Product22</v>
      </c>
      <c r="H83" t="str">
        <f>VLOOKUP(InputData[[#This Row],[PRODUCT ID]],MasterData[#All],3,0)</f>
        <v>Category03</v>
      </c>
      <c r="I83" t="str">
        <f>VLOOKUP(InputData[[#This Row],[PRODUCT ID]],MasterData[#All],4,0)</f>
        <v>Ft</v>
      </c>
      <c r="J83" s="7">
        <f>VLOOKUP(InputData[[#This Row],[PRODUCT ID]],MasterData[#All],5,0)</f>
        <v>121</v>
      </c>
      <c r="K83" s="7">
        <f>VLOOKUP(InputData[[#This Row],[PRODUCT ID]],MasterData[#All],6,0)</f>
        <v>141.57</v>
      </c>
      <c r="L83" s="7">
        <f>InputData[[#This Row],[BUYING PRIZE]]*InputData[[#This Row],[QUANTITY]]</f>
        <v>1694</v>
      </c>
      <c r="M83" s="7">
        <f>InputData[[#This Row],[SELLING PRICE]]*InputData[[#This Row],[QUANTITY]]</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ID]],MasterData[#All],2,0)</f>
        <v>Product37</v>
      </c>
      <c r="H84" t="str">
        <f>VLOOKUP(InputData[[#This Row],[PRODUCT ID]],MasterData[#All],3,0)</f>
        <v>Category05</v>
      </c>
      <c r="I84" t="str">
        <f>VLOOKUP(InputData[[#This Row],[PRODUCT ID]],MasterData[#All],4,0)</f>
        <v>Kg</v>
      </c>
      <c r="J84" s="7">
        <f>VLOOKUP(InputData[[#This Row],[PRODUCT ID]],MasterData[#All],5,0)</f>
        <v>67</v>
      </c>
      <c r="K84" s="7">
        <f>VLOOKUP(InputData[[#This Row],[PRODUCT ID]],MasterData[#All],6,0)</f>
        <v>85.76</v>
      </c>
      <c r="L84" s="7">
        <f>InputData[[#This Row],[BUYING PRIZE]]*InputData[[#This Row],[QUANTITY]]</f>
        <v>201</v>
      </c>
      <c r="M84" s="7">
        <f>InputData[[#This Row],[SELLING PRICE]]*InputData[[#This Row],[QUANTITY]]</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ID]],MasterData[#All],2,0)</f>
        <v>Product29</v>
      </c>
      <c r="H85" t="str">
        <f>VLOOKUP(InputData[[#This Row],[PRODUCT ID]],MasterData[#All],3,0)</f>
        <v>Category04</v>
      </c>
      <c r="I85" t="str">
        <f>VLOOKUP(InputData[[#This Row],[PRODUCT ID]],MasterData[#All],4,0)</f>
        <v>Lt</v>
      </c>
      <c r="J85" s="7">
        <f>VLOOKUP(InputData[[#This Row],[PRODUCT ID]],MasterData[#All],5,0)</f>
        <v>47</v>
      </c>
      <c r="K85" s="7">
        <f>VLOOKUP(InputData[[#This Row],[PRODUCT ID]],MasterData[#All],6,0)</f>
        <v>53.11</v>
      </c>
      <c r="L85" s="7">
        <f>InputData[[#This Row],[BUYING PRIZE]]*InputData[[#This Row],[QUANTITY]]</f>
        <v>188</v>
      </c>
      <c r="M85" s="7">
        <f>InputData[[#This Row],[SELLING PRICE]]*InputData[[#This Row],[QUANTITY]]</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ID]],MasterData[#All],2,0)</f>
        <v>Product27</v>
      </c>
      <c r="H86" t="str">
        <f>VLOOKUP(InputData[[#This Row],[PRODUCT ID]],MasterData[#All],3,0)</f>
        <v>Category04</v>
      </c>
      <c r="I86" t="str">
        <f>VLOOKUP(InputData[[#This Row],[PRODUCT ID]],MasterData[#All],4,0)</f>
        <v>Lt</v>
      </c>
      <c r="J86" s="7">
        <f>VLOOKUP(InputData[[#This Row],[PRODUCT ID]],MasterData[#All],5,0)</f>
        <v>48</v>
      </c>
      <c r="K86" s="7">
        <f>VLOOKUP(InputData[[#This Row],[PRODUCT ID]],MasterData[#All],6,0)</f>
        <v>57.120000000000005</v>
      </c>
      <c r="L86" s="7">
        <f>InputData[[#This Row],[BUYING PRIZE]]*InputData[[#This Row],[QUANTITY]]</f>
        <v>432</v>
      </c>
      <c r="M86" s="7">
        <f>InputData[[#This Row],[SELLING PRICE]]*InputData[[#This Row],[QUANTITY]]</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ID]],MasterData[#All],2,0)</f>
        <v>Product33</v>
      </c>
      <c r="H87" t="str">
        <f>VLOOKUP(InputData[[#This Row],[PRODUCT ID]],MasterData[#All],3,0)</f>
        <v>Category04</v>
      </c>
      <c r="I87" t="str">
        <f>VLOOKUP(InputData[[#This Row],[PRODUCT ID]],MasterData[#All],4,0)</f>
        <v>Kg</v>
      </c>
      <c r="J87" s="7">
        <f>VLOOKUP(InputData[[#This Row],[PRODUCT ID]],MasterData[#All],5,0)</f>
        <v>95</v>
      </c>
      <c r="K87" s="7">
        <f>VLOOKUP(InputData[[#This Row],[PRODUCT ID]],MasterData[#All],6,0)</f>
        <v>119.7</v>
      </c>
      <c r="L87" s="7">
        <f>InputData[[#This Row],[BUYING PRIZE]]*InputData[[#This Row],[QUANTITY]]</f>
        <v>1235</v>
      </c>
      <c r="M87" s="7">
        <f>InputData[[#This Row],[SELLING PRICE]]*InputData[[#This Row],[QUANTITY]]</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ID]],MasterData[#All],2,0)</f>
        <v>Product17</v>
      </c>
      <c r="H88" t="str">
        <f>VLOOKUP(InputData[[#This Row],[PRODUCT ID]],MasterData[#All],3,0)</f>
        <v>Category02</v>
      </c>
      <c r="I88" t="str">
        <f>VLOOKUP(InputData[[#This Row],[PRODUCT ID]],MasterData[#All],4,0)</f>
        <v>Ft</v>
      </c>
      <c r="J88" s="7">
        <f>VLOOKUP(InputData[[#This Row],[PRODUCT ID]],MasterData[#All],5,0)</f>
        <v>134</v>
      </c>
      <c r="K88" s="7">
        <f>VLOOKUP(InputData[[#This Row],[PRODUCT ID]],MasterData[#All],6,0)</f>
        <v>156.78</v>
      </c>
      <c r="L88" s="7">
        <f>InputData[[#This Row],[BUYING PRIZE]]*InputData[[#This Row],[QUANTITY]]</f>
        <v>402</v>
      </c>
      <c r="M88" s="7">
        <f>InputData[[#This Row],[SELLING PRICE]]*InputData[[#This Row],[QUANTITY]]</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ID]],MasterData[#All],2,0)</f>
        <v>Product18</v>
      </c>
      <c r="H89" t="str">
        <f>VLOOKUP(InputData[[#This Row],[PRODUCT ID]],MasterData[#All],3,0)</f>
        <v>Category02</v>
      </c>
      <c r="I89" t="str">
        <f>VLOOKUP(InputData[[#This Row],[PRODUCT ID]],MasterData[#All],4,0)</f>
        <v>No.</v>
      </c>
      <c r="J89" s="7">
        <f>VLOOKUP(InputData[[#This Row],[PRODUCT ID]],MasterData[#All],5,0)</f>
        <v>37</v>
      </c>
      <c r="K89" s="7">
        <f>VLOOKUP(InputData[[#This Row],[PRODUCT ID]],MasterData[#All],6,0)</f>
        <v>49.21</v>
      </c>
      <c r="L89" s="7">
        <f>InputData[[#This Row],[BUYING PRIZE]]*InputData[[#This Row],[QUANTITY]]</f>
        <v>555</v>
      </c>
      <c r="M89" s="7">
        <f>InputData[[#This Row],[SELLING PRICE]]*InputData[[#This Row],[QUANTITY]]</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ID]],MasterData[#All],2,0)</f>
        <v>Product38</v>
      </c>
      <c r="H90" t="str">
        <f>VLOOKUP(InputData[[#This Row],[PRODUCT ID]],MasterData[#All],3,0)</f>
        <v>Category05</v>
      </c>
      <c r="I90" t="str">
        <f>VLOOKUP(InputData[[#This Row],[PRODUCT ID]],MasterData[#All],4,0)</f>
        <v>Kg</v>
      </c>
      <c r="J90" s="7">
        <f>VLOOKUP(InputData[[#This Row],[PRODUCT ID]],MasterData[#All],5,0)</f>
        <v>72</v>
      </c>
      <c r="K90" s="7">
        <f>VLOOKUP(InputData[[#This Row],[PRODUCT ID]],MasterData[#All],6,0)</f>
        <v>79.92</v>
      </c>
      <c r="L90" s="7">
        <f>InputData[[#This Row],[BUYING PRIZE]]*InputData[[#This Row],[QUANTITY]]</f>
        <v>648</v>
      </c>
      <c r="M90" s="7">
        <f>InputData[[#This Row],[SELLING PRICE]]*InputData[[#This Row],[QUANTITY]]</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ID]],MasterData[#All],2,0)</f>
        <v>Product19</v>
      </c>
      <c r="H91" t="str">
        <f>VLOOKUP(InputData[[#This Row],[PRODUCT ID]],MasterData[#All],3,0)</f>
        <v>Category02</v>
      </c>
      <c r="I91" t="str">
        <f>VLOOKUP(InputData[[#This Row],[PRODUCT ID]],MasterData[#All],4,0)</f>
        <v>Ft</v>
      </c>
      <c r="J91" s="7">
        <f>VLOOKUP(InputData[[#This Row],[PRODUCT ID]],MasterData[#All],5,0)</f>
        <v>150</v>
      </c>
      <c r="K91" s="7">
        <f>VLOOKUP(InputData[[#This Row],[PRODUCT ID]],MasterData[#All],6,0)</f>
        <v>210</v>
      </c>
      <c r="L91" s="7">
        <f>InputData[[#This Row],[BUYING PRIZE]]*InputData[[#This Row],[QUANTITY]]</f>
        <v>1950</v>
      </c>
      <c r="M91" s="7">
        <f>InputData[[#This Row],[SELLING PRICE]]*InputData[[#This Row],[QUANTITY]]</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ID]],MasterData[#All],2,0)</f>
        <v>Product42</v>
      </c>
      <c r="H92" t="str">
        <f>VLOOKUP(InputData[[#This Row],[PRODUCT ID]],MasterData[#All],3,0)</f>
        <v>Category05</v>
      </c>
      <c r="I92" t="str">
        <f>VLOOKUP(InputData[[#This Row],[PRODUCT ID]],MasterData[#All],4,0)</f>
        <v>Ft</v>
      </c>
      <c r="J92" s="7">
        <f>VLOOKUP(InputData[[#This Row],[PRODUCT ID]],MasterData[#All],5,0)</f>
        <v>120</v>
      </c>
      <c r="K92" s="7">
        <f>VLOOKUP(InputData[[#This Row],[PRODUCT ID]],MasterData[#All],6,0)</f>
        <v>162</v>
      </c>
      <c r="L92" s="7">
        <f>InputData[[#This Row],[BUYING PRIZE]]*InputData[[#This Row],[QUANTITY]]</f>
        <v>720</v>
      </c>
      <c r="M92" s="7">
        <f>InputData[[#This Row],[SELLING PRICE]]*InputData[[#This Row],[QUANTITY]]</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ID]],MasterData[#All],2,0)</f>
        <v>Product28</v>
      </c>
      <c r="H93" t="str">
        <f>VLOOKUP(InputData[[#This Row],[PRODUCT ID]],MasterData[#All],3,0)</f>
        <v>Category04</v>
      </c>
      <c r="I93" t="str">
        <f>VLOOKUP(InputData[[#This Row],[PRODUCT ID]],MasterData[#All],4,0)</f>
        <v>No.</v>
      </c>
      <c r="J93" s="7">
        <f>VLOOKUP(InputData[[#This Row],[PRODUCT ID]],MasterData[#All],5,0)</f>
        <v>37</v>
      </c>
      <c r="K93" s="7">
        <f>VLOOKUP(InputData[[#This Row],[PRODUCT ID]],MasterData[#All],6,0)</f>
        <v>41.81</v>
      </c>
      <c r="L93" s="7">
        <f>InputData[[#This Row],[BUYING PRIZE]]*InputData[[#This Row],[QUANTITY]]</f>
        <v>370</v>
      </c>
      <c r="M93" s="7">
        <f>InputData[[#This Row],[SELLING PRICE]]*InputData[[#This Row],[QUANTITY]]</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ID]],MasterData[#All],2,0)</f>
        <v>Product30</v>
      </c>
      <c r="H94" t="str">
        <f>VLOOKUP(InputData[[#This Row],[PRODUCT ID]],MasterData[#All],3,0)</f>
        <v>Category04</v>
      </c>
      <c r="I94" t="str">
        <f>VLOOKUP(InputData[[#This Row],[PRODUCT ID]],MasterData[#All],4,0)</f>
        <v>Ft</v>
      </c>
      <c r="J94" s="7">
        <f>VLOOKUP(InputData[[#This Row],[PRODUCT ID]],MasterData[#All],5,0)</f>
        <v>148</v>
      </c>
      <c r="K94" s="7">
        <f>VLOOKUP(InputData[[#This Row],[PRODUCT ID]],MasterData[#All],6,0)</f>
        <v>201.28</v>
      </c>
      <c r="L94" s="7">
        <f>InputData[[#This Row],[BUYING PRIZE]]*InputData[[#This Row],[QUANTITY]]</f>
        <v>296</v>
      </c>
      <c r="M94" s="7">
        <f>InputData[[#This Row],[SELLING PRICE]]*InputData[[#This Row],[QUANTITY]]</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ID]],MasterData[#All],2,0)</f>
        <v>Product37</v>
      </c>
      <c r="H95" t="str">
        <f>VLOOKUP(InputData[[#This Row],[PRODUCT ID]],MasterData[#All],3,0)</f>
        <v>Category05</v>
      </c>
      <c r="I95" t="str">
        <f>VLOOKUP(InputData[[#This Row],[PRODUCT ID]],MasterData[#All],4,0)</f>
        <v>Kg</v>
      </c>
      <c r="J95" s="7">
        <f>VLOOKUP(InputData[[#This Row],[PRODUCT ID]],MasterData[#All],5,0)</f>
        <v>67</v>
      </c>
      <c r="K95" s="7">
        <f>VLOOKUP(InputData[[#This Row],[PRODUCT ID]],MasterData[#All],6,0)</f>
        <v>85.76</v>
      </c>
      <c r="L95" s="7">
        <f>InputData[[#This Row],[BUYING PRIZE]]*InputData[[#This Row],[QUANTITY]]</f>
        <v>201</v>
      </c>
      <c r="M95" s="7">
        <f>InputData[[#This Row],[SELLING PRICE]]*InputData[[#This Row],[QUANTITY]]</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ID]],MasterData[#All],2,0)</f>
        <v>Product30</v>
      </c>
      <c r="H96" t="str">
        <f>VLOOKUP(InputData[[#This Row],[PRODUCT ID]],MasterData[#All],3,0)</f>
        <v>Category04</v>
      </c>
      <c r="I96" t="str">
        <f>VLOOKUP(InputData[[#This Row],[PRODUCT ID]],MasterData[#All],4,0)</f>
        <v>Ft</v>
      </c>
      <c r="J96" s="7">
        <f>VLOOKUP(InputData[[#This Row],[PRODUCT ID]],MasterData[#All],5,0)</f>
        <v>148</v>
      </c>
      <c r="K96" s="7">
        <f>VLOOKUP(InputData[[#This Row],[PRODUCT ID]],MasterData[#All],6,0)</f>
        <v>201.28</v>
      </c>
      <c r="L96" s="7">
        <f>InputData[[#This Row],[BUYING PRIZE]]*InputData[[#This Row],[QUANTITY]]</f>
        <v>1036</v>
      </c>
      <c r="M96" s="7">
        <f>InputData[[#This Row],[SELLING PRICE]]*InputData[[#This Row],[QUANTITY]]</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ID]],MasterData[#All],2,0)</f>
        <v>Product29</v>
      </c>
      <c r="H97" t="str">
        <f>VLOOKUP(InputData[[#This Row],[PRODUCT ID]],MasterData[#All],3,0)</f>
        <v>Category04</v>
      </c>
      <c r="I97" t="str">
        <f>VLOOKUP(InputData[[#This Row],[PRODUCT ID]],MasterData[#All],4,0)</f>
        <v>Lt</v>
      </c>
      <c r="J97" s="7">
        <f>VLOOKUP(InputData[[#This Row],[PRODUCT ID]],MasterData[#All],5,0)</f>
        <v>47</v>
      </c>
      <c r="K97" s="7">
        <f>VLOOKUP(InputData[[#This Row],[PRODUCT ID]],MasterData[#All],6,0)</f>
        <v>53.11</v>
      </c>
      <c r="L97" s="7">
        <f>InputData[[#This Row],[BUYING PRIZE]]*InputData[[#This Row],[QUANTITY]]</f>
        <v>47</v>
      </c>
      <c r="M97" s="7">
        <f>InputData[[#This Row],[SELLING PRICE]]*InputData[[#This Row],[QUANTITY]]</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ID]],MasterData[#All],2,0)</f>
        <v>Product18</v>
      </c>
      <c r="H98" t="str">
        <f>VLOOKUP(InputData[[#This Row],[PRODUCT ID]],MasterData[#All],3,0)</f>
        <v>Category02</v>
      </c>
      <c r="I98" t="str">
        <f>VLOOKUP(InputData[[#This Row],[PRODUCT ID]],MasterData[#All],4,0)</f>
        <v>No.</v>
      </c>
      <c r="J98" s="7">
        <f>VLOOKUP(InputData[[#This Row],[PRODUCT ID]],MasterData[#All],5,0)</f>
        <v>37</v>
      </c>
      <c r="K98" s="7">
        <f>VLOOKUP(InputData[[#This Row],[PRODUCT ID]],MasterData[#All],6,0)</f>
        <v>49.21</v>
      </c>
      <c r="L98" s="7">
        <f>InputData[[#This Row],[BUYING PRIZE]]*InputData[[#This Row],[QUANTITY]]</f>
        <v>111</v>
      </c>
      <c r="M98" s="7">
        <f>InputData[[#This Row],[SELLING PRICE]]*InputData[[#This Row],[QUANTITY]]</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ID]],MasterData[#All],2,0)</f>
        <v>Product42</v>
      </c>
      <c r="H99" t="str">
        <f>VLOOKUP(InputData[[#This Row],[PRODUCT ID]],MasterData[#All],3,0)</f>
        <v>Category05</v>
      </c>
      <c r="I99" t="str">
        <f>VLOOKUP(InputData[[#This Row],[PRODUCT ID]],MasterData[#All],4,0)</f>
        <v>Ft</v>
      </c>
      <c r="J99" s="7">
        <f>VLOOKUP(InputData[[#This Row],[PRODUCT ID]],MasterData[#All],5,0)</f>
        <v>120</v>
      </c>
      <c r="K99" s="7">
        <f>VLOOKUP(InputData[[#This Row],[PRODUCT ID]],MasterData[#All],6,0)</f>
        <v>162</v>
      </c>
      <c r="L99" s="7">
        <f>InputData[[#This Row],[BUYING PRIZE]]*InputData[[#This Row],[QUANTITY]]</f>
        <v>120</v>
      </c>
      <c r="M99" s="7">
        <f>InputData[[#This Row],[SELLING PRICE]]*InputData[[#This Row],[QUANTITY]]</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ID]],MasterData[#All],2,0)</f>
        <v>Product34</v>
      </c>
      <c r="H100" t="str">
        <f>VLOOKUP(InputData[[#This Row],[PRODUCT ID]],MasterData[#All],3,0)</f>
        <v>Category04</v>
      </c>
      <c r="I100" t="str">
        <f>VLOOKUP(InputData[[#This Row],[PRODUCT ID]],MasterData[#All],4,0)</f>
        <v>Lt</v>
      </c>
      <c r="J100" s="7">
        <f>VLOOKUP(InputData[[#This Row],[PRODUCT ID]],MasterData[#All],5,0)</f>
        <v>55</v>
      </c>
      <c r="K100" s="7">
        <f>VLOOKUP(InputData[[#This Row],[PRODUCT ID]],MasterData[#All],6,0)</f>
        <v>58.3</v>
      </c>
      <c r="L100" s="7">
        <f>InputData[[#This Row],[BUYING PRIZE]]*InputData[[#This Row],[QUANTITY]]</f>
        <v>165</v>
      </c>
      <c r="M100" s="7">
        <f>InputData[[#This Row],[SELLING PRICE]]*InputData[[#This Row],[QUANTITY]]</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ID]],MasterData[#All],2,0)</f>
        <v>Product15</v>
      </c>
      <c r="H101" t="str">
        <f>VLOOKUP(InputData[[#This Row],[PRODUCT ID]],MasterData[#All],3,0)</f>
        <v>Category02</v>
      </c>
      <c r="I101" t="str">
        <f>VLOOKUP(InputData[[#This Row],[PRODUCT ID]],MasterData[#All],4,0)</f>
        <v>No.</v>
      </c>
      <c r="J101" s="7">
        <f>VLOOKUP(InputData[[#This Row],[PRODUCT ID]],MasterData[#All],5,0)</f>
        <v>12</v>
      </c>
      <c r="K101" s="7">
        <f>VLOOKUP(InputData[[#This Row],[PRODUCT ID]],MasterData[#All],6,0)</f>
        <v>15.719999999999999</v>
      </c>
      <c r="L101" s="7">
        <f>InputData[[#This Row],[BUYING PRIZE]]*InputData[[#This Row],[QUANTITY]]</f>
        <v>156</v>
      </c>
      <c r="M101" s="7">
        <f>InputData[[#This Row],[SELLING PRICE]]*InputData[[#This Row],[QUANTITY]]</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ID]],MasterData[#All],2,0)</f>
        <v>Product14</v>
      </c>
      <c r="H102" t="str">
        <f>VLOOKUP(InputData[[#This Row],[PRODUCT ID]],MasterData[#All],3,0)</f>
        <v>Category02</v>
      </c>
      <c r="I102" t="str">
        <f>VLOOKUP(InputData[[#This Row],[PRODUCT ID]],MasterData[#All],4,0)</f>
        <v>Kg</v>
      </c>
      <c r="J102" s="7">
        <f>VLOOKUP(InputData[[#This Row],[PRODUCT ID]],MasterData[#All],5,0)</f>
        <v>112</v>
      </c>
      <c r="K102" s="7">
        <f>VLOOKUP(InputData[[#This Row],[PRODUCT ID]],MasterData[#All],6,0)</f>
        <v>146.72</v>
      </c>
      <c r="L102" s="7">
        <f>InputData[[#This Row],[BUYING PRIZE]]*InputData[[#This Row],[QUANTITY]]</f>
        <v>448</v>
      </c>
      <c r="M102" s="7">
        <f>InputData[[#This Row],[SELLING PRICE]]*InputData[[#This Row],[QUANTITY]]</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ID]],MasterData[#All],2,0)</f>
        <v>Product09</v>
      </c>
      <c r="H103" t="str">
        <f>VLOOKUP(InputData[[#This Row],[PRODUCT ID]],MasterData[#All],3,0)</f>
        <v>Category01</v>
      </c>
      <c r="I103" t="str">
        <f>VLOOKUP(InputData[[#This Row],[PRODUCT ID]],MasterData[#All],4,0)</f>
        <v>No.</v>
      </c>
      <c r="J103" s="7">
        <f>VLOOKUP(InputData[[#This Row],[PRODUCT ID]],MasterData[#All],5,0)</f>
        <v>6</v>
      </c>
      <c r="K103" s="7">
        <f>VLOOKUP(InputData[[#This Row],[PRODUCT ID]],MasterData[#All],6,0)</f>
        <v>7.8599999999999994</v>
      </c>
      <c r="L103" s="7">
        <f>InputData[[#This Row],[BUYING PRIZE]]*InputData[[#This Row],[QUANTITY]]</f>
        <v>78</v>
      </c>
      <c r="M103" s="7">
        <f>InputData[[#This Row],[SELLING PRICE]]*InputData[[#This Row],[QUANTITY]]</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ID]],MasterData[#All],2,0)</f>
        <v>Product08</v>
      </c>
      <c r="H104" t="str">
        <f>VLOOKUP(InputData[[#This Row],[PRODUCT ID]],MasterData[#All],3,0)</f>
        <v>Category01</v>
      </c>
      <c r="I104" t="str">
        <f>VLOOKUP(InputData[[#This Row],[PRODUCT ID]],MasterData[#All],4,0)</f>
        <v>Kg</v>
      </c>
      <c r="J104" s="7">
        <f>VLOOKUP(InputData[[#This Row],[PRODUCT ID]],MasterData[#All],5,0)</f>
        <v>83</v>
      </c>
      <c r="K104" s="7">
        <f>VLOOKUP(InputData[[#This Row],[PRODUCT ID]],MasterData[#All],6,0)</f>
        <v>94.62</v>
      </c>
      <c r="L104" s="7">
        <f>InputData[[#This Row],[BUYING PRIZE]]*InputData[[#This Row],[QUANTITY]]</f>
        <v>1245</v>
      </c>
      <c r="M104" s="7">
        <f>InputData[[#This Row],[SELLING PRICE]]*InputData[[#This Row],[QUANTITY]]</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ID]],MasterData[#All],2,0)</f>
        <v>Product09</v>
      </c>
      <c r="H105" t="str">
        <f>VLOOKUP(InputData[[#This Row],[PRODUCT ID]],MasterData[#All],3,0)</f>
        <v>Category01</v>
      </c>
      <c r="I105" t="str">
        <f>VLOOKUP(InputData[[#This Row],[PRODUCT ID]],MasterData[#All],4,0)</f>
        <v>No.</v>
      </c>
      <c r="J105" s="7">
        <f>VLOOKUP(InputData[[#This Row],[PRODUCT ID]],MasterData[#All],5,0)</f>
        <v>6</v>
      </c>
      <c r="K105" s="7">
        <f>VLOOKUP(InputData[[#This Row],[PRODUCT ID]],MasterData[#All],6,0)</f>
        <v>7.8599999999999994</v>
      </c>
      <c r="L105" s="7">
        <f>InputData[[#This Row],[BUYING PRIZE]]*InputData[[#This Row],[QUANTITY]]</f>
        <v>36</v>
      </c>
      <c r="M105" s="7">
        <f>InputData[[#This Row],[SELLING PRICE]]*InputData[[#This Row],[QUANTITY]]</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ID]],MasterData[#All],2,0)</f>
        <v>Product18</v>
      </c>
      <c r="H106" t="str">
        <f>VLOOKUP(InputData[[#This Row],[PRODUCT ID]],MasterData[#All],3,0)</f>
        <v>Category02</v>
      </c>
      <c r="I106" t="str">
        <f>VLOOKUP(InputData[[#This Row],[PRODUCT ID]],MasterData[#All],4,0)</f>
        <v>No.</v>
      </c>
      <c r="J106" s="7">
        <f>VLOOKUP(InputData[[#This Row],[PRODUCT ID]],MasterData[#All],5,0)</f>
        <v>37</v>
      </c>
      <c r="K106" s="7">
        <f>VLOOKUP(InputData[[#This Row],[PRODUCT ID]],MasterData[#All],6,0)</f>
        <v>49.21</v>
      </c>
      <c r="L106" s="7">
        <f>InputData[[#This Row],[BUYING PRIZE]]*InputData[[#This Row],[QUANTITY]]</f>
        <v>37</v>
      </c>
      <c r="M106" s="7">
        <f>InputData[[#This Row],[SELLING PRICE]]*InputData[[#This Row],[QUANTITY]]</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ID]],MasterData[#All],2,0)</f>
        <v>Product16</v>
      </c>
      <c r="H107" t="str">
        <f>VLOOKUP(InputData[[#This Row],[PRODUCT ID]],MasterData[#All],3,0)</f>
        <v>Category02</v>
      </c>
      <c r="I107" t="str">
        <f>VLOOKUP(InputData[[#This Row],[PRODUCT ID]],MasterData[#All],4,0)</f>
        <v>No.</v>
      </c>
      <c r="J107" s="7">
        <f>VLOOKUP(InputData[[#This Row],[PRODUCT ID]],MasterData[#All],5,0)</f>
        <v>13</v>
      </c>
      <c r="K107" s="7">
        <f>VLOOKUP(InputData[[#This Row],[PRODUCT ID]],MasterData[#All],6,0)</f>
        <v>16.64</v>
      </c>
      <c r="L107" s="7">
        <f>InputData[[#This Row],[BUYING PRIZE]]*InputData[[#This Row],[QUANTITY]]</f>
        <v>78</v>
      </c>
      <c r="M107" s="7">
        <f>InputData[[#This Row],[SELLING PRICE]]*InputData[[#This Row],[QUANTITY]]</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ID]],MasterData[#All],2,0)</f>
        <v>Product28</v>
      </c>
      <c r="H108" t="str">
        <f>VLOOKUP(InputData[[#This Row],[PRODUCT ID]],MasterData[#All],3,0)</f>
        <v>Category04</v>
      </c>
      <c r="I108" t="str">
        <f>VLOOKUP(InputData[[#This Row],[PRODUCT ID]],MasterData[#All],4,0)</f>
        <v>No.</v>
      </c>
      <c r="J108" s="7">
        <f>VLOOKUP(InputData[[#This Row],[PRODUCT ID]],MasterData[#All],5,0)</f>
        <v>37</v>
      </c>
      <c r="K108" s="7">
        <f>VLOOKUP(InputData[[#This Row],[PRODUCT ID]],MasterData[#All],6,0)</f>
        <v>41.81</v>
      </c>
      <c r="L108" s="7">
        <f>InputData[[#This Row],[BUYING PRIZE]]*InputData[[#This Row],[QUANTITY]]</f>
        <v>296</v>
      </c>
      <c r="M108" s="7">
        <f>InputData[[#This Row],[SELLING PRICE]]*InputData[[#This Row],[QUANTITY]]</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ID]],MasterData[#All],2,0)</f>
        <v>Product16</v>
      </c>
      <c r="H109" t="str">
        <f>VLOOKUP(InputData[[#This Row],[PRODUCT ID]],MasterData[#All],3,0)</f>
        <v>Category02</v>
      </c>
      <c r="I109" t="str">
        <f>VLOOKUP(InputData[[#This Row],[PRODUCT ID]],MasterData[#All],4,0)</f>
        <v>No.</v>
      </c>
      <c r="J109" s="7">
        <f>VLOOKUP(InputData[[#This Row],[PRODUCT ID]],MasterData[#All],5,0)</f>
        <v>13</v>
      </c>
      <c r="K109" s="7">
        <f>VLOOKUP(InputData[[#This Row],[PRODUCT ID]],MasterData[#All],6,0)</f>
        <v>16.64</v>
      </c>
      <c r="L109" s="7">
        <f>InputData[[#This Row],[BUYING PRIZE]]*InputData[[#This Row],[QUANTITY]]</f>
        <v>39</v>
      </c>
      <c r="M109" s="7">
        <f>InputData[[#This Row],[SELLING PRICE]]*InputData[[#This Row],[QUANTITY]]</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ID]],MasterData[#All],2,0)</f>
        <v>Product35</v>
      </c>
      <c r="H110" t="str">
        <f>VLOOKUP(InputData[[#This Row],[PRODUCT ID]],MasterData[#All],3,0)</f>
        <v>Category04</v>
      </c>
      <c r="I110" t="str">
        <f>VLOOKUP(InputData[[#This Row],[PRODUCT ID]],MasterData[#All],4,0)</f>
        <v>No.</v>
      </c>
      <c r="J110" s="7">
        <f>VLOOKUP(InputData[[#This Row],[PRODUCT ID]],MasterData[#All],5,0)</f>
        <v>5</v>
      </c>
      <c r="K110" s="7">
        <f>VLOOKUP(InputData[[#This Row],[PRODUCT ID]],MasterData[#All],6,0)</f>
        <v>6.7</v>
      </c>
      <c r="L110" s="7">
        <f>InputData[[#This Row],[BUYING PRIZE]]*InputData[[#This Row],[QUANTITY]]</f>
        <v>75</v>
      </c>
      <c r="M110" s="7">
        <f>InputData[[#This Row],[SELLING PRICE]]*InputData[[#This Row],[QUANTITY]]</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ID]],MasterData[#All],2,0)</f>
        <v>Product29</v>
      </c>
      <c r="H111" t="str">
        <f>VLOOKUP(InputData[[#This Row],[PRODUCT ID]],MasterData[#All],3,0)</f>
        <v>Category04</v>
      </c>
      <c r="I111" t="str">
        <f>VLOOKUP(InputData[[#This Row],[PRODUCT ID]],MasterData[#All],4,0)</f>
        <v>Lt</v>
      </c>
      <c r="J111" s="7">
        <f>VLOOKUP(InputData[[#This Row],[PRODUCT ID]],MasterData[#All],5,0)</f>
        <v>47</v>
      </c>
      <c r="K111" s="7">
        <f>VLOOKUP(InputData[[#This Row],[PRODUCT ID]],MasterData[#All],6,0)</f>
        <v>53.11</v>
      </c>
      <c r="L111" s="7">
        <f>InputData[[#This Row],[BUYING PRIZE]]*InputData[[#This Row],[QUANTITY]]</f>
        <v>188</v>
      </c>
      <c r="M111" s="7">
        <f>InputData[[#This Row],[SELLING PRICE]]*InputData[[#This Row],[QUANTITY]]</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ID]],MasterData[#All],2,0)</f>
        <v>Product42</v>
      </c>
      <c r="H112" t="str">
        <f>VLOOKUP(InputData[[#This Row],[PRODUCT ID]],MasterData[#All],3,0)</f>
        <v>Category05</v>
      </c>
      <c r="I112" t="str">
        <f>VLOOKUP(InputData[[#This Row],[PRODUCT ID]],MasterData[#All],4,0)</f>
        <v>Ft</v>
      </c>
      <c r="J112" s="7">
        <f>VLOOKUP(InputData[[#This Row],[PRODUCT ID]],MasterData[#All],5,0)</f>
        <v>120</v>
      </c>
      <c r="K112" s="7">
        <f>VLOOKUP(InputData[[#This Row],[PRODUCT ID]],MasterData[#All],6,0)</f>
        <v>162</v>
      </c>
      <c r="L112" s="7">
        <f>InputData[[#This Row],[BUYING PRIZE]]*InputData[[#This Row],[QUANTITY]]</f>
        <v>240</v>
      </c>
      <c r="M112" s="7">
        <f>InputData[[#This Row],[SELLING PRICE]]*InputData[[#This Row],[QUANTITY]]</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ID]],MasterData[#All],2,0)</f>
        <v>Product40</v>
      </c>
      <c r="H113" t="str">
        <f>VLOOKUP(InputData[[#This Row],[PRODUCT ID]],MasterData[#All],3,0)</f>
        <v>Category05</v>
      </c>
      <c r="I113" t="str">
        <f>VLOOKUP(InputData[[#This Row],[PRODUCT ID]],MasterData[#All],4,0)</f>
        <v>Kg</v>
      </c>
      <c r="J113" s="7">
        <f>VLOOKUP(InputData[[#This Row],[PRODUCT ID]],MasterData[#All],5,0)</f>
        <v>90</v>
      </c>
      <c r="K113" s="7">
        <f>VLOOKUP(InputData[[#This Row],[PRODUCT ID]],MasterData[#All],6,0)</f>
        <v>115.2</v>
      </c>
      <c r="L113" s="7">
        <f>InputData[[#This Row],[BUYING PRIZE]]*InputData[[#This Row],[QUANTITY]]</f>
        <v>990</v>
      </c>
      <c r="M113" s="7">
        <f>InputData[[#This Row],[SELLING PRICE]]*InputData[[#This Row],[QUANTITY]]</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ID]],MasterData[#All],2,0)</f>
        <v>Product23</v>
      </c>
      <c r="H114" t="str">
        <f>VLOOKUP(InputData[[#This Row],[PRODUCT ID]],MasterData[#All],3,0)</f>
        <v>Category03</v>
      </c>
      <c r="I114" t="str">
        <f>VLOOKUP(InputData[[#This Row],[PRODUCT ID]],MasterData[#All],4,0)</f>
        <v>Ft</v>
      </c>
      <c r="J114" s="7">
        <f>VLOOKUP(InputData[[#This Row],[PRODUCT ID]],MasterData[#All],5,0)</f>
        <v>141</v>
      </c>
      <c r="K114" s="7">
        <f>VLOOKUP(InputData[[#This Row],[PRODUCT ID]],MasterData[#All],6,0)</f>
        <v>149.46</v>
      </c>
      <c r="L114" s="7">
        <f>InputData[[#This Row],[BUYING PRIZE]]*InputData[[#This Row],[QUANTITY]]</f>
        <v>1833</v>
      </c>
      <c r="M114" s="7">
        <f>InputData[[#This Row],[SELLING PRICE]]*InputData[[#This Row],[QUANTITY]]</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ID]],MasterData[#All],2,0)</f>
        <v>Product13</v>
      </c>
      <c r="H115" t="str">
        <f>VLOOKUP(InputData[[#This Row],[PRODUCT ID]],MasterData[#All],3,0)</f>
        <v>Category02</v>
      </c>
      <c r="I115" t="str">
        <f>VLOOKUP(InputData[[#This Row],[PRODUCT ID]],MasterData[#All],4,0)</f>
        <v>Kg</v>
      </c>
      <c r="J115" s="7">
        <f>VLOOKUP(InputData[[#This Row],[PRODUCT ID]],MasterData[#All],5,0)</f>
        <v>112</v>
      </c>
      <c r="K115" s="7">
        <f>VLOOKUP(InputData[[#This Row],[PRODUCT ID]],MasterData[#All],6,0)</f>
        <v>122.08</v>
      </c>
      <c r="L115" s="7">
        <f>InputData[[#This Row],[BUYING PRIZE]]*InputData[[#This Row],[QUANTITY]]</f>
        <v>672</v>
      </c>
      <c r="M115" s="7">
        <f>InputData[[#This Row],[SELLING PRICE]]*InputData[[#This Row],[QUANTITY]]</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ID]],MasterData[#All],2,0)</f>
        <v>Product21</v>
      </c>
      <c r="H116" t="str">
        <f>VLOOKUP(InputData[[#This Row],[PRODUCT ID]],MasterData[#All],3,0)</f>
        <v>Category03</v>
      </c>
      <c r="I116" t="str">
        <f>VLOOKUP(InputData[[#This Row],[PRODUCT ID]],MasterData[#All],4,0)</f>
        <v>Ft</v>
      </c>
      <c r="J116" s="7">
        <f>VLOOKUP(InputData[[#This Row],[PRODUCT ID]],MasterData[#All],5,0)</f>
        <v>126</v>
      </c>
      <c r="K116" s="7">
        <f>VLOOKUP(InputData[[#This Row],[PRODUCT ID]],MasterData[#All],6,0)</f>
        <v>162.54</v>
      </c>
      <c r="L116" s="7">
        <f>InputData[[#This Row],[BUYING PRIZE]]*InputData[[#This Row],[QUANTITY]]</f>
        <v>1260</v>
      </c>
      <c r="M116" s="7">
        <f>InputData[[#This Row],[SELLING PRICE]]*InputData[[#This Row],[QUANTITY]]</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ID]],MasterData[#All],2,0)</f>
        <v>Product20</v>
      </c>
      <c r="H117" t="str">
        <f>VLOOKUP(InputData[[#This Row],[PRODUCT ID]],MasterData[#All],3,0)</f>
        <v>Category03</v>
      </c>
      <c r="I117" t="str">
        <f>VLOOKUP(InputData[[#This Row],[PRODUCT ID]],MasterData[#All],4,0)</f>
        <v>Lt</v>
      </c>
      <c r="J117" s="7">
        <f>VLOOKUP(InputData[[#This Row],[PRODUCT ID]],MasterData[#All],5,0)</f>
        <v>61</v>
      </c>
      <c r="K117" s="7">
        <f>VLOOKUP(InputData[[#This Row],[PRODUCT ID]],MasterData[#All],6,0)</f>
        <v>76.25</v>
      </c>
      <c r="L117" s="7">
        <f>InputData[[#This Row],[BUYING PRIZE]]*InputData[[#This Row],[QUANTITY]]</f>
        <v>488</v>
      </c>
      <c r="M117" s="7">
        <f>InputData[[#This Row],[SELLING PRICE]]*InputData[[#This Row],[QUANTITY]]</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ID]],MasterData[#All],2,0)</f>
        <v>Product20</v>
      </c>
      <c r="H118" t="str">
        <f>VLOOKUP(InputData[[#This Row],[PRODUCT ID]],MasterData[#All],3,0)</f>
        <v>Category03</v>
      </c>
      <c r="I118" t="str">
        <f>VLOOKUP(InputData[[#This Row],[PRODUCT ID]],MasterData[#All],4,0)</f>
        <v>Lt</v>
      </c>
      <c r="J118" s="7">
        <f>VLOOKUP(InputData[[#This Row],[PRODUCT ID]],MasterData[#All],5,0)</f>
        <v>61</v>
      </c>
      <c r="K118" s="7">
        <f>VLOOKUP(InputData[[#This Row],[PRODUCT ID]],MasterData[#All],6,0)</f>
        <v>76.25</v>
      </c>
      <c r="L118" s="7">
        <f>InputData[[#This Row],[BUYING PRIZE]]*InputData[[#This Row],[QUANTITY]]</f>
        <v>732</v>
      </c>
      <c r="M118" s="7">
        <f>InputData[[#This Row],[SELLING PRICE]]*InputData[[#This Row],[QUANTITY]]</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ID]],MasterData[#All],2,0)</f>
        <v>Product22</v>
      </c>
      <c r="H119" t="str">
        <f>VLOOKUP(InputData[[#This Row],[PRODUCT ID]],MasterData[#All],3,0)</f>
        <v>Category03</v>
      </c>
      <c r="I119" t="str">
        <f>VLOOKUP(InputData[[#This Row],[PRODUCT ID]],MasterData[#All],4,0)</f>
        <v>Ft</v>
      </c>
      <c r="J119" s="7">
        <f>VLOOKUP(InputData[[#This Row],[PRODUCT ID]],MasterData[#All],5,0)</f>
        <v>121</v>
      </c>
      <c r="K119" s="7">
        <f>VLOOKUP(InputData[[#This Row],[PRODUCT ID]],MasterData[#All],6,0)</f>
        <v>141.57</v>
      </c>
      <c r="L119" s="7">
        <f>InputData[[#This Row],[BUYING PRIZE]]*InputData[[#This Row],[QUANTITY]]</f>
        <v>1815</v>
      </c>
      <c r="M119" s="7">
        <f>InputData[[#This Row],[SELLING PRICE]]*InputData[[#This Row],[QUANTITY]]</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ID]],MasterData[#All],2,0)</f>
        <v>Product35</v>
      </c>
      <c r="H120" t="str">
        <f>VLOOKUP(InputData[[#This Row],[PRODUCT ID]],MasterData[#All],3,0)</f>
        <v>Category04</v>
      </c>
      <c r="I120" t="str">
        <f>VLOOKUP(InputData[[#This Row],[PRODUCT ID]],MasterData[#All],4,0)</f>
        <v>No.</v>
      </c>
      <c r="J120" s="7">
        <f>VLOOKUP(InputData[[#This Row],[PRODUCT ID]],MasterData[#All],5,0)</f>
        <v>5</v>
      </c>
      <c r="K120" s="7">
        <f>VLOOKUP(InputData[[#This Row],[PRODUCT ID]],MasterData[#All],6,0)</f>
        <v>6.7</v>
      </c>
      <c r="L120" s="7">
        <f>InputData[[#This Row],[BUYING PRIZE]]*InputData[[#This Row],[QUANTITY]]</f>
        <v>50</v>
      </c>
      <c r="M120" s="7">
        <f>InputData[[#This Row],[SELLING PRICE]]*InputData[[#This Row],[QUANTITY]]</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ID]],MasterData[#All],2,0)</f>
        <v>Product33</v>
      </c>
      <c r="H121" t="str">
        <f>VLOOKUP(InputData[[#This Row],[PRODUCT ID]],MasterData[#All],3,0)</f>
        <v>Category04</v>
      </c>
      <c r="I121" t="str">
        <f>VLOOKUP(InputData[[#This Row],[PRODUCT ID]],MasterData[#All],4,0)</f>
        <v>Kg</v>
      </c>
      <c r="J121" s="7">
        <f>VLOOKUP(InputData[[#This Row],[PRODUCT ID]],MasterData[#All],5,0)</f>
        <v>95</v>
      </c>
      <c r="K121" s="7">
        <f>VLOOKUP(InputData[[#This Row],[PRODUCT ID]],MasterData[#All],6,0)</f>
        <v>119.7</v>
      </c>
      <c r="L121" s="7">
        <f>InputData[[#This Row],[BUYING PRIZE]]*InputData[[#This Row],[QUANTITY]]</f>
        <v>570</v>
      </c>
      <c r="M121" s="7">
        <f>InputData[[#This Row],[SELLING PRICE]]*InputData[[#This Row],[QUANTITY]]</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ID]],MasterData[#All],2,0)</f>
        <v>Product28</v>
      </c>
      <c r="H122" t="str">
        <f>VLOOKUP(InputData[[#This Row],[PRODUCT ID]],MasterData[#All],3,0)</f>
        <v>Category04</v>
      </c>
      <c r="I122" t="str">
        <f>VLOOKUP(InputData[[#This Row],[PRODUCT ID]],MasterData[#All],4,0)</f>
        <v>No.</v>
      </c>
      <c r="J122" s="7">
        <f>VLOOKUP(InputData[[#This Row],[PRODUCT ID]],MasterData[#All],5,0)</f>
        <v>37</v>
      </c>
      <c r="K122" s="7">
        <f>VLOOKUP(InputData[[#This Row],[PRODUCT ID]],MasterData[#All],6,0)</f>
        <v>41.81</v>
      </c>
      <c r="L122" s="7">
        <f>InputData[[#This Row],[BUYING PRIZE]]*InputData[[#This Row],[QUANTITY]]</f>
        <v>407</v>
      </c>
      <c r="M122" s="7">
        <f>InputData[[#This Row],[SELLING PRICE]]*InputData[[#This Row],[QUANTITY]]</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ID]],MasterData[#All],2,0)</f>
        <v>Product04</v>
      </c>
      <c r="H123" t="str">
        <f>VLOOKUP(InputData[[#This Row],[PRODUCT ID]],MasterData[#All],3,0)</f>
        <v>Category01</v>
      </c>
      <c r="I123" t="str">
        <f>VLOOKUP(InputData[[#This Row],[PRODUCT ID]],MasterData[#All],4,0)</f>
        <v>Lt</v>
      </c>
      <c r="J123" s="7">
        <f>VLOOKUP(InputData[[#This Row],[PRODUCT ID]],MasterData[#All],5,0)</f>
        <v>44</v>
      </c>
      <c r="K123" s="7">
        <f>VLOOKUP(InputData[[#This Row],[PRODUCT ID]],MasterData[#All],6,0)</f>
        <v>48.84</v>
      </c>
      <c r="L123" s="7">
        <f>InputData[[#This Row],[BUYING PRIZE]]*InputData[[#This Row],[QUANTITY]]</f>
        <v>484</v>
      </c>
      <c r="M123" s="7">
        <f>InputData[[#This Row],[SELLING PRICE]]*InputData[[#This Row],[QUANTITY]]</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ID]],MasterData[#All],2,0)</f>
        <v>Product01</v>
      </c>
      <c r="H124" t="str">
        <f>VLOOKUP(InputData[[#This Row],[PRODUCT ID]],MasterData[#All],3,0)</f>
        <v>Category01</v>
      </c>
      <c r="I124" t="str">
        <f>VLOOKUP(InputData[[#This Row],[PRODUCT ID]],MasterData[#All],4,0)</f>
        <v>Kg</v>
      </c>
      <c r="J124" s="7">
        <f>VLOOKUP(InputData[[#This Row],[PRODUCT ID]],MasterData[#All],5,0)</f>
        <v>98</v>
      </c>
      <c r="K124" s="7">
        <f>VLOOKUP(InputData[[#This Row],[PRODUCT ID]],MasterData[#All],6,0)</f>
        <v>103.88</v>
      </c>
      <c r="L124" s="7">
        <f>InputData[[#This Row],[BUYING PRIZE]]*InputData[[#This Row],[QUANTITY]]</f>
        <v>686</v>
      </c>
      <c r="M124" s="7">
        <f>InputData[[#This Row],[SELLING PRICE]]*InputData[[#This Row],[QUANTITY]]</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ID]],MasterData[#All],2,0)</f>
        <v>Product32</v>
      </c>
      <c r="H125" t="str">
        <f>VLOOKUP(InputData[[#This Row],[PRODUCT ID]],MasterData[#All],3,0)</f>
        <v>Category04</v>
      </c>
      <c r="I125" t="str">
        <f>VLOOKUP(InputData[[#This Row],[PRODUCT ID]],MasterData[#All],4,0)</f>
        <v>Kg</v>
      </c>
      <c r="J125" s="7">
        <f>VLOOKUP(InputData[[#This Row],[PRODUCT ID]],MasterData[#All],5,0)</f>
        <v>89</v>
      </c>
      <c r="K125" s="7">
        <f>VLOOKUP(InputData[[#This Row],[PRODUCT ID]],MasterData[#All],6,0)</f>
        <v>117.48</v>
      </c>
      <c r="L125" s="7">
        <f>InputData[[#This Row],[BUYING PRIZE]]*InputData[[#This Row],[QUANTITY]]</f>
        <v>1068</v>
      </c>
      <c r="M125" s="7">
        <f>InputData[[#This Row],[SELLING PRICE]]*InputData[[#This Row],[QUANTITY]]</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ID]],MasterData[#All],2,0)</f>
        <v>Product41</v>
      </c>
      <c r="H126" t="str">
        <f>VLOOKUP(InputData[[#This Row],[PRODUCT ID]],MasterData[#All],3,0)</f>
        <v>Category05</v>
      </c>
      <c r="I126" t="str">
        <f>VLOOKUP(InputData[[#This Row],[PRODUCT ID]],MasterData[#All],4,0)</f>
        <v>Ft</v>
      </c>
      <c r="J126" s="7">
        <f>VLOOKUP(InputData[[#This Row],[PRODUCT ID]],MasterData[#All],5,0)</f>
        <v>138</v>
      </c>
      <c r="K126" s="7">
        <f>VLOOKUP(InputData[[#This Row],[PRODUCT ID]],MasterData[#All],6,0)</f>
        <v>173.88</v>
      </c>
      <c r="L126" s="7">
        <f>InputData[[#This Row],[BUYING PRIZE]]*InputData[[#This Row],[QUANTITY]]</f>
        <v>828</v>
      </c>
      <c r="M126" s="7">
        <f>InputData[[#This Row],[SELLING PRICE]]*InputData[[#This Row],[QUANTITY]]</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ID]],MasterData[#All],2,0)</f>
        <v>Product25</v>
      </c>
      <c r="H127" t="str">
        <f>VLOOKUP(InputData[[#This Row],[PRODUCT ID]],MasterData[#All],3,0)</f>
        <v>Category03</v>
      </c>
      <c r="I127" t="str">
        <f>VLOOKUP(InputData[[#This Row],[PRODUCT ID]],MasterData[#All],4,0)</f>
        <v>No.</v>
      </c>
      <c r="J127" s="7">
        <f>VLOOKUP(InputData[[#This Row],[PRODUCT ID]],MasterData[#All],5,0)</f>
        <v>7</v>
      </c>
      <c r="K127" s="7">
        <f>VLOOKUP(InputData[[#This Row],[PRODUCT ID]],MasterData[#All],6,0)</f>
        <v>8.33</v>
      </c>
      <c r="L127" s="7">
        <f>InputData[[#This Row],[BUYING PRIZE]]*InputData[[#This Row],[QUANTITY]]</f>
        <v>70</v>
      </c>
      <c r="M127" s="7">
        <f>InputData[[#This Row],[SELLING PRICE]]*InputData[[#This Row],[QUANTITY]]</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ID]],MasterData[#All],2,0)</f>
        <v>Product19</v>
      </c>
      <c r="H128" t="str">
        <f>VLOOKUP(InputData[[#This Row],[PRODUCT ID]],MasterData[#All],3,0)</f>
        <v>Category02</v>
      </c>
      <c r="I128" t="str">
        <f>VLOOKUP(InputData[[#This Row],[PRODUCT ID]],MasterData[#All],4,0)</f>
        <v>Ft</v>
      </c>
      <c r="J128" s="7">
        <f>VLOOKUP(InputData[[#This Row],[PRODUCT ID]],MasterData[#All],5,0)</f>
        <v>150</v>
      </c>
      <c r="K128" s="7">
        <f>VLOOKUP(InputData[[#This Row],[PRODUCT ID]],MasterData[#All],6,0)</f>
        <v>210</v>
      </c>
      <c r="L128" s="7">
        <f>InputData[[#This Row],[BUYING PRIZE]]*InputData[[#This Row],[QUANTITY]]</f>
        <v>750</v>
      </c>
      <c r="M128" s="7">
        <f>InputData[[#This Row],[SELLING PRICE]]*InputData[[#This Row],[QUANTITY]]</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ID]],MasterData[#All],2,0)</f>
        <v>Product15</v>
      </c>
      <c r="H129" t="str">
        <f>VLOOKUP(InputData[[#This Row],[PRODUCT ID]],MasterData[#All],3,0)</f>
        <v>Category02</v>
      </c>
      <c r="I129" t="str">
        <f>VLOOKUP(InputData[[#This Row],[PRODUCT ID]],MasterData[#All],4,0)</f>
        <v>No.</v>
      </c>
      <c r="J129" s="7">
        <f>VLOOKUP(InputData[[#This Row],[PRODUCT ID]],MasterData[#All],5,0)</f>
        <v>12</v>
      </c>
      <c r="K129" s="7">
        <f>VLOOKUP(InputData[[#This Row],[PRODUCT ID]],MasterData[#All],6,0)</f>
        <v>15.719999999999999</v>
      </c>
      <c r="L129" s="7">
        <f>InputData[[#This Row],[BUYING PRIZE]]*InputData[[#This Row],[QUANTITY]]</f>
        <v>144</v>
      </c>
      <c r="M129" s="7">
        <f>InputData[[#This Row],[SELLING PRICE]]*InputData[[#This Row],[QUANTITY]]</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ID]],MasterData[#All],2,0)</f>
        <v>Product39</v>
      </c>
      <c r="H130" t="str">
        <f>VLOOKUP(InputData[[#This Row],[PRODUCT ID]],MasterData[#All],3,0)</f>
        <v>Category05</v>
      </c>
      <c r="I130" t="str">
        <f>VLOOKUP(InputData[[#This Row],[PRODUCT ID]],MasterData[#All],4,0)</f>
        <v>No.</v>
      </c>
      <c r="J130" s="7">
        <f>VLOOKUP(InputData[[#This Row],[PRODUCT ID]],MasterData[#All],5,0)</f>
        <v>37</v>
      </c>
      <c r="K130" s="7">
        <f>VLOOKUP(InputData[[#This Row],[PRODUCT ID]],MasterData[#All],6,0)</f>
        <v>42.55</v>
      </c>
      <c r="L130" s="7">
        <f>InputData[[#This Row],[BUYING PRIZE]]*InputData[[#This Row],[QUANTITY]]</f>
        <v>407</v>
      </c>
      <c r="M130" s="7">
        <f>InputData[[#This Row],[SELLING PRICE]]*InputData[[#This Row],[QUANTITY]]</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ID]],MasterData[#All],2,0)</f>
        <v>Product25</v>
      </c>
      <c r="H131" t="str">
        <f>VLOOKUP(InputData[[#This Row],[PRODUCT ID]],MasterData[#All],3,0)</f>
        <v>Category03</v>
      </c>
      <c r="I131" t="str">
        <f>VLOOKUP(InputData[[#This Row],[PRODUCT ID]],MasterData[#All],4,0)</f>
        <v>No.</v>
      </c>
      <c r="J131" s="7">
        <f>VLOOKUP(InputData[[#This Row],[PRODUCT ID]],MasterData[#All],5,0)</f>
        <v>7</v>
      </c>
      <c r="K131" s="7">
        <f>VLOOKUP(InputData[[#This Row],[PRODUCT ID]],MasterData[#All],6,0)</f>
        <v>8.33</v>
      </c>
      <c r="L131" s="7">
        <f>InputData[[#This Row],[BUYING PRIZE]]*InputData[[#This Row],[QUANTITY]]</f>
        <v>91</v>
      </c>
      <c r="M131" s="7">
        <f>InputData[[#This Row],[SELLING PRICE]]*InputData[[#This Row],[QUANTITY]]</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ID]],MasterData[#All],2,0)</f>
        <v>Product41</v>
      </c>
      <c r="H132" t="str">
        <f>VLOOKUP(InputData[[#This Row],[PRODUCT ID]],MasterData[#All],3,0)</f>
        <v>Category05</v>
      </c>
      <c r="I132" t="str">
        <f>VLOOKUP(InputData[[#This Row],[PRODUCT ID]],MasterData[#All],4,0)</f>
        <v>Ft</v>
      </c>
      <c r="J132" s="7">
        <f>VLOOKUP(InputData[[#This Row],[PRODUCT ID]],MasterData[#All],5,0)</f>
        <v>138</v>
      </c>
      <c r="K132" s="7">
        <f>VLOOKUP(InputData[[#This Row],[PRODUCT ID]],MasterData[#All],6,0)</f>
        <v>173.88</v>
      </c>
      <c r="L132" s="7">
        <f>InputData[[#This Row],[BUYING PRIZE]]*InputData[[#This Row],[QUANTITY]]</f>
        <v>690</v>
      </c>
      <c r="M132" s="7">
        <f>InputData[[#This Row],[SELLING PRICE]]*InputData[[#This Row],[QUANTITY]]</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ID]],MasterData[#All],2,0)</f>
        <v>Product16</v>
      </c>
      <c r="H133" t="str">
        <f>VLOOKUP(InputData[[#This Row],[PRODUCT ID]],MasterData[#All],3,0)</f>
        <v>Category02</v>
      </c>
      <c r="I133" t="str">
        <f>VLOOKUP(InputData[[#This Row],[PRODUCT ID]],MasterData[#All],4,0)</f>
        <v>No.</v>
      </c>
      <c r="J133" s="7">
        <f>VLOOKUP(InputData[[#This Row],[PRODUCT ID]],MasterData[#All],5,0)</f>
        <v>13</v>
      </c>
      <c r="K133" s="7">
        <f>VLOOKUP(InputData[[#This Row],[PRODUCT ID]],MasterData[#All],6,0)</f>
        <v>16.64</v>
      </c>
      <c r="L133" s="7">
        <f>InputData[[#This Row],[BUYING PRIZE]]*InputData[[#This Row],[QUANTITY]]</f>
        <v>13</v>
      </c>
      <c r="M133" s="7">
        <f>InputData[[#This Row],[SELLING PRICE]]*InputData[[#This Row],[QUANTITY]]</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ID]],MasterData[#All],2,0)</f>
        <v>Product16</v>
      </c>
      <c r="H134" t="str">
        <f>VLOOKUP(InputData[[#This Row],[PRODUCT ID]],MasterData[#All],3,0)</f>
        <v>Category02</v>
      </c>
      <c r="I134" t="str">
        <f>VLOOKUP(InputData[[#This Row],[PRODUCT ID]],MasterData[#All],4,0)</f>
        <v>No.</v>
      </c>
      <c r="J134" s="7">
        <f>VLOOKUP(InputData[[#This Row],[PRODUCT ID]],MasterData[#All],5,0)</f>
        <v>13</v>
      </c>
      <c r="K134" s="7">
        <f>VLOOKUP(InputData[[#This Row],[PRODUCT ID]],MasterData[#All],6,0)</f>
        <v>16.64</v>
      </c>
      <c r="L134" s="7">
        <f>InputData[[#This Row],[BUYING PRIZE]]*InputData[[#This Row],[QUANTITY]]</f>
        <v>52</v>
      </c>
      <c r="M134" s="7">
        <f>InputData[[#This Row],[SELLING PRICE]]*InputData[[#This Row],[QUANTITY]]</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ID]],MasterData[#All],2,0)</f>
        <v>Product11</v>
      </c>
      <c r="H135" t="str">
        <f>VLOOKUP(InputData[[#This Row],[PRODUCT ID]],MasterData[#All],3,0)</f>
        <v>Category02</v>
      </c>
      <c r="I135" t="str">
        <f>VLOOKUP(InputData[[#This Row],[PRODUCT ID]],MasterData[#All],4,0)</f>
        <v>Lt</v>
      </c>
      <c r="J135" s="7">
        <f>VLOOKUP(InputData[[#This Row],[PRODUCT ID]],MasterData[#All],5,0)</f>
        <v>44</v>
      </c>
      <c r="K135" s="7">
        <f>VLOOKUP(InputData[[#This Row],[PRODUCT ID]],MasterData[#All],6,0)</f>
        <v>48.4</v>
      </c>
      <c r="L135" s="7">
        <f>InputData[[#This Row],[BUYING PRIZE]]*InputData[[#This Row],[QUANTITY]]</f>
        <v>572</v>
      </c>
      <c r="M135" s="7">
        <f>InputData[[#This Row],[SELLING PRICE]]*InputData[[#This Row],[QUANTITY]]</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ID]],MasterData[#All],2,0)</f>
        <v>Product09</v>
      </c>
      <c r="H136" t="str">
        <f>VLOOKUP(InputData[[#This Row],[PRODUCT ID]],MasterData[#All],3,0)</f>
        <v>Category01</v>
      </c>
      <c r="I136" t="str">
        <f>VLOOKUP(InputData[[#This Row],[PRODUCT ID]],MasterData[#All],4,0)</f>
        <v>No.</v>
      </c>
      <c r="J136" s="7">
        <f>VLOOKUP(InputData[[#This Row],[PRODUCT ID]],MasterData[#All],5,0)</f>
        <v>6</v>
      </c>
      <c r="K136" s="7">
        <f>VLOOKUP(InputData[[#This Row],[PRODUCT ID]],MasterData[#All],6,0)</f>
        <v>7.8599999999999994</v>
      </c>
      <c r="L136" s="7">
        <f>InputData[[#This Row],[BUYING PRIZE]]*InputData[[#This Row],[QUANTITY]]</f>
        <v>42</v>
      </c>
      <c r="M136" s="7">
        <f>InputData[[#This Row],[SELLING PRICE]]*InputData[[#This Row],[QUANTITY]]</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ID]],MasterData[#All],2,0)</f>
        <v>Product05</v>
      </c>
      <c r="H137" t="str">
        <f>VLOOKUP(InputData[[#This Row],[PRODUCT ID]],MasterData[#All],3,0)</f>
        <v>Category01</v>
      </c>
      <c r="I137" t="str">
        <f>VLOOKUP(InputData[[#This Row],[PRODUCT ID]],MasterData[#All],4,0)</f>
        <v>Ft</v>
      </c>
      <c r="J137" s="7">
        <f>VLOOKUP(InputData[[#This Row],[PRODUCT ID]],MasterData[#All],5,0)</f>
        <v>133</v>
      </c>
      <c r="K137" s="7">
        <f>VLOOKUP(InputData[[#This Row],[PRODUCT ID]],MasterData[#All],6,0)</f>
        <v>155.61000000000001</v>
      </c>
      <c r="L137" s="7">
        <f>InputData[[#This Row],[BUYING PRIZE]]*InputData[[#This Row],[QUANTITY]]</f>
        <v>1463</v>
      </c>
      <c r="M137" s="7">
        <f>InputData[[#This Row],[SELLING PRICE]]*InputData[[#This Row],[QUANTITY]]</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ID]],MasterData[#All],2,0)</f>
        <v>Product21</v>
      </c>
      <c r="H138" t="str">
        <f>VLOOKUP(InputData[[#This Row],[PRODUCT ID]],MasterData[#All],3,0)</f>
        <v>Category03</v>
      </c>
      <c r="I138" t="str">
        <f>VLOOKUP(InputData[[#This Row],[PRODUCT ID]],MasterData[#All],4,0)</f>
        <v>Ft</v>
      </c>
      <c r="J138" s="7">
        <f>VLOOKUP(InputData[[#This Row],[PRODUCT ID]],MasterData[#All],5,0)</f>
        <v>126</v>
      </c>
      <c r="K138" s="7">
        <f>VLOOKUP(InputData[[#This Row],[PRODUCT ID]],MasterData[#All],6,0)</f>
        <v>162.54</v>
      </c>
      <c r="L138" s="7">
        <f>InputData[[#This Row],[BUYING PRIZE]]*InputData[[#This Row],[QUANTITY]]</f>
        <v>252</v>
      </c>
      <c r="M138" s="7">
        <f>InputData[[#This Row],[SELLING PRICE]]*InputData[[#This Row],[QUANTITY]]</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ID]],MasterData[#All],2,0)</f>
        <v>Product35</v>
      </c>
      <c r="H139" t="str">
        <f>VLOOKUP(InputData[[#This Row],[PRODUCT ID]],MasterData[#All],3,0)</f>
        <v>Category04</v>
      </c>
      <c r="I139" t="str">
        <f>VLOOKUP(InputData[[#This Row],[PRODUCT ID]],MasterData[#All],4,0)</f>
        <v>No.</v>
      </c>
      <c r="J139" s="7">
        <f>VLOOKUP(InputData[[#This Row],[PRODUCT ID]],MasterData[#All],5,0)</f>
        <v>5</v>
      </c>
      <c r="K139" s="7">
        <f>VLOOKUP(InputData[[#This Row],[PRODUCT ID]],MasterData[#All],6,0)</f>
        <v>6.7</v>
      </c>
      <c r="L139" s="7">
        <f>InputData[[#This Row],[BUYING PRIZE]]*InputData[[#This Row],[QUANTITY]]</f>
        <v>35</v>
      </c>
      <c r="M139" s="7">
        <f>InputData[[#This Row],[SELLING PRICE]]*InputData[[#This Row],[QUANTITY]]</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ID]],MasterData[#All],2,0)</f>
        <v>Product14</v>
      </c>
      <c r="H140" t="str">
        <f>VLOOKUP(InputData[[#This Row],[PRODUCT ID]],MasterData[#All],3,0)</f>
        <v>Category02</v>
      </c>
      <c r="I140" t="str">
        <f>VLOOKUP(InputData[[#This Row],[PRODUCT ID]],MasterData[#All],4,0)</f>
        <v>Kg</v>
      </c>
      <c r="J140" s="7">
        <f>VLOOKUP(InputData[[#This Row],[PRODUCT ID]],MasterData[#All],5,0)</f>
        <v>112</v>
      </c>
      <c r="K140" s="7">
        <f>VLOOKUP(InputData[[#This Row],[PRODUCT ID]],MasterData[#All],6,0)</f>
        <v>146.72</v>
      </c>
      <c r="L140" s="7">
        <f>InputData[[#This Row],[BUYING PRIZE]]*InputData[[#This Row],[QUANTITY]]</f>
        <v>448</v>
      </c>
      <c r="M140" s="7">
        <f>InputData[[#This Row],[SELLING PRICE]]*InputData[[#This Row],[QUANTITY]]</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ID]],MasterData[#All],2,0)</f>
        <v>Product05</v>
      </c>
      <c r="H141" t="str">
        <f>VLOOKUP(InputData[[#This Row],[PRODUCT ID]],MasterData[#All],3,0)</f>
        <v>Category01</v>
      </c>
      <c r="I141" t="str">
        <f>VLOOKUP(InputData[[#This Row],[PRODUCT ID]],MasterData[#All],4,0)</f>
        <v>Ft</v>
      </c>
      <c r="J141" s="7">
        <f>VLOOKUP(InputData[[#This Row],[PRODUCT ID]],MasterData[#All],5,0)</f>
        <v>133</v>
      </c>
      <c r="K141" s="7">
        <f>VLOOKUP(InputData[[#This Row],[PRODUCT ID]],MasterData[#All],6,0)</f>
        <v>155.61000000000001</v>
      </c>
      <c r="L141" s="7">
        <f>InputData[[#This Row],[BUYING PRIZE]]*InputData[[#This Row],[QUANTITY]]</f>
        <v>1463</v>
      </c>
      <c r="M141" s="7">
        <f>InputData[[#This Row],[SELLING PRICE]]*InputData[[#This Row],[QUANTITY]]</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ID]],MasterData[#All],2,0)</f>
        <v>Product10</v>
      </c>
      <c r="H142" t="str">
        <f>VLOOKUP(InputData[[#This Row],[PRODUCT ID]],MasterData[#All],3,0)</f>
        <v>Category02</v>
      </c>
      <c r="I142" t="str">
        <f>VLOOKUP(InputData[[#This Row],[PRODUCT ID]],MasterData[#All],4,0)</f>
        <v>Ft</v>
      </c>
      <c r="J142" s="7">
        <f>VLOOKUP(InputData[[#This Row],[PRODUCT ID]],MasterData[#All],5,0)</f>
        <v>148</v>
      </c>
      <c r="K142" s="7">
        <f>VLOOKUP(InputData[[#This Row],[PRODUCT ID]],MasterData[#All],6,0)</f>
        <v>164.28</v>
      </c>
      <c r="L142" s="7">
        <f>InputData[[#This Row],[BUYING PRIZE]]*InputData[[#This Row],[QUANTITY]]</f>
        <v>1628</v>
      </c>
      <c r="M142" s="7">
        <f>InputData[[#This Row],[SELLING PRICE]]*InputData[[#This Row],[QUANTITY]]</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ID]],MasterData[#All],2,0)</f>
        <v>Product33</v>
      </c>
      <c r="H143" t="str">
        <f>VLOOKUP(InputData[[#This Row],[PRODUCT ID]],MasterData[#All],3,0)</f>
        <v>Category04</v>
      </c>
      <c r="I143" t="str">
        <f>VLOOKUP(InputData[[#This Row],[PRODUCT ID]],MasterData[#All],4,0)</f>
        <v>Kg</v>
      </c>
      <c r="J143" s="7">
        <f>VLOOKUP(InputData[[#This Row],[PRODUCT ID]],MasterData[#All],5,0)</f>
        <v>95</v>
      </c>
      <c r="K143" s="7">
        <f>VLOOKUP(InputData[[#This Row],[PRODUCT ID]],MasterData[#All],6,0)</f>
        <v>119.7</v>
      </c>
      <c r="L143" s="7">
        <f>InputData[[#This Row],[BUYING PRIZE]]*InputData[[#This Row],[QUANTITY]]</f>
        <v>855</v>
      </c>
      <c r="M143" s="7">
        <f>InputData[[#This Row],[SELLING PRICE]]*InputData[[#This Row],[QUANTITY]]</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ID]],MasterData[#All],2,0)</f>
        <v>Product03</v>
      </c>
      <c r="H144" t="str">
        <f>VLOOKUP(InputData[[#This Row],[PRODUCT ID]],MasterData[#All],3,0)</f>
        <v>Category01</v>
      </c>
      <c r="I144" t="str">
        <f>VLOOKUP(InputData[[#This Row],[PRODUCT ID]],MasterData[#All],4,0)</f>
        <v>Kg</v>
      </c>
      <c r="J144" s="7">
        <f>VLOOKUP(InputData[[#This Row],[PRODUCT ID]],MasterData[#All],5,0)</f>
        <v>71</v>
      </c>
      <c r="K144" s="7">
        <f>VLOOKUP(InputData[[#This Row],[PRODUCT ID]],MasterData[#All],6,0)</f>
        <v>80.94</v>
      </c>
      <c r="L144" s="7">
        <f>InputData[[#This Row],[BUYING PRIZE]]*InputData[[#This Row],[QUANTITY]]</f>
        <v>568</v>
      </c>
      <c r="M144" s="7">
        <f>InputData[[#This Row],[SELLING PRICE]]*InputData[[#This Row],[QUANTITY]]</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ID]],MasterData[#All],2,0)</f>
        <v>Product02</v>
      </c>
      <c r="H145" t="str">
        <f>VLOOKUP(InputData[[#This Row],[PRODUCT ID]],MasterData[#All],3,0)</f>
        <v>Category01</v>
      </c>
      <c r="I145" t="str">
        <f>VLOOKUP(InputData[[#This Row],[PRODUCT ID]],MasterData[#All],4,0)</f>
        <v>Kg</v>
      </c>
      <c r="J145" s="7">
        <f>VLOOKUP(InputData[[#This Row],[PRODUCT ID]],MasterData[#All],5,0)</f>
        <v>105</v>
      </c>
      <c r="K145" s="7">
        <f>VLOOKUP(InputData[[#This Row],[PRODUCT ID]],MasterData[#All],6,0)</f>
        <v>142.80000000000001</v>
      </c>
      <c r="L145" s="7">
        <f>InputData[[#This Row],[BUYING PRIZE]]*InputData[[#This Row],[QUANTITY]]</f>
        <v>840</v>
      </c>
      <c r="M145" s="7">
        <f>InputData[[#This Row],[SELLING PRICE]]*InputData[[#This Row],[QUANTITY]]</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ID]],MasterData[#All],2,0)</f>
        <v>Product41</v>
      </c>
      <c r="H146" t="str">
        <f>VLOOKUP(InputData[[#This Row],[PRODUCT ID]],MasterData[#All],3,0)</f>
        <v>Category05</v>
      </c>
      <c r="I146" t="str">
        <f>VLOOKUP(InputData[[#This Row],[PRODUCT ID]],MasterData[#All],4,0)</f>
        <v>Ft</v>
      </c>
      <c r="J146" s="7">
        <f>VLOOKUP(InputData[[#This Row],[PRODUCT ID]],MasterData[#All],5,0)</f>
        <v>138</v>
      </c>
      <c r="K146" s="7">
        <f>VLOOKUP(InputData[[#This Row],[PRODUCT ID]],MasterData[#All],6,0)</f>
        <v>173.88</v>
      </c>
      <c r="L146" s="7">
        <f>InputData[[#This Row],[BUYING PRIZE]]*InputData[[#This Row],[QUANTITY]]</f>
        <v>2070</v>
      </c>
      <c r="M146" s="7">
        <f>InputData[[#This Row],[SELLING PRICE]]*InputData[[#This Row],[QUANTITY]]</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ID]],MasterData[#All],2,0)</f>
        <v>Product04</v>
      </c>
      <c r="H147" t="str">
        <f>VLOOKUP(InputData[[#This Row],[PRODUCT ID]],MasterData[#All],3,0)</f>
        <v>Category01</v>
      </c>
      <c r="I147" t="str">
        <f>VLOOKUP(InputData[[#This Row],[PRODUCT ID]],MasterData[#All],4,0)</f>
        <v>Lt</v>
      </c>
      <c r="J147" s="7">
        <f>VLOOKUP(InputData[[#This Row],[PRODUCT ID]],MasterData[#All],5,0)</f>
        <v>44</v>
      </c>
      <c r="K147" s="7">
        <f>VLOOKUP(InputData[[#This Row],[PRODUCT ID]],MasterData[#All],6,0)</f>
        <v>48.84</v>
      </c>
      <c r="L147" s="7">
        <f>InputData[[#This Row],[BUYING PRIZE]]*InputData[[#This Row],[QUANTITY]]</f>
        <v>440</v>
      </c>
      <c r="M147" s="7">
        <f>InputData[[#This Row],[SELLING PRICE]]*InputData[[#This Row],[QUANTITY]]</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ID]],MasterData[#All],2,0)</f>
        <v>Product34</v>
      </c>
      <c r="H148" t="str">
        <f>VLOOKUP(InputData[[#This Row],[PRODUCT ID]],MasterData[#All],3,0)</f>
        <v>Category04</v>
      </c>
      <c r="I148" t="str">
        <f>VLOOKUP(InputData[[#This Row],[PRODUCT ID]],MasterData[#All],4,0)</f>
        <v>Lt</v>
      </c>
      <c r="J148" s="7">
        <f>VLOOKUP(InputData[[#This Row],[PRODUCT ID]],MasterData[#All],5,0)</f>
        <v>55</v>
      </c>
      <c r="K148" s="7">
        <f>VLOOKUP(InputData[[#This Row],[PRODUCT ID]],MasterData[#All],6,0)</f>
        <v>58.3</v>
      </c>
      <c r="L148" s="7">
        <f>InputData[[#This Row],[BUYING PRIZE]]*InputData[[#This Row],[QUANTITY]]</f>
        <v>330</v>
      </c>
      <c r="M148" s="7">
        <f>InputData[[#This Row],[SELLING PRICE]]*InputData[[#This Row],[QUANTITY]]</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ID]],MasterData[#All],2,0)</f>
        <v>Product09</v>
      </c>
      <c r="H149" t="str">
        <f>VLOOKUP(InputData[[#This Row],[PRODUCT ID]],MasterData[#All],3,0)</f>
        <v>Category01</v>
      </c>
      <c r="I149" t="str">
        <f>VLOOKUP(InputData[[#This Row],[PRODUCT ID]],MasterData[#All],4,0)</f>
        <v>No.</v>
      </c>
      <c r="J149" s="7">
        <f>VLOOKUP(InputData[[#This Row],[PRODUCT ID]],MasterData[#All],5,0)</f>
        <v>6</v>
      </c>
      <c r="K149" s="7">
        <f>VLOOKUP(InputData[[#This Row],[PRODUCT ID]],MasterData[#All],6,0)</f>
        <v>7.8599999999999994</v>
      </c>
      <c r="L149" s="7">
        <f>InputData[[#This Row],[BUYING PRIZE]]*InputData[[#This Row],[QUANTITY]]</f>
        <v>24</v>
      </c>
      <c r="M149" s="7">
        <f>InputData[[#This Row],[SELLING PRICE]]*InputData[[#This Row],[QUANTITY]]</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ID]],MasterData[#All],2,0)</f>
        <v>Product19</v>
      </c>
      <c r="H150" t="str">
        <f>VLOOKUP(InputData[[#This Row],[PRODUCT ID]],MasterData[#All],3,0)</f>
        <v>Category02</v>
      </c>
      <c r="I150" t="str">
        <f>VLOOKUP(InputData[[#This Row],[PRODUCT ID]],MasterData[#All],4,0)</f>
        <v>Ft</v>
      </c>
      <c r="J150" s="7">
        <f>VLOOKUP(InputData[[#This Row],[PRODUCT ID]],MasterData[#All],5,0)</f>
        <v>150</v>
      </c>
      <c r="K150" s="7">
        <f>VLOOKUP(InputData[[#This Row],[PRODUCT ID]],MasterData[#All],6,0)</f>
        <v>210</v>
      </c>
      <c r="L150" s="7">
        <f>InputData[[#This Row],[BUYING PRIZE]]*InputData[[#This Row],[QUANTITY]]</f>
        <v>150</v>
      </c>
      <c r="M150" s="7">
        <f>InputData[[#This Row],[SELLING PRICE]]*InputData[[#This Row],[QUANTITY]]</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ID]],MasterData[#All],2,0)</f>
        <v>Product23</v>
      </c>
      <c r="H151" t="str">
        <f>VLOOKUP(InputData[[#This Row],[PRODUCT ID]],MasterData[#All],3,0)</f>
        <v>Category03</v>
      </c>
      <c r="I151" t="str">
        <f>VLOOKUP(InputData[[#This Row],[PRODUCT ID]],MasterData[#All],4,0)</f>
        <v>Ft</v>
      </c>
      <c r="J151" s="7">
        <f>VLOOKUP(InputData[[#This Row],[PRODUCT ID]],MasterData[#All],5,0)</f>
        <v>141</v>
      </c>
      <c r="K151" s="7">
        <f>VLOOKUP(InputData[[#This Row],[PRODUCT ID]],MasterData[#All],6,0)</f>
        <v>149.46</v>
      </c>
      <c r="L151" s="7">
        <f>InputData[[#This Row],[BUYING PRIZE]]*InputData[[#This Row],[QUANTITY]]</f>
        <v>1128</v>
      </c>
      <c r="M151" s="7">
        <f>InputData[[#This Row],[SELLING PRICE]]*InputData[[#This Row],[QUANTITY]]</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ID]],MasterData[#All],2,0)</f>
        <v>Product27</v>
      </c>
      <c r="H152" t="str">
        <f>VLOOKUP(InputData[[#This Row],[PRODUCT ID]],MasterData[#All],3,0)</f>
        <v>Category04</v>
      </c>
      <c r="I152" t="str">
        <f>VLOOKUP(InputData[[#This Row],[PRODUCT ID]],MasterData[#All],4,0)</f>
        <v>Lt</v>
      </c>
      <c r="J152" s="7">
        <f>VLOOKUP(InputData[[#This Row],[PRODUCT ID]],MasterData[#All],5,0)</f>
        <v>48</v>
      </c>
      <c r="K152" s="7">
        <f>VLOOKUP(InputData[[#This Row],[PRODUCT ID]],MasterData[#All],6,0)</f>
        <v>57.120000000000005</v>
      </c>
      <c r="L152" s="7">
        <f>InputData[[#This Row],[BUYING PRIZE]]*InputData[[#This Row],[QUANTITY]]</f>
        <v>672</v>
      </c>
      <c r="M152" s="7">
        <f>InputData[[#This Row],[SELLING PRICE]]*InputData[[#This Row],[QUANTITY]]</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ID]],MasterData[#All],2,0)</f>
        <v>Product38</v>
      </c>
      <c r="H153" t="str">
        <f>VLOOKUP(InputData[[#This Row],[PRODUCT ID]],MasterData[#All],3,0)</f>
        <v>Category05</v>
      </c>
      <c r="I153" t="str">
        <f>VLOOKUP(InputData[[#This Row],[PRODUCT ID]],MasterData[#All],4,0)</f>
        <v>Kg</v>
      </c>
      <c r="J153" s="7">
        <f>VLOOKUP(InputData[[#This Row],[PRODUCT ID]],MasterData[#All],5,0)</f>
        <v>72</v>
      </c>
      <c r="K153" s="7">
        <f>VLOOKUP(InputData[[#This Row],[PRODUCT ID]],MasterData[#All],6,0)</f>
        <v>79.92</v>
      </c>
      <c r="L153" s="7">
        <f>InputData[[#This Row],[BUYING PRIZE]]*InputData[[#This Row],[QUANTITY]]</f>
        <v>792</v>
      </c>
      <c r="M153" s="7">
        <f>InputData[[#This Row],[SELLING PRICE]]*InputData[[#This Row],[QUANTITY]]</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ID]],MasterData[#All],2,0)</f>
        <v>Product43</v>
      </c>
      <c r="H154" t="str">
        <f>VLOOKUP(InputData[[#This Row],[PRODUCT ID]],MasterData[#All],3,0)</f>
        <v>Category05</v>
      </c>
      <c r="I154" t="str">
        <f>VLOOKUP(InputData[[#This Row],[PRODUCT ID]],MasterData[#All],4,0)</f>
        <v>Kg</v>
      </c>
      <c r="J154" s="7">
        <f>VLOOKUP(InputData[[#This Row],[PRODUCT ID]],MasterData[#All],5,0)</f>
        <v>67</v>
      </c>
      <c r="K154" s="7">
        <f>VLOOKUP(InputData[[#This Row],[PRODUCT ID]],MasterData[#All],6,0)</f>
        <v>83.08</v>
      </c>
      <c r="L154" s="7">
        <f>InputData[[#This Row],[BUYING PRIZE]]*InputData[[#This Row],[QUANTITY]]</f>
        <v>335</v>
      </c>
      <c r="M154" s="7">
        <f>InputData[[#This Row],[SELLING PRICE]]*InputData[[#This Row],[QUANTITY]]</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ID]],MasterData[#All],2,0)</f>
        <v>Product29</v>
      </c>
      <c r="H155" t="str">
        <f>VLOOKUP(InputData[[#This Row],[PRODUCT ID]],MasterData[#All],3,0)</f>
        <v>Category04</v>
      </c>
      <c r="I155" t="str">
        <f>VLOOKUP(InputData[[#This Row],[PRODUCT ID]],MasterData[#All],4,0)</f>
        <v>Lt</v>
      </c>
      <c r="J155" s="7">
        <f>VLOOKUP(InputData[[#This Row],[PRODUCT ID]],MasterData[#All],5,0)</f>
        <v>47</v>
      </c>
      <c r="K155" s="7">
        <f>VLOOKUP(InputData[[#This Row],[PRODUCT ID]],MasterData[#All],6,0)</f>
        <v>53.11</v>
      </c>
      <c r="L155" s="7">
        <f>InputData[[#This Row],[BUYING PRIZE]]*InputData[[#This Row],[QUANTITY]]</f>
        <v>705</v>
      </c>
      <c r="M155" s="7">
        <f>InputData[[#This Row],[SELLING PRICE]]*InputData[[#This Row],[QUANTITY]]</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ID]],MasterData[#All],2,0)</f>
        <v>Product26</v>
      </c>
      <c r="H156" t="str">
        <f>VLOOKUP(InputData[[#This Row],[PRODUCT ID]],MasterData[#All],3,0)</f>
        <v>Category04</v>
      </c>
      <c r="I156" t="str">
        <f>VLOOKUP(InputData[[#This Row],[PRODUCT ID]],MasterData[#All],4,0)</f>
        <v>No.</v>
      </c>
      <c r="J156" s="7">
        <f>VLOOKUP(InputData[[#This Row],[PRODUCT ID]],MasterData[#All],5,0)</f>
        <v>18</v>
      </c>
      <c r="K156" s="7">
        <f>VLOOKUP(InputData[[#This Row],[PRODUCT ID]],MasterData[#All],6,0)</f>
        <v>24.66</v>
      </c>
      <c r="L156" s="7">
        <f>InputData[[#This Row],[BUYING PRIZE]]*InputData[[#This Row],[QUANTITY]]</f>
        <v>54</v>
      </c>
      <c r="M156" s="7">
        <f>InputData[[#This Row],[SELLING PRICE]]*InputData[[#This Row],[QUANTITY]]</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ID]],MasterData[#All],2,0)</f>
        <v>Product24</v>
      </c>
      <c r="H157" t="str">
        <f>VLOOKUP(InputData[[#This Row],[PRODUCT ID]],MasterData[#All],3,0)</f>
        <v>Category03</v>
      </c>
      <c r="I157" t="str">
        <f>VLOOKUP(InputData[[#This Row],[PRODUCT ID]],MasterData[#All],4,0)</f>
        <v>Ft</v>
      </c>
      <c r="J157" s="7">
        <f>VLOOKUP(InputData[[#This Row],[PRODUCT ID]],MasterData[#All],5,0)</f>
        <v>144</v>
      </c>
      <c r="K157" s="7">
        <f>VLOOKUP(InputData[[#This Row],[PRODUCT ID]],MasterData[#All],6,0)</f>
        <v>156.96</v>
      </c>
      <c r="L157" s="7">
        <f>InputData[[#This Row],[BUYING PRIZE]]*InputData[[#This Row],[QUANTITY]]</f>
        <v>2016</v>
      </c>
      <c r="M157" s="7">
        <f>InputData[[#This Row],[SELLING PRICE]]*InputData[[#This Row],[QUANTITY]]</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ID]],MasterData[#All],2,0)</f>
        <v>Product36</v>
      </c>
      <c r="H158" t="str">
        <f>VLOOKUP(InputData[[#This Row],[PRODUCT ID]],MasterData[#All],3,0)</f>
        <v>Category04</v>
      </c>
      <c r="I158" t="str">
        <f>VLOOKUP(InputData[[#This Row],[PRODUCT ID]],MasterData[#All],4,0)</f>
        <v>Kg</v>
      </c>
      <c r="J158" s="7">
        <f>VLOOKUP(InputData[[#This Row],[PRODUCT ID]],MasterData[#All],5,0)</f>
        <v>90</v>
      </c>
      <c r="K158" s="7">
        <f>VLOOKUP(InputData[[#This Row],[PRODUCT ID]],MasterData[#All],6,0)</f>
        <v>96.3</v>
      </c>
      <c r="L158" s="7">
        <f>InputData[[#This Row],[BUYING PRIZE]]*InputData[[#This Row],[QUANTITY]]</f>
        <v>630</v>
      </c>
      <c r="M158" s="7">
        <f>InputData[[#This Row],[SELLING PRICE]]*InputData[[#This Row],[QUANTITY]]</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ID]],MasterData[#All],2,0)</f>
        <v>Product37</v>
      </c>
      <c r="H159" t="str">
        <f>VLOOKUP(InputData[[#This Row],[PRODUCT ID]],MasterData[#All],3,0)</f>
        <v>Category05</v>
      </c>
      <c r="I159" t="str">
        <f>VLOOKUP(InputData[[#This Row],[PRODUCT ID]],MasterData[#All],4,0)</f>
        <v>Kg</v>
      </c>
      <c r="J159" s="7">
        <f>VLOOKUP(InputData[[#This Row],[PRODUCT ID]],MasterData[#All],5,0)</f>
        <v>67</v>
      </c>
      <c r="K159" s="7">
        <f>VLOOKUP(InputData[[#This Row],[PRODUCT ID]],MasterData[#All],6,0)</f>
        <v>85.76</v>
      </c>
      <c r="L159" s="7">
        <f>InputData[[#This Row],[BUYING PRIZE]]*InputData[[#This Row],[QUANTITY]]</f>
        <v>536</v>
      </c>
      <c r="M159" s="7">
        <f>InputData[[#This Row],[SELLING PRICE]]*InputData[[#This Row],[QUANTITY]]</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ID]],MasterData[#All],2,0)</f>
        <v>Product09</v>
      </c>
      <c r="H160" t="str">
        <f>VLOOKUP(InputData[[#This Row],[PRODUCT ID]],MasterData[#All],3,0)</f>
        <v>Category01</v>
      </c>
      <c r="I160" t="str">
        <f>VLOOKUP(InputData[[#This Row],[PRODUCT ID]],MasterData[#All],4,0)</f>
        <v>No.</v>
      </c>
      <c r="J160" s="7">
        <f>VLOOKUP(InputData[[#This Row],[PRODUCT ID]],MasterData[#All],5,0)</f>
        <v>6</v>
      </c>
      <c r="K160" s="7">
        <f>VLOOKUP(InputData[[#This Row],[PRODUCT ID]],MasterData[#All],6,0)</f>
        <v>7.8599999999999994</v>
      </c>
      <c r="L160" s="7">
        <f>InputData[[#This Row],[BUYING PRIZE]]*InputData[[#This Row],[QUANTITY]]</f>
        <v>24</v>
      </c>
      <c r="M160" s="7">
        <f>InputData[[#This Row],[SELLING PRICE]]*InputData[[#This Row],[QUANTITY]]</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ID]],MasterData[#All],2,0)</f>
        <v>Product44</v>
      </c>
      <c r="H161" t="str">
        <f>VLOOKUP(InputData[[#This Row],[PRODUCT ID]],MasterData[#All],3,0)</f>
        <v>Category05</v>
      </c>
      <c r="I161" t="str">
        <f>VLOOKUP(InputData[[#This Row],[PRODUCT ID]],MasterData[#All],4,0)</f>
        <v>Kg</v>
      </c>
      <c r="J161" s="7">
        <f>VLOOKUP(InputData[[#This Row],[PRODUCT ID]],MasterData[#All],5,0)</f>
        <v>76</v>
      </c>
      <c r="K161" s="7">
        <f>VLOOKUP(InputData[[#This Row],[PRODUCT ID]],MasterData[#All],6,0)</f>
        <v>82.08</v>
      </c>
      <c r="L161" s="7">
        <f>InputData[[#This Row],[BUYING PRIZE]]*InputData[[#This Row],[QUANTITY]]</f>
        <v>1140</v>
      </c>
      <c r="M161" s="7">
        <f>InputData[[#This Row],[SELLING PRICE]]*InputData[[#This Row],[QUANTITY]]</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ID]],MasterData[#All],2,0)</f>
        <v>Product01</v>
      </c>
      <c r="H162" t="str">
        <f>VLOOKUP(InputData[[#This Row],[PRODUCT ID]],MasterData[#All],3,0)</f>
        <v>Category01</v>
      </c>
      <c r="I162" t="str">
        <f>VLOOKUP(InputData[[#This Row],[PRODUCT ID]],MasterData[#All],4,0)</f>
        <v>Kg</v>
      </c>
      <c r="J162" s="7">
        <f>VLOOKUP(InputData[[#This Row],[PRODUCT ID]],MasterData[#All],5,0)</f>
        <v>98</v>
      </c>
      <c r="K162" s="7">
        <f>VLOOKUP(InputData[[#This Row],[PRODUCT ID]],MasterData[#All],6,0)</f>
        <v>103.88</v>
      </c>
      <c r="L162" s="7">
        <f>InputData[[#This Row],[BUYING PRIZE]]*InputData[[#This Row],[QUANTITY]]</f>
        <v>1078</v>
      </c>
      <c r="M162" s="7">
        <f>InputData[[#This Row],[SELLING PRICE]]*InputData[[#This Row],[QUANTITY]]</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ID]],MasterData[#All],2,0)</f>
        <v>Product23</v>
      </c>
      <c r="H163" t="str">
        <f>VLOOKUP(InputData[[#This Row],[PRODUCT ID]],MasterData[#All],3,0)</f>
        <v>Category03</v>
      </c>
      <c r="I163" t="str">
        <f>VLOOKUP(InputData[[#This Row],[PRODUCT ID]],MasterData[#All],4,0)</f>
        <v>Ft</v>
      </c>
      <c r="J163" s="7">
        <f>VLOOKUP(InputData[[#This Row],[PRODUCT ID]],MasterData[#All],5,0)</f>
        <v>141</v>
      </c>
      <c r="K163" s="7">
        <f>VLOOKUP(InputData[[#This Row],[PRODUCT ID]],MasterData[#All],6,0)</f>
        <v>149.46</v>
      </c>
      <c r="L163" s="7">
        <f>InputData[[#This Row],[BUYING PRIZE]]*InputData[[#This Row],[QUANTITY]]</f>
        <v>423</v>
      </c>
      <c r="M163" s="7">
        <f>InputData[[#This Row],[SELLING PRICE]]*InputData[[#This Row],[QUANTITY]]</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ID]],MasterData[#All],2,0)</f>
        <v>Product22</v>
      </c>
      <c r="H164" t="str">
        <f>VLOOKUP(InputData[[#This Row],[PRODUCT ID]],MasterData[#All],3,0)</f>
        <v>Category03</v>
      </c>
      <c r="I164" t="str">
        <f>VLOOKUP(InputData[[#This Row],[PRODUCT ID]],MasterData[#All],4,0)</f>
        <v>Ft</v>
      </c>
      <c r="J164" s="7">
        <f>VLOOKUP(InputData[[#This Row],[PRODUCT ID]],MasterData[#All],5,0)</f>
        <v>121</v>
      </c>
      <c r="K164" s="7">
        <f>VLOOKUP(InputData[[#This Row],[PRODUCT ID]],MasterData[#All],6,0)</f>
        <v>141.57</v>
      </c>
      <c r="L164" s="7">
        <f>InputData[[#This Row],[BUYING PRIZE]]*InputData[[#This Row],[QUANTITY]]</f>
        <v>1573</v>
      </c>
      <c r="M164" s="7">
        <f>InputData[[#This Row],[SELLING PRICE]]*InputData[[#This Row],[QUANTITY]]</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ID]],MasterData[#All],2,0)</f>
        <v>Product34</v>
      </c>
      <c r="H165" t="str">
        <f>VLOOKUP(InputData[[#This Row],[PRODUCT ID]],MasterData[#All],3,0)</f>
        <v>Category04</v>
      </c>
      <c r="I165" t="str">
        <f>VLOOKUP(InputData[[#This Row],[PRODUCT ID]],MasterData[#All],4,0)</f>
        <v>Lt</v>
      </c>
      <c r="J165" s="7">
        <f>VLOOKUP(InputData[[#This Row],[PRODUCT ID]],MasterData[#All],5,0)</f>
        <v>55</v>
      </c>
      <c r="K165" s="7">
        <f>VLOOKUP(InputData[[#This Row],[PRODUCT ID]],MasterData[#All],6,0)</f>
        <v>58.3</v>
      </c>
      <c r="L165" s="7">
        <f>InputData[[#This Row],[BUYING PRIZE]]*InputData[[#This Row],[QUANTITY]]</f>
        <v>660</v>
      </c>
      <c r="M165" s="7">
        <f>InputData[[#This Row],[SELLING PRICE]]*InputData[[#This Row],[QUANTITY]]</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ID]],MasterData[#All],2,0)</f>
        <v>Product28</v>
      </c>
      <c r="H166" t="str">
        <f>VLOOKUP(InputData[[#This Row],[PRODUCT ID]],MasterData[#All],3,0)</f>
        <v>Category04</v>
      </c>
      <c r="I166" t="str">
        <f>VLOOKUP(InputData[[#This Row],[PRODUCT ID]],MasterData[#All],4,0)</f>
        <v>No.</v>
      </c>
      <c r="J166" s="7">
        <f>VLOOKUP(InputData[[#This Row],[PRODUCT ID]],MasterData[#All],5,0)</f>
        <v>37</v>
      </c>
      <c r="K166" s="7">
        <f>VLOOKUP(InputData[[#This Row],[PRODUCT ID]],MasterData[#All],6,0)</f>
        <v>41.81</v>
      </c>
      <c r="L166" s="7">
        <f>InputData[[#This Row],[BUYING PRIZE]]*InputData[[#This Row],[QUANTITY]]</f>
        <v>518</v>
      </c>
      <c r="M166" s="7">
        <f>InputData[[#This Row],[SELLING PRICE]]*InputData[[#This Row],[QUANTITY]]</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ID]],MasterData[#All],2,0)</f>
        <v>Product37</v>
      </c>
      <c r="H167" t="str">
        <f>VLOOKUP(InputData[[#This Row],[PRODUCT ID]],MasterData[#All],3,0)</f>
        <v>Category05</v>
      </c>
      <c r="I167" t="str">
        <f>VLOOKUP(InputData[[#This Row],[PRODUCT ID]],MasterData[#All],4,0)</f>
        <v>Kg</v>
      </c>
      <c r="J167" s="7">
        <f>VLOOKUP(InputData[[#This Row],[PRODUCT ID]],MasterData[#All],5,0)</f>
        <v>67</v>
      </c>
      <c r="K167" s="7">
        <f>VLOOKUP(InputData[[#This Row],[PRODUCT ID]],MasterData[#All],6,0)</f>
        <v>85.76</v>
      </c>
      <c r="L167" s="7">
        <f>InputData[[#This Row],[BUYING PRIZE]]*InputData[[#This Row],[QUANTITY]]</f>
        <v>67</v>
      </c>
      <c r="M167" s="7">
        <f>InputData[[#This Row],[SELLING PRICE]]*InputData[[#This Row],[QUANTITY]]</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ID]],MasterData[#All],2,0)</f>
        <v>Product05</v>
      </c>
      <c r="H168" t="str">
        <f>VLOOKUP(InputData[[#This Row],[PRODUCT ID]],MasterData[#All],3,0)</f>
        <v>Category01</v>
      </c>
      <c r="I168" t="str">
        <f>VLOOKUP(InputData[[#This Row],[PRODUCT ID]],MasterData[#All],4,0)</f>
        <v>Ft</v>
      </c>
      <c r="J168" s="7">
        <f>VLOOKUP(InputData[[#This Row],[PRODUCT ID]],MasterData[#All],5,0)</f>
        <v>133</v>
      </c>
      <c r="K168" s="7">
        <f>VLOOKUP(InputData[[#This Row],[PRODUCT ID]],MasterData[#All],6,0)</f>
        <v>155.61000000000001</v>
      </c>
      <c r="L168" s="7">
        <f>InputData[[#This Row],[BUYING PRIZE]]*InputData[[#This Row],[QUANTITY]]</f>
        <v>532</v>
      </c>
      <c r="M168" s="7">
        <f>InputData[[#This Row],[SELLING PRICE]]*InputData[[#This Row],[QUANTITY]]</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ID]],MasterData[#All],2,0)</f>
        <v>Product44</v>
      </c>
      <c r="H169" t="str">
        <f>VLOOKUP(InputData[[#This Row],[PRODUCT ID]],MasterData[#All],3,0)</f>
        <v>Category05</v>
      </c>
      <c r="I169" t="str">
        <f>VLOOKUP(InputData[[#This Row],[PRODUCT ID]],MasterData[#All],4,0)</f>
        <v>Kg</v>
      </c>
      <c r="J169" s="7">
        <f>VLOOKUP(InputData[[#This Row],[PRODUCT ID]],MasterData[#All],5,0)</f>
        <v>76</v>
      </c>
      <c r="K169" s="7">
        <f>VLOOKUP(InputData[[#This Row],[PRODUCT ID]],MasterData[#All],6,0)</f>
        <v>82.08</v>
      </c>
      <c r="L169" s="7">
        <f>InputData[[#This Row],[BUYING PRIZE]]*InputData[[#This Row],[QUANTITY]]</f>
        <v>760</v>
      </c>
      <c r="M169" s="7">
        <f>InputData[[#This Row],[SELLING PRICE]]*InputData[[#This Row],[QUANTITY]]</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ID]],MasterData[#All],2,0)</f>
        <v>Product06</v>
      </c>
      <c r="H170" t="str">
        <f>VLOOKUP(InputData[[#This Row],[PRODUCT ID]],MasterData[#All],3,0)</f>
        <v>Category01</v>
      </c>
      <c r="I170" t="str">
        <f>VLOOKUP(InputData[[#This Row],[PRODUCT ID]],MasterData[#All],4,0)</f>
        <v>Kg</v>
      </c>
      <c r="J170" s="7">
        <f>VLOOKUP(InputData[[#This Row],[PRODUCT ID]],MasterData[#All],5,0)</f>
        <v>75</v>
      </c>
      <c r="K170" s="7">
        <f>VLOOKUP(InputData[[#This Row],[PRODUCT ID]],MasterData[#All],6,0)</f>
        <v>85.5</v>
      </c>
      <c r="L170" s="7">
        <f>InputData[[#This Row],[BUYING PRIZE]]*InputData[[#This Row],[QUANTITY]]</f>
        <v>450</v>
      </c>
      <c r="M170" s="7">
        <f>InputData[[#This Row],[SELLING PRICE]]*InputData[[#This Row],[QUANTITY]]</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ID]],MasterData[#All],2,0)</f>
        <v>Product23</v>
      </c>
      <c r="H171" t="str">
        <f>VLOOKUP(InputData[[#This Row],[PRODUCT ID]],MasterData[#All],3,0)</f>
        <v>Category03</v>
      </c>
      <c r="I171" t="str">
        <f>VLOOKUP(InputData[[#This Row],[PRODUCT ID]],MasterData[#All],4,0)</f>
        <v>Ft</v>
      </c>
      <c r="J171" s="7">
        <f>VLOOKUP(InputData[[#This Row],[PRODUCT ID]],MasterData[#All],5,0)</f>
        <v>141</v>
      </c>
      <c r="K171" s="7">
        <f>VLOOKUP(InputData[[#This Row],[PRODUCT ID]],MasterData[#All],6,0)</f>
        <v>149.46</v>
      </c>
      <c r="L171" s="7">
        <f>InputData[[#This Row],[BUYING PRIZE]]*InputData[[#This Row],[QUANTITY]]</f>
        <v>564</v>
      </c>
      <c r="M171" s="7">
        <f>InputData[[#This Row],[SELLING PRICE]]*InputData[[#This Row],[QUANTITY]]</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ID]],MasterData[#All],2,0)</f>
        <v>Product11</v>
      </c>
      <c r="H172" t="str">
        <f>VLOOKUP(InputData[[#This Row],[PRODUCT ID]],MasterData[#All],3,0)</f>
        <v>Category02</v>
      </c>
      <c r="I172" t="str">
        <f>VLOOKUP(InputData[[#This Row],[PRODUCT ID]],MasterData[#All],4,0)</f>
        <v>Lt</v>
      </c>
      <c r="J172" s="7">
        <f>VLOOKUP(InputData[[#This Row],[PRODUCT ID]],MasterData[#All],5,0)</f>
        <v>44</v>
      </c>
      <c r="K172" s="7">
        <f>VLOOKUP(InputData[[#This Row],[PRODUCT ID]],MasterData[#All],6,0)</f>
        <v>48.4</v>
      </c>
      <c r="L172" s="7">
        <f>InputData[[#This Row],[BUYING PRIZE]]*InputData[[#This Row],[QUANTITY]]</f>
        <v>572</v>
      </c>
      <c r="M172" s="7">
        <f>InputData[[#This Row],[SELLING PRICE]]*InputData[[#This Row],[QUANTITY]]</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ID]],MasterData[#All],2,0)</f>
        <v>Product27</v>
      </c>
      <c r="H173" t="str">
        <f>VLOOKUP(InputData[[#This Row],[PRODUCT ID]],MasterData[#All],3,0)</f>
        <v>Category04</v>
      </c>
      <c r="I173" t="str">
        <f>VLOOKUP(InputData[[#This Row],[PRODUCT ID]],MasterData[#All],4,0)</f>
        <v>Lt</v>
      </c>
      <c r="J173" s="7">
        <f>VLOOKUP(InputData[[#This Row],[PRODUCT ID]],MasterData[#All],5,0)</f>
        <v>48</v>
      </c>
      <c r="K173" s="7">
        <f>VLOOKUP(InputData[[#This Row],[PRODUCT ID]],MasterData[#All],6,0)</f>
        <v>57.120000000000005</v>
      </c>
      <c r="L173" s="7">
        <f>InputData[[#This Row],[BUYING PRIZE]]*InputData[[#This Row],[QUANTITY]]</f>
        <v>432</v>
      </c>
      <c r="M173" s="7">
        <f>InputData[[#This Row],[SELLING PRICE]]*InputData[[#This Row],[QUANTITY]]</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ID]],MasterData[#All],2,0)</f>
        <v>Product03</v>
      </c>
      <c r="H174" t="str">
        <f>VLOOKUP(InputData[[#This Row],[PRODUCT ID]],MasterData[#All],3,0)</f>
        <v>Category01</v>
      </c>
      <c r="I174" t="str">
        <f>VLOOKUP(InputData[[#This Row],[PRODUCT ID]],MasterData[#All],4,0)</f>
        <v>Kg</v>
      </c>
      <c r="J174" s="7">
        <f>VLOOKUP(InputData[[#This Row],[PRODUCT ID]],MasterData[#All],5,0)</f>
        <v>71</v>
      </c>
      <c r="K174" s="7">
        <f>VLOOKUP(InputData[[#This Row],[PRODUCT ID]],MasterData[#All],6,0)</f>
        <v>80.94</v>
      </c>
      <c r="L174" s="7">
        <f>InputData[[#This Row],[BUYING PRIZE]]*InputData[[#This Row],[QUANTITY]]</f>
        <v>213</v>
      </c>
      <c r="M174" s="7">
        <f>InputData[[#This Row],[SELLING PRICE]]*InputData[[#This Row],[QUANTITY]]</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ID]],MasterData[#All],2,0)</f>
        <v>Product25</v>
      </c>
      <c r="H175" t="str">
        <f>VLOOKUP(InputData[[#This Row],[PRODUCT ID]],MasterData[#All],3,0)</f>
        <v>Category03</v>
      </c>
      <c r="I175" t="str">
        <f>VLOOKUP(InputData[[#This Row],[PRODUCT ID]],MasterData[#All],4,0)</f>
        <v>No.</v>
      </c>
      <c r="J175" s="7">
        <f>VLOOKUP(InputData[[#This Row],[PRODUCT ID]],MasterData[#All],5,0)</f>
        <v>7</v>
      </c>
      <c r="K175" s="7">
        <f>VLOOKUP(InputData[[#This Row],[PRODUCT ID]],MasterData[#All],6,0)</f>
        <v>8.33</v>
      </c>
      <c r="L175" s="7">
        <f>InputData[[#This Row],[BUYING PRIZE]]*InputData[[#This Row],[QUANTITY]]</f>
        <v>42</v>
      </c>
      <c r="M175" s="7">
        <f>InputData[[#This Row],[SELLING PRICE]]*InputData[[#This Row],[QUANTITY]]</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ID]],MasterData[#All],2,0)</f>
        <v>Product20</v>
      </c>
      <c r="H176" t="str">
        <f>VLOOKUP(InputData[[#This Row],[PRODUCT ID]],MasterData[#All],3,0)</f>
        <v>Category03</v>
      </c>
      <c r="I176" t="str">
        <f>VLOOKUP(InputData[[#This Row],[PRODUCT ID]],MasterData[#All],4,0)</f>
        <v>Lt</v>
      </c>
      <c r="J176" s="7">
        <f>VLOOKUP(InputData[[#This Row],[PRODUCT ID]],MasterData[#All],5,0)</f>
        <v>61</v>
      </c>
      <c r="K176" s="7">
        <f>VLOOKUP(InputData[[#This Row],[PRODUCT ID]],MasterData[#All],6,0)</f>
        <v>76.25</v>
      </c>
      <c r="L176" s="7">
        <f>InputData[[#This Row],[BUYING PRIZE]]*InputData[[#This Row],[QUANTITY]]</f>
        <v>915</v>
      </c>
      <c r="M176" s="7">
        <f>InputData[[#This Row],[SELLING PRICE]]*InputData[[#This Row],[QUANTITY]]</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ID]],MasterData[#All],2,0)</f>
        <v>Product31</v>
      </c>
      <c r="H177" t="str">
        <f>VLOOKUP(InputData[[#This Row],[PRODUCT ID]],MasterData[#All],3,0)</f>
        <v>Category04</v>
      </c>
      <c r="I177" t="str">
        <f>VLOOKUP(InputData[[#This Row],[PRODUCT ID]],MasterData[#All],4,0)</f>
        <v>Kg</v>
      </c>
      <c r="J177" s="7">
        <f>VLOOKUP(InputData[[#This Row],[PRODUCT ID]],MasterData[#All],5,0)</f>
        <v>93</v>
      </c>
      <c r="K177" s="7">
        <f>VLOOKUP(InputData[[#This Row],[PRODUCT ID]],MasterData[#All],6,0)</f>
        <v>104.16</v>
      </c>
      <c r="L177" s="7">
        <f>InputData[[#This Row],[BUYING PRIZE]]*InputData[[#This Row],[QUANTITY]]</f>
        <v>837</v>
      </c>
      <c r="M177" s="7">
        <f>InputData[[#This Row],[SELLING PRICE]]*InputData[[#This Row],[QUANTITY]]</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ID]],MasterData[#All],2,0)</f>
        <v>Product28</v>
      </c>
      <c r="H178" t="str">
        <f>VLOOKUP(InputData[[#This Row],[PRODUCT ID]],MasterData[#All],3,0)</f>
        <v>Category04</v>
      </c>
      <c r="I178" t="str">
        <f>VLOOKUP(InputData[[#This Row],[PRODUCT ID]],MasterData[#All],4,0)</f>
        <v>No.</v>
      </c>
      <c r="J178" s="7">
        <f>VLOOKUP(InputData[[#This Row],[PRODUCT ID]],MasterData[#All],5,0)</f>
        <v>37</v>
      </c>
      <c r="K178" s="7">
        <f>VLOOKUP(InputData[[#This Row],[PRODUCT ID]],MasterData[#All],6,0)</f>
        <v>41.81</v>
      </c>
      <c r="L178" s="7">
        <f>InputData[[#This Row],[BUYING PRIZE]]*InputData[[#This Row],[QUANTITY]]</f>
        <v>481</v>
      </c>
      <c r="M178" s="7">
        <f>InputData[[#This Row],[SELLING PRICE]]*InputData[[#This Row],[QUANTITY]]</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ID]],MasterData[#All],2,0)</f>
        <v>Product39</v>
      </c>
      <c r="H179" t="str">
        <f>VLOOKUP(InputData[[#This Row],[PRODUCT ID]],MasterData[#All],3,0)</f>
        <v>Category05</v>
      </c>
      <c r="I179" t="str">
        <f>VLOOKUP(InputData[[#This Row],[PRODUCT ID]],MasterData[#All],4,0)</f>
        <v>No.</v>
      </c>
      <c r="J179" s="7">
        <f>VLOOKUP(InputData[[#This Row],[PRODUCT ID]],MasterData[#All],5,0)</f>
        <v>37</v>
      </c>
      <c r="K179" s="7">
        <f>VLOOKUP(InputData[[#This Row],[PRODUCT ID]],MasterData[#All],6,0)</f>
        <v>42.55</v>
      </c>
      <c r="L179" s="7">
        <f>InputData[[#This Row],[BUYING PRIZE]]*InputData[[#This Row],[QUANTITY]]</f>
        <v>148</v>
      </c>
      <c r="M179" s="7">
        <f>InputData[[#This Row],[SELLING PRICE]]*InputData[[#This Row],[QUANTITY]]</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ID]],MasterData[#All],2,0)</f>
        <v>Product34</v>
      </c>
      <c r="H180" t="str">
        <f>VLOOKUP(InputData[[#This Row],[PRODUCT ID]],MasterData[#All],3,0)</f>
        <v>Category04</v>
      </c>
      <c r="I180" t="str">
        <f>VLOOKUP(InputData[[#This Row],[PRODUCT ID]],MasterData[#All],4,0)</f>
        <v>Lt</v>
      </c>
      <c r="J180" s="7">
        <f>VLOOKUP(InputData[[#This Row],[PRODUCT ID]],MasterData[#All],5,0)</f>
        <v>55</v>
      </c>
      <c r="K180" s="7">
        <f>VLOOKUP(InputData[[#This Row],[PRODUCT ID]],MasterData[#All],6,0)</f>
        <v>58.3</v>
      </c>
      <c r="L180" s="7">
        <f>InputData[[#This Row],[BUYING PRIZE]]*InputData[[#This Row],[QUANTITY]]</f>
        <v>660</v>
      </c>
      <c r="M180" s="7">
        <f>InputData[[#This Row],[SELLING PRICE]]*InputData[[#This Row],[QUANTITY]]</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ID]],MasterData[#All],2,0)</f>
        <v>Product13</v>
      </c>
      <c r="H181" t="str">
        <f>VLOOKUP(InputData[[#This Row],[PRODUCT ID]],MasterData[#All],3,0)</f>
        <v>Category02</v>
      </c>
      <c r="I181" t="str">
        <f>VLOOKUP(InputData[[#This Row],[PRODUCT ID]],MasterData[#All],4,0)</f>
        <v>Kg</v>
      </c>
      <c r="J181" s="7">
        <f>VLOOKUP(InputData[[#This Row],[PRODUCT ID]],MasterData[#All],5,0)</f>
        <v>112</v>
      </c>
      <c r="K181" s="7">
        <f>VLOOKUP(InputData[[#This Row],[PRODUCT ID]],MasterData[#All],6,0)</f>
        <v>122.08</v>
      </c>
      <c r="L181" s="7">
        <f>InputData[[#This Row],[BUYING PRIZE]]*InputData[[#This Row],[QUANTITY]]</f>
        <v>1456</v>
      </c>
      <c r="M181" s="7">
        <f>InputData[[#This Row],[SELLING PRICE]]*InputData[[#This Row],[QUANTITY]]</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ID]],MasterData[#All],2,0)</f>
        <v>Product01</v>
      </c>
      <c r="H182" t="str">
        <f>VLOOKUP(InputData[[#This Row],[PRODUCT ID]],MasterData[#All],3,0)</f>
        <v>Category01</v>
      </c>
      <c r="I182" t="str">
        <f>VLOOKUP(InputData[[#This Row],[PRODUCT ID]],MasterData[#All],4,0)</f>
        <v>Kg</v>
      </c>
      <c r="J182" s="7">
        <f>VLOOKUP(InputData[[#This Row],[PRODUCT ID]],MasterData[#All],5,0)</f>
        <v>98</v>
      </c>
      <c r="K182" s="7">
        <f>VLOOKUP(InputData[[#This Row],[PRODUCT ID]],MasterData[#All],6,0)</f>
        <v>103.88</v>
      </c>
      <c r="L182" s="7">
        <f>InputData[[#This Row],[BUYING PRIZE]]*InputData[[#This Row],[QUANTITY]]</f>
        <v>196</v>
      </c>
      <c r="M182" s="7">
        <f>InputData[[#This Row],[SELLING PRICE]]*InputData[[#This Row],[QUANTITY]]</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ID]],MasterData[#All],2,0)</f>
        <v>Product35</v>
      </c>
      <c r="H183" t="str">
        <f>VLOOKUP(InputData[[#This Row],[PRODUCT ID]],MasterData[#All],3,0)</f>
        <v>Category04</v>
      </c>
      <c r="I183" t="str">
        <f>VLOOKUP(InputData[[#This Row],[PRODUCT ID]],MasterData[#All],4,0)</f>
        <v>No.</v>
      </c>
      <c r="J183" s="7">
        <f>VLOOKUP(InputData[[#This Row],[PRODUCT ID]],MasterData[#All],5,0)</f>
        <v>5</v>
      </c>
      <c r="K183" s="7">
        <f>VLOOKUP(InputData[[#This Row],[PRODUCT ID]],MasterData[#All],6,0)</f>
        <v>6.7</v>
      </c>
      <c r="L183" s="7">
        <f>InputData[[#This Row],[BUYING PRIZE]]*InputData[[#This Row],[QUANTITY]]</f>
        <v>55</v>
      </c>
      <c r="M183" s="7">
        <f>InputData[[#This Row],[SELLING PRICE]]*InputData[[#This Row],[QUANTITY]]</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ID]],MasterData[#All],2,0)</f>
        <v>Product24</v>
      </c>
      <c r="H184" t="str">
        <f>VLOOKUP(InputData[[#This Row],[PRODUCT ID]],MasterData[#All],3,0)</f>
        <v>Category03</v>
      </c>
      <c r="I184" t="str">
        <f>VLOOKUP(InputData[[#This Row],[PRODUCT ID]],MasterData[#All],4,0)</f>
        <v>Ft</v>
      </c>
      <c r="J184" s="7">
        <f>VLOOKUP(InputData[[#This Row],[PRODUCT ID]],MasterData[#All],5,0)</f>
        <v>144</v>
      </c>
      <c r="K184" s="7">
        <f>VLOOKUP(InputData[[#This Row],[PRODUCT ID]],MasterData[#All],6,0)</f>
        <v>156.96</v>
      </c>
      <c r="L184" s="7">
        <f>InputData[[#This Row],[BUYING PRIZE]]*InputData[[#This Row],[QUANTITY]]</f>
        <v>144</v>
      </c>
      <c r="M184" s="7">
        <f>InputData[[#This Row],[SELLING PRICE]]*InputData[[#This Row],[QUANTITY]]</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ID]],MasterData[#All],2,0)</f>
        <v>Product03</v>
      </c>
      <c r="H185" t="str">
        <f>VLOOKUP(InputData[[#This Row],[PRODUCT ID]],MasterData[#All],3,0)</f>
        <v>Category01</v>
      </c>
      <c r="I185" t="str">
        <f>VLOOKUP(InputData[[#This Row],[PRODUCT ID]],MasterData[#All],4,0)</f>
        <v>Kg</v>
      </c>
      <c r="J185" s="7">
        <f>VLOOKUP(InputData[[#This Row],[PRODUCT ID]],MasterData[#All],5,0)</f>
        <v>71</v>
      </c>
      <c r="K185" s="7">
        <f>VLOOKUP(InputData[[#This Row],[PRODUCT ID]],MasterData[#All],6,0)</f>
        <v>80.94</v>
      </c>
      <c r="L185" s="7">
        <f>InputData[[#This Row],[BUYING PRIZE]]*InputData[[#This Row],[QUANTITY]]</f>
        <v>994</v>
      </c>
      <c r="M185" s="7">
        <f>InputData[[#This Row],[SELLING PRICE]]*InputData[[#This Row],[QUANTITY]]</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ID]],MasterData[#All],2,0)</f>
        <v>Product41</v>
      </c>
      <c r="H186" t="str">
        <f>VLOOKUP(InputData[[#This Row],[PRODUCT ID]],MasterData[#All],3,0)</f>
        <v>Category05</v>
      </c>
      <c r="I186" t="str">
        <f>VLOOKUP(InputData[[#This Row],[PRODUCT ID]],MasterData[#All],4,0)</f>
        <v>Ft</v>
      </c>
      <c r="J186" s="7">
        <f>VLOOKUP(InputData[[#This Row],[PRODUCT ID]],MasterData[#All],5,0)</f>
        <v>138</v>
      </c>
      <c r="K186" s="7">
        <f>VLOOKUP(InputData[[#This Row],[PRODUCT ID]],MasterData[#All],6,0)</f>
        <v>173.88</v>
      </c>
      <c r="L186" s="7">
        <f>InputData[[#This Row],[BUYING PRIZE]]*InputData[[#This Row],[QUANTITY]]</f>
        <v>1104</v>
      </c>
      <c r="M186" s="7">
        <f>InputData[[#This Row],[SELLING PRICE]]*InputData[[#This Row],[QUANTITY]]</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ID]],MasterData[#All],2,0)</f>
        <v>Product28</v>
      </c>
      <c r="H187" t="str">
        <f>VLOOKUP(InputData[[#This Row],[PRODUCT ID]],MasterData[#All],3,0)</f>
        <v>Category04</v>
      </c>
      <c r="I187" t="str">
        <f>VLOOKUP(InputData[[#This Row],[PRODUCT ID]],MasterData[#All],4,0)</f>
        <v>No.</v>
      </c>
      <c r="J187" s="7">
        <f>VLOOKUP(InputData[[#This Row],[PRODUCT ID]],MasterData[#All],5,0)</f>
        <v>37</v>
      </c>
      <c r="K187" s="7">
        <f>VLOOKUP(InputData[[#This Row],[PRODUCT ID]],MasterData[#All],6,0)</f>
        <v>41.81</v>
      </c>
      <c r="L187" s="7">
        <f>InputData[[#This Row],[BUYING PRIZE]]*InputData[[#This Row],[QUANTITY]]</f>
        <v>259</v>
      </c>
      <c r="M187" s="7">
        <f>InputData[[#This Row],[SELLING PRICE]]*InputData[[#This Row],[QUANTITY]]</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ID]],MasterData[#All],2,0)</f>
        <v>Product23</v>
      </c>
      <c r="H188" t="str">
        <f>VLOOKUP(InputData[[#This Row],[PRODUCT ID]],MasterData[#All],3,0)</f>
        <v>Category03</v>
      </c>
      <c r="I188" t="str">
        <f>VLOOKUP(InputData[[#This Row],[PRODUCT ID]],MasterData[#All],4,0)</f>
        <v>Ft</v>
      </c>
      <c r="J188" s="7">
        <f>VLOOKUP(InputData[[#This Row],[PRODUCT ID]],MasterData[#All],5,0)</f>
        <v>141</v>
      </c>
      <c r="K188" s="7">
        <f>VLOOKUP(InputData[[#This Row],[PRODUCT ID]],MasterData[#All],6,0)</f>
        <v>149.46</v>
      </c>
      <c r="L188" s="7">
        <f>InputData[[#This Row],[BUYING PRIZE]]*InputData[[#This Row],[QUANTITY]]</f>
        <v>2115</v>
      </c>
      <c r="M188" s="7">
        <f>InputData[[#This Row],[SELLING PRICE]]*InputData[[#This Row],[QUANTITY]]</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ID]],MasterData[#All],2,0)</f>
        <v>Product32</v>
      </c>
      <c r="H189" t="str">
        <f>VLOOKUP(InputData[[#This Row],[PRODUCT ID]],MasterData[#All],3,0)</f>
        <v>Category04</v>
      </c>
      <c r="I189" t="str">
        <f>VLOOKUP(InputData[[#This Row],[PRODUCT ID]],MasterData[#All],4,0)</f>
        <v>Kg</v>
      </c>
      <c r="J189" s="7">
        <f>VLOOKUP(InputData[[#This Row],[PRODUCT ID]],MasterData[#All],5,0)</f>
        <v>89</v>
      </c>
      <c r="K189" s="7">
        <f>VLOOKUP(InputData[[#This Row],[PRODUCT ID]],MasterData[#All],6,0)</f>
        <v>117.48</v>
      </c>
      <c r="L189" s="7">
        <f>InputData[[#This Row],[BUYING PRIZE]]*InputData[[#This Row],[QUANTITY]]</f>
        <v>89</v>
      </c>
      <c r="M189" s="7">
        <f>InputData[[#This Row],[SELLING PRICE]]*InputData[[#This Row],[QUANTITY]]</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ID]],MasterData[#All],2,0)</f>
        <v>Product19</v>
      </c>
      <c r="H190" t="str">
        <f>VLOOKUP(InputData[[#This Row],[PRODUCT ID]],MasterData[#All],3,0)</f>
        <v>Category02</v>
      </c>
      <c r="I190" t="str">
        <f>VLOOKUP(InputData[[#This Row],[PRODUCT ID]],MasterData[#All],4,0)</f>
        <v>Ft</v>
      </c>
      <c r="J190" s="7">
        <f>VLOOKUP(InputData[[#This Row],[PRODUCT ID]],MasterData[#All],5,0)</f>
        <v>150</v>
      </c>
      <c r="K190" s="7">
        <f>VLOOKUP(InputData[[#This Row],[PRODUCT ID]],MasterData[#All],6,0)</f>
        <v>210</v>
      </c>
      <c r="L190" s="7">
        <f>InputData[[#This Row],[BUYING PRIZE]]*InputData[[#This Row],[QUANTITY]]</f>
        <v>750</v>
      </c>
      <c r="M190" s="7">
        <f>InputData[[#This Row],[SELLING PRICE]]*InputData[[#This Row],[QUANTITY]]</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ID]],MasterData[#All],2,0)</f>
        <v>Product44</v>
      </c>
      <c r="H191" t="str">
        <f>VLOOKUP(InputData[[#This Row],[PRODUCT ID]],MasterData[#All],3,0)</f>
        <v>Category05</v>
      </c>
      <c r="I191" t="str">
        <f>VLOOKUP(InputData[[#This Row],[PRODUCT ID]],MasterData[#All],4,0)</f>
        <v>Kg</v>
      </c>
      <c r="J191" s="7">
        <f>VLOOKUP(InputData[[#This Row],[PRODUCT ID]],MasterData[#All],5,0)</f>
        <v>76</v>
      </c>
      <c r="K191" s="7">
        <f>VLOOKUP(InputData[[#This Row],[PRODUCT ID]],MasterData[#All],6,0)</f>
        <v>82.08</v>
      </c>
      <c r="L191" s="7">
        <f>InputData[[#This Row],[BUYING PRIZE]]*InputData[[#This Row],[QUANTITY]]</f>
        <v>304</v>
      </c>
      <c r="M191" s="7">
        <f>InputData[[#This Row],[SELLING PRICE]]*InputData[[#This Row],[QUANTITY]]</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ID]],MasterData[#All],2,0)</f>
        <v>Product30</v>
      </c>
      <c r="H192" t="str">
        <f>VLOOKUP(InputData[[#This Row],[PRODUCT ID]],MasterData[#All],3,0)</f>
        <v>Category04</v>
      </c>
      <c r="I192" t="str">
        <f>VLOOKUP(InputData[[#This Row],[PRODUCT ID]],MasterData[#All],4,0)</f>
        <v>Ft</v>
      </c>
      <c r="J192" s="7">
        <f>VLOOKUP(InputData[[#This Row],[PRODUCT ID]],MasterData[#All],5,0)</f>
        <v>148</v>
      </c>
      <c r="K192" s="7">
        <f>VLOOKUP(InputData[[#This Row],[PRODUCT ID]],MasterData[#All],6,0)</f>
        <v>201.28</v>
      </c>
      <c r="L192" s="7">
        <f>InputData[[#This Row],[BUYING PRIZE]]*InputData[[#This Row],[QUANTITY]]</f>
        <v>888</v>
      </c>
      <c r="M192" s="7">
        <f>InputData[[#This Row],[SELLING PRICE]]*InputData[[#This Row],[QUANTITY]]</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ID]],MasterData[#All],2,0)</f>
        <v>Product01</v>
      </c>
      <c r="H193" t="str">
        <f>VLOOKUP(InputData[[#This Row],[PRODUCT ID]],MasterData[#All],3,0)</f>
        <v>Category01</v>
      </c>
      <c r="I193" t="str">
        <f>VLOOKUP(InputData[[#This Row],[PRODUCT ID]],MasterData[#All],4,0)</f>
        <v>Kg</v>
      </c>
      <c r="J193" s="7">
        <f>VLOOKUP(InputData[[#This Row],[PRODUCT ID]],MasterData[#All],5,0)</f>
        <v>98</v>
      </c>
      <c r="K193" s="7">
        <f>VLOOKUP(InputData[[#This Row],[PRODUCT ID]],MasterData[#All],6,0)</f>
        <v>103.88</v>
      </c>
      <c r="L193" s="7">
        <f>InputData[[#This Row],[BUYING PRIZE]]*InputData[[#This Row],[QUANTITY]]</f>
        <v>882</v>
      </c>
      <c r="M193" s="7">
        <f>InputData[[#This Row],[SELLING PRICE]]*InputData[[#This Row],[QUANTITY]]</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ID]],MasterData[#All],2,0)</f>
        <v>Product26</v>
      </c>
      <c r="H194" t="str">
        <f>VLOOKUP(InputData[[#This Row],[PRODUCT ID]],MasterData[#All],3,0)</f>
        <v>Category04</v>
      </c>
      <c r="I194" t="str">
        <f>VLOOKUP(InputData[[#This Row],[PRODUCT ID]],MasterData[#All],4,0)</f>
        <v>No.</v>
      </c>
      <c r="J194" s="7">
        <f>VLOOKUP(InputData[[#This Row],[PRODUCT ID]],MasterData[#All],5,0)</f>
        <v>18</v>
      </c>
      <c r="K194" s="7">
        <f>VLOOKUP(InputData[[#This Row],[PRODUCT ID]],MasterData[#All],6,0)</f>
        <v>24.66</v>
      </c>
      <c r="L194" s="7">
        <f>InputData[[#This Row],[BUYING PRIZE]]*InputData[[#This Row],[QUANTITY]]</f>
        <v>36</v>
      </c>
      <c r="M194" s="7">
        <f>InputData[[#This Row],[SELLING PRICE]]*InputData[[#This Row],[QUANTITY]]</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ID]],MasterData[#All],2,0)</f>
        <v>Product01</v>
      </c>
      <c r="H195" t="str">
        <f>VLOOKUP(InputData[[#This Row],[PRODUCT ID]],MasterData[#All],3,0)</f>
        <v>Category01</v>
      </c>
      <c r="I195" t="str">
        <f>VLOOKUP(InputData[[#This Row],[PRODUCT ID]],MasterData[#All],4,0)</f>
        <v>Kg</v>
      </c>
      <c r="J195" s="7">
        <f>VLOOKUP(InputData[[#This Row],[PRODUCT ID]],MasterData[#All],5,0)</f>
        <v>98</v>
      </c>
      <c r="K195" s="7">
        <f>VLOOKUP(InputData[[#This Row],[PRODUCT ID]],MasterData[#All],6,0)</f>
        <v>103.88</v>
      </c>
      <c r="L195" s="7">
        <f>InputData[[#This Row],[BUYING PRIZE]]*InputData[[#This Row],[QUANTITY]]</f>
        <v>588</v>
      </c>
      <c r="M195" s="7">
        <f>InputData[[#This Row],[SELLING PRICE]]*InputData[[#This Row],[QUANTITY]]</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ID]],MasterData[#All],2,0)</f>
        <v>Product41</v>
      </c>
      <c r="H196" t="str">
        <f>VLOOKUP(InputData[[#This Row],[PRODUCT ID]],MasterData[#All],3,0)</f>
        <v>Category05</v>
      </c>
      <c r="I196" t="str">
        <f>VLOOKUP(InputData[[#This Row],[PRODUCT ID]],MasterData[#All],4,0)</f>
        <v>Ft</v>
      </c>
      <c r="J196" s="7">
        <f>VLOOKUP(InputData[[#This Row],[PRODUCT ID]],MasterData[#All],5,0)</f>
        <v>138</v>
      </c>
      <c r="K196" s="7">
        <f>VLOOKUP(InputData[[#This Row],[PRODUCT ID]],MasterData[#All],6,0)</f>
        <v>173.88</v>
      </c>
      <c r="L196" s="7">
        <f>InputData[[#This Row],[BUYING PRIZE]]*InputData[[#This Row],[QUANTITY]]</f>
        <v>966</v>
      </c>
      <c r="M196" s="7">
        <f>InputData[[#This Row],[SELLING PRICE]]*InputData[[#This Row],[QUANTITY]]</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ID]],MasterData[#All],2,0)</f>
        <v>Product42</v>
      </c>
      <c r="H197" t="str">
        <f>VLOOKUP(InputData[[#This Row],[PRODUCT ID]],MasterData[#All],3,0)</f>
        <v>Category05</v>
      </c>
      <c r="I197" t="str">
        <f>VLOOKUP(InputData[[#This Row],[PRODUCT ID]],MasterData[#All],4,0)</f>
        <v>Ft</v>
      </c>
      <c r="J197" s="7">
        <f>VLOOKUP(InputData[[#This Row],[PRODUCT ID]],MasterData[#All],5,0)</f>
        <v>120</v>
      </c>
      <c r="K197" s="7">
        <f>VLOOKUP(InputData[[#This Row],[PRODUCT ID]],MasterData[#All],6,0)</f>
        <v>162</v>
      </c>
      <c r="L197" s="7">
        <f>InputData[[#This Row],[BUYING PRIZE]]*InputData[[#This Row],[QUANTITY]]</f>
        <v>720</v>
      </c>
      <c r="M197" s="7">
        <f>InputData[[#This Row],[SELLING PRICE]]*InputData[[#This Row],[QUANTITY]]</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ID]],MasterData[#All],2,0)</f>
        <v>Product42</v>
      </c>
      <c r="H198" t="str">
        <f>VLOOKUP(InputData[[#This Row],[PRODUCT ID]],MasterData[#All],3,0)</f>
        <v>Category05</v>
      </c>
      <c r="I198" t="str">
        <f>VLOOKUP(InputData[[#This Row],[PRODUCT ID]],MasterData[#All],4,0)</f>
        <v>Ft</v>
      </c>
      <c r="J198" s="7">
        <f>VLOOKUP(InputData[[#This Row],[PRODUCT ID]],MasterData[#All],5,0)</f>
        <v>120</v>
      </c>
      <c r="K198" s="7">
        <f>VLOOKUP(InputData[[#This Row],[PRODUCT ID]],MasterData[#All],6,0)</f>
        <v>162</v>
      </c>
      <c r="L198" s="7">
        <f>InputData[[#This Row],[BUYING PRIZE]]*InputData[[#This Row],[QUANTITY]]</f>
        <v>1680</v>
      </c>
      <c r="M198" s="7">
        <f>InputData[[#This Row],[SELLING PRICE]]*InputData[[#This Row],[QUANTITY]]</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ID]],MasterData[#All],2,0)</f>
        <v>Product20</v>
      </c>
      <c r="H199" t="str">
        <f>VLOOKUP(InputData[[#This Row],[PRODUCT ID]],MasterData[#All],3,0)</f>
        <v>Category03</v>
      </c>
      <c r="I199" t="str">
        <f>VLOOKUP(InputData[[#This Row],[PRODUCT ID]],MasterData[#All],4,0)</f>
        <v>Lt</v>
      </c>
      <c r="J199" s="7">
        <f>VLOOKUP(InputData[[#This Row],[PRODUCT ID]],MasterData[#All],5,0)</f>
        <v>61</v>
      </c>
      <c r="K199" s="7">
        <f>VLOOKUP(InputData[[#This Row],[PRODUCT ID]],MasterData[#All],6,0)</f>
        <v>76.25</v>
      </c>
      <c r="L199" s="7">
        <f>InputData[[#This Row],[BUYING PRIZE]]*InputData[[#This Row],[QUANTITY]]</f>
        <v>427</v>
      </c>
      <c r="M199" s="7">
        <f>InputData[[#This Row],[SELLING PRICE]]*InputData[[#This Row],[QUANTITY]]</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ID]],MasterData[#All],2,0)</f>
        <v>Product40</v>
      </c>
      <c r="H200" t="str">
        <f>VLOOKUP(InputData[[#This Row],[PRODUCT ID]],MasterData[#All],3,0)</f>
        <v>Category05</v>
      </c>
      <c r="I200" t="str">
        <f>VLOOKUP(InputData[[#This Row],[PRODUCT ID]],MasterData[#All],4,0)</f>
        <v>Kg</v>
      </c>
      <c r="J200" s="7">
        <f>VLOOKUP(InputData[[#This Row],[PRODUCT ID]],MasterData[#All],5,0)</f>
        <v>90</v>
      </c>
      <c r="K200" s="7">
        <f>VLOOKUP(InputData[[#This Row],[PRODUCT ID]],MasterData[#All],6,0)</f>
        <v>115.2</v>
      </c>
      <c r="L200" s="7">
        <f>InputData[[#This Row],[BUYING PRIZE]]*InputData[[#This Row],[QUANTITY]]</f>
        <v>180</v>
      </c>
      <c r="M200" s="7">
        <f>InputData[[#This Row],[SELLING PRICE]]*InputData[[#This Row],[QUANTITY]]</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ID]],MasterData[#All],2,0)</f>
        <v>Product02</v>
      </c>
      <c r="H201" t="str">
        <f>VLOOKUP(InputData[[#This Row],[PRODUCT ID]],MasterData[#All],3,0)</f>
        <v>Category01</v>
      </c>
      <c r="I201" t="str">
        <f>VLOOKUP(InputData[[#This Row],[PRODUCT ID]],MasterData[#All],4,0)</f>
        <v>Kg</v>
      </c>
      <c r="J201" s="7">
        <f>VLOOKUP(InputData[[#This Row],[PRODUCT ID]],MasterData[#All],5,0)</f>
        <v>105</v>
      </c>
      <c r="K201" s="7">
        <f>VLOOKUP(InputData[[#This Row],[PRODUCT ID]],MasterData[#All],6,0)</f>
        <v>142.80000000000001</v>
      </c>
      <c r="L201" s="7">
        <f>InputData[[#This Row],[BUYING PRIZE]]*InputData[[#This Row],[QUANTITY]]</f>
        <v>420</v>
      </c>
      <c r="M201" s="7">
        <f>InputData[[#This Row],[SELLING PRICE]]*InputData[[#This Row],[QUANTITY]]</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ID]],MasterData[#All],2,0)</f>
        <v>Product18</v>
      </c>
      <c r="H202" t="str">
        <f>VLOOKUP(InputData[[#This Row],[PRODUCT ID]],MasterData[#All],3,0)</f>
        <v>Category02</v>
      </c>
      <c r="I202" t="str">
        <f>VLOOKUP(InputData[[#This Row],[PRODUCT ID]],MasterData[#All],4,0)</f>
        <v>No.</v>
      </c>
      <c r="J202" s="7">
        <f>VLOOKUP(InputData[[#This Row],[PRODUCT ID]],MasterData[#All],5,0)</f>
        <v>37</v>
      </c>
      <c r="K202" s="7">
        <f>VLOOKUP(InputData[[#This Row],[PRODUCT ID]],MasterData[#All],6,0)</f>
        <v>49.21</v>
      </c>
      <c r="L202" s="7">
        <f>InputData[[#This Row],[BUYING PRIZE]]*InputData[[#This Row],[QUANTITY]]</f>
        <v>444</v>
      </c>
      <c r="M202" s="7">
        <f>InputData[[#This Row],[SELLING PRICE]]*InputData[[#This Row],[QUANTITY]]</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ID]],MasterData[#All],2,0)</f>
        <v>Product21</v>
      </c>
      <c r="H203" t="str">
        <f>VLOOKUP(InputData[[#This Row],[PRODUCT ID]],MasterData[#All],3,0)</f>
        <v>Category03</v>
      </c>
      <c r="I203" t="str">
        <f>VLOOKUP(InputData[[#This Row],[PRODUCT ID]],MasterData[#All],4,0)</f>
        <v>Ft</v>
      </c>
      <c r="J203" s="7">
        <f>VLOOKUP(InputData[[#This Row],[PRODUCT ID]],MasterData[#All],5,0)</f>
        <v>126</v>
      </c>
      <c r="K203" s="7">
        <f>VLOOKUP(InputData[[#This Row],[PRODUCT ID]],MasterData[#All],6,0)</f>
        <v>162.54</v>
      </c>
      <c r="L203" s="7">
        <f>InputData[[#This Row],[BUYING PRIZE]]*InputData[[#This Row],[QUANTITY]]</f>
        <v>882</v>
      </c>
      <c r="M203" s="7">
        <f>InputData[[#This Row],[SELLING PRICE]]*InputData[[#This Row],[QUANTITY]]</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ID]],MasterData[#All],2,0)</f>
        <v>Product34</v>
      </c>
      <c r="H204" t="str">
        <f>VLOOKUP(InputData[[#This Row],[PRODUCT ID]],MasterData[#All],3,0)</f>
        <v>Category04</v>
      </c>
      <c r="I204" t="str">
        <f>VLOOKUP(InputData[[#This Row],[PRODUCT ID]],MasterData[#All],4,0)</f>
        <v>Lt</v>
      </c>
      <c r="J204" s="7">
        <f>VLOOKUP(InputData[[#This Row],[PRODUCT ID]],MasterData[#All],5,0)</f>
        <v>55</v>
      </c>
      <c r="K204" s="7">
        <f>VLOOKUP(InputData[[#This Row],[PRODUCT ID]],MasterData[#All],6,0)</f>
        <v>58.3</v>
      </c>
      <c r="L204" s="7">
        <f>InputData[[#This Row],[BUYING PRIZE]]*InputData[[#This Row],[QUANTITY]]</f>
        <v>55</v>
      </c>
      <c r="M204" s="7">
        <f>InputData[[#This Row],[SELLING PRICE]]*InputData[[#This Row],[QUANTITY]]</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ID]],MasterData[#All],2,0)</f>
        <v>Product14</v>
      </c>
      <c r="H205" t="str">
        <f>VLOOKUP(InputData[[#This Row],[PRODUCT ID]],MasterData[#All],3,0)</f>
        <v>Category02</v>
      </c>
      <c r="I205" t="str">
        <f>VLOOKUP(InputData[[#This Row],[PRODUCT ID]],MasterData[#All],4,0)</f>
        <v>Kg</v>
      </c>
      <c r="J205" s="7">
        <f>VLOOKUP(InputData[[#This Row],[PRODUCT ID]],MasterData[#All],5,0)</f>
        <v>112</v>
      </c>
      <c r="K205" s="7">
        <f>VLOOKUP(InputData[[#This Row],[PRODUCT ID]],MasterData[#All],6,0)</f>
        <v>146.72</v>
      </c>
      <c r="L205" s="7">
        <f>InputData[[#This Row],[BUYING PRIZE]]*InputData[[#This Row],[QUANTITY]]</f>
        <v>1008</v>
      </c>
      <c r="M205" s="7">
        <f>InputData[[#This Row],[SELLING PRICE]]*InputData[[#This Row],[QUANTITY]]</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ID]],MasterData[#All],2,0)</f>
        <v>Product06</v>
      </c>
      <c r="H206" t="str">
        <f>VLOOKUP(InputData[[#This Row],[PRODUCT ID]],MasterData[#All],3,0)</f>
        <v>Category01</v>
      </c>
      <c r="I206" t="str">
        <f>VLOOKUP(InputData[[#This Row],[PRODUCT ID]],MasterData[#All],4,0)</f>
        <v>Kg</v>
      </c>
      <c r="J206" s="7">
        <f>VLOOKUP(InputData[[#This Row],[PRODUCT ID]],MasterData[#All],5,0)</f>
        <v>75</v>
      </c>
      <c r="K206" s="7">
        <f>VLOOKUP(InputData[[#This Row],[PRODUCT ID]],MasterData[#All],6,0)</f>
        <v>85.5</v>
      </c>
      <c r="L206" s="7">
        <f>InputData[[#This Row],[BUYING PRIZE]]*InputData[[#This Row],[QUANTITY]]</f>
        <v>375</v>
      </c>
      <c r="M206" s="7">
        <f>InputData[[#This Row],[SELLING PRICE]]*InputData[[#This Row],[QUANTITY]]</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ID]],MasterData[#All],2,0)</f>
        <v>Product30</v>
      </c>
      <c r="H207" t="str">
        <f>VLOOKUP(InputData[[#This Row],[PRODUCT ID]],MasterData[#All],3,0)</f>
        <v>Category04</v>
      </c>
      <c r="I207" t="str">
        <f>VLOOKUP(InputData[[#This Row],[PRODUCT ID]],MasterData[#All],4,0)</f>
        <v>Ft</v>
      </c>
      <c r="J207" s="7">
        <f>VLOOKUP(InputData[[#This Row],[PRODUCT ID]],MasterData[#All],5,0)</f>
        <v>148</v>
      </c>
      <c r="K207" s="7">
        <f>VLOOKUP(InputData[[#This Row],[PRODUCT ID]],MasterData[#All],6,0)</f>
        <v>201.28</v>
      </c>
      <c r="L207" s="7">
        <f>InputData[[#This Row],[BUYING PRIZE]]*InputData[[#This Row],[QUANTITY]]</f>
        <v>2072</v>
      </c>
      <c r="M207" s="7">
        <f>InputData[[#This Row],[SELLING PRICE]]*InputData[[#This Row],[QUANTITY]]</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ID]],MasterData[#All],2,0)</f>
        <v>Product14</v>
      </c>
      <c r="H208" t="str">
        <f>VLOOKUP(InputData[[#This Row],[PRODUCT ID]],MasterData[#All],3,0)</f>
        <v>Category02</v>
      </c>
      <c r="I208" t="str">
        <f>VLOOKUP(InputData[[#This Row],[PRODUCT ID]],MasterData[#All],4,0)</f>
        <v>Kg</v>
      </c>
      <c r="J208" s="7">
        <f>VLOOKUP(InputData[[#This Row],[PRODUCT ID]],MasterData[#All],5,0)</f>
        <v>112</v>
      </c>
      <c r="K208" s="7">
        <f>VLOOKUP(InputData[[#This Row],[PRODUCT ID]],MasterData[#All],6,0)</f>
        <v>146.72</v>
      </c>
      <c r="L208" s="7">
        <f>InputData[[#This Row],[BUYING PRIZE]]*InputData[[#This Row],[QUANTITY]]</f>
        <v>1680</v>
      </c>
      <c r="M208" s="7">
        <f>InputData[[#This Row],[SELLING PRICE]]*InputData[[#This Row],[QUANTITY]]</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ID]],MasterData[#All],2,0)</f>
        <v>Product19</v>
      </c>
      <c r="H209" t="str">
        <f>VLOOKUP(InputData[[#This Row],[PRODUCT ID]],MasterData[#All],3,0)</f>
        <v>Category02</v>
      </c>
      <c r="I209" t="str">
        <f>VLOOKUP(InputData[[#This Row],[PRODUCT ID]],MasterData[#All],4,0)</f>
        <v>Ft</v>
      </c>
      <c r="J209" s="7">
        <f>VLOOKUP(InputData[[#This Row],[PRODUCT ID]],MasterData[#All],5,0)</f>
        <v>150</v>
      </c>
      <c r="K209" s="7">
        <f>VLOOKUP(InputData[[#This Row],[PRODUCT ID]],MasterData[#All],6,0)</f>
        <v>210</v>
      </c>
      <c r="L209" s="7">
        <f>InputData[[#This Row],[BUYING PRIZE]]*InputData[[#This Row],[QUANTITY]]</f>
        <v>1350</v>
      </c>
      <c r="M209" s="7">
        <f>InputData[[#This Row],[SELLING PRICE]]*InputData[[#This Row],[QUANTITY]]</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ID]],MasterData[#All],2,0)</f>
        <v>Product35</v>
      </c>
      <c r="H210" t="str">
        <f>VLOOKUP(InputData[[#This Row],[PRODUCT ID]],MasterData[#All],3,0)</f>
        <v>Category04</v>
      </c>
      <c r="I210" t="str">
        <f>VLOOKUP(InputData[[#This Row],[PRODUCT ID]],MasterData[#All],4,0)</f>
        <v>No.</v>
      </c>
      <c r="J210" s="7">
        <f>VLOOKUP(InputData[[#This Row],[PRODUCT ID]],MasterData[#All],5,0)</f>
        <v>5</v>
      </c>
      <c r="K210" s="7">
        <f>VLOOKUP(InputData[[#This Row],[PRODUCT ID]],MasterData[#All],6,0)</f>
        <v>6.7</v>
      </c>
      <c r="L210" s="7">
        <f>InputData[[#This Row],[BUYING PRIZE]]*InputData[[#This Row],[QUANTITY]]</f>
        <v>5</v>
      </c>
      <c r="M210" s="7">
        <f>InputData[[#This Row],[SELLING PRICE]]*InputData[[#This Row],[QUANTITY]]</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ID]],MasterData[#All],2,0)</f>
        <v>Product36</v>
      </c>
      <c r="H211" t="str">
        <f>VLOOKUP(InputData[[#This Row],[PRODUCT ID]],MasterData[#All],3,0)</f>
        <v>Category04</v>
      </c>
      <c r="I211" t="str">
        <f>VLOOKUP(InputData[[#This Row],[PRODUCT ID]],MasterData[#All],4,0)</f>
        <v>Kg</v>
      </c>
      <c r="J211" s="7">
        <f>VLOOKUP(InputData[[#This Row],[PRODUCT ID]],MasterData[#All],5,0)</f>
        <v>90</v>
      </c>
      <c r="K211" s="7">
        <f>VLOOKUP(InputData[[#This Row],[PRODUCT ID]],MasterData[#All],6,0)</f>
        <v>96.3</v>
      </c>
      <c r="L211" s="7">
        <f>InputData[[#This Row],[BUYING PRIZE]]*InputData[[#This Row],[QUANTITY]]</f>
        <v>1080</v>
      </c>
      <c r="M211" s="7">
        <f>InputData[[#This Row],[SELLING PRICE]]*InputData[[#This Row],[QUANTITY]]</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ID]],MasterData[#All],2,0)</f>
        <v>Product26</v>
      </c>
      <c r="H212" t="str">
        <f>VLOOKUP(InputData[[#This Row],[PRODUCT ID]],MasterData[#All],3,0)</f>
        <v>Category04</v>
      </c>
      <c r="I212" t="str">
        <f>VLOOKUP(InputData[[#This Row],[PRODUCT ID]],MasterData[#All],4,0)</f>
        <v>No.</v>
      </c>
      <c r="J212" s="7">
        <f>VLOOKUP(InputData[[#This Row],[PRODUCT ID]],MasterData[#All],5,0)</f>
        <v>18</v>
      </c>
      <c r="K212" s="7">
        <f>VLOOKUP(InputData[[#This Row],[PRODUCT ID]],MasterData[#All],6,0)</f>
        <v>24.66</v>
      </c>
      <c r="L212" s="7">
        <f>InputData[[#This Row],[BUYING PRIZE]]*InputData[[#This Row],[QUANTITY]]</f>
        <v>108</v>
      </c>
      <c r="M212" s="7">
        <f>InputData[[#This Row],[SELLING PRICE]]*InputData[[#This Row],[QUANTITY]]</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ID]],MasterData[#All],2,0)</f>
        <v>Product38</v>
      </c>
      <c r="H213" t="str">
        <f>VLOOKUP(InputData[[#This Row],[PRODUCT ID]],MasterData[#All],3,0)</f>
        <v>Category05</v>
      </c>
      <c r="I213" t="str">
        <f>VLOOKUP(InputData[[#This Row],[PRODUCT ID]],MasterData[#All],4,0)</f>
        <v>Kg</v>
      </c>
      <c r="J213" s="7">
        <f>VLOOKUP(InputData[[#This Row],[PRODUCT ID]],MasterData[#All],5,0)</f>
        <v>72</v>
      </c>
      <c r="K213" s="7">
        <f>VLOOKUP(InputData[[#This Row],[PRODUCT ID]],MasterData[#All],6,0)</f>
        <v>79.92</v>
      </c>
      <c r="L213" s="7">
        <f>InputData[[#This Row],[BUYING PRIZE]]*InputData[[#This Row],[QUANTITY]]</f>
        <v>360</v>
      </c>
      <c r="M213" s="7">
        <f>InputData[[#This Row],[SELLING PRICE]]*InputData[[#This Row],[QUANTITY]]</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ID]],MasterData[#All],2,0)</f>
        <v>Product32</v>
      </c>
      <c r="H214" t="str">
        <f>VLOOKUP(InputData[[#This Row],[PRODUCT ID]],MasterData[#All],3,0)</f>
        <v>Category04</v>
      </c>
      <c r="I214" t="str">
        <f>VLOOKUP(InputData[[#This Row],[PRODUCT ID]],MasterData[#All],4,0)</f>
        <v>Kg</v>
      </c>
      <c r="J214" s="7">
        <f>VLOOKUP(InputData[[#This Row],[PRODUCT ID]],MasterData[#All],5,0)</f>
        <v>89</v>
      </c>
      <c r="K214" s="7">
        <f>VLOOKUP(InputData[[#This Row],[PRODUCT ID]],MasterData[#All],6,0)</f>
        <v>117.48</v>
      </c>
      <c r="L214" s="7">
        <f>InputData[[#This Row],[BUYING PRIZE]]*InputData[[#This Row],[QUANTITY]]</f>
        <v>979</v>
      </c>
      <c r="M214" s="7">
        <f>InputData[[#This Row],[SELLING PRICE]]*InputData[[#This Row],[QUANTITY]]</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ID]],MasterData[#All],2,0)</f>
        <v>Product35</v>
      </c>
      <c r="H215" t="str">
        <f>VLOOKUP(InputData[[#This Row],[PRODUCT ID]],MasterData[#All],3,0)</f>
        <v>Category04</v>
      </c>
      <c r="I215" t="str">
        <f>VLOOKUP(InputData[[#This Row],[PRODUCT ID]],MasterData[#All],4,0)</f>
        <v>No.</v>
      </c>
      <c r="J215" s="7">
        <f>VLOOKUP(InputData[[#This Row],[PRODUCT ID]],MasterData[#All],5,0)</f>
        <v>5</v>
      </c>
      <c r="K215" s="7">
        <f>VLOOKUP(InputData[[#This Row],[PRODUCT ID]],MasterData[#All],6,0)</f>
        <v>6.7</v>
      </c>
      <c r="L215" s="7">
        <f>InputData[[#This Row],[BUYING PRIZE]]*InputData[[#This Row],[QUANTITY]]</f>
        <v>70</v>
      </c>
      <c r="M215" s="7">
        <f>InputData[[#This Row],[SELLING PRICE]]*InputData[[#This Row],[QUANTITY]]</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ID]],MasterData[#All],2,0)</f>
        <v>Product11</v>
      </c>
      <c r="H216" t="str">
        <f>VLOOKUP(InputData[[#This Row],[PRODUCT ID]],MasterData[#All],3,0)</f>
        <v>Category02</v>
      </c>
      <c r="I216" t="str">
        <f>VLOOKUP(InputData[[#This Row],[PRODUCT ID]],MasterData[#All],4,0)</f>
        <v>Lt</v>
      </c>
      <c r="J216" s="7">
        <f>VLOOKUP(InputData[[#This Row],[PRODUCT ID]],MasterData[#All],5,0)</f>
        <v>44</v>
      </c>
      <c r="K216" s="7">
        <f>VLOOKUP(InputData[[#This Row],[PRODUCT ID]],MasterData[#All],6,0)</f>
        <v>48.4</v>
      </c>
      <c r="L216" s="7">
        <f>InputData[[#This Row],[BUYING PRIZE]]*InputData[[#This Row],[QUANTITY]]</f>
        <v>660</v>
      </c>
      <c r="M216" s="7">
        <f>InputData[[#This Row],[SELLING PRICE]]*InputData[[#This Row],[QUANTITY]]</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ID]],MasterData[#All],2,0)</f>
        <v>Product27</v>
      </c>
      <c r="H217" t="str">
        <f>VLOOKUP(InputData[[#This Row],[PRODUCT ID]],MasterData[#All],3,0)</f>
        <v>Category04</v>
      </c>
      <c r="I217" t="str">
        <f>VLOOKUP(InputData[[#This Row],[PRODUCT ID]],MasterData[#All],4,0)</f>
        <v>Lt</v>
      </c>
      <c r="J217" s="7">
        <f>VLOOKUP(InputData[[#This Row],[PRODUCT ID]],MasterData[#All],5,0)</f>
        <v>48</v>
      </c>
      <c r="K217" s="7">
        <f>VLOOKUP(InputData[[#This Row],[PRODUCT ID]],MasterData[#All],6,0)</f>
        <v>57.120000000000005</v>
      </c>
      <c r="L217" s="7">
        <f>InputData[[#This Row],[BUYING PRIZE]]*InputData[[#This Row],[QUANTITY]]</f>
        <v>384</v>
      </c>
      <c r="M217" s="7">
        <f>InputData[[#This Row],[SELLING PRICE]]*InputData[[#This Row],[QUANTITY]]</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ID]],MasterData[#All],2,0)</f>
        <v>Product01</v>
      </c>
      <c r="H218" t="str">
        <f>VLOOKUP(InputData[[#This Row],[PRODUCT ID]],MasterData[#All],3,0)</f>
        <v>Category01</v>
      </c>
      <c r="I218" t="str">
        <f>VLOOKUP(InputData[[#This Row],[PRODUCT ID]],MasterData[#All],4,0)</f>
        <v>Kg</v>
      </c>
      <c r="J218" s="7">
        <f>VLOOKUP(InputData[[#This Row],[PRODUCT ID]],MasterData[#All],5,0)</f>
        <v>98</v>
      </c>
      <c r="K218" s="7">
        <f>VLOOKUP(InputData[[#This Row],[PRODUCT ID]],MasterData[#All],6,0)</f>
        <v>103.88</v>
      </c>
      <c r="L218" s="7">
        <f>InputData[[#This Row],[BUYING PRIZE]]*InputData[[#This Row],[QUANTITY]]</f>
        <v>1274</v>
      </c>
      <c r="M218" s="7">
        <f>InputData[[#This Row],[SELLING PRICE]]*InputData[[#This Row],[QUANTITY]]</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ID]],MasterData[#All],2,0)</f>
        <v>Product25</v>
      </c>
      <c r="H219" t="str">
        <f>VLOOKUP(InputData[[#This Row],[PRODUCT ID]],MasterData[#All],3,0)</f>
        <v>Category03</v>
      </c>
      <c r="I219" t="str">
        <f>VLOOKUP(InputData[[#This Row],[PRODUCT ID]],MasterData[#All],4,0)</f>
        <v>No.</v>
      </c>
      <c r="J219" s="7">
        <f>VLOOKUP(InputData[[#This Row],[PRODUCT ID]],MasterData[#All],5,0)</f>
        <v>7</v>
      </c>
      <c r="K219" s="7">
        <f>VLOOKUP(InputData[[#This Row],[PRODUCT ID]],MasterData[#All],6,0)</f>
        <v>8.33</v>
      </c>
      <c r="L219" s="7">
        <f>InputData[[#This Row],[BUYING PRIZE]]*InputData[[#This Row],[QUANTITY]]</f>
        <v>42</v>
      </c>
      <c r="M219" s="7">
        <f>InputData[[#This Row],[SELLING PRICE]]*InputData[[#This Row],[QUANTITY]]</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ID]],MasterData[#All],2,0)</f>
        <v>Product21</v>
      </c>
      <c r="H220" t="str">
        <f>VLOOKUP(InputData[[#This Row],[PRODUCT ID]],MasterData[#All],3,0)</f>
        <v>Category03</v>
      </c>
      <c r="I220" t="str">
        <f>VLOOKUP(InputData[[#This Row],[PRODUCT ID]],MasterData[#All],4,0)</f>
        <v>Ft</v>
      </c>
      <c r="J220" s="7">
        <f>VLOOKUP(InputData[[#This Row],[PRODUCT ID]],MasterData[#All],5,0)</f>
        <v>126</v>
      </c>
      <c r="K220" s="7">
        <f>VLOOKUP(InputData[[#This Row],[PRODUCT ID]],MasterData[#All],6,0)</f>
        <v>162.54</v>
      </c>
      <c r="L220" s="7">
        <f>InputData[[#This Row],[BUYING PRIZE]]*InputData[[#This Row],[QUANTITY]]</f>
        <v>1638</v>
      </c>
      <c r="M220" s="7">
        <f>InputData[[#This Row],[SELLING PRICE]]*InputData[[#This Row],[QUANTITY]]</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ID]],MasterData[#All],2,0)</f>
        <v>Product11</v>
      </c>
      <c r="H221" t="str">
        <f>VLOOKUP(InputData[[#This Row],[PRODUCT ID]],MasterData[#All],3,0)</f>
        <v>Category02</v>
      </c>
      <c r="I221" t="str">
        <f>VLOOKUP(InputData[[#This Row],[PRODUCT ID]],MasterData[#All],4,0)</f>
        <v>Lt</v>
      </c>
      <c r="J221" s="7">
        <f>VLOOKUP(InputData[[#This Row],[PRODUCT ID]],MasterData[#All],5,0)</f>
        <v>44</v>
      </c>
      <c r="K221" s="7">
        <f>VLOOKUP(InputData[[#This Row],[PRODUCT ID]],MasterData[#All],6,0)</f>
        <v>48.4</v>
      </c>
      <c r="L221" s="7">
        <f>InputData[[#This Row],[BUYING PRIZE]]*InputData[[#This Row],[QUANTITY]]</f>
        <v>308</v>
      </c>
      <c r="M221" s="7">
        <f>InputData[[#This Row],[SELLING PRICE]]*InputData[[#This Row],[QUANTITY]]</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ID]],MasterData[#All],2,0)</f>
        <v>Product24</v>
      </c>
      <c r="H222" t="str">
        <f>VLOOKUP(InputData[[#This Row],[PRODUCT ID]],MasterData[#All],3,0)</f>
        <v>Category03</v>
      </c>
      <c r="I222" t="str">
        <f>VLOOKUP(InputData[[#This Row],[PRODUCT ID]],MasterData[#All],4,0)</f>
        <v>Ft</v>
      </c>
      <c r="J222" s="7">
        <f>VLOOKUP(InputData[[#This Row],[PRODUCT ID]],MasterData[#All],5,0)</f>
        <v>144</v>
      </c>
      <c r="K222" s="7">
        <f>VLOOKUP(InputData[[#This Row],[PRODUCT ID]],MasterData[#All],6,0)</f>
        <v>156.96</v>
      </c>
      <c r="L222" s="7">
        <f>InputData[[#This Row],[BUYING PRIZE]]*InputData[[#This Row],[QUANTITY]]</f>
        <v>1872</v>
      </c>
      <c r="M222" s="7">
        <f>InputData[[#This Row],[SELLING PRICE]]*InputData[[#This Row],[QUANTITY]]</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ID]],MasterData[#All],2,0)</f>
        <v>Product09</v>
      </c>
      <c r="H223" t="str">
        <f>VLOOKUP(InputData[[#This Row],[PRODUCT ID]],MasterData[#All],3,0)</f>
        <v>Category01</v>
      </c>
      <c r="I223" t="str">
        <f>VLOOKUP(InputData[[#This Row],[PRODUCT ID]],MasterData[#All],4,0)</f>
        <v>No.</v>
      </c>
      <c r="J223" s="7">
        <f>VLOOKUP(InputData[[#This Row],[PRODUCT ID]],MasterData[#All],5,0)</f>
        <v>6</v>
      </c>
      <c r="K223" s="7">
        <f>VLOOKUP(InputData[[#This Row],[PRODUCT ID]],MasterData[#All],6,0)</f>
        <v>7.8599999999999994</v>
      </c>
      <c r="L223" s="7">
        <f>InputData[[#This Row],[BUYING PRIZE]]*InputData[[#This Row],[QUANTITY]]</f>
        <v>6</v>
      </c>
      <c r="M223" s="7">
        <f>InputData[[#This Row],[SELLING PRICE]]*InputData[[#This Row],[QUANTITY]]</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ID]],MasterData[#All],2,0)</f>
        <v>Product11</v>
      </c>
      <c r="H224" t="str">
        <f>VLOOKUP(InputData[[#This Row],[PRODUCT ID]],MasterData[#All],3,0)</f>
        <v>Category02</v>
      </c>
      <c r="I224" t="str">
        <f>VLOOKUP(InputData[[#This Row],[PRODUCT ID]],MasterData[#All],4,0)</f>
        <v>Lt</v>
      </c>
      <c r="J224" s="7">
        <f>VLOOKUP(InputData[[#This Row],[PRODUCT ID]],MasterData[#All],5,0)</f>
        <v>44</v>
      </c>
      <c r="K224" s="7">
        <f>VLOOKUP(InputData[[#This Row],[PRODUCT ID]],MasterData[#All],6,0)</f>
        <v>48.4</v>
      </c>
      <c r="L224" s="7">
        <f>InputData[[#This Row],[BUYING PRIZE]]*InputData[[#This Row],[QUANTITY]]</f>
        <v>132</v>
      </c>
      <c r="M224" s="7">
        <f>InputData[[#This Row],[SELLING PRICE]]*InputData[[#This Row],[QUANTITY]]</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ID]],MasterData[#All],2,0)</f>
        <v>Product44</v>
      </c>
      <c r="H225" t="str">
        <f>VLOOKUP(InputData[[#This Row],[PRODUCT ID]],MasterData[#All],3,0)</f>
        <v>Category05</v>
      </c>
      <c r="I225" t="str">
        <f>VLOOKUP(InputData[[#This Row],[PRODUCT ID]],MasterData[#All],4,0)</f>
        <v>Kg</v>
      </c>
      <c r="J225" s="7">
        <f>VLOOKUP(InputData[[#This Row],[PRODUCT ID]],MasterData[#All],5,0)</f>
        <v>76</v>
      </c>
      <c r="K225" s="7">
        <f>VLOOKUP(InputData[[#This Row],[PRODUCT ID]],MasterData[#All],6,0)</f>
        <v>82.08</v>
      </c>
      <c r="L225" s="7">
        <f>InputData[[#This Row],[BUYING PRIZE]]*InputData[[#This Row],[QUANTITY]]</f>
        <v>684</v>
      </c>
      <c r="M225" s="7">
        <f>InputData[[#This Row],[SELLING PRICE]]*InputData[[#This Row],[QUANTITY]]</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ID]],MasterData[#All],2,0)</f>
        <v>Product04</v>
      </c>
      <c r="H226" t="str">
        <f>VLOOKUP(InputData[[#This Row],[PRODUCT ID]],MasterData[#All],3,0)</f>
        <v>Category01</v>
      </c>
      <c r="I226" t="str">
        <f>VLOOKUP(InputData[[#This Row],[PRODUCT ID]],MasterData[#All],4,0)</f>
        <v>Lt</v>
      </c>
      <c r="J226" s="7">
        <f>VLOOKUP(InputData[[#This Row],[PRODUCT ID]],MasterData[#All],5,0)</f>
        <v>44</v>
      </c>
      <c r="K226" s="7">
        <f>VLOOKUP(InputData[[#This Row],[PRODUCT ID]],MasterData[#All],6,0)</f>
        <v>48.84</v>
      </c>
      <c r="L226" s="7">
        <f>InputData[[#This Row],[BUYING PRIZE]]*InputData[[#This Row],[QUANTITY]]</f>
        <v>264</v>
      </c>
      <c r="M226" s="7">
        <f>InputData[[#This Row],[SELLING PRICE]]*InputData[[#This Row],[QUANTITY]]</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ID]],MasterData[#All],2,0)</f>
        <v>Product08</v>
      </c>
      <c r="H227" t="str">
        <f>VLOOKUP(InputData[[#This Row],[PRODUCT ID]],MasterData[#All],3,0)</f>
        <v>Category01</v>
      </c>
      <c r="I227" t="str">
        <f>VLOOKUP(InputData[[#This Row],[PRODUCT ID]],MasterData[#All],4,0)</f>
        <v>Kg</v>
      </c>
      <c r="J227" s="7">
        <f>VLOOKUP(InputData[[#This Row],[PRODUCT ID]],MasterData[#All],5,0)</f>
        <v>83</v>
      </c>
      <c r="K227" s="7">
        <f>VLOOKUP(InputData[[#This Row],[PRODUCT ID]],MasterData[#All],6,0)</f>
        <v>94.62</v>
      </c>
      <c r="L227" s="7">
        <f>InputData[[#This Row],[BUYING PRIZE]]*InputData[[#This Row],[QUANTITY]]</f>
        <v>83</v>
      </c>
      <c r="M227" s="7">
        <f>InputData[[#This Row],[SELLING PRICE]]*InputData[[#This Row],[QUANTITY]]</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ID]],MasterData[#All],2,0)</f>
        <v>Product38</v>
      </c>
      <c r="H228" t="str">
        <f>VLOOKUP(InputData[[#This Row],[PRODUCT ID]],MasterData[#All],3,0)</f>
        <v>Category05</v>
      </c>
      <c r="I228" t="str">
        <f>VLOOKUP(InputData[[#This Row],[PRODUCT ID]],MasterData[#All],4,0)</f>
        <v>Kg</v>
      </c>
      <c r="J228" s="7">
        <f>VLOOKUP(InputData[[#This Row],[PRODUCT ID]],MasterData[#All],5,0)</f>
        <v>72</v>
      </c>
      <c r="K228" s="7">
        <f>VLOOKUP(InputData[[#This Row],[PRODUCT ID]],MasterData[#All],6,0)</f>
        <v>79.92</v>
      </c>
      <c r="L228" s="7">
        <f>InputData[[#This Row],[BUYING PRIZE]]*InputData[[#This Row],[QUANTITY]]</f>
        <v>1008</v>
      </c>
      <c r="M228" s="7">
        <f>InputData[[#This Row],[SELLING PRICE]]*InputData[[#This Row],[QUANTITY]]</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ID]],MasterData[#All],2,0)</f>
        <v>Product21</v>
      </c>
      <c r="H229" t="str">
        <f>VLOOKUP(InputData[[#This Row],[PRODUCT ID]],MasterData[#All],3,0)</f>
        <v>Category03</v>
      </c>
      <c r="I229" t="str">
        <f>VLOOKUP(InputData[[#This Row],[PRODUCT ID]],MasterData[#All],4,0)</f>
        <v>Ft</v>
      </c>
      <c r="J229" s="7">
        <f>VLOOKUP(InputData[[#This Row],[PRODUCT ID]],MasterData[#All],5,0)</f>
        <v>126</v>
      </c>
      <c r="K229" s="7">
        <f>VLOOKUP(InputData[[#This Row],[PRODUCT ID]],MasterData[#All],6,0)</f>
        <v>162.54</v>
      </c>
      <c r="L229" s="7">
        <f>InputData[[#This Row],[BUYING PRIZE]]*InputData[[#This Row],[QUANTITY]]</f>
        <v>756</v>
      </c>
      <c r="M229" s="7">
        <f>InputData[[#This Row],[SELLING PRICE]]*InputData[[#This Row],[QUANTITY]]</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ID]],MasterData[#All],2,0)</f>
        <v>Product13</v>
      </c>
      <c r="H230" t="str">
        <f>VLOOKUP(InputData[[#This Row],[PRODUCT ID]],MasterData[#All],3,0)</f>
        <v>Category02</v>
      </c>
      <c r="I230" t="str">
        <f>VLOOKUP(InputData[[#This Row],[PRODUCT ID]],MasterData[#All],4,0)</f>
        <v>Kg</v>
      </c>
      <c r="J230" s="7">
        <f>VLOOKUP(InputData[[#This Row],[PRODUCT ID]],MasterData[#All],5,0)</f>
        <v>112</v>
      </c>
      <c r="K230" s="7">
        <f>VLOOKUP(InputData[[#This Row],[PRODUCT ID]],MasterData[#All],6,0)</f>
        <v>122.08</v>
      </c>
      <c r="L230" s="7">
        <f>InputData[[#This Row],[BUYING PRIZE]]*InputData[[#This Row],[QUANTITY]]</f>
        <v>1344</v>
      </c>
      <c r="M230" s="7">
        <f>InputData[[#This Row],[SELLING PRICE]]*InputData[[#This Row],[QUANTITY]]</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ID]],MasterData[#All],2,0)</f>
        <v>Product36</v>
      </c>
      <c r="H231" t="str">
        <f>VLOOKUP(InputData[[#This Row],[PRODUCT ID]],MasterData[#All],3,0)</f>
        <v>Category04</v>
      </c>
      <c r="I231" t="str">
        <f>VLOOKUP(InputData[[#This Row],[PRODUCT ID]],MasterData[#All],4,0)</f>
        <v>Kg</v>
      </c>
      <c r="J231" s="7">
        <f>VLOOKUP(InputData[[#This Row],[PRODUCT ID]],MasterData[#All],5,0)</f>
        <v>90</v>
      </c>
      <c r="K231" s="7">
        <f>VLOOKUP(InputData[[#This Row],[PRODUCT ID]],MasterData[#All],6,0)</f>
        <v>96.3</v>
      </c>
      <c r="L231" s="7">
        <f>InputData[[#This Row],[BUYING PRIZE]]*InputData[[#This Row],[QUANTITY]]</f>
        <v>900</v>
      </c>
      <c r="M231" s="7">
        <f>InputData[[#This Row],[SELLING PRICE]]*InputData[[#This Row],[QUANTITY]]</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ID]],MasterData[#All],2,0)</f>
        <v>Product07</v>
      </c>
      <c r="H232" t="str">
        <f>VLOOKUP(InputData[[#This Row],[PRODUCT ID]],MasterData[#All],3,0)</f>
        <v>Category01</v>
      </c>
      <c r="I232" t="str">
        <f>VLOOKUP(InputData[[#This Row],[PRODUCT ID]],MasterData[#All],4,0)</f>
        <v>Lt</v>
      </c>
      <c r="J232" s="7">
        <f>VLOOKUP(InputData[[#This Row],[PRODUCT ID]],MasterData[#All],5,0)</f>
        <v>43</v>
      </c>
      <c r="K232" s="7">
        <f>VLOOKUP(InputData[[#This Row],[PRODUCT ID]],MasterData[#All],6,0)</f>
        <v>47.730000000000004</v>
      </c>
      <c r="L232" s="7">
        <f>InputData[[#This Row],[BUYING PRIZE]]*InputData[[#This Row],[QUANTITY]]</f>
        <v>645</v>
      </c>
      <c r="M232" s="7">
        <f>InputData[[#This Row],[SELLING PRICE]]*InputData[[#This Row],[QUANTITY]]</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ID]],MasterData[#All],2,0)</f>
        <v>Product42</v>
      </c>
      <c r="H233" t="str">
        <f>VLOOKUP(InputData[[#This Row],[PRODUCT ID]],MasterData[#All],3,0)</f>
        <v>Category05</v>
      </c>
      <c r="I233" t="str">
        <f>VLOOKUP(InputData[[#This Row],[PRODUCT ID]],MasterData[#All],4,0)</f>
        <v>Ft</v>
      </c>
      <c r="J233" s="7">
        <f>VLOOKUP(InputData[[#This Row],[PRODUCT ID]],MasterData[#All],5,0)</f>
        <v>120</v>
      </c>
      <c r="K233" s="7">
        <f>VLOOKUP(InputData[[#This Row],[PRODUCT ID]],MasterData[#All],6,0)</f>
        <v>162</v>
      </c>
      <c r="L233" s="7">
        <f>InputData[[#This Row],[BUYING PRIZE]]*InputData[[#This Row],[QUANTITY]]</f>
        <v>720</v>
      </c>
      <c r="M233" s="7">
        <f>InputData[[#This Row],[SELLING PRICE]]*InputData[[#This Row],[QUANTITY]]</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ID]],MasterData[#All],2,0)</f>
        <v>Product40</v>
      </c>
      <c r="H234" t="str">
        <f>VLOOKUP(InputData[[#This Row],[PRODUCT ID]],MasterData[#All],3,0)</f>
        <v>Category05</v>
      </c>
      <c r="I234" t="str">
        <f>VLOOKUP(InputData[[#This Row],[PRODUCT ID]],MasterData[#All],4,0)</f>
        <v>Kg</v>
      </c>
      <c r="J234" s="7">
        <f>VLOOKUP(InputData[[#This Row],[PRODUCT ID]],MasterData[#All],5,0)</f>
        <v>90</v>
      </c>
      <c r="K234" s="7">
        <f>VLOOKUP(InputData[[#This Row],[PRODUCT ID]],MasterData[#All],6,0)</f>
        <v>115.2</v>
      </c>
      <c r="L234" s="7">
        <f>InputData[[#This Row],[BUYING PRIZE]]*InputData[[#This Row],[QUANTITY]]</f>
        <v>1080</v>
      </c>
      <c r="M234" s="7">
        <f>InputData[[#This Row],[SELLING PRICE]]*InputData[[#This Row],[QUANTITY]]</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ID]],MasterData[#All],2,0)</f>
        <v>Product10</v>
      </c>
      <c r="H235" t="str">
        <f>VLOOKUP(InputData[[#This Row],[PRODUCT ID]],MasterData[#All],3,0)</f>
        <v>Category02</v>
      </c>
      <c r="I235" t="str">
        <f>VLOOKUP(InputData[[#This Row],[PRODUCT ID]],MasterData[#All],4,0)</f>
        <v>Ft</v>
      </c>
      <c r="J235" s="7">
        <f>VLOOKUP(InputData[[#This Row],[PRODUCT ID]],MasterData[#All],5,0)</f>
        <v>148</v>
      </c>
      <c r="K235" s="7">
        <f>VLOOKUP(InputData[[#This Row],[PRODUCT ID]],MasterData[#All],6,0)</f>
        <v>164.28</v>
      </c>
      <c r="L235" s="7">
        <f>InputData[[#This Row],[BUYING PRIZE]]*InputData[[#This Row],[QUANTITY]]</f>
        <v>444</v>
      </c>
      <c r="M235" s="7">
        <f>InputData[[#This Row],[SELLING PRICE]]*InputData[[#This Row],[QUANTITY]]</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ID]],MasterData[#All],2,0)</f>
        <v>Product34</v>
      </c>
      <c r="H236" t="str">
        <f>VLOOKUP(InputData[[#This Row],[PRODUCT ID]],MasterData[#All],3,0)</f>
        <v>Category04</v>
      </c>
      <c r="I236" t="str">
        <f>VLOOKUP(InputData[[#This Row],[PRODUCT ID]],MasterData[#All],4,0)</f>
        <v>Lt</v>
      </c>
      <c r="J236" s="7">
        <f>VLOOKUP(InputData[[#This Row],[PRODUCT ID]],MasterData[#All],5,0)</f>
        <v>55</v>
      </c>
      <c r="K236" s="7">
        <f>VLOOKUP(InputData[[#This Row],[PRODUCT ID]],MasterData[#All],6,0)</f>
        <v>58.3</v>
      </c>
      <c r="L236" s="7">
        <f>InputData[[#This Row],[BUYING PRIZE]]*InputData[[#This Row],[QUANTITY]]</f>
        <v>770</v>
      </c>
      <c r="M236" s="7">
        <f>InputData[[#This Row],[SELLING PRICE]]*InputData[[#This Row],[QUANTITY]]</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ID]],MasterData[#All],2,0)</f>
        <v>Product08</v>
      </c>
      <c r="H237" t="str">
        <f>VLOOKUP(InputData[[#This Row],[PRODUCT ID]],MasterData[#All],3,0)</f>
        <v>Category01</v>
      </c>
      <c r="I237" t="str">
        <f>VLOOKUP(InputData[[#This Row],[PRODUCT ID]],MasterData[#All],4,0)</f>
        <v>Kg</v>
      </c>
      <c r="J237" s="7">
        <f>VLOOKUP(InputData[[#This Row],[PRODUCT ID]],MasterData[#All],5,0)</f>
        <v>83</v>
      </c>
      <c r="K237" s="7">
        <f>VLOOKUP(InputData[[#This Row],[PRODUCT ID]],MasterData[#All],6,0)</f>
        <v>94.62</v>
      </c>
      <c r="L237" s="7">
        <f>InputData[[#This Row],[BUYING PRIZE]]*InputData[[#This Row],[QUANTITY]]</f>
        <v>913</v>
      </c>
      <c r="M237" s="7">
        <f>InputData[[#This Row],[SELLING PRICE]]*InputData[[#This Row],[QUANTITY]]</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ID]],MasterData[#All],2,0)</f>
        <v>Product14</v>
      </c>
      <c r="H238" t="str">
        <f>VLOOKUP(InputData[[#This Row],[PRODUCT ID]],MasterData[#All],3,0)</f>
        <v>Category02</v>
      </c>
      <c r="I238" t="str">
        <f>VLOOKUP(InputData[[#This Row],[PRODUCT ID]],MasterData[#All],4,0)</f>
        <v>Kg</v>
      </c>
      <c r="J238" s="7">
        <f>VLOOKUP(InputData[[#This Row],[PRODUCT ID]],MasterData[#All],5,0)</f>
        <v>112</v>
      </c>
      <c r="K238" s="7">
        <f>VLOOKUP(InputData[[#This Row],[PRODUCT ID]],MasterData[#All],6,0)</f>
        <v>146.72</v>
      </c>
      <c r="L238" s="7">
        <f>InputData[[#This Row],[BUYING PRIZE]]*InputData[[#This Row],[QUANTITY]]</f>
        <v>112</v>
      </c>
      <c r="M238" s="7">
        <f>InputData[[#This Row],[SELLING PRICE]]*InputData[[#This Row],[QUANTITY]]</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ID]],MasterData[#All],2,0)</f>
        <v>Product06</v>
      </c>
      <c r="H239" t="str">
        <f>VLOOKUP(InputData[[#This Row],[PRODUCT ID]],MasterData[#All],3,0)</f>
        <v>Category01</v>
      </c>
      <c r="I239" t="str">
        <f>VLOOKUP(InputData[[#This Row],[PRODUCT ID]],MasterData[#All],4,0)</f>
        <v>Kg</v>
      </c>
      <c r="J239" s="7">
        <f>VLOOKUP(InputData[[#This Row],[PRODUCT ID]],MasterData[#All],5,0)</f>
        <v>75</v>
      </c>
      <c r="K239" s="7">
        <f>VLOOKUP(InputData[[#This Row],[PRODUCT ID]],MasterData[#All],6,0)</f>
        <v>85.5</v>
      </c>
      <c r="L239" s="7">
        <f>InputData[[#This Row],[BUYING PRIZE]]*InputData[[#This Row],[QUANTITY]]</f>
        <v>75</v>
      </c>
      <c r="M239" s="7">
        <f>InputData[[#This Row],[SELLING PRICE]]*InputData[[#This Row],[QUANTITY]]</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ID]],MasterData[#All],2,0)</f>
        <v>Product12</v>
      </c>
      <c r="H240" t="str">
        <f>VLOOKUP(InputData[[#This Row],[PRODUCT ID]],MasterData[#All],3,0)</f>
        <v>Category02</v>
      </c>
      <c r="I240" t="str">
        <f>VLOOKUP(InputData[[#This Row],[PRODUCT ID]],MasterData[#All],4,0)</f>
        <v>Kg</v>
      </c>
      <c r="J240" s="7">
        <f>VLOOKUP(InputData[[#This Row],[PRODUCT ID]],MasterData[#All],5,0)</f>
        <v>73</v>
      </c>
      <c r="K240" s="7">
        <f>VLOOKUP(InputData[[#This Row],[PRODUCT ID]],MasterData[#All],6,0)</f>
        <v>94.17</v>
      </c>
      <c r="L240" s="7">
        <f>InputData[[#This Row],[BUYING PRIZE]]*InputData[[#This Row],[QUANTITY]]</f>
        <v>584</v>
      </c>
      <c r="M240" s="7">
        <f>InputData[[#This Row],[SELLING PRICE]]*InputData[[#This Row],[QUANTITY]]</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ID]],MasterData[#All],2,0)</f>
        <v>Product40</v>
      </c>
      <c r="H241" t="str">
        <f>VLOOKUP(InputData[[#This Row],[PRODUCT ID]],MasterData[#All],3,0)</f>
        <v>Category05</v>
      </c>
      <c r="I241" t="str">
        <f>VLOOKUP(InputData[[#This Row],[PRODUCT ID]],MasterData[#All],4,0)</f>
        <v>Kg</v>
      </c>
      <c r="J241" s="7">
        <f>VLOOKUP(InputData[[#This Row],[PRODUCT ID]],MasterData[#All],5,0)</f>
        <v>90</v>
      </c>
      <c r="K241" s="7">
        <f>VLOOKUP(InputData[[#This Row],[PRODUCT ID]],MasterData[#All],6,0)</f>
        <v>115.2</v>
      </c>
      <c r="L241" s="7">
        <f>InputData[[#This Row],[BUYING PRIZE]]*InputData[[#This Row],[QUANTITY]]</f>
        <v>180</v>
      </c>
      <c r="M241" s="7">
        <f>InputData[[#This Row],[SELLING PRICE]]*InputData[[#This Row],[QUANTITY]]</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ID]],MasterData[#All],2,0)</f>
        <v>Product39</v>
      </c>
      <c r="H242" t="str">
        <f>VLOOKUP(InputData[[#This Row],[PRODUCT ID]],MasterData[#All],3,0)</f>
        <v>Category05</v>
      </c>
      <c r="I242" t="str">
        <f>VLOOKUP(InputData[[#This Row],[PRODUCT ID]],MasterData[#All],4,0)</f>
        <v>No.</v>
      </c>
      <c r="J242" s="7">
        <f>VLOOKUP(InputData[[#This Row],[PRODUCT ID]],MasterData[#All],5,0)</f>
        <v>37</v>
      </c>
      <c r="K242" s="7">
        <f>VLOOKUP(InputData[[#This Row],[PRODUCT ID]],MasterData[#All],6,0)</f>
        <v>42.55</v>
      </c>
      <c r="L242" s="7">
        <f>InputData[[#This Row],[BUYING PRIZE]]*InputData[[#This Row],[QUANTITY]]</f>
        <v>555</v>
      </c>
      <c r="M242" s="7">
        <f>InputData[[#This Row],[SELLING PRICE]]*InputData[[#This Row],[QUANTITY]]</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ID]],MasterData[#All],2,0)</f>
        <v>Product16</v>
      </c>
      <c r="H243" t="str">
        <f>VLOOKUP(InputData[[#This Row],[PRODUCT ID]],MasterData[#All],3,0)</f>
        <v>Category02</v>
      </c>
      <c r="I243" t="str">
        <f>VLOOKUP(InputData[[#This Row],[PRODUCT ID]],MasterData[#All],4,0)</f>
        <v>No.</v>
      </c>
      <c r="J243" s="7">
        <f>VLOOKUP(InputData[[#This Row],[PRODUCT ID]],MasterData[#All],5,0)</f>
        <v>13</v>
      </c>
      <c r="K243" s="7">
        <f>VLOOKUP(InputData[[#This Row],[PRODUCT ID]],MasterData[#All],6,0)</f>
        <v>16.64</v>
      </c>
      <c r="L243" s="7">
        <f>InputData[[#This Row],[BUYING PRIZE]]*InputData[[#This Row],[QUANTITY]]</f>
        <v>130</v>
      </c>
      <c r="M243" s="7">
        <f>InputData[[#This Row],[SELLING PRICE]]*InputData[[#This Row],[QUANTITY]]</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ID]],MasterData[#All],2,0)</f>
        <v>Product34</v>
      </c>
      <c r="H244" t="str">
        <f>VLOOKUP(InputData[[#This Row],[PRODUCT ID]],MasterData[#All],3,0)</f>
        <v>Category04</v>
      </c>
      <c r="I244" t="str">
        <f>VLOOKUP(InputData[[#This Row],[PRODUCT ID]],MasterData[#All],4,0)</f>
        <v>Lt</v>
      </c>
      <c r="J244" s="7">
        <f>VLOOKUP(InputData[[#This Row],[PRODUCT ID]],MasterData[#All],5,0)</f>
        <v>55</v>
      </c>
      <c r="K244" s="7">
        <f>VLOOKUP(InputData[[#This Row],[PRODUCT ID]],MasterData[#All],6,0)</f>
        <v>58.3</v>
      </c>
      <c r="L244" s="7">
        <f>InputData[[#This Row],[BUYING PRIZE]]*InputData[[#This Row],[QUANTITY]]</f>
        <v>110</v>
      </c>
      <c r="M244" s="7">
        <f>InputData[[#This Row],[SELLING PRICE]]*InputData[[#This Row],[QUANTITY]]</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ID]],MasterData[#All],2,0)</f>
        <v>Product19</v>
      </c>
      <c r="H245" t="str">
        <f>VLOOKUP(InputData[[#This Row],[PRODUCT ID]],MasterData[#All],3,0)</f>
        <v>Category02</v>
      </c>
      <c r="I245" t="str">
        <f>VLOOKUP(InputData[[#This Row],[PRODUCT ID]],MasterData[#All],4,0)</f>
        <v>Ft</v>
      </c>
      <c r="J245" s="7">
        <f>VLOOKUP(InputData[[#This Row],[PRODUCT ID]],MasterData[#All],5,0)</f>
        <v>150</v>
      </c>
      <c r="K245" s="7">
        <f>VLOOKUP(InputData[[#This Row],[PRODUCT ID]],MasterData[#All],6,0)</f>
        <v>210</v>
      </c>
      <c r="L245" s="7">
        <f>InputData[[#This Row],[BUYING PRIZE]]*InputData[[#This Row],[QUANTITY]]</f>
        <v>1200</v>
      </c>
      <c r="M245" s="7">
        <f>InputData[[#This Row],[SELLING PRICE]]*InputData[[#This Row],[QUANTITY]]</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ID]],MasterData[#All],2,0)</f>
        <v>Product04</v>
      </c>
      <c r="H246" t="str">
        <f>VLOOKUP(InputData[[#This Row],[PRODUCT ID]],MasterData[#All],3,0)</f>
        <v>Category01</v>
      </c>
      <c r="I246" t="str">
        <f>VLOOKUP(InputData[[#This Row],[PRODUCT ID]],MasterData[#All],4,0)</f>
        <v>Lt</v>
      </c>
      <c r="J246" s="7">
        <f>VLOOKUP(InputData[[#This Row],[PRODUCT ID]],MasterData[#All],5,0)</f>
        <v>44</v>
      </c>
      <c r="K246" s="7">
        <f>VLOOKUP(InputData[[#This Row],[PRODUCT ID]],MasterData[#All],6,0)</f>
        <v>48.84</v>
      </c>
      <c r="L246" s="7">
        <f>InputData[[#This Row],[BUYING PRIZE]]*InputData[[#This Row],[QUANTITY]]</f>
        <v>660</v>
      </c>
      <c r="M246" s="7">
        <f>InputData[[#This Row],[SELLING PRICE]]*InputData[[#This Row],[QUANTITY]]</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ID]],MasterData[#All],2,0)</f>
        <v>Product10</v>
      </c>
      <c r="H247" t="str">
        <f>VLOOKUP(InputData[[#This Row],[PRODUCT ID]],MasterData[#All],3,0)</f>
        <v>Category02</v>
      </c>
      <c r="I247" t="str">
        <f>VLOOKUP(InputData[[#This Row],[PRODUCT ID]],MasterData[#All],4,0)</f>
        <v>Ft</v>
      </c>
      <c r="J247" s="7">
        <f>VLOOKUP(InputData[[#This Row],[PRODUCT ID]],MasterData[#All],5,0)</f>
        <v>148</v>
      </c>
      <c r="K247" s="7">
        <f>VLOOKUP(InputData[[#This Row],[PRODUCT ID]],MasterData[#All],6,0)</f>
        <v>164.28</v>
      </c>
      <c r="L247" s="7">
        <f>InputData[[#This Row],[BUYING PRIZE]]*InputData[[#This Row],[QUANTITY]]</f>
        <v>148</v>
      </c>
      <c r="M247" s="7">
        <f>InputData[[#This Row],[SELLING PRICE]]*InputData[[#This Row],[QUANTITY]]</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ID]],MasterData[#All],2,0)</f>
        <v>Product13</v>
      </c>
      <c r="H248" t="str">
        <f>VLOOKUP(InputData[[#This Row],[PRODUCT ID]],MasterData[#All],3,0)</f>
        <v>Category02</v>
      </c>
      <c r="I248" t="str">
        <f>VLOOKUP(InputData[[#This Row],[PRODUCT ID]],MasterData[#All],4,0)</f>
        <v>Kg</v>
      </c>
      <c r="J248" s="7">
        <f>VLOOKUP(InputData[[#This Row],[PRODUCT ID]],MasterData[#All],5,0)</f>
        <v>112</v>
      </c>
      <c r="K248" s="7">
        <f>VLOOKUP(InputData[[#This Row],[PRODUCT ID]],MasterData[#All],6,0)</f>
        <v>122.08</v>
      </c>
      <c r="L248" s="7">
        <f>InputData[[#This Row],[BUYING PRIZE]]*InputData[[#This Row],[QUANTITY]]</f>
        <v>896</v>
      </c>
      <c r="M248" s="7">
        <f>InputData[[#This Row],[SELLING PRICE]]*InputData[[#This Row],[QUANTITY]]</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ID]],MasterData[#All],2,0)</f>
        <v>Product44</v>
      </c>
      <c r="H249" t="str">
        <f>VLOOKUP(InputData[[#This Row],[PRODUCT ID]],MasterData[#All],3,0)</f>
        <v>Category05</v>
      </c>
      <c r="I249" t="str">
        <f>VLOOKUP(InputData[[#This Row],[PRODUCT ID]],MasterData[#All],4,0)</f>
        <v>Kg</v>
      </c>
      <c r="J249" s="7">
        <f>VLOOKUP(InputData[[#This Row],[PRODUCT ID]],MasterData[#All],5,0)</f>
        <v>76</v>
      </c>
      <c r="K249" s="7">
        <f>VLOOKUP(InputData[[#This Row],[PRODUCT ID]],MasterData[#All],6,0)</f>
        <v>82.08</v>
      </c>
      <c r="L249" s="7">
        <f>InputData[[#This Row],[BUYING PRIZE]]*InputData[[#This Row],[QUANTITY]]</f>
        <v>1064</v>
      </c>
      <c r="M249" s="7">
        <f>InputData[[#This Row],[SELLING PRICE]]*InputData[[#This Row],[QUANTITY]]</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ID]],MasterData[#All],2,0)</f>
        <v>Product42</v>
      </c>
      <c r="H250" t="str">
        <f>VLOOKUP(InputData[[#This Row],[PRODUCT ID]],MasterData[#All],3,0)</f>
        <v>Category05</v>
      </c>
      <c r="I250" t="str">
        <f>VLOOKUP(InputData[[#This Row],[PRODUCT ID]],MasterData[#All],4,0)</f>
        <v>Ft</v>
      </c>
      <c r="J250" s="7">
        <f>VLOOKUP(InputData[[#This Row],[PRODUCT ID]],MasterData[#All],5,0)</f>
        <v>120</v>
      </c>
      <c r="K250" s="7">
        <f>VLOOKUP(InputData[[#This Row],[PRODUCT ID]],MasterData[#All],6,0)</f>
        <v>162</v>
      </c>
      <c r="L250" s="7">
        <f>InputData[[#This Row],[BUYING PRIZE]]*InputData[[#This Row],[QUANTITY]]</f>
        <v>480</v>
      </c>
      <c r="M250" s="7">
        <f>InputData[[#This Row],[SELLING PRICE]]*InputData[[#This Row],[QUANTITY]]</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ID]],MasterData[#All],2,0)</f>
        <v>Product03</v>
      </c>
      <c r="H251" t="str">
        <f>VLOOKUP(InputData[[#This Row],[PRODUCT ID]],MasterData[#All],3,0)</f>
        <v>Category01</v>
      </c>
      <c r="I251" t="str">
        <f>VLOOKUP(InputData[[#This Row],[PRODUCT ID]],MasterData[#All],4,0)</f>
        <v>Kg</v>
      </c>
      <c r="J251" s="7">
        <f>VLOOKUP(InputData[[#This Row],[PRODUCT ID]],MasterData[#All],5,0)</f>
        <v>71</v>
      </c>
      <c r="K251" s="7">
        <f>VLOOKUP(InputData[[#This Row],[PRODUCT ID]],MasterData[#All],6,0)</f>
        <v>80.94</v>
      </c>
      <c r="L251" s="7">
        <f>InputData[[#This Row],[BUYING PRIZE]]*InputData[[#This Row],[QUANTITY]]</f>
        <v>142</v>
      </c>
      <c r="M251" s="7">
        <f>InputData[[#This Row],[SELLING PRICE]]*InputData[[#This Row],[QUANTITY]]</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ID]],MasterData[#All],2,0)</f>
        <v>Product22</v>
      </c>
      <c r="H252" t="str">
        <f>VLOOKUP(InputData[[#This Row],[PRODUCT ID]],MasterData[#All],3,0)</f>
        <v>Category03</v>
      </c>
      <c r="I252" t="str">
        <f>VLOOKUP(InputData[[#This Row],[PRODUCT ID]],MasterData[#All],4,0)</f>
        <v>Ft</v>
      </c>
      <c r="J252" s="7">
        <f>VLOOKUP(InputData[[#This Row],[PRODUCT ID]],MasterData[#All],5,0)</f>
        <v>121</v>
      </c>
      <c r="K252" s="7">
        <f>VLOOKUP(InputData[[#This Row],[PRODUCT ID]],MasterData[#All],6,0)</f>
        <v>141.57</v>
      </c>
      <c r="L252" s="7">
        <f>InputData[[#This Row],[BUYING PRIZE]]*InputData[[#This Row],[QUANTITY]]</f>
        <v>968</v>
      </c>
      <c r="M252" s="7">
        <f>InputData[[#This Row],[SELLING PRICE]]*InputData[[#This Row],[QUANTITY]]</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ID]],MasterData[#All],2,0)</f>
        <v>Product23</v>
      </c>
      <c r="H253" t="str">
        <f>VLOOKUP(InputData[[#This Row],[PRODUCT ID]],MasterData[#All],3,0)</f>
        <v>Category03</v>
      </c>
      <c r="I253" t="str">
        <f>VLOOKUP(InputData[[#This Row],[PRODUCT ID]],MasterData[#All],4,0)</f>
        <v>Ft</v>
      </c>
      <c r="J253" s="7">
        <f>VLOOKUP(InputData[[#This Row],[PRODUCT ID]],MasterData[#All],5,0)</f>
        <v>141</v>
      </c>
      <c r="K253" s="7">
        <f>VLOOKUP(InputData[[#This Row],[PRODUCT ID]],MasterData[#All],6,0)</f>
        <v>149.46</v>
      </c>
      <c r="L253" s="7">
        <f>InputData[[#This Row],[BUYING PRIZE]]*InputData[[#This Row],[QUANTITY]]</f>
        <v>1692</v>
      </c>
      <c r="M253" s="7">
        <f>InputData[[#This Row],[SELLING PRICE]]*InputData[[#This Row],[QUANTITY]]</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ID]],MasterData[#All],2,0)</f>
        <v>Product29</v>
      </c>
      <c r="H254" t="str">
        <f>VLOOKUP(InputData[[#This Row],[PRODUCT ID]],MasterData[#All],3,0)</f>
        <v>Category04</v>
      </c>
      <c r="I254" t="str">
        <f>VLOOKUP(InputData[[#This Row],[PRODUCT ID]],MasterData[#All],4,0)</f>
        <v>Lt</v>
      </c>
      <c r="J254" s="7">
        <f>VLOOKUP(InputData[[#This Row],[PRODUCT ID]],MasterData[#All],5,0)</f>
        <v>47</v>
      </c>
      <c r="K254" s="7">
        <f>VLOOKUP(InputData[[#This Row],[PRODUCT ID]],MasterData[#All],6,0)</f>
        <v>53.11</v>
      </c>
      <c r="L254" s="7">
        <f>InputData[[#This Row],[BUYING PRIZE]]*InputData[[#This Row],[QUANTITY]]</f>
        <v>141</v>
      </c>
      <c r="M254" s="7">
        <f>InputData[[#This Row],[SELLING PRICE]]*InputData[[#This Row],[QUANTITY]]</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ID]],MasterData[#All],2,0)</f>
        <v>Product11</v>
      </c>
      <c r="H255" t="str">
        <f>VLOOKUP(InputData[[#This Row],[PRODUCT ID]],MasterData[#All],3,0)</f>
        <v>Category02</v>
      </c>
      <c r="I255" t="str">
        <f>VLOOKUP(InputData[[#This Row],[PRODUCT ID]],MasterData[#All],4,0)</f>
        <v>Lt</v>
      </c>
      <c r="J255" s="7">
        <f>VLOOKUP(InputData[[#This Row],[PRODUCT ID]],MasterData[#All],5,0)</f>
        <v>44</v>
      </c>
      <c r="K255" s="7">
        <f>VLOOKUP(InputData[[#This Row],[PRODUCT ID]],MasterData[#All],6,0)</f>
        <v>48.4</v>
      </c>
      <c r="L255" s="7">
        <f>InputData[[#This Row],[BUYING PRIZE]]*InputData[[#This Row],[QUANTITY]]</f>
        <v>440</v>
      </c>
      <c r="M255" s="7">
        <f>InputData[[#This Row],[SELLING PRICE]]*InputData[[#This Row],[QUANTITY]]</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ID]],MasterData[#All],2,0)</f>
        <v>Product12</v>
      </c>
      <c r="H256" t="str">
        <f>VLOOKUP(InputData[[#This Row],[PRODUCT ID]],MasterData[#All],3,0)</f>
        <v>Category02</v>
      </c>
      <c r="I256" t="str">
        <f>VLOOKUP(InputData[[#This Row],[PRODUCT ID]],MasterData[#All],4,0)</f>
        <v>Kg</v>
      </c>
      <c r="J256" s="7">
        <f>VLOOKUP(InputData[[#This Row],[PRODUCT ID]],MasterData[#All],5,0)</f>
        <v>73</v>
      </c>
      <c r="K256" s="7">
        <f>VLOOKUP(InputData[[#This Row],[PRODUCT ID]],MasterData[#All],6,0)</f>
        <v>94.17</v>
      </c>
      <c r="L256" s="7">
        <f>InputData[[#This Row],[BUYING PRIZE]]*InputData[[#This Row],[QUANTITY]]</f>
        <v>1022</v>
      </c>
      <c r="M256" s="7">
        <f>InputData[[#This Row],[SELLING PRICE]]*InputData[[#This Row],[QUANTITY]]</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ID]],MasterData[#All],2,0)</f>
        <v>Product26</v>
      </c>
      <c r="H257" t="str">
        <f>VLOOKUP(InputData[[#This Row],[PRODUCT ID]],MasterData[#All],3,0)</f>
        <v>Category04</v>
      </c>
      <c r="I257" t="str">
        <f>VLOOKUP(InputData[[#This Row],[PRODUCT ID]],MasterData[#All],4,0)</f>
        <v>No.</v>
      </c>
      <c r="J257" s="7">
        <f>VLOOKUP(InputData[[#This Row],[PRODUCT ID]],MasterData[#All],5,0)</f>
        <v>18</v>
      </c>
      <c r="K257" s="7">
        <f>VLOOKUP(InputData[[#This Row],[PRODUCT ID]],MasterData[#All],6,0)</f>
        <v>24.66</v>
      </c>
      <c r="L257" s="7">
        <f>InputData[[#This Row],[BUYING PRIZE]]*InputData[[#This Row],[QUANTITY]]</f>
        <v>180</v>
      </c>
      <c r="M257" s="7">
        <f>InputData[[#This Row],[SELLING PRICE]]*InputData[[#This Row],[QUANTITY]]</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ID]],MasterData[#All],2,0)</f>
        <v>Product42</v>
      </c>
      <c r="H258" t="str">
        <f>VLOOKUP(InputData[[#This Row],[PRODUCT ID]],MasterData[#All],3,0)</f>
        <v>Category05</v>
      </c>
      <c r="I258" t="str">
        <f>VLOOKUP(InputData[[#This Row],[PRODUCT ID]],MasterData[#All],4,0)</f>
        <v>Ft</v>
      </c>
      <c r="J258" s="7">
        <f>VLOOKUP(InputData[[#This Row],[PRODUCT ID]],MasterData[#All],5,0)</f>
        <v>120</v>
      </c>
      <c r="K258" s="7">
        <f>VLOOKUP(InputData[[#This Row],[PRODUCT ID]],MasterData[#All],6,0)</f>
        <v>162</v>
      </c>
      <c r="L258" s="7">
        <f>InputData[[#This Row],[BUYING PRIZE]]*InputData[[#This Row],[QUANTITY]]</f>
        <v>960</v>
      </c>
      <c r="M258" s="7">
        <f>InputData[[#This Row],[SELLING PRICE]]*InputData[[#This Row],[QUANTITY]]</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ID]],MasterData[#All],2,0)</f>
        <v>Product36</v>
      </c>
      <c r="H259" t="str">
        <f>VLOOKUP(InputData[[#This Row],[PRODUCT ID]],MasterData[#All],3,0)</f>
        <v>Category04</v>
      </c>
      <c r="I259" t="str">
        <f>VLOOKUP(InputData[[#This Row],[PRODUCT ID]],MasterData[#All],4,0)</f>
        <v>Kg</v>
      </c>
      <c r="J259" s="7">
        <f>VLOOKUP(InputData[[#This Row],[PRODUCT ID]],MasterData[#All],5,0)</f>
        <v>90</v>
      </c>
      <c r="K259" s="7">
        <f>VLOOKUP(InputData[[#This Row],[PRODUCT ID]],MasterData[#All],6,0)</f>
        <v>96.3</v>
      </c>
      <c r="L259" s="7">
        <f>InputData[[#This Row],[BUYING PRIZE]]*InputData[[#This Row],[QUANTITY]]</f>
        <v>720</v>
      </c>
      <c r="M259" s="7">
        <f>InputData[[#This Row],[SELLING PRICE]]*InputData[[#This Row],[QUANTITY]]</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ID]],MasterData[#All],2,0)</f>
        <v>Product41</v>
      </c>
      <c r="H260" t="str">
        <f>VLOOKUP(InputData[[#This Row],[PRODUCT ID]],MasterData[#All],3,0)</f>
        <v>Category05</v>
      </c>
      <c r="I260" t="str">
        <f>VLOOKUP(InputData[[#This Row],[PRODUCT ID]],MasterData[#All],4,0)</f>
        <v>Ft</v>
      </c>
      <c r="J260" s="7">
        <f>VLOOKUP(InputData[[#This Row],[PRODUCT ID]],MasterData[#All],5,0)</f>
        <v>138</v>
      </c>
      <c r="K260" s="7">
        <f>VLOOKUP(InputData[[#This Row],[PRODUCT ID]],MasterData[#All],6,0)</f>
        <v>173.88</v>
      </c>
      <c r="L260" s="7">
        <f>InputData[[#This Row],[BUYING PRIZE]]*InputData[[#This Row],[QUANTITY]]</f>
        <v>1932</v>
      </c>
      <c r="M260" s="7">
        <f>InputData[[#This Row],[SELLING PRICE]]*InputData[[#This Row],[QUANTITY]]</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ID]],MasterData[#All],2,0)</f>
        <v>Product29</v>
      </c>
      <c r="H261" t="str">
        <f>VLOOKUP(InputData[[#This Row],[PRODUCT ID]],MasterData[#All],3,0)</f>
        <v>Category04</v>
      </c>
      <c r="I261" t="str">
        <f>VLOOKUP(InputData[[#This Row],[PRODUCT ID]],MasterData[#All],4,0)</f>
        <v>Lt</v>
      </c>
      <c r="J261" s="7">
        <f>VLOOKUP(InputData[[#This Row],[PRODUCT ID]],MasterData[#All],5,0)</f>
        <v>47</v>
      </c>
      <c r="K261" s="7">
        <f>VLOOKUP(InputData[[#This Row],[PRODUCT ID]],MasterData[#All],6,0)</f>
        <v>53.11</v>
      </c>
      <c r="L261" s="7">
        <f>InputData[[#This Row],[BUYING PRIZE]]*InputData[[#This Row],[QUANTITY]]</f>
        <v>658</v>
      </c>
      <c r="M261" s="7">
        <f>InputData[[#This Row],[SELLING PRICE]]*InputData[[#This Row],[QUANTITY]]</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ID]],MasterData[#All],2,0)</f>
        <v>Product29</v>
      </c>
      <c r="H262" t="str">
        <f>VLOOKUP(InputData[[#This Row],[PRODUCT ID]],MasterData[#All],3,0)</f>
        <v>Category04</v>
      </c>
      <c r="I262" t="str">
        <f>VLOOKUP(InputData[[#This Row],[PRODUCT ID]],MasterData[#All],4,0)</f>
        <v>Lt</v>
      </c>
      <c r="J262" s="7">
        <f>VLOOKUP(InputData[[#This Row],[PRODUCT ID]],MasterData[#All],5,0)</f>
        <v>47</v>
      </c>
      <c r="K262" s="7">
        <f>VLOOKUP(InputData[[#This Row],[PRODUCT ID]],MasterData[#All],6,0)</f>
        <v>53.11</v>
      </c>
      <c r="L262" s="7">
        <f>InputData[[#This Row],[BUYING PRIZE]]*InputData[[#This Row],[QUANTITY]]</f>
        <v>282</v>
      </c>
      <c r="M262" s="7">
        <f>InputData[[#This Row],[SELLING PRICE]]*InputData[[#This Row],[QUANTITY]]</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ID]],MasterData[#All],2,0)</f>
        <v>Product10</v>
      </c>
      <c r="H263" t="str">
        <f>VLOOKUP(InputData[[#This Row],[PRODUCT ID]],MasterData[#All],3,0)</f>
        <v>Category02</v>
      </c>
      <c r="I263" t="str">
        <f>VLOOKUP(InputData[[#This Row],[PRODUCT ID]],MasterData[#All],4,0)</f>
        <v>Ft</v>
      </c>
      <c r="J263" s="7">
        <f>VLOOKUP(InputData[[#This Row],[PRODUCT ID]],MasterData[#All],5,0)</f>
        <v>148</v>
      </c>
      <c r="K263" s="7">
        <f>VLOOKUP(InputData[[#This Row],[PRODUCT ID]],MasterData[#All],6,0)</f>
        <v>164.28</v>
      </c>
      <c r="L263" s="7">
        <f>InputData[[#This Row],[BUYING PRIZE]]*InputData[[#This Row],[QUANTITY]]</f>
        <v>1924</v>
      </c>
      <c r="M263" s="7">
        <f>InputData[[#This Row],[SELLING PRICE]]*InputData[[#This Row],[QUANTITY]]</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ID]],MasterData[#All],2,0)</f>
        <v>Product22</v>
      </c>
      <c r="H264" t="str">
        <f>VLOOKUP(InputData[[#This Row],[PRODUCT ID]],MasterData[#All],3,0)</f>
        <v>Category03</v>
      </c>
      <c r="I264" t="str">
        <f>VLOOKUP(InputData[[#This Row],[PRODUCT ID]],MasterData[#All],4,0)</f>
        <v>Ft</v>
      </c>
      <c r="J264" s="7">
        <f>VLOOKUP(InputData[[#This Row],[PRODUCT ID]],MasterData[#All],5,0)</f>
        <v>121</v>
      </c>
      <c r="K264" s="7">
        <f>VLOOKUP(InputData[[#This Row],[PRODUCT ID]],MasterData[#All],6,0)</f>
        <v>141.57</v>
      </c>
      <c r="L264" s="7">
        <f>InputData[[#This Row],[BUYING PRIZE]]*InputData[[#This Row],[QUANTITY]]</f>
        <v>121</v>
      </c>
      <c r="M264" s="7">
        <f>InputData[[#This Row],[SELLING PRICE]]*InputData[[#This Row],[QUANTITY]]</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ID]],MasterData[#All],2,0)</f>
        <v>Product10</v>
      </c>
      <c r="H265" t="str">
        <f>VLOOKUP(InputData[[#This Row],[PRODUCT ID]],MasterData[#All],3,0)</f>
        <v>Category02</v>
      </c>
      <c r="I265" t="str">
        <f>VLOOKUP(InputData[[#This Row],[PRODUCT ID]],MasterData[#All],4,0)</f>
        <v>Ft</v>
      </c>
      <c r="J265" s="7">
        <f>VLOOKUP(InputData[[#This Row],[PRODUCT ID]],MasterData[#All],5,0)</f>
        <v>148</v>
      </c>
      <c r="K265" s="7">
        <f>VLOOKUP(InputData[[#This Row],[PRODUCT ID]],MasterData[#All],6,0)</f>
        <v>164.28</v>
      </c>
      <c r="L265" s="7">
        <f>InputData[[#This Row],[BUYING PRIZE]]*InputData[[#This Row],[QUANTITY]]</f>
        <v>1036</v>
      </c>
      <c r="M265" s="7">
        <f>InputData[[#This Row],[SELLING PRICE]]*InputData[[#This Row],[QUANTITY]]</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ID]],MasterData[#All],2,0)</f>
        <v>Product15</v>
      </c>
      <c r="H266" t="str">
        <f>VLOOKUP(InputData[[#This Row],[PRODUCT ID]],MasterData[#All],3,0)</f>
        <v>Category02</v>
      </c>
      <c r="I266" t="str">
        <f>VLOOKUP(InputData[[#This Row],[PRODUCT ID]],MasterData[#All],4,0)</f>
        <v>No.</v>
      </c>
      <c r="J266" s="7">
        <f>VLOOKUP(InputData[[#This Row],[PRODUCT ID]],MasterData[#All],5,0)</f>
        <v>12</v>
      </c>
      <c r="K266" s="7">
        <f>VLOOKUP(InputData[[#This Row],[PRODUCT ID]],MasterData[#All],6,0)</f>
        <v>15.719999999999999</v>
      </c>
      <c r="L266" s="7">
        <f>InputData[[#This Row],[BUYING PRIZE]]*InputData[[#This Row],[QUANTITY]]</f>
        <v>24</v>
      </c>
      <c r="M266" s="7">
        <f>InputData[[#This Row],[SELLING PRICE]]*InputData[[#This Row],[QUANTITY]]</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ID]],MasterData[#All],2,0)</f>
        <v>Product33</v>
      </c>
      <c r="H267" t="str">
        <f>VLOOKUP(InputData[[#This Row],[PRODUCT ID]],MasterData[#All],3,0)</f>
        <v>Category04</v>
      </c>
      <c r="I267" t="str">
        <f>VLOOKUP(InputData[[#This Row],[PRODUCT ID]],MasterData[#All],4,0)</f>
        <v>Kg</v>
      </c>
      <c r="J267" s="7">
        <f>VLOOKUP(InputData[[#This Row],[PRODUCT ID]],MasterData[#All],5,0)</f>
        <v>95</v>
      </c>
      <c r="K267" s="7">
        <f>VLOOKUP(InputData[[#This Row],[PRODUCT ID]],MasterData[#All],6,0)</f>
        <v>119.7</v>
      </c>
      <c r="L267" s="7">
        <f>InputData[[#This Row],[BUYING PRIZE]]*InputData[[#This Row],[QUANTITY]]</f>
        <v>95</v>
      </c>
      <c r="M267" s="7">
        <f>InputData[[#This Row],[SELLING PRICE]]*InputData[[#This Row],[QUANTITY]]</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ID]],MasterData[#All],2,0)</f>
        <v>Product43</v>
      </c>
      <c r="H268" t="str">
        <f>VLOOKUP(InputData[[#This Row],[PRODUCT ID]],MasterData[#All],3,0)</f>
        <v>Category05</v>
      </c>
      <c r="I268" t="str">
        <f>VLOOKUP(InputData[[#This Row],[PRODUCT ID]],MasterData[#All],4,0)</f>
        <v>Kg</v>
      </c>
      <c r="J268" s="7">
        <f>VLOOKUP(InputData[[#This Row],[PRODUCT ID]],MasterData[#All],5,0)</f>
        <v>67</v>
      </c>
      <c r="K268" s="7">
        <f>VLOOKUP(InputData[[#This Row],[PRODUCT ID]],MasterData[#All],6,0)</f>
        <v>83.08</v>
      </c>
      <c r="L268" s="7">
        <f>InputData[[#This Row],[BUYING PRIZE]]*InputData[[#This Row],[QUANTITY]]</f>
        <v>603</v>
      </c>
      <c r="M268" s="7">
        <f>InputData[[#This Row],[SELLING PRICE]]*InputData[[#This Row],[QUANTITY]]</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ID]],MasterData[#All],2,0)</f>
        <v>Product12</v>
      </c>
      <c r="H269" t="str">
        <f>VLOOKUP(InputData[[#This Row],[PRODUCT ID]],MasterData[#All],3,0)</f>
        <v>Category02</v>
      </c>
      <c r="I269" t="str">
        <f>VLOOKUP(InputData[[#This Row],[PRODUCT ID]],MasterData[#All],4,0)</f>
        <v>Kg</v>
      </c>
      <c r="J269" s="7">
        <f>VLOOKUP(InputData[[#This Row],[PRODUCT ID]],MasterData[#All],5,0)</f>
        <v>73</v>
      </c>
      <c r="K269" s="7">
        <f>VLOOKUP(InputData[[#This Row],[PRODUCT ID]],MasterData[#All],6,0)</f>
        <v>94.17</v>
      </c>
      <c r="L269" s="7">
        <f>InputData[[#This Row],[BUYING PRIZE]]*InputData[[#This Row],[QUANTITY]]</f>
        <v>584</v>
      </c>
      <c r="M269" s="7">
        <f>InputData[[#This Row],[SELLING PRICE]]*InputData[[#This Row],[QUANTITY]]</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ID]],MasterData[#All],2,0)</f>
        <v>Product29</v>
      </c>
      <c r="H270" t="str">
        <f>VLOOKUP(InputData[[#This Row],[PRODUCT ID]],MasterData[#All],3,0)</f>
        <v>Category04</v>
      </c>
      <c r="I270" t="str">
        <f>VLOOKUP(InputData[[#This Row],[PRODUCT ID]],MasterData[#All],4,0)</f>
        <v>Lt</v>
      </c>
      <c r="J270" s="7">
        <f>VLOOKUP(InputData[[#This Row],[PRODUCT ID]],MasterData[#All],5,0)</f>
        <v>47</v>
      </c>
      <c r="K270" s="7">
        <f>VLOOKUP(InputData[[#This Row],[PRODUCT ID]],MasterData[#All],6,0)</f>
        <v>53.11</v>
      </c>
      <c r="L270" s="7">
        <f>InputData[[#This Row],[BUYING PRIZE]]*InputData[[#This Row],[QUANTITY]]</f>
        <v>47</v>
      </c>
      <c r="M270" s="7">
        <f>InputData[[#This Row],[SELLING PRICE]]*InputData[[#This Row],[QUANTITY]]</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ID]],MasterData[#All],2,0)</f>
        <v>Product32</v>
      </c>
      <c r="H271" t="str">
        <f>VLOOKUP(InputData[[#This Row],[PRODUCT ID]],MasterData[#All],3,0)</f>
        <v>Category04</v>
      </c>
      <c r="I271" t="str">
        <f>VLOOKUP(InputData[[#This Row],[PRODUCT ID]],MasterData[#All],4,0)</f>
        <v>Kg</v>
      </c>
      <c r="J271" s="7">
        <f>VLOOKUP(InputData[[#This Row],[PRODUCT ID]],MasterData[#All],5,0)</f>
        <v>89</v>
      </c>
      <c r="K271" s="7">
        <f>VLOOKUP(InputData[[#This Row],[PRODUCT ID]],MasterData[#All],6,0)</f>
        <v>117.48</v>
      </c>
      <c r="L271" s="7">
        <f>InputData[[#This Row],[BUYING PRIZE]]*InputData[[#This Row],[QUANTITY]]</f>
        <v>1068</v>
      </c>
      <c r="M271" s="7">
        <f>InputData[[#This Row],[SELLING PRICE]]*InputData[[#This Row],[QUANTITY]]</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ID]],MasterData[#All],2,0)</f>
        <v>Product34</v>
      </c>
      <c r="H272" t="str">
        <f>VLOOKUP(InputData[[#This Row],[PRODUCT ID]],MasterData[#All],3,0)</f>
        <v>Category04</v>
      </c>
      <c r="I272" t="str">
        <f>VLOOKUP(InputData[[#This Row],[PRODUCT ID]],MasterData[#All],4,0)</f>
        <v>Lt</v>
      </c>
      <c r="J272" s="7">
        <f>VLOOKUP(InputData[[#This Row],[PRODUCT ID]],MasterData[#All],5,0)</f>
        <v>55</v>
      </c>
      <c r="K272" s="7">
        <f>VLOOKUP(InputData[[#This Row],[PRODUCT ID]],MasterData[#All],6,0)</f>
        <v>58.3</v>
      </c>
      <c r="L272" s="7">
        <f>InputData[[#This Row],[BUYING PRIZE]]*InputData[[#This Row],[QUANTITY]]</f>
        <v>770</v>
      </c>
      <c r="M272" s="7">
        <f>InputData[[#This Row],[SELLING PRICE]]*InputData[[#This Row],[QUANTITY]]</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ID]],MasterData[#All],2,0)</f>
        <v>Product32</v>
      </c>
      <c r="H273" t="str">
        <f>VLOOKUP(InputData[[#This Row],[PRODUCT ID]],MasterData[#All],3,0)</f>
        <v>Category04</v>
      </c>
      <c r="I273" t="str">
        <f>VLOOKUP(InputData[[#This Row],[PRODUCT ID]],MasterData[#All],4,0)</f>
        <v>Kg</v>
      </c>
      <c r="J273" s="7">
        <f>VLOOKUP(InputData[[#This Row],[PRODUCT ID]],MasterData[#All],5,0)</f>
        <v>89</v>
      </c>
      <c r="K273" s="7">
        <f>VLOOKUP(InputData[[#This Row],[PRODUCT ID]],MasterData[#All],6,0)</f>
        <v>117.48</v>
      </c>
      <c r="L273" s="7">
        <f>InputData[[#This Row],[BUYING PRIZE]]*InputData[[#This Row],[QUANTITY]]</f>
        <v>178</v>
      </c>
      <c r="M273" s="7">
        <f>InputData[[#This Row],[SELLING PRICE]]*InputData[[#This Row],[QUANTITY]]</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ID]],MasterData[#All],2,0)</f>
        <v>Product19</v>
      </c>
      <c r="H274" t="str">
        <f>VLOOKUP(InputData[[#This Row],[PRODUCT ID]],MasterData[#All],3,0)</f>
        <v>Category02</v>
      </c>
      <c r="I274" t="str">
        <f>VLOOKUP(InputData[[#This Row],[PRODUCT ID]],MasterData[#All],4,0)</f>
        <v>Ft</v>
      </c>
      <c r="J274" s="7">
        <f>VLOOKUP(InputData[[#This Row],[PRODUCT ID]],MasterData[#All],5,0)</f>
        <v>150</v>
      </c>
      <c r="K274" s="7">
        <f>VLOOKUP(InputData[[#This Row],[PRODUCT ID]],MasterData[#All],6,0)</f>
        <v>210</v>
      </c>
      <c r="L274" s="7">
        <f>InputData[[#This Row],[BUYING PRIZE]]*InputData[[#This Row],[QUANTITY]]</f>
        <v>900</v>
      </c>
      <c r="M274" s="7">
        <f>InputData[[#This Row],[SELLING PRICE]]*InputData[[#This Row],[QUANTITY]]</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ID]],MasterData[#All],2,0)</f>
        <v>Product11</v>
      </c>
      <c r="H275" t="str">
        <f>VLOOKUP(InputData[[#This Row],[PRODUCT ID]],MasterData[#All],3,0)</f>
        <v>Category02</v>
      </c>
      <c r="I275" t="str">
        <f>VLOOKUP(InputData[[#This Row],[PRODUCT ID]],MasterData[#All],4,0)</f>
        <v>Lt</v>
      </c>
      <c r="J275" s="7">
        <f>VLOOKUP(InputData[[#This Row],[PRODUCT ID]],MasterData[#All],5,0)</f>
        <v>44</v>
      </c>
      <c r="K275" s="7">
        <f>VLOOKUP(InputData[[#This Row],[PRODUCT ID]],MasterData[#All],6,0)</f>
        <v>48.4</v>
      </c>
      <c r="L275" s="7">
        <f>InputData[[#This Row],[BUYING PRIZE]]*InputData[[#This Row],[QUANTITY]]</f>
        <v>616</v>
      </c>
      <c r="M275" s="7">
        <f>InputData[[#This Row],[SELLING PRICE]]*InputData[[#This Row],[QUANTITY]]</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ID]],MasterData[#All],2,0)</f>
        <v>Product22</v>
      </c>
      <c r="H276" t="str">
        <f>VLOOKUP(InputData[[#This Row],[PRODUCT ID]],MasterData[#All],3,0)</f>
        <v>Category03</v>
      </c>
      <c r="I276" t="str">
        <f>VLOOKUP(InputData[[#This Row],[PRODUCT ID]],MasterData[#All],4,0)</f>
        <v>Ft</v>
      </c>
      <c r="J276" s="7">
        <f>VLOOKUP(InputData[[#This Row],[PRODUCT ID]],MasterData[#All],5,0)</f>
        <v>121</v>
      </c>
      <c r="K276" s="7">
        <f>VLOOKUP(InputData[[#This Row],[PRODUCT ID]],MasterData[#All],6,0)</f>
        <v>141.57</v>
      </c>
      <c r="L276" s="7">
        <f>InputData[[#This Row],[BUYING PRIZE]]*InputData[[#This Row],[QUANTITY]]</f>
        <v>1210</v>
      </c>
      <c r="M276" s="7">
        <f>InputData[[#This Row],[SELLING PRICE]]*InputData[[#This Row],[QUANTITY]]</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ID]],MasterData[#All],2,0)</f>
        <v>Product14</v>
      </c>
      <c r="H277" t="str">
        <f>VLOOKUP(InputData[[#This Row],[PRODUCT ID]],MasterData[#All],3,0)</f>
        <v>Category02</v>
      </c>
      <c r="I277" t="str">
        <f>VLOOKUP(InputData[[#This Row],[PRODUCT ID]],MasterData[#All],4,0)</f>
        <v>Kg</v>
      </c>
      <c r="J277" s="7">
        <f>VLOOKUP(InputData[[#This Row],[PRODUCT ID]],MasterData[#All],5,0)</f>
        <v>112</v>
      </c>
      <c r="K277" s="7">
        <f>VLOOKUP(InputData[[#This Row],[PRODUCT ID]],MasterData[#All],6,0)</f>
        <v>146.72</v>
      </c>
      <c r="L277" s="7">
        <f>InputData[[#This Row],[BUYING PRIZE]]*InputData[[#This Row],[QUANTITY]]</f>
        <v>1232</v>
      </c>
      <c r="M277" s="7">
        <f>InputData[[#This Row],[SELLING PRICE]]*InputData[[#This Row],[QUANTITY]]</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ID]],MasterData[#All],2,0)</f>
        <v>Product40</v>
      </c>
      <c r="H278" t="str">
        <f>VLOOKUP(InputData[[#This Row],[PRODUCT ID]],MasterData[#All],3,0)</f>
        <v>Category05</v>
      </c>
      <c r="I278" t="str">
        <f>VLOOKUP(InputData[[#This Row],[PRODUCT ID]],MasterData[#All],4,0)</f>
        <v>Kg</v>
      </c>
      <c r="J278" s="7">
        <f>VLOOKUP(InputData[[#This Row],[PRODUCT ID]],MasterData[#All],5,0)</f>
        <v>90</v>
      </c>
      <c r="K278" s="7">
        <f>VLOOKUP(InputData[[#This Row],[PRODUCT ID]],MasterData[#All],6,0)</f>
        <v>115.2</v>
      </c>
      <c r="L278" s="7">
        <f>InputData[[#This Row],[BUYING PRIZE]]*InputData[[#This Row],[QUANTITY]]</f>
        <v>360</v>
      </c>
      <c r="M278" s="7">
        <f>InputData[[#This Row],[SELLING PRICE]]*InputData[[#This Row],[QUANTITY]]</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ID]],MasterData[#All],2,0)</f>
        <v>Product08</v>
      </c>
      <c r="H279" t="str">
        <f>VLOOKUP(InputData[[#This Row],[PRODUCT ID]],MasterData[#All],3,0)</f>
        <v>Category01</v>
      </c>
      <c r="I279" t="str">
        <f>VLOOKUP(InputData[[#This Row],[PRODUCT ID]],MasterData[#All],4,0)</f>
        <v>Kg</v>
      </c>
      <c r="J279" s="7">
        <f>VLOOKUP(InputData[[#This Row],[PRODUCT ID]],MasterData[#All],5,0)</f>
        <v>83</v>
      </c>
      <c r="K279" s="7">
        <f>VLOOKUP(InputData[[#This Row],[PRODUCT ID]],MasterData[#All],6,0)</f>
        <v>94.62</v>
      </c>
      <c r="L279" s="7">
        <f>InputData[[#This Row],[BUYING PRIZE]]*InputData[[#This Row],[QUANTITY]]</f>
        <v>747</v>
      </c>
      <c r="M279" s="7">
        <f>InputData[[#This Row],[SELLING PRICE]]*InputData[[#This Row],[QUANTITY]]</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ID]],MasterData[#All],2,0)</f>
        <v>Product21</v>
      </c>
      <c r="H280" t="str">
        <f>VLOOKUP(InputData[[#This Row],[PRODUCT ID]],MasterData[#All],3,0)</f>
        <v>Category03</v>
      </c>
      <c r="I280" t="str">
        <f>VLOOKUP(InputData[[#This Row],[PRODUCT ID]],MasterData[#All],4,0)</f>
        <v>Ft</v>
      </c>
      <c r="J280" s="7">
        <f>VLOOKUP(InputData[[#This Row],[PRODUCT ID]],MasterData[#All],5,0)</f>
        <v>126</v>
      </c>
      <c r="K280" s="7">
        <f>VLOOKUP(InputData[[#This Row],[PRODUCT ID]],MasterData[#All],6,0)</f>
        <v>162.54</v>
      </c>
      <c r="L280" s="7">
        <f>InputData[[#This Row],[BUYING PRIZE]]*InputData[[#This Row],[QUANTITY]]</f>
        <v>252</v>
      </c>
      <c r="M280" s="7">
        <f>InputData[[#This Row],[SELLING PRICE]]*InputData[[#This Row],[QUANTITY]]</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ID]],MasterData[#All],2,0)</f>
        <v>Product14</v>
      </c>
      <c r="H281" t="str">
        <f>VLOOKUP(InputData[[#This Row],[PRODUCT ID]],MasterData[#All],3,0)</f>
        <v>Category02</v>
      </c>
      <c r="I281" t="str">
        <f>VLOOKUP(InputData[[#This Row],[PRODUCT ID]],MasterData[#All],4,0)</f>
        <v>Kg</v>
      </c>
      <c r="J281" s="7">
        <f>VLOOKUP(InputData[[#This Row],[PRODUCT ID]],MasterData[#All],5,0)</f>
        <v>112</v>
      </c>
      <c r="K281" s="7">
        <f>VLOOKUP(InputData[[#This Row],[PRODUCT ID]],MasterData[#All],6,0)</f>
        <v>146.72</v>
      </c>
      <c r="L281" s="7">
        <f>InputData[[#This Row],[BUYING PRIZE]]*InputData[[#This Row],[QUANTITY]]</f>
        <v>784</v>
      </c>
      <c r="M281" s="7">
        <f>InputData[[#This Row],[SELLING PRICE]]*InputData[[#This Row],[QUANTITY]]</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ID]],MasterData[#All],2,0)</f>
        <v>Product01</v>
      </c>
      <c r="H282" t="str">
        <f>VLOOKUP(InputData[[#This Row],[PRODUCT ID]],MasterData[#All],3,0)</f>
        <v>Category01</v>
      </c>
      <c r="I282" t="str">
        <f>VLOOKUP(InputData[[#This Row],[PRODUCT ID]],MasterData[#All],4,0)</f>
        <v>Kg</v>
      </c>
      <c r="J282" s="7">
        <f>VLOOKUP(InputData[[#This Row],[PRODUCT ID]],MasterData[#All],5,0)</f>
        <v>98</v>
      </c>
      <c r="K282" s="7">
        <f>VLOOKUP(InputData[[#This Row],[PRODUCT ID]],MasterData[#All],6,0)</f>
        <v>103.88</v>
      </c>
      <c r="L282" s="7">
        <f>InputData[[#This Row],[BUYING PRIZE]]*InputData[[#This Row],[QUANTITY]]</f>
        <v>588</v>
      </c>
      <c r="M282" s="7">
        <f>InputData[[#This Row],[SELLING PRICE]]*InputData[[#This Row],[QUANTITY]]</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ID]],MasterData[#All],2,0)</f>
        <v>Product02</v>
      </c>
      <c r="H283" t="str">
        <f>VLOOKUP(InputData[[#This Row],[PRODUCT ID]],MasterData[#All],3,0)</f>
        <v>Category01</v>
      </c>
      <c r="I283" t="str">
        <f>VLOOKUP(InputData[[#This Row],[PRODUCT ID]],MasterData[#All],4,0)</f>
        <v>Kg</v>
      </c>
      <c r="J283" s="7">
        <f>VLOOKUP(InputData[[#This Row],[PRODUCT ID]],MasterData[#All],5,0)</f>
        <v>105</v>
      </c>
      <c r="K283" s="7">
        <f>VLOOKUP(InputData[[#This Row],[PRODUCT ID]],MasterData[#All],6,0)</f>
        <v>142.80000000000001</v>
      </c>
      <c r="L283" s="7">
        <f>InputData[[#This Row],[BUYING PRIZE]]*InputData[[#This Row],[QUANTITY]]</f>
        <v>525</v>
      </c>
      <c r="M283" s="7">
        <f>InputData[[#This Row],[SELLING PRICE]]*InputData[[#This Row],[QUANTITY]]</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ID]],MasterData[#All],2,0)</f>
        <v>Product42</v>
      </c>
      <c r="H284" t="str">
        <f>VLOOKUP(InputData[[#This Row],[PRODUCT ID]],MasterData[#All],3,0)</f>
        <v>Category05</v>
      </c>
      <c r="I284" t="str">
        <f>VLOOKUP(InputData[[#This Row],[PRODUCT ID]],MasterData[#All],4,0)</f>
        <v>Ft</v>
      </c>
      <c r="J284" s="7">
        <f>VLOOKUP(InputData[[#This Row],[PRODUCT ID]],MasterData[#All],5,0)</f>
        <v>120</v>
      </c>
      <c r="K284" s="7">
        <f>VLOOKUP(InputData[[#This Row],[PRODUCT ID]],MasterData[#All],6,0)</f>
        <v>162</v>
      </c>
      <c r="L284" s="7">
        <f>InputData[[#This Row],[BUYING PRIZE]]*InputData[[#This Row],[QUANTITY]]</f>
        <v>960</v>
      </c>
      <c r="M284" s="7">
        <f>InputData[[#This Row],[SELLING PRICE]]*InputData[[#This Row],[QUANTITY]]</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ID]],MasterData[#All],2,0)</f>
        <v>Product30</v>
      </c>
      <c r="H285" t="str">
        <f>VLOOKUP(InputData[[#This Row],[PRODUCT ID]],MasterData[#All],3,0)</f>
        <v>Category04</v>
      </c>
      <c r="I285" t="str">
        <f>VLOOKUP(InputData[[#This Row],[PRODUCT ID]],MasterData[#All],4,0)</f>
        <v>Ft</v>
      </c>
      <c r="J285" s="7">
        <f>VLOOKUP(InputData[[#This Row],[PRODUCT ID]],MasterData[#All],5,0)</f>
        <v>148</v>
      </c>
      <c r="K285" s="7">
        <f>VLOOKUP(InputData[[#This Row],[PRODUCT ID]],MasterData[#All],6,0)</f>
        <v>201.28</v>
      </c>
      <c r="L285" s="7">
        <f>InputData[[#This Row],[BUYING PRIZE]]*InputData[[#This Row],[QUANTITY]]</f>
        <v>2220</v>
      </c>
      <c r="M285" s="7">
        <f>InputData[[#This Row],[SELLING PRICE]]*InputData[[#This Row],[QUANTITY]]</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ID]],MasterData[#All],2,0)</f>
        <v>Product17</v>
      </c>
      <c r="H286" t="str">
        <f>VLOOKUP(InputData[[#This Row],[PRODUCT ID]],MasterData[#All],3,0)</f>
        <v>Category02</v>
      </c>
      <c r="I286" t="str">
        <f>VLOOKUP(InputData[[#This Row],[PRODUCT ID]],MasterData[#All],4,0)</f>
        <v>Ft</v>
      </c>
      <c r="J286" s="7">
        <f>VLOOKUP(InputData[[#This Row],[PRODUCT ID]],MasterData[#All],5,0)</f>
        <v>134</v>
      </c>
      <c r="K286" s="7">
        <f>VLOOKUP(InputData[[#This Row],[PRODUCT ID]],MasterData[#All],6,0)</f>
        <v>156.78</v>
      </c>
      <c r="L286" s="7">
        <f>InputData[[#This Row],[BUYING PRIZE]]*InputData[[#This Row],[QUANTITY]]</f>
        <v>1876</v>
      </c>
      <c r="M286" s="7">
        <f>InputData[[#This Row],[SELLING PRICE]]*InputData[[#This Row],[QUANTITY]]</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ID]],MasterData[#All],2,0)</f>
        <v>Product16</v>
      </c>
      <c r="H287" t="str">
        <f>VLOOKUP(InputData[[#This Row],[PRODUCT ID]],MasterData[#All],3,0)</f>
        <v>Category02</v>
      </c>
      <c r="I287" t="str">
        <f>VLOOKUP(InputData[[#This Row],[PRODUCT ID]],MasterData[#All],4,0)</f>
        <v>No.</v>
      </c>
      <c r="J287" s="7">
        <f>VLOOKUP(InputData[[#This Row],[PRODUCT ID]],MasterData[#All],5,0)</f>
        <v>13</v>
      </c>
      <c r="K287" s="7">
        <f>VLOOKUP(InputData[[#This Row],[PRODUCT ID]],MasterData[#All],6,0)</f>
        <v>16.64</v>
      </c>
      <c r="L287" s="7">
        <f>InputData[[#This Row],[BUYING PRIZE]]*InputData[[#This Row],[QUANTITY]]</f>
        <v>143</v>
      </c>
      <c r="M287" s="7">
        <f>InputData[[#This Row],[SELLING PRICE]]*InputData[[#This Row],[QUANTITY]]</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ID]],MasterData[#All],2,0)</f>
        <v>Product23</v>
      </c>
      <c r="H288" t="str">
        <f>VLOOKUP(InputData[[#This Row],[PRODUCT ID]],MasterData[#All],3,0)</f>
        <v>Category03</v>
      </c>
      <c r="I288" t="str">
        <f>VLOOKUP(InputData[[#This Row],[PRODUCT ID]],MasterData[#All],4,0)</f>
        <v>Ft</v>
      </c>
      <c r="J288" s="7">
        <f>VLOOKUP(InputData[[#This Row],[PRODUCT ID]],MasterData[#All],5,0)</f>
        <v>141</v>
      </c>
      <c r="K288" s="7">
        <f>VLOOKUP(InputData[[#This Row],[PRODUCT ID]],MasterData[#All],6,0)</f>
        <v>149.46</v>
      </c>
      <c r="L288" s="7">
        <f>InputData[[#This Row],[BUYING PRIZE]]*InputData[[#This Row],[QUANTITY]]</f>
        <v>846</v>
      </c>
      <c r="M288" s="7">
        <f>InputData[[#This Row],[SELLING PRICE]]*InputData[[#This Row],[QUANTITY]]</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ID]],MasterData[#All],2,0)</f>
        <v>Product41</v>
      </c>
      <c r="H289" t="str">
        <f>VLOOKUP(InputData[[#This Row],[PRODUCT ID]],MasterData[#All],3,0)</f>
        <v>Category05</v>
      </c>
      <c r="I289" t="str">
        <f>VLOOKUP(InputData[[#This Row],[PRODUCT ID]],MasterData[#All],4,0)</f>
        <v>Ft</v>
      </c>
      <c r="J289" s="7">
        <f>VLOOKUP(InputData[[#This Row],[PRODUCT ID]],MasterData[#All],5,0)</f>
        <v>138</v>
      </c>
      <c r="K289" s="7">
        <f>VLOOKUP(InputData[[#This Row],[PRODUCT ID]],MasterData[#All],6,0)</f>
        <v>173.88</v>
      </c>
      <c r="L289" s="7">
        <f>InputData[[#This Row],[BUYING PRIZE]]*InputData[[#This Row],[QUANTITY]]</f>
        <v>1242</v>
      </c>
      <c r="M289" s="7">
        <f>InputData[[#This Row],[SELLING PRICE]]*InputData[[#This Row],[QUANTITY]]</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ID]],MasterData[#All],2,0)</f>
        <v>Product05</v>
      </c>
      <c r="H290" t="str">
        <f>VLOOKUP(InputData[[#This Row],[PRODUCT ID]],MasterData[#All],3,0)</f>
        <v>Category01</v>
      </c>
      <c r="I290" t="str">
        <f>VLOOKUP(InputData[[#This Row],[PRODUCT ID]],MasterData[#All],4,0)</f>
        <v>Ft</v>
      </c>
      <c r="J290" s="7">
        <f>VLOOKUP(InputData[[#This Row],[PRODUCT ID]],MasterData[#All],5,0)</f>
        <v>133</v>
      </c>
      <c r="K290" s="7">
        <f>VLOOKUP(InputData[[#This Row],[PRODUCT ID]],MasterData[#All],6,0)</f>
        <v>155.61000000000001</v>
      </c>
      <c r="L290" s="7">
        <f>InputData[[#This Row],[BUYING PRIZE]]*InputData[[#This Row],[QUANTITY]]</f>
        <v>1197</v>
      </c>
      <c r="M290" s="7">
        <f>InputData[[#This Row],[SELLING PRICE]]*InputData[[#This Row],[QUANTITY]]</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ID]],MasterData[#All],2,0)</f>
        <v>Product14</v>
      </c>
      <c r="H291" t="str">
        <f>VLOOKUP(InputData[[#This Row],[PRODUCT ID]],MasterData[#All],3,0)</f>
        <v>Category02</v>
      </c>
      <c r="I291" t="str">
        <f>VLOOKUP(InputData[[#This Row],[PRODUCT ID]],MasterData[#All],4,0)</f>
        <v>Kg</v>
      </c>
      <c r="J291" s="7">
        <f>VLOOKUP(InputData[[#This Row],[PRODUCT ID]],MasterData[#All],5,0)</f>
        <v>112</v>
      </c>
      <c r="K291" s="7">
        <f>VLOOKUP(InputData[[#This Row],[PRODUCT ID]],MasterData[#All],6,0)</f>
        <v>146.72</v>
      </c>
      <c r="L291" s="7">
        <f>InputData[[#This Row],[BUYING PRIZE]]*InputData[[#This Row],[QUANTITY]]</f>
        <v>896</v>
      </c>
      <c r="M291" s="7">
        <f>InputData[[#This Row],[SELLING PRICE]]*InputData[[#This Row],[QUANTITY]]</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ID]],MasterData[#All],2,0)</f>
        <v>Product18</v>
      </c>
      <c r="H292" t="str">
        <f>VLOOKUP(InputData[[#This Row],[PRODUCT ID]],MasterData[#All],3,0)</f>
        <v>Category02</v>
      </c>
      <c r="I292" t="str">
        <f>VLOOKUP(InputData[[#This Row],[PRODUCT ID]],MasterData[#All],4,0)</f>
        <v>No.</v>
      </c>
      <c r="J292" s="7">
        <f>VLOOKUP(InputData[[#This Row],[PRODUCT ID]],MasterData[#All],5,0)</f>
        <v>37</v>
      </c>
      <c r="K292" s="7">
        <f>VLOOKUP(InputData[[#This Row],[PRODUCT ID]],MasterData[#All],6,0)</f>
        <v>49.21</v>
      </c>
      <c r="L292" s="7">
        <f>InputData[[#This Row],[BUYING PRIZE]]*InputData[[#This Row],[QUANTITY]]</f>
        <v>222</v>
      </c>
      <c r="M292" s="7">
        <f>InputData[[#This Row],[SELLING PRICE]]*InputData[[#This Row],[QUANTITY]]</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ID]],MasterData[#All],2,0)</f>
        <v>Product02</v>
      </c>
      <c r="H293" t="str">
        <f>VLOOKUP(InputData[[#This Row],[PRODUCT ID]],MasterData[#All],3,0)</f>
        <v>Category01</v>
      </c>
      <c r="I293" t="str">
        <f>VLOOKUP(InputData[[#This Row],[PRODUCT ID]],MasterData[#All],4,0)</f>
        <v>Kg</v>
      </c>
      <c r="J293" s="7">
        <f>VLOOKUP(InputData[[#This Row],[PRODUCT ID]],MasterData[#All],5,0)</f>
        <v>105</v>
      </c>
      <c r="K293" s="7">
        <f>VLOOKUP(InputData[[#This Row],[PRODUCT ID]],MasterData[#All],6,0)</f>
        <v>142.80000000000001</v>
      </c>
      <c r="L293" s="7">
        <f>InputData[[#This Row],[BUYING PRIZE]]*InputData[[#This Row],[QUANTITY]]</f>
        <v>630</v>
      </c>
      <c r="M293" s="7">
        <f>InputData[[#This Row],[SELLING PRICE]]*InputData[[#This Row],[QUANTITY]]</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ID]],MasterData[#All],2,0)</f>
        <v>Product05</v>
      </c>
      <c r="H294" t="str">
        <f>VLOOKUP(InputData[[#This Row],[PRODUCT ID]],MasterData[#All],3,0)</f>
        <v>Category01</v>
      </c>
      <c r="I294" t="str">
        <f>VLOOKUP(InputData[[#This Row],[PRODUCT ID]],MasterData[#All],4,0)</f>
        <v>Ft</v>
      </c>
      <c r="J294" s="7">
        <f>VLOOKUP(InputData[[#This Row],[PRODUCT ID]],MasterData[#All],5,0)</f>
        <v>133</v>
      </c>
      <c r="K294" s="7">
        <f>VLOOKUP(InputData[[#This Row],[PRODUCT ID]],MasterData[#All],6,0)</f>
        <v>155.61000000000001</v>
      </c>
      <c r="L294" s="7">
        <f>InputData[[#This Row],[BUYING PRIZE]]*InputData[[#This Row],[QUANTITY]]</f>
        <v>1463</v>
      </c>
      <c r="M294" s="7">
        <f>InputData[[#This Row],[SELLING PRICE]]*InputData[[#This Row],[QUANTITY]]</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ID]],MasterData[#All],2,0)</f>
        <v>Product04</v>
      </c>
      <c r="H295" t="str">
        <f>VLOOKUP(InputData[[#This Row],[PRODUCT ID]],MasterData[#All],3,0)</f>
        <v>Category01</v>
      </c>
      <c r="I295" t="str">
        <f>VLOOKUP(InputData[[#This Row],[PRODUCT ID]],MasterData[#All],4,0)</f>
        <v>Lt</v>
      </c>
      <c r="J295" s="7">
        <f>VLOOKUP(InputData[[#This Row],[PRODUCT ID]],MasterData[#All],5,0)</f>
        <v>44</v>
      </c>
      <c r="K295" s="7">
        <f>VLOOKUP(InputData[[#This Row],[PRODUCT ID]],MasterData[#All],6,0)</f>
        <v>48.84</v>
      </c>
      <c r="L295" s="7">
        <f>InputData[[#This Row],[BUYING PRIZE]]*InputData[[#This Row],[QUANTITY]]</f>
        <v>132</v>
      </c>
      <c r="M295" s="7">
        <f>InputData[[#This Row],[SELLING PRICE]]*InputData[[#This Row],[QUANTITY]]</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ID]],MasterData[#All],2,0)</f>
        <v>Product32</v>
      </c>
      <c r="H296" t="str">
        <f>VLOOKUP(InputData[[#This Row],[PRODUCT ID]],MasterData[#All],3,0)</f>
        <v>Category04</v>
      </c>
      <c r="I296" t="str">
        <f>VLOOKUP(InputData[[#This Row],[PRODUCT ID]],MasterData[#All],4,0)</f>
        <v>Kg</v>
      </c>
      <c r="J296" s="7">
        <f>VLOOKUP(InputData[[#This Row],[PRODUCT ID]],MasterData[#All],5,0)</f>
        <v>89</v>
      </c>
      <c r="K296" s="7">
        <f>VLOOKUP(InputData[[#This Row],[PRODUCT ID]],MasterData[#All],6,0)</f>
        <v>117.48</v>
      </c>
      <c r="L296" s="7">
        <f>InputData[[#This Row],[BUYING PRIZE]]*InputData[[#This Row],[QUANTITY]]</f>
        <v>1246</v>
      </c>
      <c r="M296" s="7">
        <f>InputData[[#This Row],[SELLING PRICE]]*InputData[[#This Row],[QUANTITY]]</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ID]],MasterData[#All],2,0)</f>
        <v>Product10</v>
      </c>
      <c r="H297" t="str">
        <f>VLOOKUP(InputData[[#This Row],[PRODUCT ID]],MasterData[#All],3,0)</f>
        <v>Category02</v>
      </c>
      <c r="I297" t="str">
        <f>VLOOKUP(InputData[[#This Row],[PRODUCT ID]],MasterData[#All],4,0)</f>
        <v>Ft</v>
      </c>
      <c r="J297" s="7">
        <f>VLOOKUP(InputData[[#This Row],[PRODUCT ID]],MasterData[#All],5,0)</f>
        <v>148</v>
      </c>
      <c r="K297" s="7">
        <f>VLOOKUP(InputData[[#This Row],[PRODUCT ID]],MasterData[#All],6,0)</f>
        <v>164.28</v>
      </c>
      <c r="L297" s="7">
        <f>InputData[[#This Row],[BUYING PRIZE]]*InputData[[#This Row],[QUANTITY]]</f>
        <v>1924</v>
      </c>
      <c r="M297" s="7">
        <f>InputData[[#This Row],[SELLING PRICE]]*InputData[[#This Row],[QUANTITY]]</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ID]],MasterData[#All],2,0)</f>
        <v>Product26</v>
      </c>
      <c r="H298" t="str">
        <f>VLOOKUP(InputData[[#This Row],[PRODUCT ID]],MasterData[#All],3,0)</f>
        <v>Category04</v>
      </c>
      <c r="I298" t="str">
        <f>VLOOKUP(InputData[[#This Row],[PRODUCT ID]],MasterData[#All],4,0)</f>
        <v>No.</v>
      </c>
      <c r="J298" s="7">
        <f>VLOOKUP(InputData[[#This Row],[PRODUCT ID]],MasterData[#All],5,0)</f>
        <v>18</v>
      </c>
      <c r="K298" s="7">
        <f>VLOOKUP(InputData[[#This Row],[PRODUCT ID]],MasterData[#All],6,0)</f>
        <v>24.66</v>
      </c>
      <c r="L298" s="7">
        <f>InputData[[#This Row],[BUYING PRIZE]]*InputData[[#This Row],[QUANTITY]]</f>
        <v>144</v>
      </c>
      <c r="M298" s="7">
        <f>InputData[[#This Row],[SELLING PRICE]]*InputData[[#This Row],[QUANTITY]]</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ID]],MasterData[#All],2,0)</f>
        <v>Product28</v>
      </c>
      <c r="H299" t="str">
        <f>VLOOKUP(InputData[[#This Row],[PRODUCT ID]],MasterData[#All],3,0)</f>
        <v>Category04</v>
      </c>
      <c r="I299" t="str">
        <f>VLOOKUP(InputData[[#This Row],[PRODUCT ID]],MasterData[#All],4,0)</f>
        <v>No.</v>
      </c>
      <c r="J299" s="7">
        <f>VLOOKUP(InputData[[#This Row],[PRODUCT ID]],MasterData[#All],5,0)</f>
        <v>37</v>
      </c>
      <c r="K299" s="7">
        <f>VLOOKUP(InputData[[#This Row],[PRODUCT ID]],MasterData[#All],6,0)</f>
        <v>41.81</v>
      </c>
      <c r="L299" s="7">
        <f>InputData[[#This Row],[BUYING PRIZE]]*InputData[[#This Row],[QUANTITY]]</f>
        <v>111</v>
      </c>
      <c r="M299" s="7">
        <f>InputData[[#This Row],[SELLING PRICE]]*InputData[[#This Row],[QUANTITY]]</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ID]],MasterData[#All],2,0)</f>
        <v>Product32</v>
      </c>
      <c r="H300" t="str">
        <f>VLOOKUP(InputData[[#This Row],[PRODUCT ID]],MasterData[#All],3,0)</f>
        <v>Category04</v>
      </c>
      <c r="I300" t="str">
        <f>VLOOKUP(InputData[[#This Row],[PRODUCT ID]],MasterData[#All],4,0)</f>
        <v>Kg</v>
      </c>
      <c r="J300" s="7">
        <f>VLOOKUP(InputData[[#This Row],[PRODUCT ID]],MasterData[#All],5,0)</f>
        <v>89</v>
      </c>
      <c r="K300" s="7">
        <f>VLOOKUP(InputData[[#This Row],[PRODUCT ID]],MasterData[#All],6,0)</f>
        <v>117.48</v>
      </c>
      <c r="L300" s="7">
        <f>InputData[[#This Row],[BUYING PRIZE]]*InputData[[#This Row],[QUANTITY]]</f>
        <v>89</v>
      </c>
      <c r="M300" s="7">
        <f>InputData[[#This Row],[SELLING PRICE]]*InputData[[#This Row],[QUANTITY]]</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ID]],MasterData[#All],2,0)</f>
        <v>Product02</v>
      </c>
      <c r="H301" t="str">
        <f>VLOOKUP(InputData[[#This Row],[PRODUCT ID]],MasterData[#All],3,0)</f>
        <v>Category01</v>
      </c>
      <c r="I301" t="str">
        <f>VLOOKUP(InputData[[#This Row],[PRODUCT ID]],MasterData[#All],4,0)</f>
        <v>Kg</v>
      </c>
      <c r="J301" s="7">
        <f>VLOOKUP(InputData[[#This Row],[PRODUCT ID]],MasterData[#All],5,0)</f>
        <v>105</v>
      </c>
      <c r="K301" s="7">
        <f>VLOOKUP(InputData[[#This Row],[PRODUCT ID]],MasterData[#All],6,0)</f>
        <v>142.80000000000001</v>
      </c>
      <c r="L301" s="7">
        <f>InputData[[#This Row],[BUYING PRIZE]]*InputData[[#This Row],[QUANTITY]]</f>
        <v>1365</v>
      </c>
      <c r="M301" s="7">
        <f>InputData[[#This Row],[SELLING PRICE]]*InputData[[#This Row],[QUANTITY]]</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ID]],MasterData[#All],2,0)</f>
        <v>Product12</v>
      </c>
      <c r="H302" t="str">
        <f>VLOOKUP(InputData[[#This Row],[PRODUCT ID]],MasterData[#All],3,0)</f>
        <v>Category02</v>
      </c>
      <c r="I302" t="str">
        <f>VLOOKUP(InputData[[#This Row],[PRODUCT ID]],MasterData[#All],4,0)</f>
        <v>Kg</v>
      </c>
      <c r="J302" s="7">
        <f>VLOOKUP(InputData[[#This Row],[PRODUCT ID]],MasterData[#All],5,0)</f>
        <v>73</v>
      </c>
      <c r="K302" s="7">
        <f>VLOOKUP(InputData[[#This Row],[PRODUCT ID]],MasterData[#All],6,0)</f>
        <v>94.17</v>
      </c>
      <c r="L302" s="7">
        <f>InputData[[#This Row],[BUYING PRIZE]]*InputData[[#This Row],[QUANTITY]]</f>
        <v>438</v>
      </c>
      <c r="M302" s="7">
        <f>InputData[[#This Row],[SELLING PRICE]]*InputData[[#This Row],[QUANTITY]]</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ID]],MasterData[#All],2,0)</f>
        <v>Product13</v>
      </c>
      <c r="H303" t="str">
        <f>VLOOKUP(InputData[[#This Row],[PRODUCT ID]],MasterData[#All],3,0)</f>
        <v>Category02</v>
      </c>
      <c r="I303" t="str">
        <f>VLOOKUP(InputData[[#This Row],[PRODUCT ID]],MasterData[#All],4,0)</f>
        <v>Kg</v>
      </c>
      <c r="J303" s="7">
        <f>VLOOKUP(InputData[[#This Row],[PRODUCT ID]],MasterData[#All],5,0)</f>
        <v>112</v>
      </c>
      <c r="K303" s="7">
        <f>VLOOKUP(InputData[[#This Row],[PRODUCT ID]],MasterData[#All],6,0)</f>
        <v>122.08</v>
      </c>
      <c r="L303" s="7">
        <f>InputData[[#This Row],[BUYING PRIZE]]*InputData[[#This Row],[QUANTITY]]</f>
        <v>672</v>
      </c>
      <c r="M303" s="7">
        <f>InputData[[#This Row],[SELLING PRICE]]*InputData[[#This Row],[QUANTITY]]</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ID]],MasterData[#All],2,0)</f>
        <v>Product16</v>
      </c>
      <c r="H304" t="str">
        <f>VLOOKUP(InputData[[#This Row],[PRODUCT ID]],MasterData[#All],3,0)</f>
        <v>Category02</v>
      </c>
      <c r="I304" t="str">
        <f>VLOOKUP(InputData[[#This Row],[PRODUCT ID]],MasterData[#All],4,0)</f>
        <v>No.</v>
      </c>
      <c r="J304" s="7">
        <f>VLOOKUP(InputData[[#This Row],[PRODUCT ID]],MasterData[#All],5,0)</f>
        <v>13</v>
      </c>
      <c r="K304" s="7">
        <f>VLOOKUP(InputData[[#This Row],[PRODUCT ID]],MasterData[#All],6,0)</f>
        <v>16.64</v>
      </c>
      <c r="L304" s="7">
        <f>InputData[[#This Row],[BUYING PRIZE]]*InputData[[#This Row],[QUANTITY]]</f>
        <v>195</v>
      </c>
      <c r="M304" s="7">
        <f>InputData[[#This Row],[SELLING PRICE]]*InputData[[#This Row],[QUANTITY]]</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ID]],MasterData[#All],2,0)</f>
        <v>Product36</v>
      </c>
      <c r="H305" t="str">
        <f>VLOOKUP(InputData[[#This Row],[PRODUCT ID]],MasterData[#All],3,0)</f>
        <v>Category04</v>
      </c>
      <c r="I305" t="str">
        <f>VLOOKUP(InputData[[#This Row],[PRODUCT ID]],MasterData[#All],4,0)</f>
        <v>Kg</v>
      </c>
      <c r="J305" s="7">
        <f>VLOOKUP(InputData[[#This Row],[PRODUCT ID]],MasterData[#All],5,0)</f>
        <v>90</v>
      </c>
      <c r="K305" s="7">
        <f>VLOOKUP(InputData[[#This Row],[PRODUCT ID]],MasterData[#All],6,0)</f>
        <v>96.3</v>
      </c>
      <c r="L305" s="7">
        <f>InputData[[#This Row],[BUYING PRIZE]]*InputData[[#This Row],[QUANTITY]]</f>
        <v>720</v>
      </c>
      <c r="M305" s="7">
        <f>InputData[[#This Row],[SELLING PRICE]]*InputData[[#This Row],[QUANTITY]]</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ID]],MasterData[#All],2,0)</f>
        <v>Product12</v>
      </c>
      <c r="H306" t="str">
        <f>VLOOKUP(InputData[[#This Row],[PRODUCT ID]],MasterData[#All],3,0)</f>
        <v>Category02</v>
      </c>
      <c r="I306" t="str">
        <f>VLOOKUP(InputData[[#This Row],[PRODUCT ID]],MasterData[#All],4,0)</f>
        <v>Kg</v>
      </c>
      <c r="J306" s="7">
        <f>VLOOKUP(InputData[[#This Row],[PRODUCT ID]],MasterData[#All],5,0)</f>
        <v>73</v>
      </c>
      <c r="K306" s="7">
        <f>VLOOKUP(InputData[[#This Row],[PRODUCT ID]],MasterData[#All],6,0)</f>
        <v>94.17</v>
      </c>
      <c r="L306" s="7">
        <f>InputData[[#This Row],[BUYING PRIZE]]*InputData[[#This Row],[QUANTITY]]</f>
        <v>511</v>
      </c>
      <c r="M306" s="7">
        <f>InputData[[#This Row],[SELLING PRICE]]*InputData[[#This Row],[QUANTITY]]</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ID]],MasterData[#All],2,0)</f>
        <v>Product05</v>
      </c>
      <c r="H307" t="str">
        <f>VLOOKUP(InputData[[#This Row],[PRODUCT ID]],MasterData[#All],3,0)</f>
        <v>Category01</v>
      </c>
      <c r="I307" t="str">
        <f>VLOOKUP(InputData[[#This Row],[PRODUCT ID]],MasterData[#All],4,0)</f>
        <v>Ft</v>
      </c>
      <c r="J307" s="7">
        <f>VLOOKUP(InputData[[#This Row],[PRODUCT ID]],MasterData[#All],5,0)</f>
        <v>133</v>
      </c>
      <c r="K307" s="7">
        <f>VLOOKUP(InputData[[#This Row],[PRODUCT ID]],MasterData[#All],6,0)</f>
        <v>155.61000000000001</v>
      </c>
      <c r="L307" s="7">
        <f>InputData[[#This Row],[BUYING PRIZE]]*InputData[[#This Row],[QUANTITY]]</f>
        <v>1995</v>
      </c>
      <c r="M307" s="7">
        <f>InputData[[#This Row],[SELLING PRICE]]*InputData[[#This Row],[QUANTITY]]</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ID]],MasterData[#All],2,0)</f>
        <v>Product37</v>
      </c>
      <c r="H308" t="str">
        <f>VLOOKUP(InputData[[#This Row],[PRODUCT ID]],MasterData[#All],3,0)</f>
        <v>Category05</v>
      </c>
      <c r="I308" t="str">
        <f>VLOOKUP(InputData[[#This Row],[PRODUCT ID]],MasterData[#All],4,0)</f>
        <v>Kg</v>
      </c>
      <c r="J308" s="7">
        <f>VLOOKUP(InputData[[#This Row],[PRODUCT ID]],MasterData[#All],5,0)</f>
        <v>67</v>
      </c>
      <c r="K308" s="7">
        <f>VLOOKUP(InputData[[#This Row],[PRODUCT ID]],MasterData[#All],6,0)</f>
        <v>85.76</v>
      </c>
      <c r="L308" s="7">
        <f>InputData[[#This Row],[BUYING PRIZE]]*InputData[[#This Row],[QUANTITY]]</f>
        <v>1005</v>
      </c>
      <c r="M308" s="7">
        <f>InputData[[#This Row],[SELLING PRICE]]*InputData[[#This Row],[QUANTITY]]</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ID]],MasterData[#All],2,0)</f>
        <v>Product26</v>
      </c>
      <c r="H309" t="str">
        <f>VLOOKUP(InputData[[#This Row],[PRODUCT ID]],MasterData[#All],3,0)</f>
        <v>Category04</v>
      </c>
      <c r="I309" t="str">
        <f>VLOOKUP(InputData[[#This Row],[PRODUCT ID]],MasterData[#All],4,0)</f>
        <v>No.</v>
      </c>
      <c r="J309" s="7">
        <f>VLOOKUP(InputData[[#This Row],[PRODUCT ID]],MasterData[#All],5,0)</f>
        <v>18</v>
      </c>
      <c r="K309" s="7">
        <f>VLOOKUP(InputData[[#This Row],[PRODUCT ID]],MasterData[#All],6,0)</f>
        <v>24.66</v>
      </c>
      <c r="L309" s="7">
        <f>InputData[[#This Row],[BUYING PRIZE]]*InputData[[#This Row],[QUANTITY]]</f>
        <v>234</v>
      </c>
      <c r="M309" s="7">
        <f>InputData[[#This Row],[SELLING PRICE]]*InputData[[#This Row],[QUANTITY]]</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ID]],MasterData[#All],2,0)</f>
        <v>Product04</v>
      </c>
      <c r="H310" t="str">
        <f>VLOOKUP(InputData[[#This Row],[PRODUCT ID]],MasterData[#All],3,0)</f>
        <v>Category01</v>
      </c>
      <c r="I310" t="str">
        <f>VLOOKUP(InputData[[#This Row],[PRODUCT ID]],MasterData[#All],4,0)</f>
        <v>Lt</v>
      </c>
      <c r="J310" s="7">
        <f>VLOOKUP(InputData[[#This Row],[PRODUCT ID]],MasterData[#All],5,0)</f>
        <v>44</v>
      </c>
      <c r="K310" s="7">
        <f>VLOOKUP(InputData[[#This Row],[PRODUCT ID]],MasterData[#All],6,0)</f>
        <v>48.84</v>
      </c>
      <c r="L310" s="7">
        <f>InputData[[#This Row],[BUYING PRIZE]]*InputData[[#This Row],[QUANTITY]]</f>
        <v>88</v>
      </c>
      <c r="M310" s="7">
        <f>InputData[[#This Row],[SELLING PRICE]]*InputData[[#This Row],[QUANTITY]]</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ID]],MasterData[#All],2,0)</f>
        <v>Product03</v>
      </c>
      <c r="H311" t="str">
        <f>VLOOKUP(InputData[[#This Row],[PRODUCT ID]],MasterData[#All],3,0)</f>
        <v>Category01</v>
      </c>
      <c r="I311" t="str">
        <f>VLOOKUP(InputData[[#This Row],[PRODUCT ID]],MasterData[#All],4,0)</f>
        <v>Kg</v>
      </c>
      <c r="J311" s="7">
        <f>VLOOKUP(InputData[[#This Row],[PRODUCT ID]],MasterData[#All],5,0)</f>
        <v>71</v>
      </c>
      <c r="K311" s="7">
        <f>VLOOKUP(InputData[[#This Row],[PRODUCT ID]],MasterData[#All],6,0)</f>
        <v>80.94</v>
      </c>
      <c r="L311" s="7">
        <f>InputData[[#This Row],[BUYING PRIZE]]*InputData[[#This Row],[QUANTITY]]</f>
        <v>71</v>
      </c>
      <c r="M311" s="7">
        <f>InputData[[#This Row],[SELLING PRICE]]*InputData[[#This Row],[QUANTITY]]</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ID]],MasterData[#All],2,0)</f>
        <v>Product44</v>
      </c>
      <c r="H312" t="str">
        <f>VLOOKUP(InputData[[#This Row],[PRODUCT ID]],MasterData[#All],3,0)</f>
        <v>Category05</v>
      </c>
      <c r="I312" t="str">
        <f>VLOOKUP(InputData[[#This Row],[PRODUCT ID]],MasterData[#All],4,0)</f>
        <v>Kg</v>
      </c>
      <c r="J312" s="7">
        <f>VLOOKUP(InputData[[#This Row],[PRODUCT ID]],MasterData[#All],5,0)</f>
        <v>76</v>
      </c>
      <c r="K312" s="7">
        <f>VLOOKUP(InputData[[#This Row],[PRODUCT ID]],MasterData[#All],6,0)</f>
        <v>82.08</v>
      </c>
      <c r="L312" s="7">
        <f>InputData[[#This Row],[BUYING PRIZE]]*InputData[[#This Row],[QUANTITY]]</f>
        <v>456</v>
      </c>
      <c r="M312" s="7">
        <f>InputData[[#This Row],[SELLING PRICE]]*InputData[[#This Row],[QUANTITY]]</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ID]],MasterData[#All],2,0)</f>
        <v>Product30</v>
      </c>
      <c r="H313" t="str">
        <f>VLOOKUP(InputData[[#This Row],[PRODUCT ID]],MasterData[#All],3,0)</f>
        <v>Category04</v>
      </c>
      <c r="I313" t="str">
        <f>VLOOKUP(InputData[[#This Row],[PRODUCT ID]],MasterData[#All],4,0)</f>
        <v>Ft</v>
      </c>
      <c r="J313" s="7">
        <f>VLOOKUP(InputData[[#This Row],[PRODUCT ID]],MasterData[#All],5,0)</f>
        <v>148</v>
      </c>
      <c r="K313" s="7">
        <f>VLOOKUP(InputData[[#This Row],[PRODUCT ID]],MasterData[#All],6,0)</f>
        <v>201.28</v>
      </c>
      <c r="L313" s="7">
        <f>InputData[[#This Row],[BUYING PRIZE]]*InputData[[#This Row],[QUANTITY]]</f>
        <v>444</v>
      </c>
      <c r="M313" s="7">
        <f>InputData[[#This Row],[SELLING PRICE]]*InputData[[#This Row],[QUANTITY]]</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ID]],MasterData[#All],2,0)</f>
        <v>Product04</v>
      </c>
      <c r="H314" t="str">
        <f>VLOOKUP(InputData[[#This Row],[PRODUCT ID]],MasterData[#All],3,0)</f>
        <v>Category01</v>
      </c>
      <c r="I314" t="str">
        <f>VLOOKUP(InputData[[#This Row],[PRODUCT ID]],MasterData[#All],4,0)</f>
        <v>Lt</v>
      </c>
      <c r="J314" s="7">
        <f>VLOOKUP(InputData[[#This Row],[PRODUCT ID]],MasterData[#All],5,0)</f>
        <v>44</v>
      </c>
      <c r="K314" s="7">
        <f>VLOOKUP(InputData[[#This Row],[PRODUCT ID]],MasterData[#All],6,0)</f>
        <v>48.84</v>
      </c>
      <c r="L314" s="7">
        <f>InputData[[#This Row],[BUYING PRIZE]]*InputData[[#This Row],[QUANTITY]]</f>
        <v>484</v>
      </c>
      <c r="M314" s="7">
        <f>InputData[[#This Row],[SELLING PRICE]]*InputData[[#This Row],[QUANTITY]]</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ID]],MasterData[#All],2,0)</f>
        <v>Product33</v>
      </c>
      <c r="H315" t="str">
        <f>VLOOKUP(InputData[[#This Row],[PRODUCT ID]],MasterData[#All],3,0)</f>
        <v>Category04</v>
      </c>
      <c r="I315" t="str">
        <f>VLOOKUP(InputData[[#This Row],[PRODUCT ID]],MasterData[#All],4,0)</f>
        <v>Kg</v>
      </c>
      <c r="J315" s="7">
        <f>VLOOKUP(InputData[[#This Row],[PRODUCT ID]],MasterData[#All],5,0)</f>
        <v>95</v>
      </c>
      <c r="K315" s="7">
        <f>VLOOKUP(InputData[[#This Row],[PRODUCT ID]],MasterData[#All],6,0)</f>
        <v>119.7</v>
      </c>
      <c r="L315" s="7">
        <f>InputData[[#This Row],[BUYING PRIZE]]*InputData[[#This Row],[QUANTITY]]</f>
        <v>1140</v>
      </c>
      <c r="M315" s="7">
        <f>InputData[[#This Row],[SELLING PRICE]]*InputData[[#This Row],[QUANTITY]]</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ID]],MasterData[#All],2,0)</f>
        <v>Product16</v>
      </c>
      <c r="H316" t="str">
        <f>VLOOKUP(InputData[[#This Row],[PRODUCT ID]],MasterData[#All],3,0)</f>
        <v>Category02</v>
      </c>
      <c r="I316" t="str">
        <f>VLOOKUP(InputData[[#This Row],[PRODUCT ID]],MasterData[#All],4,0)</f>
        <v>No.</v>
      </c>
      <c r="J316" s="7">
        <f>VLOOKUP(InputData[[#This Row],[PRODUCT ID]],MasterData[#All],5,0)</f>
        <v>13</v>
      </c>
      <c r="K316" s="7">
        <f>VLOOKUP(InputData[[#This Row],[PRODUCT ID]],MasterData[#All],6,0)</f>
        <v>16.64</v>
      </c>
      <c r="L316" s="7">
        <f>InputData[[#This Row],[BUYING PRIZE]]*InputData[[#This Row],[QUANTITY]]</f>
        <v>26</v>
      </c>
      <c r="M316" s="7">
        <f>InputData[[#This Row],[SELLING PRICE]]*InputData[[#This Row],[QUANTITY]]</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ID]],MasterData[#All],2,0)</f>
        <v>Product26</v>
      </c>
      <c r="H317" t="str">
        <f>VLOOKUP(InputData[[#This Row],[PRODUCT ID]],MasterData[#All],3,0)</f>
        <v>Category04</v>
      </c>
      <c r="I317" t="str">
        <f>VLOOKUP(InputData[[#This Row],[PRODUCT ID]],MasterData[#All],4,0)</f>
        <v>No.</v>
      </c>
      <c r="J317" s="7">
        <f>VLOOKUP(InputData[[#This Row],[PRODUCT ID]],MasterData[#All],5,0)</f>
        <v>18</v>
      </c>
      <c r="K317" s="7">
        <f>VLOOKUP(InputData[[#This Row],[PRODUCT ID]],MasterData[#All],6,0)</f>
        <v>24.66</v>
      </c>
      <c r="L317" s="7">
        <f>InputData[[#This Row],[BUYING PRIZE]]*InputData[[#This Row],[QUANTITY]]</f>
        <v>234</v>
      </c>
      <c r="M317" s="7">
        <f>InputData[[#This Row],[SELLING PRICE]]*InputData[[#This Row],[QUANTITY]]</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ID]],MasterData[#All],2,0)</f>
        <v>Product19</v>
      </c>
      <c r="H318" t="str">
        <f>VLOOKUP(InputData[[#This Row],[PRODUCT ID]],MasterData[#All],3,0)</f>
        <v>Category02</v>
      </c>
      <c r="I318" t="str">
        <f>VLOOKUP(InputData[[#This Row],[PRODUCT ID]],MasterData[#All],4,0)</f>
        <v>Ft</v>
      </c>
      <c r="J318" s="7">
        <f>VLOOKUP(InputData[[#This Row],[PRODUCT ID]],MasterData[#All],5,0)</f>
        <v>150</v>
      </c>
      <c r="K318" s="7">
        <f>VLOOKUP(InputData[[#This Row],[PRODUCT ID]],MasterData[#All],6,0)</f>
        <v>210</v>
      </c>
      <c r="L318" s="7">
        <f>InputData[[#This Row],[BUYING PRIZE]]*InputData[[#This Row],[QUANTITY]]</f>
        <v>300</v>
      </c>
      <c r="M318" s="7">
        <f>InputData[[#This Row],[SELLING PRICE]]*InputData[[#This Row],[QUANTITY]]</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ID]],MasterData[#All],2,0)</f>
        <v>Product27</v>
      </c>
      <c r="H319" t="str">
        <f>VLOOKUP(InputData[[#This Row],[PRODUCT ID]],MasterData[#All],3,0)</f>
        <v>Category04</v>
      </c>
      <c r="I319" t="str">
        <f>VLOOKUP(InputData[[#This Row],[PRODUCT ID]],MasterData[#All],4,0)</f>
        <v>Lt</v>
      </c>
      <c r="J319" s="7">
        <f>VLOOKUP(InputData[[#This Row],[PRODUCT ID]],MasterData[#All],5,0)</f>
        <v>48</v>
      </c>
      <c r="K319" s="7">
        <f>VLOOKUP(InputData[[#This Row],[PRODUCT ID]],MasterData[#All],6,0)</f>
        <v>57.120000000000005</v>
      </c>
      <c r="L319" s="7">
        <f>InputData[[#This Row],[BUYING PRIZE]]*InputData[[#This Row],[QUANTITY]]</f>
        <v>480</v>
      </c>
      <c r="M319" s="7">
        <f>InputData[[#This Row],[SELLING PRICE]]*InputData[[#This Row],[QUANTITY]]</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ID]],MasterData[#All],2,0)</f>
        <v>Product41</v>
      </c>
      <c r="H320" t="str">
        <f>VLOOKUP(InputData[[#This Row],[PRODUCT ID]],MasterData[#All],3,0)</f>
        <v>Category05</v>
      </c>
      <c r="I320" t="str">
        <f>VLOOKUP(InputData[[#This Row],[PRODUCT ID]],MasterData[#All],4,0)</f>
        <v>Ft</v>
      </c>
      <c r="J320" s="7">
        <f>VLOOKUP(InputData[[#This Row],[PRODUCT ID]],MasterData[#All],5,0)</f>
        <v>138</v>
      </c>
      <c r="K320" s="7">
        <f>VLOOKUP(InputData[[#This Row],[PRODUCT ID]],MasterData[#All],6,0)</f>
        <v>173.88</v>
      </c>
      <c r="L320" s="7">
        <f>InputData[[#This Row],[BUYING PRIZE]]*InputData[[#This Row],[QUANTITY]]</f>
        <v>828</v>
      </c>
      <c r="M320" s="7">
        <f>InputData[[#This Row],[SELLING PRICE]]*InputData[[#This Row],[QUANTITY]]</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ID]],MasterData[#All],2,0)</f>
        <v>Product32</v>
      </c>
      <c r="H321" t="str">
        <f>VLOOKUP(InputData[[#This Row],[PRODUCT ID]],MasterData[#All],3,0)</f>
        <v>Category04</v>
      </c>
      <c r="I321" t="str">
        <f>VLOOKUP(InputData[[#This Row],[PRODUCT ID]],MasterData[#All],4,0)</f>
        <v>Kg</v>
      </c>
      <c r="J321" s="7">
        <f>VLOOKUP(InputData[[#This Row],[PRODUCT ID]],MasterData[#All],5,0)</f>
        <v>89</v>
      </c>
      <c r="K321" s="7">
        <f>VLOOKUP(InputData[[#This Row],[PRODUCT ID]],MasterData[#All],6,0)</f>
        <v>117.48</v>
      </c>
      <c r="L321" s="7">
        <f>InputData[[#This Row],[BUYING PRIZE]]*InputData[[#This Row],[QUANTITY]]</f>
        <v>801</v>
      </c>
      <c r="M321" s="7">
        <f>InputData[[#This Row],[SELLING PRICE]]*InputData[[#This Row],[QUANTITY]]</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ID]],MasterData[#All],2,0)</f>
        <v>Product01</v>
      </c>
      <c r="H322" t="str">
        <f>VLOOKUP(InputData[[#This Row],[PRODUCT ID]],MasterData[#All],3,0)</f>
        <v>Category01</v>
      </c>
      <c r="I322" t="str">
        <f>VLOOKUP(InputData[[#This Row],[PRODUCT ID]],MasterData[#All],4,0)</f>
        <v>Kg</v>
      </c>
      <c r="J322" s="7">
        <f>VLOOKUP(InputData[[#This Row],[PRODUCT ID]],MasterData[#All],5,0)</f>
        <v>98</v>
      </c>
      <c r="K322" s="7">
        <f>VLOOKUP(InputData[[#This Row],[PRODUCT ID]],MasterData[#All],6,0)</f>
        <v>103.88</v>
      </c>
      <c r="L322" s="7">
        <f>InputData[[#This Row],[BUYING PRIZE]]*InputData[[#This Row],[QUANTITY]]</f>
        <v>196</v>
      </c>
      <c r="M322" s="7">
        <f>InputData[[#This Row],[SELLING PRICE]]*InputData[[#This Row],[QUANTITY]]</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ID]],MasterData[#All],2,0)</f>
        <v>Product30</v>
      </c>
      <c r="H323" t="str">
        <f>VLOOKUP(InputData[[#This Row],[PRODUCT ID]],MasterData[#All],3,0)</f>
        <v>Category04</v>
      </c>
      <c r="I323" t="str">
        <f>VLOOKUP(InputData[[#This Row],[PRODUCT ID]],MasterData[#All],4,0)</f>
        <v>Ft</v>
      </c>
      <c r="J323" s="7">
        <f>VLOOKUP(InputData[[#This Row],[PRODUCT ID]],MasterData[#All],5,0)</f>
        <v>148</v>
      </c>
      <c r="K323" s="7">
        <f>VLOOKUP(InputData[[#This Row],[PRODUCT ID]],MasterData[#All],6,0)</f>
        <v>201.28</v>
      </c>
      <c r="L323" s="7">
        <f>InputData[[#This Row],[BUYING PRIZE]]*InputData[[#This Row],[QUANTITY]]</f>
        <v>1628</v>
      </c>
      <c r="M323" s="7">
        <f>InputData[[#This Row],[SELLING PRICE]]*InputData[[#This Row],[QUANTITY]]</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ID]],MasterData[#All],2,0)</f>
        <v>Product32</v>
      </c>
      <c r="H324" t="str">
        <f>VLOOKUP(InputData[[#This Row],[PRODUCT ID]],MasterData[#All],3,0)</f>
        <v>Category04</v>
      </c>
      <c r="I324" t="str">
        <f>VLOOKUP(InputData[[#This Row],[PRODUCT ID]],MasterData[#All],4,0)</f>
        <v>Kg</v>
      </c>
      <c r="J324" s="7">
        <f>VLOOKUP(InputData[[#This Row],[PRODUCT ID]],MasterData[#All],5,0)</f>
        <v>89</v>
      </c>
      <c r="K324" s="7">
        <f>VLOOKUP(InputData[[#This Row],[PRODUCT ID]],MasterData[#All],6,0)</f>
        <v>117.48</v>
      </c>
      <c r="L324" s="7">
        <f>InputData[[#This Row],[BUYING PRIZE]]*InputData[[#This Row],[QUANTITY]]</f>
        <v>1068</v>
      </c>
      <c r="M324" s="7">
        <f>InputData[[#This Row],[SELLING PRICE]]*InputData[[#This Row],[QUANTITY]]</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ID]],MasterData[#All],2,0)</f>
        <v>Product01</v>
      </c>
      <c r="H325" t="str">
        <f>VLOOKUP(InputData[[#This Row],[PRODUCT ID]],MasterData[#All],3,0)</f>
        <v>Category01</v>
      </c>
      <c r="I325" t="str">
        <f>VLOOKUP(InputData[[#This Row],[PRODUCT ID]],MasterData[#All],4,0)</f>
        <v>Kg</v>
      </c>
      <c r="J325" s="7">
        <f>VLOOKUP(InputData[[#This Row],[PRODUCT ID]],MasterData[#All],5,0)</f>
        <v>98</v>
      </c>
      <c r="K325" s="7">
        <f>VLOOKUP(InputData[[#This Row],[PRODUCT ID]],MasterData[#All],6,0)</f>
        <v>103.88</v>
      </c>
      <c r="L325" s="7">
        <f>InputData[[#This Row],[BUYING PRIZE]]*InputData[[#This Row],[QUANTITY]]</f>
        <v>1274</v>
      </c>
      <c r="M325" s="7">
        <f>InputData[[#This Row],[SELLING PRICE]]*InputData[[#This Row],[QUANTITY]]</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ID]],MasterData[#All],2,0)</f>
        <v>Product02</v>
      </c>
      <c r="H326" t="str">
        <f>VLOOKUP(InputData[[#This Row],[PRODUCT ID]],MasterData[#All],3,0)</f>
        <v>Category01</v>
      </c>
      <c r="I326" t="str">
        <f>VLOOKUP(InputData[[#This Row],[PRODUCT ID]],MasterData[#All],4,0)</f>
        <v>Kg</v>
      </c>
      <c r="J326" s="7">
        <f>VLOOKUP(InputData[[#This Row],[PRODUCT ID]],MasterData[#All],5,0)</f>
        <v>105</v>
      </c>
      <c r="K326" s="7">
        <f>VLOOKUP(InputData[[#This Row],[PRODUCT ID]],MasterData[#All],6,0)</f>
        <v>142.80000000000001</v>
      </c>
      <c r="L326" s="7">
        <f>InputData[[#This Row],[BUYING PRIZE]]*InputData[[#This Row],[QUANTITY]]</f>
        <v>210</v>
      </c>
      <c r="M326" s="7">
        <f>InputData[[#This Row],[SELLING PRICE]]*InputData[[#This Row],[QUANTITY]]</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ID]],MasterData[#All],2,0)</f>
        <v>Product02</v>
      </c>
      <c r="H327" t="str">
        <f>VLOOKUP(InputData[[#This Row],[PRODUCT ID]],MasterData[#All],3,0)</f>
        <v>Category01</v>
      </c>
      <c r="I327" t="str">
        <f>VLOOKUP(InputData[[#This Row],[PRODUCT ID]],MasterData[#All],4,0)</f>
        <v>Kg</v>
      </c>
      <c r="J327" s="7">
        <f>VLOOKUP(InputData[[#This Row],[PRODUCT ID]],MasterData[#All],5,0)</f>
        <v>105</v>
      </c>
      <c r="K327" s="7">
        <f>VLOOKUP(InputData[[#This Row],[PRODUCT ID]],MasterData[#All],6,0)</f>
        <v>142.80000000000001</v>
      </c>
      <c r="L327" s="7">
        <f>InputData[[#This Row],[BUYING PRIZE]]*InputData[[#This Row],[QUANTITY]]</f>
        <v>315</v>
      </c>
      <c r="M327" s="7">
        <f>InputData[[#This Row],[SELLING PRICE]]*InputData[[#This Row],[QUANTITY]]</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ID]],MasterData[#All],2,0)</f>
        <v>Product40</v>
      </c>
      <c r="H328" t="str">
        <f>VLOOKUP(InputData[[#This Row],[PRODUCT ID]],MasterData[#All],3,0)</f>
        <v>Category05</v>
      </c>
      <c r="I328" t="str">
        <f>VLOOKUP(InputData[[#This Row],[PRODUCT ID]],MasterData[#All],4,0)</f>
        <v>Kg</v>
      </c>
      <c r="J328" s="7">
        <f>VLOOKUP(InputData[[#This Row],[PRODUCT ID]],MasterData[#All],5,0)</f>
        <v>90</v>
      </c>
      <c r="K328" s="7">
        <f>VLOOKUP(InputData[[#This Row],[PRODUCT ID]],MasterData[#All],6,0)</f>
        <v>115.2</v>
      </c>
      <c r="L328" s="7">
        <f>InputData[[#This Row],[BUYING PRIZE]]*InputData[[#This Row],[QUANTITY]]</f>
        <v>180</v>
      </c>
      <c r="M328" s="7">
        <f>InputData[[#This Row],[SELLING PRICE]]*InputData[[#This Row],[QUANTITY]]</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ID]],MasterData[#All],2,0)</f>
        <v>Product26</v>
      </c>
      <c r="H329" t="str">
        <f>VLOOKUP(InputData[[#This Row],[PRODUCT ID]],MasterData[#All],3,0)</f>
        <v>Category04</v>
      </c>
      <c r="I329" t="str">
        <f>VLOOKUP(InputData[[#This Row],[PRODUCT ID]],MasterData[#All],4,0)</f>
        <v>No.</v>
      </c>
      <c r="J329" s="7">
        <f>VLOOKUP(InputData[[#This Row],[PRODUCT ID]],MasterData[#All],5,0)</f>
        <v>18</v>
      </c>
      <c r="K329" s="7">
        <f>VLOOKUP(InputData[[#This Row],[PRODUCT ID]],MasterData[#All],6,0)</f>
        <v>24.66</v>
      </c>
      <c r="L329" s="7">
        <f>InputData[[#This Row],[BUYING PRIZE]]*InputData[[#This Row],[QUANTITY]]</f>
        <v>126</v>
      </c>
      <c r="M329" s="7">
        <f>InputData[[#This Row],[SELLING PRICE]]*InputData[[#This Row],[QUANTITY]]</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ID]],MasterData[#All],2,0)</f>
        <v>Product39</v>
      </c>
      <c r="H330" t="str">
        <f>VLOOKUP(InputData[[#This Row],[PRODUCT ID]],MasterData[#All],3,0)</f>
        <v>Category05</v>
      </c>
      <c r="I330" t="str">
        <f>VLOOKUP(InputData[[#This Row],[PRODUCT ID]],MasterData[#All],4,0)</f>
        <v>No.</v>
      </c>
      <c r="J330" s="7">
        <f>VLOOKUP(InputData[[#This Row],[PRODUCT ID]],MasterData[#All],5,0)</f>
        <v>37</v>
      </c>
      <c r="K330" s="7">
        <f>VLOOKUP(InputData[[#This Row],[PRODUCT ID]],MasterData[#All],6,0)</f>
        <v>42.55</v>
      </c>
      <c r="L330" s="7">
        <f>InputData[[#This Row],[BUYING PRIZE]]*InputData[[#This Row],[QUANTITY]]</f>
        <v>444</v>
      </c>
      <c r="M330" s="7">
        <f>InputData[[#This Row],[SELLING PRICE]]*InputData[[#This Row],[QUANTITY]]</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ID]],MasterData[#All],2,0)</f>
        <v>Product02</v>
      </c>
      <c r="H331" t="str">
        <f>VLOOKUP(InputData[[#This Row],[PRODUCT ID]],MasterData[#All],3,0)</f>
        <v>Category01</v>
      </c>
      <c r="I331" t="str">
        <f>VLOOKUP(InputData[[#This Row],[PRODUCT ID]],MasterData[#All],4,0)</f>
        <v>Kg</v>
      </c>
      <c r="J331" s="7">
        <f>VLOOKUP(InputData[[#This Row],[PRODUCT ID]],MasterData[#All],5,0)</f>
        <v>105</v>
      </c>
      <c r="K331" s="7">
        <f>VLOOKUP(InputData[[#This Row],[PRODUCT ID]],MasterData[#All],6,0)</f>
        <v>142.80000000000001</v>
      </c>
      <c r="L331" s="7">
        <f>InputData[[#This Row],[BUYING PRIZE]]*InputData[[#This Row],[QUANTITY]]</f>
        <v>945</v>
      </c>
      <c r="M331" s="7">
        <f>InputData[[#This Row],[SELLING PRICE]]*InputData[[#This Row],[QUANTITY]]</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ID]],MasterData[#All],2,0)</f>
        <v>Product16</v>
      </c>
      <c r="H332" t="str">
        <f>VLOOKUP(InputData[[#This Row],[PRODUCT ID]],MasterData[#All],3,0)</f>
        <v>Category02</v>
      </c>
      <c r="I332" t="str">
        <f>VLOOKUP(InputData[[#This Row],[PRODUCT ID]],MasterData[#All],4,0)</f>
        <v>No.</v>
      </c>
      <c r="J332" s="7">
        <f>VLOOKUP(InputData[[#This Row],[PRODUCT ID]],MasterData[#All],5,0)</f>
        <v>13</v>
      </c>
      <c r="K332" s="7">
        <f>VLOOKUP(InputData[[#This Row],[PRODUCT ID]],MasterData[#All],6,0)</f>
        <v>16.64</v>
      </c>
      <c r="L332" s="7">
        <f>InputData[[#This Row],[BUYING PRIZE]]*InputData[[#This Row],[QUANTITY]]</f>
        <v>182</v>
      </c>
      <c r="M332" s="7">
        <f>InputData[[#This Row],[SELLING PRICE]]*InputData[[#This Row],[QUANTITY]]</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ID]],MasterData[#All],2,0)</f>
        <v>Product41</v>
      </c>
      <c r="H333" t="str">
        <f>VLOOKUP(InputData[[#This Row],[PRODUCT ID]],MasterData[#All],3,0)</f>
        <v>Category05</v>
      </c>
      <c r="I333" t="str">
        <f>VLOOKUP(InputData[[#This Row],[PRODUCT ID]],MasterData[#All],4,0)</f>
        <v>Ft</v>
      </c>
      <c r="J333" s="7">
        <f>VLOOKUP(InputData[[#This Row],[PRODUCT ID]],MasterData[#All],5,0)</f>
        <v>138</v>
      </c>
      <c r="K333" s="7">
        <f>VLOOKUP(InputData[[#This Row],[PRODUCT ID]],MasterData[#All],6,0)</f>
        <v>173.88</v>
      </c>
      <c r="L333" s="7">
        <f>InputData[[#This Row],[BUYING PRIZE]]*InputData[[#This Row],[QUANTITY]]</f>
        <v>1242</v>
      </c>
      <c r="M333" s="7">
        <f>InputData[[#This Row],[SELLING PRICE]]*InputData[[#This Row],[QUANTITY]]</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ID]],MasterData[#All],2,0)</f>
        <v>Product18</v>
      </c>
      <c r="H334" t="str">
        <f>VLOOKUP(InputData[[#This Row],[PRODUCT ID]],MasterData[#All],3,0)</f>
        <v>Category02</v>
      </c>
      <c r="I334" t="str">
        <f>VLOOKUP(InputData[[#This Row],[PRODUCT ID]],MasterData[#All],4,0)</f>
        <v>No.</v>
      </c>
      <c r="J334" s="7">
        <f>VLOOKUP(InputData[[#This Row],[PRODUCT ID]],MasterData[#All],5,0)</f>
        <v>37</v>
      </c>
      <c r="K334" s="7">
        <f>VLOOKUP(InputData[[#This Row],[PRODUCT ID]],MasterData[#All],6,0)</f>
        <v>49.21</v>
      </c>
      <c r="L334" s="7">
        <f>InputData[[#This Row],[BUYING PRIZE]]*InputData[[#This Row],[QUANTITY]]</f>
        <v>74</v>
      </c>
      <c r="M334" s="7">
        <f>InputData[[#This Row],[SELLING PRICE]]*InputData[[#This Row],[QUANTITY]]</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ID]],MasterData[#All],2,0)</f>
        <v>Product12</v>
      </c>
      <c r="H335" t="str">
        <f>VLOOKUP(InputData[[#This Row],[PRODUCT ID]],MasterData[#All],3,0)</f>
        <v>Category02</v>
      </c>
      <c r="I335" t="str">
        <f>VLOOKUP(InputData[[#This Row],[PRODUCT ID]],MasterData[#All],4,0)</f>
        <v>Kg</v>
      </c>
      <c r="J335" s="7">
        <f>VLOOKUP(InputData[[#This Row],[PRODUCT ID]],MasterData[#All],5,0)</f>
        <v>73</v>
      </c>
      <c r="K335" s="7">
        <f>VLOOKUP(InputData[[#This Row],[PRODUCT ID]],MasterData[#All],6,0)</f>
        <v>94.17</v>
      </c>
      <c r="L335" s="7">
        <f>InputData[[#This Row],[BUYING PRIZE]]*InputData[[#This Row],[QUANTITY]]</f>
        <v>292</v>
      </c>
      <c r="M335" s="7">
        <f>InputData[[#This Row],[SELLING PRICE]]*InputData[[#This Row],[QUANTITY]]</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ID]],MasterData[#All],2,0)</f>
        <v>Product30</v>
      </c>
      <c r="H336" t="str">
        <f>VLOOKUP(InputData[[#This Row],[PRODUCT ID]],MasterData[#All],3,0)</f>
        <v>Category04</v>
      </c>
      <c r="I336" t="str">
        <f>VLOOKUP(InputData[[#This Row],[PRODUCT ID]],MasterData[#All],4,0)</f>
        <v>Ft</v>
      </c>
      <c r="J336" s="7">
        <f>VLOOKUP(InputData[[#This Row],[PRODUCT ID]],MasterData[#All],5,0)</f>
        <v>148</v>
      </c>
      <c r="K336" s="7">
        <f>VLOOKUP(InputData[[#This Row],[PRODUCT ID]],MasterData[#All],6,0)</f>
        <v>201.28</v>
      </c>
      <c r="L336" s="7">
        <f>InputData[[#This Row],[BUYING PRIZE]]*InputData[[#This Row],[QUANTITY]]</f>
        <v>296</v>
      </c>
      <c r="M336" s="7">
        <f>InputData[[#This Row],[SELLING PRICE]]*InputData[[#This Row],[QUANTITY]]</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ID]],MasterData[#All],2,0)</f>
        <v>Product26</v>
      </c>
      <c r="H337" t="str">
        <f>VLOOKUP(InputData[[#This Row],[PRODUCT ID]],MasterData[#All],3,0)</f>
        <v>Category04</v>
      </c>
      <c r="I337" t="str">
        <f>VLOOKUP(InputData[[#This Row],[PRODUCT ID]],MasterData[#All],4,0)</f>
        <v>No.</v>
      </c>
      <c r="J337" s="7">
        <f>VLOOKUP(InputData[[#This Row],[PRODUCT ID]],MasterData[#All],5,0)</f>
        <v>18</v>
      </c>
      <c r="K337" s="7">
        <f>VLOOKUP(InputData[[#This Row],[PRODUCT ID]],MasterData[#All],6,0)</f>
        <v>24.66</v>
      </c>
      <c r="L337" s="7">
        <f>InputData[[#This Row],[BUYING PRIZE]]*InputData[[#This Row],[QUANTITY]]</f>
        <v>252</v>
      </c>
      <c r="M337" s="7">
        <f>InputData[[#This Row],[SELLING PRICE]]*InputData[[#This Row],[QUANTITY]]</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ID]],MasterData[#All],2,0)</f>
        <v>Product44</v>
      </c>
      <c r="H338" t="str">
        <f>VLOOKUP(InputData[[#This Row],[PRODUCT ID]],MasterData[#All],3,0)</f>
        <v>Category05</v>
      </c>
      <c r="I338" t="str">
        <f>VLOOKUP(InputData[[#This Row],[PRODUCT ID]],MasterData[#All],4,0)</f>
        <v>Kg</v>
      </c>
      <c r="J338" s="7">
        <f>VLOOKUP(InputData[[#This Row],[PRODUCT ID]],MasterData[#All],5,0)</f>
        <v>76</v>
      </c>
      <c r="K338" s="7">
        <f>VLOOKUP(InputData[[#This Row],[PRODUCT ID]],MasterData[#All],6,0)</f>
        <v>82.08</v>
      </c>
      <c r="L338" s="7">
        <f>InputData[[#This Row],[BUYING PRIZE]]*InputData[[#This Row],[QUANTITY]]</f>
        <v>1140</v>
      </c>
      <c r="M338" s="7">
        <f>InputData[[#This Row],[SELLING PRICE]]*InputData[[#This Row],[QUANTITY]]</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ID]],MasterData[#All],2,0)</f>
        <v>Product34</v>
      </c>
      <c r="H339" t="str">
        <f>VLOOKUP(InputData[[#This Row],[PRODUCT ID]],MasterData[#All],3,0)</f>
        <v>Category04</v>
      </c>
      <c r="I339" t="str">
        <f>VLOOKUP(InputData[[#This Row],[PRODUCT ID]],MasterData[#All],4,0)</f>
        <v>Lt</v>
      </c>
      <c r="J339" s="7">
        <f>VLOOKUP(InputData[[#This Row],[PRODUCT ID]],MasterData[#All],5,0)</f>
        <v>55</v>
      </c>
      <c r="K339" s="7">
        <f>VLOOKUP(InputData[[#This Row],[PRODUCT ID]],MasterData[#All],6,0)</f>
        <v>58.3</v>
      </c>
      <c r="L339" s="7">
        <f>InputData[[#This Row],[BUYING PRIZE]]*InputData[[#This Row],[QUANTITY]]</f>
        <v>220</v>
      </c>
      <c r="M339" s="7">
        <f>InputData[[#This Row],[SELLING PRICE]]*InputData[[#This Row],[QUANTITY]]</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ID]],MasterData[#All],2,0)</f>
        <v>Product04</v>
      </c>
      <c r="H340" t="str">
        <f>VLOOKUP(InputData[[#This Row],[PRODUCT ID]],MasterData[#All],3,0)</f>
        <v>Category01</v>
      </c>
      <c r="I340" t="str">
        <f>VLOOKUP(InputData[[#This Row],[PRODUCT ID]],MasterData[#All],4,0)</f>
        <v>Lt</v>
      </c>
      <c r="J340" s="7">
        <f>VLOOKUP(InputData[[#This Row],[PRODUCT ID]],MasterData[#All],5,0)</f>
        <v>44</v>
      </c>
      <c r="K340" s="7">
        <f>VLOOKUP(InputData[[#This Row],[PRODUCT ID]],MasterData[#All],6,0)</f>
        <v>48.84</v>
      </c>
      <c r="L340" s="7">
        <f>InputData[[#This Row],[BUYING PRIZE]]*InputData[[#This Row],[QUANTITY]]</f>
        <v>396</v>
      </c>
      <c r="M340" s="7">
        <f>InputData[[#This Row],[SELLING PRICE]]*InputData[[#This Row],[QUANTITY]]</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ID]],MasterData[#All],2,0)</f>
        <v>Product03</v>
      </c>
      <c r="H341" t="str">
        <f>VLOOKUP(InputData[[#This Row],[PRODUCT ID]],MasterData[#All],3,0)</f>
        <v>Category01</v>
      </c>
      <c r="I341" t="str">
        <f>VLOOKUP(InputData[[#This Row],[PRODUCT ID]],MasterData[#All],4,0)</f>
        <v>Kg</v>
      </c>
      <c r="J341" s="7">
        <f>VLOOKUP(InputData[[#This Row],[PRODUCT ID]],MasterData[#All],5,0)</f>
        <v>71</v>
      </c>
      <c r="K341" s="7">
        <f>VLOOKUP(InputData[[#This Row],[PRODUCT ID]],MasterData[#All],6,0)</f>
        <v>80.94</v>
      </c>
      <c r="L341" s="7">
        <f>InputData[[#This Row],[BUYING PRIZE]]*InputData[[#This Row],[QUANTITY]]</f>
        <v>568</v>
      </c>
      <c r="M341" s="7">
        <f>InputData[[#This Row],[SELLING PRICE]]*InputData[[#This Row],[QUANTITY]]</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ID]],MasterData[#All],2,0)</f>
        <v>Product27</v>
      </c>
      <c r="H342" t="str">
        <f>VLOOKUP(InputData[[#This Row],[PRODUCT ID]],MasterData[#All],3,0)</f>
        <v>Category04</v>
      </c>
      <c r="I342" t="str">
        <f>VLOOKUP(InputData[[#This Row],[PRODUCT ID]],MasterData[#All],4,0)</f>
        <v>Lt</v>
      </c>
      <c r="J342" s="7">
        <f>VLOOKUP(InputData[[#This Row],[PRODUCT ID]],MasterData[#All],5,0)</f>
        <v>48</v>
      </c>
      <c r="K342" s="7">
        <f>VLOOKUP(InputData[[#This Row],[PRODUCT ID]],MasterData[#All],6,0)</f>
        <v>57.120000000000005</v>
      </c>
      <c r="L342" s="7">
        <f>InputData[[#This Row],[BUYING PRIZE]]*InputData[[#This Row],[QUANTITY]]</f>
        <v>96</v>
      </c>
      <c r="M342" s="7">
        <f>InputData[[#This Row],[SELLING PRICE]]*InputData[[#This Row],[QUANTITY]]</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ID]],MasterData[#All],2,0)</f>
        <v>Product14</v>
      </c>
      <c r="H343" t="str">
        <f>VLOOKUP(InputData[[#This Row],[PRODUCT ID]],MasterData[#All],3,0)</f>
        <v>Category02</v>
      </c>
      <c r="I343" t="str">
        <f>VLOOKUP(InputData[[#This Row],[PRODUCT ID]],MasterData[#All],4,0)</f>
        <v>Kg</v>
      </c>
      <c r="J343" s="7">
        <f>VLOOKUP(InputData[[#This Row],[PRODUCT ID]],MasterData[#All],5,0)</f>
        <v>112</v>
      </c>
      <c r="K343" s="7">
        <f>VLOOKUP(InputData[[#This Row],[PRODUCT ID]],MasterData[#All],6,0)</f>
        <v>146.72</v>
      </c>
      <c r="L343" s="7">
        <f>InputData[[#This Row],[BUYING PRIZE]]*InputData[[#This Row],[QUANTITY]]</f>
        <v>1568</v>
      </c>
      <c r="M343" s="7">
        <f>InputData[[#This Row],[SELLING PRICE]]*InputData[[#This Row],[QUANTITY]]</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ID]],MasterData[#All],2,0)</f>
        <v>Product16</v>
      </c>
      <c r="H344" t="str">
        <f>VLOOKUP(InputData[[#This Row],[PRODUCT ID]],MasterData[#All],3,0)</f>
        <v>Category02</v>
      </c>
      <c r="I344" t="str">
        <f>VLOOKUP(InputData[[#This Row],[PRODUCT ID]],MasterData[#All],4,0)</f>
        <v>No.</v>
      </c>
      <c r="J344" s="7">
        <f>VLOOKUP(InputData[[#This Row],[PRODUCT ID]],MasterData[#All],5,0)</f>
        <v>13</v>
      </c>
      <c r="K344" s="7">
        <f>VLOOKUP(InputData[[#This Row],[PRODUCT ID]],MasterData[#All],6,0)</f>
        <v>16.64</v>
      </c>
      <c r="L344" s="7">
        <f>InputData[[#This Row],[BUYING PRIZE]]*InputData[[#This Row],[QUANTITY]]</f>
        <v>169</v>
      </c>
      <c r="M344" s="7">
        <f>InputData[[#This Row],[SELLING PRICE]]*InputData[[#This Row],[QUANTITY]]</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ID]],MasterData[#All],2,0)</f>
        <v>Product27</v>
      </c>
      <c r="H345" t="str">
        <f>VLOOKUP(InputData[[#This Row],[PRODUCT ID]],MasterData[#All],3,0)</f>
        <v>Category04</v>
      </c>
      <c r="I345" t="str">
        <f>VLOOKUP(InputData[[#This Row],[PRODUCT ID]],MasterData[#All],4,0)</f>
        <v>Lt</v>
      </c>
      <c r="J345" s="7">
        <f>VLOOKUP(InputData[[#This Row],[PRODUCT ID]],MasterData[#All],5,0)</f>
        <v>48</v>
      </c>
      <c r="K345" s="7">
        <f>VLOOKUP(InputData[[#This Row],[PRODUCT ID]],MasterData[#All],6,0)</f>
        <v>57.120000000000005</v>
      </c>
      <c r="L345" s="7">
        <f>InputData[[#This Row],[BUYING PRIZE]]*InputData[[#This Row],[QUANTITY]]</f>
        <v>384</v>
      </c>
      <c r="M345" s="7">
        <f>InputData[[#This Row],[SELLING PRICE]]*InputData[[#This Row],[QUANTITY]]</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ID]],MasterData[#All],2,0)</f>
        <v>Product34</v>
      </c>
      <c r="H346" t="str">
        <f>VLOOKUP(InputData[[#This Row],[PRODUCT ID]],MasterData[#All],3,0)</f>
        <v>Category04</v>
      </c>
      <c r="I346" t="str">
        <f>VLOOKUP(InputData[[#This Row],[PRODUCT ID]],MasterData[#All],4,0)</f>
        <v>Lt</v>
      </c>
      <c r="J346" s="7">
        <f>VLOOKUP(InputData[[#This Row],[PRODUCT ID]],MasterData[#All],5,0)</f>
        <v>55</v>
      </c>
      <c r="K346" s="7">
        <f>VLOOKUP(InputData[[#This Row],[PRODUCT ID]],MasterData[#All],6,0)</f>
        <v>58.3</v>
      </c>
      <c r="L346" s="7">
        <f>InputData[[#This Row],[BUYING PRIZE]]*InputData[[#This Row],[QUANTITY]]</f>
        <v>495</v>
      </c>
      <c r="M346" s="7">
        <f>InputData[[#This Row],[SELLING PRICE]]*InputData[[#This Row],[QUANTITY]]</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ID]],MasterData[#All],2,0)</f>
        <v>Product33</v>
      </c>
      <c r="H347" t="str">
        <f>VLOOKUP(InputData[[#This Row],[PRODUCT ID]],MasterData[#All],3,0)</f>
        <v>Category04</v>
      </c>
      <c r="I347" t="str">
        <f>VLOOKUP(InputData[[#This Row],[PRODUCT ID]],MasterData[#All],4,0)</f>
        <v>Kg</v>
      </c>
      <c r="J347" s="7">
        <f>VLOOKUP(InputData[[#This Row],[PRODUCT ID]],MasterData[#All],5,0)</f>
        <v>95</v>
      </c>
      <c r="K347" s="7">
        <f>VLOOKUP(InputData[[#This Row],[PRODUCT ID]],MasterData[#All],6,0)</f>
        <v>119.7</v>
      </c>
      <c r="L347" s="7">
        <f>InputData[[#This Row],[BUYING PRIZE]]*InputData[[#This Row],[QUANTITY]]</f>
        <v>570</v>
      </c>
      <c r="M347" s="7">
        <f>InputData[[#This Row],[SELLING PRICE]]*InputData[[#This Row],[QUANTITY]]</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ID]],MasterData[#All],2,0)</f>
        <v>Product13</v>
      </c>
      <c r="H348" t="str">
        <f>VLOOKUP(InputData[[#This Row],[PRODUCT ID]],MasterData[#All],3,0)</f>
        <v>Category02</v>
      </c>
      <c r="I348" t="str">
        <f>VLOOKUP(InputData[[#This Row],[PRODUCT ID]],MasterData[#All],4,0)</f>
        <v>Kg</v>
      </c>
      <c r="J348" s="7">
        <f>VLOOKUP(InputData[[#This Row],[PRODUCT ID]],MasterData[#All],5,0)</f>
        <v>112</v>
      </c>
      <c r="K348" s="7">
        <f>VLOOKUP(InputData[[#This Row],[PRODUCT ID]],MasterData[#All],6,0)</f>
        <v>122.08</v>
      </c>
      <c r="L348" s="7">
        <f>InputData[[#This Row],[BUYING PRIZE]]*InputData[[#This Row],[QUANTITY]]</f>
        <v>448</v>
      </c>
      <c r="M348" s="7">
        <f>InputData[[#This Row],[SELLING PRICE]]*InputData[[#This Row],[QUANTITY]]</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ID]],MasterData[#All],2,0)</f>
        <v>Product20</v>
      </c>
      <c r="H349" t="str">
        <f>VLOOKUP(InputData[[#This Row],[PRODUCT ID]],MasterData[#All],3,0)</f>
        <v>Category03</v>
      </c>
      <c r="I349" t="str">
        <f>VLOOKUP(InputData[[#This Row],[PRODUCT ID]],MasterData[#All],4,0)</f>
        <v>Lt</v>
      </c>
      <c r="J349" s="7">
        <f>VLOOKUP(InputData[[#This Row],[PRODUCT ID]],MasterData[#All],5,0)</f>
        <v>61</v>
      </c>
      <c r="K349" s="7">
        <f>VLOOKUP(InputData[[#This Row],[PRODUCT ID]],MasterData[#All],6,0)</f>
        <v>76.25</v>
      </c>
      <c r="L349" s="7">
        <f>InputData[[#This Row],[BUYING PRIZE]]*InputData[[#This Row],[QUANTITY]]</f>
        <v>610</v>
      </c>
      <c r="M349" s="7">
        <f>InputData[[#This Row],[SELLING PRICE]]*InputData[[#This Row],[QUANTITY]]</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ID]],MasterData[#All],2,0)</f>
        <v>Product34</v>
      </c>
      <c r="H350" t="str">
        <f>VLOOKUP(InputData[[#This Row],[PRODUCT ID]],MasterData[#All],3,0)</f>
        <v>Category04</v>
      </c>
      <c r="I350" t="str">
        <f>VLOOKUP(InputData[[#This Row],[PRODUCT ID]],MasterData[#All],4,0)</f>
        <v>Lt</v>
      </c>
      <c r="J350" s="7">
        <f>VLOOKUP(InputData[[#This Row],[PRODUCT ID]],MasterData[#All],5,0)</f>
        <v>55</v>
      </c>
      <c r="K350" s="7">
        <f>VLOOKUP(InputData[[#This Row],[PRODUCT ID]],MasterData[#All],6,0)</f>
        <v>58.3</v>
      </c>
      <c r="L350" s="7">
        <f>InputData[[#This Row],[BUYING PRIZE]]*InputData[[#This Row],[QUANTITY]]</f>
        <v>385</v>
      </c>
      <c r="M350" s="7">
        <f>InputData[[#This Row],[SELLING PRICE]]*InputData[[#This Row],[QUANTITY]]</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ID]],MasterData[#All],2,0)</f>
        <v>Product15</v>
      </c>
      <c r="H351" t="str">
        <f>VLOOKUP(InputData[[#This Row],[PRODUCT ID]],MasterData[#All],3,0)</f>
        <v>Category02</v>
      </c>
      <c r="I351" t="str">
        <f>VLOOKUP(InputData[[#This Row],[PRODUCT ID]],MasterData[#All],4,0)</f>
        <v>No.</v>
      </c>
      <c r="J351" s="7">
        <f>VLOOKUP(InputData[[#This Row],[PRODUCT ID]],MasterData[#All],5,0)</f>
        <v>12</v>
      </c>
      <c r="K351" s="7">
        <f>VLOOKUP(InputData[[#This Row],[PRODUCT ID]],MasterData[#All],6,0)</f>
        <v>15.719999999999999</v>
      </c>
      <c r="L351" s="7">
        <f>InputData[[#This Row],[BUYING PRIZE]]*InputData[[#This Row],[QUANTITY]]</f>
        <v>48</v>
      </c>
      <c r="M351" s="7">
        <f>InputData[[#This Row],[SELLING PRICE]]*InputData[[#This Row],[QUANTITY]]</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ID]],MasterData[#All],2,0)</f>
        <v>Product27</v>
      </c>
      <c r="H352" t="str">
        <f>VLOOKUP(InputData[[#This Row],[PRODUCT ID]],MasterData[#All],3,0)</f>
        <v>Category04</v>
      </c>
      <c r="I352" t="str">
        <f>VLOOKUP(InputData[[#This Row],[PRODUCT ID]],MasterData[#All],4,0)</f>
        <v>Lt</v>
      </c>
      <c r="J352" s="7">
        <f>VLOOKUP(InputData[[#This Row],[PRODUCT ID]],MasterData[#All],5,0)</f>
        <v>48</v>
      </c>
      <c r="K352" s="7">
        <f>VLOOKUP(InputData[[#This Row],[PRODUCT ID]],MasterData[#All],6,0)</f>
        <v>57.120000000000005</v>
      </c>
      <c r="L352" s="7">
        <f>InputData[[#This Row],[BUYING PRIZE]]*InputData[[#This Row],[QUANTITY]]</f>
        <v>48</v>
      </c>
      <c r="M352" s="7">
        <f>InputData[[#This Row],[SELLING PRICE]]*InputData[[#This Row],[QUANTITY]]</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ID]],MasterData[#All],2,0)</f>
        <v>Product22</v>
      </c>
      <c r="H353" t="str">
        <f>VLOOKUP(InputData[[#This Row],[PRODUCT ID]],MasterData[#All],3,0)</f>
        <v>Category03</v>
      </c>
      <c r="I353" t="str">
        <f>VLOOKUP(InputData[[#This Row],[PRODUCT ID]],MasterData[#All],4,0)</f>
        <v>Ft</v>
      </c>
      <c r="J353" s="7">
        <f>VLOOKUP(InputData[[#This Row],[PRODUCT ID]],MasterData[#All],5,0)</f>
        <v>121</v>
      </c>
      <c r="K353" s="7">
        <f>VLOOKUP(InputData[[#This Row],[PRODUCT ID]],MasterData[#All],6,0)</f>
        <v>141.57</v>
      </c>
      <c r="L353" s="7">
        <f>InputData[[#This Row],[BUYING PRIZE]]*InputData[[#This Row],[QUANTITY]]</f>
        <v>847</v>
      </c>
      <c r="M353" s="7">
        <f>InputData[[#This Row],[SELLING PRICE]]*InputData[[#This Row],[QUANTITY]]</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ID]],MasterData[#All],2,0)</f>
        <v>Product17</v>
      </c>
      <c r="H354" t="str">
        <f>VLOOKUP(InputData[[#This Row],[PRODUCT ID]],MasterData[#All],3,0)</f>
        <v>Category02</v>
      </c>
      <c r="I354" t="str">
        <f>VLOOKUP(InputData[[#This Row],[PRODUCT ID]],MasterData[#All],4,0)</f>
        <v>Ft</v>
      </c>
      <c r="J354" s="7">
        <f>VLOOKUP(InputData[[#This Row],[PRODUCT ID]],MasterData[#All],5,0)</f>
        <v>134</v>
      </c>
      <c r="K354" s="7">
        <f>VLOOKUP(InputData[[#This Row],[PRODUCT ID]],MasterData[#All],6,0)</f>
        <v>156.78</v>
      </c>
      <c r="L354" s="7">
        <f>InputData[[#This Row],[BUYING PRIZE]]*InputData[[#This Row],[QUANTITY]]</f>
        <v>1608</v>
      </c>
      <c r="M354" s="7">
        <f>InputData[[#This Row],[SELLING PRICE]]*InputData[[#This Row],[QUANTITY]]</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ID]],MasterData[#All],2,0)</f>
        <v>Product09</v>
      </c>
      <c r="H355" t="str">
        <f>VLOOKUP(InputData[[#This Row],[PRODUCT ID]],MasterData[#All],3,0)</f>
        <v>Category01</v>
      </c>
      <c r="I355" t="str">
        <f>VLOOKUP(InputData[[#This Row],[PRODUCT ID]],MasterData[#All],4,0)</f>
        <v>No.</v>
      </c>
      <c r="J355" s="7">
        <f>VLOOKUP(InputData[[#This Row],[PRODUCT ID]],MasterData[#All],5,0)</f>
        <v>6</v>
      </c>
      <c r="K355" s="7">
        <f>VLOOKUP(InputData[[#This Row],[PRODUCT ID]],MasterData[#All],6,0)</f>
        <v>7.8599999999999994</v>
      </c>
      <c r="L355" s="7">
        <f>InputData[[#This Row],[BUYING PRIZE]]*InputData[[#This Row],[QUANTITY]]</f>
        <v>36</v>
      </c>
      <c r="M355" s="7">
        <f>InputData[[#This Row],[SELLING PRICE]]*InputData[[#This Row],[QUANTITY]]</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ID]],MasterData[#All],2,0)</f>
        <v>Product11</v>
      </c>
      <c r="H356" t="str">
        <f>VLOOKUP(InputData[[#This Row],[PRODUCT ID]],MasterData[#All],3,0)</f>
        <v>Category02</v>
      </c>
      <c r="I356" t="str">
        <f>VLOOKUP(InputData[[#This Row],[PRODUCT ID]],MasterData[#All],4,0)</f>
        <v>Lt</v>
      </c>
      <c r="J356" s="7">
        <f>VLOOKUP(InputData[[#This Row],[PRODUCT ID]],MasterData[#All],5,0)</f>
        <v>44</v>
      </c>
      <c r="K356" s="7">
        <f>VLOOKUP(InputData[[#This Row],[PRODUCT ID]],MasterData[#All],6,0)</f>
        <v>48.4</v>
      </c>
      <c r="L356" s="7">
        <f>InputData[[#This Row],[BUYING PRIZE]]*InputData[[#This Row],[QUANTITY]]</f>
        <v>308</v>
      </c>
      <c r="M356" s="7">
        <f>InputData[[#This Row],[SELLING PRICE]]*InputData[[#This Row],[QUANTITY]]</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ID]],MasterData[#All],2,0)</f>
        <v>Product12</v>
      </c>
      <c r="H357" t="str">
        <f>VLOOKUP(InputData[[#This Row],[PRODUCT ID]],MasterData[#All],3,0)</f>
        <v>Category02</v>
      </c>
      <c r="I357" t="str">
        <f>VLOOKUP(InputData[[#This Row],[PRODUCT ID]],MasterData[#All],4,0)</f>
        <v>Kg</v>
      </c>
      <c r="J357" s="7">
        <f>VLOOKUP(InputData[[#This Row],[PRODUCT ID]],MasterData[#All],5,0)</f>
        <v>73</v>
      </c>
      <c r="K357" s="7">
        <f>VLOOKUP(InputData[[#This Row],[PRODUCT ID]],MasterData[#All],6,0)</f>
        <v>94.17</v>
      </c>
      <c r="L357" s="7">
        <f>InputData[[#This Row],[BUYING PRIZE]]*InputData[[#This Row],[QUANTITY]]</f>
        <v>365</v>
      </c>
      <c r="M357" s="7">
        <f>InputData[[#This Row],[SELLING PRICE]]*InputData[[#This Row],[QUANTITY]]</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ID]],MasterData[#All],2,0)</f>
        <v>Product08</v>
      </c>
      <c r="H358" t="str">
        <f>VLOOKUP(InputData[[#This Row],[PRODUCT ID]],MasterData[#All],3,0)</f>
        <v>Category01</v>
      </c>
      <c r="I358" t="str">
        <f>VLOOKUP(InputData[[#This Row],[PRODUCT ID]],MasterData[#All],4,0)</f>
        <v>Kg</v>
      </c>
      <c r="J358" s="7">
        <f>VLOOKUP(InputData[[#This Row],[PRODUCT ID]],MasterData[#All],5,0)</f>
        <v>83</v>
      </c>
      <c r="K358" s="7">
        <f>VLOOKUP(InputData[[#This Row],[PRODUCT ID]],MasterData[#All],6,0)</f>
        <v>94.62</v>
      </c>
      <c r="L358" s="7">
        <f>InputData[[#This Row],[BUYING PRIZE]]*InputData[[#This Row],[QUANTITY]]</f>
        <v>1162</v>
      </c>
      <c r="M358" s="7">
        <f>InputData[[#This Row],[SELLING PRICE]]*InputData[[#This Row],[QUANTITY]]</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ID]],MasterData[#All],2,0)</f>
        <v>Product20</v>
      </c>
      <c r="H359" t="str">
        <f>VLOOKUP(InputData[[#This Row],[PRODUCT ID]],MasterData[#All],3,0)</f>
        <v>Category03</v>
      </c>
      <c r="I359" t="str">
        <f>VLOOKUP(InputData[[#This Row],[PRODUCT ID]],MasterData[#All],4,0)</f>
        <v>Lt</v>
      </c>
      <c r="J359" s="7">
        <f>VLOOKUP(InputData[[#This Row],[PRODUCT ID]],MasterData[#All],5,0)</f>
        <v>61</v>
      </c>
      <c r="K359" s="7">
        <f>VLOOKUP(InputData[[#This Row],[PRODUCT ID]],MasterData[#All],6,0)</f>
        <v>76.25</v>
      </c>
      <c r="L359" s="7">
        <f>InputData[[#This Row],[BUYING PRIZE]]*InputData[[#This Row],[QUANTITY]]</f>
        <v>305</v>
      </c>
      <c r="M359" s="7">
        <f>InputData[[#This Row],[SELLING PRICE]]*InputData[[#This Row],[QUANTITY]]</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ID]],MasterData[#All],2,0)</f>
        <v>Product10</v>
      </c>
      <c r="H360" t="str">
        <f>VLOOKUP(InputData[[#This Row],[PRODUCT ID]],MasterData[#All],3,0)</f>
        <v>Category02</v>
      </c>
      <c r="I360" t="str">
        <f>VLOOKUP(InputData[[#This Row],[PRODUCT ID]],MasterData[#All],4,0)</f>
        <v>Ft</v>
      </c>
      <c r="J360" s="7">
        <f>VLOOKUP(InputData[[#This Row],[PRODUCT ID]],MasterData[#All],5,0)</f>
        <v>148</v>
      </c>
      <c r="K360" s="7">
        <f>VLOOKUP(InputData[[#This Row],[PRODUCT ID]],MasterData[#All],6,0)</f>
        <v>164.28</v>
      </c>
      <c r="L360" s="7">
        <f>InputData[[#This Row],[BUYING PRIZE]]*InputData[[#This Row],[QUANTITY]]</f>
        <v>1924</v>
      </c>
      <c r="M360" s="7">
        <f>InputData[[#This Row],[SELLING PRICE]]*InputData[[#This Row],[QUANTITY]]</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ID]],MasterData[#All],2,0)</f>
        <v>Product31</v>
      </c>
      <c r="H361" t="str">
        <f>VLOOKUP(InputData[[#This Row],[PRODUCT ID]],MasterData[#All],3,0)</f>
        <v>Category04</v>
      </c>
      <c r="I361" t="str">
        <f>VLOOKUP(InputData[[#This Row],[PRODUCT ID]],MasterData[#All],4,0)</f>
        <v>Kg</v>
      </c>
      <c r="J361" s="7">
        <f>VLOOKUP(InputData[[#This Row],[PRODUCT ID]],MasterData[#All],5,0)</f>
        <v>93</v>
      </c>
      <c r="K361" s="7">
        <f>VLOOKUP(InputData[[#This Row],[PRODUCT ID]],MasterData[#All],6,0)</f>
        <v>104.16</v>
      </c>
      <c r="L361" s="7">
        <f>InputData[[#This Row],[BUYING PRIZE]]*InputData[[#This Row],[QUANTITY]]</f>
        <v>1209</v>
      </c>
      <c r="M361" s="7">
        <f>InputData[[#This Row],[SELLING PRICE]]*InputData[[#This Row],[QUANTITY]]</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ID]],MasterData[#All],2,0)</f>
        <v>Product27</v>
      </c>
      <c r="H362" t="str">
        <f>VLOOKUP(InputData[[#This Row],[PRODUCT ID]],MasterData[#All],3,0)</f>
        <v>Category04</v>
      </c>
      <c r="I362" t="str">
        <f>VLOOKUP(InputData[[#This Row],[PRODUCT ID]],MasterData[#All],4,0)</f>
        <v>Lt</v>
      </c>
      <c r="J362" s="7">
        <f>VLOOKUP(InputData[[#This Row],[PRODUCT ID]],MasterData[#All],5,0)</f>
        <v>48</v>
      </c>
      <c r="K362" s="7">
        <f>VLOOKUP(InputData[[#This Row],[PRODUCT ID]],MasterData[#All],6,0)</f>
        <v>57.120000000000005</v>
      </c>
      <c r="L362" s="7">
        <f>InputData[[#This Row],[BUYING PRIZE]]*InputData[[#This Row],[QUANTITY]]</f>
        <v>384</v>
      </c>
      <c r="M362" s="7">
        <f>InputData[[#This Row],[SELLING PRICE]]*InputData[[#This Row],[QUANTITY]]</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ID]],MasterData[#All],2,0)</f>
        <v>Product27</v>
      </c>
      <c r="H363" t="str">
        <f>VLOOKUP(InputData[[#This Row],[PRODUCT ID]],MasterData[#All],3,0)</f>
        <v>Category04</v>
      </c>
      <c r="I363" t="str">
        <f>VLOOKUP(InputData[[#This Row],[PRODUCT ID]],MasterData[#All],4,0)</f>
        <v>Lt</v>
      </c>
      <c r="J363" s="7">
        <f>VLOOKUP(InputData[[#This Row],[PRODUCT ID]],MasterData[#All],5,0)</f>
        <v>48</v>
      </c>
      <c r="K363" s="7">
        <f>VLOOKUP(InputData[[#This Row],[PRODUCT ID]],MasterData[#All],6,0)</f>
        <v>57.120000000000005</v>
      </c>
      <c r="L363" s="7">
        <f>InputData[[#This Row],[BUYING PRIZE]]*InputData[[#This Row],[QUANTITY]]</f>
        <v>192</v>
      </c>
      <c r="M363" s="7">
        <f>InputData[[#This Row],[SELLING PRICE]]*InputData[[#This Row],[QUANTITY]]</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ID]],MasterData[#All],2,0)</f>
        <v>Product38</v>
      </c>
      <c r="H364" t="str">
        <f>VLOOKUP(InputData[[#This Row],[PRODUCT ID]],MasterData[#All],3,0)</f>
        <v>Category05</v>
      </c>
      <c r="I364" t="str">
        <f>VLOOKUP(InputData[[#This Row],[PRODUCT ID]],MasterData[#All],4,0)</f>
        <v>Kg</v>
      </c>
      <c r="J364" s="7">
        <f>VLOOKUP(InputData[[#This Row],[PRODUCT ID]],MasterData[#All],5,0)</f>
        <v>72</v>
      </c>
      <c r="K364" s="7">
        <f>VLOOKUP(InputData[[#This Row],[PRODUCT ID]],MasterData[#All],6,0)</f>
        <v>79.92</v>
      </c>
      <c r="L364" s="7">
        <f>InputData[[#This Row],[BUYING PRIZE]]*InputData[[#This Row],[QUANTITY]]</f>
        <v>576</v>
      </c>
      <c r="M364" s="7">
        <f>InputData[[#This Row],[SELLING PRICE]]*InputData[[#This Row],[QUANTITY]]</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ID]],MasterData[#All],2,0)</f>
        <v>Product44</v>
      </c>
      <c r="H365" t="str">
        <f>VLOOKUP(InputData[[#This Row],[PRODUCT ID]],MasterData[#All],3,0)</f>
        <v>Category05</v>
      </c>
      <c r="I365" t="str">
        <f>VLOOKUP(InputData[[#This Row],[PRODUCT ID]],MasterData[#All],4,0)</f>
        <v>Kg</v>
      </c>
      <c r="J365" s="7">
        <f>VLOOKUP(InputData[[#This Row],[PRODUCT ID]],MasterData[#All],5,0)</f>
        <v>76</v>
      </c>
      <c r="K365" s="7">
        <f>VLOOKUP(InputData[[#This Row],[PRODUCT ID]],MasterData[#All],6,0)</f>
        <v>82.08</v>
      </c>
      <c r="L365" s="7">
        <f>InputData[[#This Row],[BUYING PRIZE]]*InputData[[#This Row],[QUANTITY]]</f>
        <v>1140</v>
      </c>
      <c r="M365" s="7">
        <f>InputData[[#This Row],[SELLING PRICE]]*InputData[[#This Row],[QUANTITY]]</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ID]],MasterData[#All],2,0)</f>
        <v>Product15</v>
      </c>
      <c r="H366" t="str">
        <f>VLOOKUP(InputData[[#This Row],[PRODUCT ID]],MasterData[#All],3,0)</f>
        <v>Category02</v>
      </c>
      <c r="I366" t="str">
        <f>VLOOKUP(InputData[[#This Row],[PRODUCT ID]],MasterData[#All],4,0)</f>
        <v>No.</v>
      </c>
      <c r="J366" s="7">
        <f>VLOOKUP(InputData[[#This Row],[PRODUCT ID]],MasterData[#All],5,0)</f>
        <v>12</v>
      </c>
      <c r="K366" s="7">
        <f>VLOOKUP(InputData[[#This Row],[PRODUCT ID]],MasterData[#All],6,0)</f>
        <v>15.719999999999999</v>
      </c>
      <c r="L366" s="7">
        <f>InputData[[#This Row],[BUYING PRIZE]]*InputData[[#This Row],[QUANTITY]]</f>
        <v>144</v>
      </c>
      <c r="M366" s="7">
        <f>InputData[[#This Row],[SELLING PRICE]]*InputData[[#This Row],[QUANTITY]]</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ID]],MasterData[#All],2,0)</f>
        <v>Product02</v>
      </c>
      <c r="H367" t="str">
        <f>VLOOKUP(InputData[[#This Row],[PRODUCT ID]],MasterData[#All],3,0)</f>
        <v>Category01</v>
      </c>
      <c r="I367" t="str">
        <f>VLOOKUP(InputData[[#This Row],[PRODUCT ID]],MasterData[#All],4,0)</f>
        <v>Kg</v>
      </c>
      <c r="J367" s="7">
        <f>VLOOKUP(InputData[[#This Row],[PRODUCT ID]],MasterData[#All],5,0)</f>
        <v>105</v>
      </c>
      <c r="K367" s="7">
        <f>VLOOKUP(InputData[[#This Row],[PRODUCT ID]],MasterData[#All],6,0)</f>
        <v>142.80000000000001</v>
      </c>
      <c r="L367" s="7">
        <f>InputData[[#This Row],[BUYING PRIZE]]*InputData[[#This Row],[QUANTITY]]</f>
        <v>735</v>
      </c>
      <c r="M367" s="7">
        <f>InputData[[#This Row],[SELLING PRICE]]*InputData[[#This Row],[QUANTITY]]</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ID]],MasterData[#All],2,0)</f>
        <v>Product28</v>
      </c>
      <c r="H368" t="str">
        <f>VLOOKUP(InputData[[#This Row],[PRODUCT ID]],MasterData[#All],3,0)</f>
        <v>Category04</v>
      </c>
      <c r="I368" t="str">
        <f>VLOOKUP(InputData[[#This Row],[PRODUCT ID]],MasterData[#All],4,0)</f>
        <v>No.</v>
      </c>
      <c r="J368" s="7">
        <f>VLOOKUP(InputData[[#This Row],[PRODUCT ID]],MasterData[#All],5,0)</f>
        <v>37</v>
      </c>
      <c r="K368" s="7">
        <f>VLOOKUP(InputData[[#This Row],[PRODUCT ID]],MasterData[#All],6,0)</f>
        <v>41.81</v>
      </c>
      <c r="L368" s="7">
        <f>InputData[[#This Row],[BUYING PRIZE]]*InputData[[#This Row],[QUANTITY]]</f>
        <v>74</v>
      </c>
      <c r="M368" s="7">
        <f>InputData[[#This Row],[SELLING PRICE]]*InputData[[#This Row],[QUANTITY]]</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ID]],MasterData[#All],2,0)</f>
        <v>Product27</v>
      </c>
      <c r="H369" t="str">
        <f>VLOOKUP(InputData[[#This Row],[PRODUCT ID]],MasterData[#All],3,0)</f>
        <v>Category04</v>
      </c>
      <c r="I369" t="str">
        <f>VLOOKUP(InputData[[#This Row],[PRODUCT ID]],MasterData[#All],4,0)</f>
        <v>Lt</v>
      </c>
      <c r="J369" s="7">
        <f>VLOOKUP(InputData[[#This Row],[PRODUCT ID]],MasterData[#All],5,0)</f>
        <v>48</v>
      </c>
      <c r="K369" s="7">
        <f>VLOOKUP(InputData[[#This Row],[PRODUCT ID]],MasterData[#All],6,0)</f>
        <v>57.120000000000005</v>
      </c>
      <c r="L369" s="7">
        <f>InputData[[#This Row],[BUYING PRIZE]]*InputData[[#This Row],[QUANTITY]]</f>
        <v>96</v>
      </c>
      <c r="M369" s="7">
        <f>InputData[[#This Row],[SELLING PRICE]]*InputData[[#This Row],[QUANTITY]]</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ID]],MasterData[#All],2,0)</f>
        <v>Product41</v>
      </c>
      <c r="H370" t="str">
        <f>VLOOKUP(InputData[[#This Row],[PRODUCT ID]],MasterData[#All],3,0)</f>
        <v>Category05</v>
      </c>
      <c r="I370" t="str">
        <f>VLOOKUP(InputData[[#This Row],[PRODUCT ID]],MasterData[#All],4,0)</f>
        <v>Ft</v>
      </c>
      <c r="J370" s="7">
        <f>VLOOKUP(InputData[[#This Row],[PRODUCT ID]],MasterData[#All],5,0)</f>
        <v>138</v>
      </c>
      <c r="K370" s="7">
        <f>VLOOKUP(InputData[[#This Row],[PRODUCT ID]],MasterData[#All],6,0)</f>
        <v>173.88</v>
      </c>
      <c r="L370" s="7">
        <f>InputData[[#This Row],[BUYING PRIZE]]*InputData[[#This Row],[QUANTITY]]</f>
        <v>1380</v>
      </c>
      <c r="M370" s="7">
        <f>InputData[[#This Row],[SELLING PRICE]]*InputData[[#This Row],[QUANTITY]]</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ID]],MasterData[#All],2,0)</f>
        <v>Product08</v>
      </c>
      <c r="H371" t="str">
        <f>VLOOKUP(InputData[[#This Row],[PRODUCT ID]],MasterData[#All],3,0)</f>
        <v>Category01</v>
      </c>
      <c r="I371" t="str">
        <f>VLOOKUP(InputData[[#This Row],[PRODUCT ID]],MasterData[#All],4,0)</f>
        <v>Kg</v>
      </c>
      <c r="J371" s="7">
        <f>VLOOKUP(InputData[[#This Row],[PRODUCT ID]],MasterData[#All],5,0)</f>
        <v>83</v>
      </c>
      <c r="K371" s="7">
        <f>VLOOKUP(InputData[[#This Row],[PRODUCT ID]],MasterData[#All],6,0)</f>
        <v>94.62</v>
      </c>
      <c r="L371" s="7">
        <f>InputData[[#This Row],[BUYING PRIZE]]*InputData[[#This Row],[QUANTITY]]</f>
        <v>415</v>
      </c>
      <c r="M371" s="7">
        <f>InputData[[#This Row],[SELLING PRICE]]*InputData[[#This Row],[QUANTITY]]</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ID]],MasterData[#All],2,0)</f>
        <v>Product10</v>
      </c>
      <c r="H372" t="str">
        <f>VLOOKUP(InputData[[#This Row],[PRODUCT ID]],MasterData[#All],3,0)</f>
        <v>Category02</v>
      </c>
      <c r="I372" t="str">
        <f>VLOOKUP(InputData[[#This Row],[PRODUCT ID]],MasterData[#All],4,0)</f>
        <v>Ft</v>
      </c>
      <c r="J372" s="7">
        <f>VLOOKUP(InputData[[#This Row],[PRODUCT ID]],MasterData[#All],5,0)</f>
        <v>148</v>
      </c>
      <c r="K372" s="7">
        <f>VLOOKUP(InputData[[#This Row],[PRODUCT ID]],MasterData[#All],6,0)</f>
        <v>164.28</v>
      </c>
      <c r="L372" s="7">
        <f>InputData[[#This Row],[BUYING PRIZE]]*InputData[[#This Row],[QUANTITY]]</f>
        <v>1332</v>
      </c>
      <c r="M372" s="7">
        <f>InputData[[#This Row],[SELLING PRICE]]*InputData[[#This Row],[QUANTITY]]</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ID]],MasterData[#All],2,0)</f>
        <v>Product04</v>
      </c>
      <c r="H373" t="str">
        <f>VLOOKUP(InputData[[#This Row],[PRODUCT ID]],MasterData[#All],3,0)</f>
        <v>Category01</v>
      </c>
      <c r="I373" t="str">
        <f>VLOOKUP(InputData[[#This Row],[PRODUCT ID]],MasterData[#All],4,0)</f>
        <v>Lt</v>
      </c>
      <c r="J373" s="7">
        <f>VLOOKUP(InputData[[#This Row],[PRODUCT ID]],MasterData[#All],5,0)</f>
        <v>44</v>
      </c>
      <c r="K373" s="7">
        <f>VLOOKUP(InputData[[#This Row],[PRODUCT ID]],MasterData[#All],6,0)</f>
        <v>48.84</v>
      </c>
      <c r="L373" s="7">
        <f>InputData[[#This Row],[BUYING PRIZE]]*InputData[[#This Row],[QUANTITY]]</f>
        <v>528</v>
      </c>
      <c r="M373" s="7">
        <f>InputData[[#This Row],[SELLING PRICE]]*InputData[[#This Row],[QUANTITY]]</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ID]],MasterData[#All],2,0)</f>
        <v>Product20</v>
      </c>
      <c r="H374" t="str">
        <f>VLOOKUP(InputData[[#This Row],[PRODUCT ID]],MasterData[#All],3,0)</f>
        <v>Category03</v>
      </c>
      <c r="I374" t="str">
        <f>VLOOKUP(InputData[[#This Row],[PRODUCT ID]],MasterData[#All],4,0)</f>
        <v>Lt</v>
      </c>
      <c r="J374" s="7">
        <f>VLOOKUP(InputData[[#This Row],[PRODUCT ID]],MasterData[#All],5,0)</f>
        <v>61</v>
      </c>
      <c r="K374" s="7">
        <f>VLOOKUP(InputData[[#This Row],[PRODUCT ID]],MasterData[#All],6,0)</f>
        <v>76.25</v>
      </c>
      <c r="L374" s="7">
        <f>InputData[[#This Row],[BUYING PRIZE]]*InputData[[#This Row],[QUANTITY]]</f>
        <v>854</v>
      </c>
      <c r="M374" s="7">
        <f>InputData[[#This Row],[SELLING PRICE]]*InputData[[#This Row],[QUANTITY]]</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ID]],MasterData[#All],2,0)</f>
        <v>Product44</v>
      </c>
      <c r="H375" t="str">
        <f>VLOOKUP(InputData[[#This Row],[PRODUCT ID]],MasterData[#All],3,0)</f>
        <v>Category05</v>
      </c>
      <c r="I375" t="str">
        <f>VLOOKUP(InputData[[#This Row],[PRODUCT ID]],MasterData[#All],4,0)</f>
        <v>Kg</v>
      </c>
      <c r="J375" s="7">
        <f>VLOOKUP(InputData[[#This Row],[PRODUCT ID]],MasterData[#All],5,0)</f>
        <v>76</v>
      </c>
      <c r="K375" s="7">
        <f>VLOOKUP(InputData[[#This Row],[PRODUCT ID]],MasterData[#All],6,0)</f>
        <v>82.08</v>
      </c>
      <c r="L375" s="7">
        <f>InputData[[#This Row],[BUYING PRIZE]]*InputData[[#This Row],[QUANTITY]]</f>
        <v>684</v>
      </c>
      <c r="M375" s="7">
        <f>InputData[[#This Row],[SELLING PRICE]]*InputData[[#This Row],[QUANTITY]]</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ID]],MasterData[#All],2,0)</f>
        <v>Product05</v>
      </c>
      <c r="H376" t="str">
        <f>VLOOKUP(InputData[[#This Row],[PRODUCT ID]],MasterData[#All],3,0)</f>
        <v>Category01</v>
      </c>
      <c r="I376" t="str">
        <f>VLOOKUP(InputData[[#This Row],[PRODUCT ID]],MasterData[#All],4,0)</f>
        <v>Ft</v>
      </c>
      <c r="J376" s="7">
        <f>VLOOKUP(InputData[[#This Row],[PRODUCT ID]],MasterData[#All],5,0)</f>
        <v>133</v>
      </c>
      <c r="K376" s="7">
        <f>VLOOKUP(InputData[[#This Row],[PRODUCT ID]],MasterData[#All],6,0)</f>
        <v>155.61000000000001</v>
      </c>
      <c r="L376" s="7">
        <f>InputData[[#This Row],[BUYING PRIZE]]*InputData[[#This Row],[QUANTITY]]</f>
        <v>532</v>
      </c>
      <c r="M376" s="7">
        <f>InputData[[#This Row],[SELLING PRICE]]*InputData[[#This Row],[QUANTITY]]</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ID]],MasterData[#All],2,0)</f>
        <v>Product33</v>
      </c>
      <c r="H377" t="str">
        <f>VLOOKUP(InputData[[#This Row],[PRODUCT ID]],MasterData[#All],3,0)</f>
        <v>Category04</v>
      </c>
      <c r="I377" t="str">
        <f>VLOOKUP(InputData[[#This Row],[PRODUCT ID]],MasterData[#All],4,0)</f>
        <v>Kg</v>
      </c>
      <c r="J377" s="7">
        <f>VLOOKUP(InputData[[#This Row],[PRODUCT ID]],MasterData[#All],5,0)</f>
        <v>95</v>
      </c>
      <c r="K377" s="7">
        <f>VLOOKUP(InputData[[#This Row],[PRODUCT ID]],MasterData[#All],6,0)</f>
        <v>119.7</v>
      </c>
      <c r="L377" s="7">
        <f>InputData[[#This Row],[BUYING PRIZE]]*InputData[[#This Row],[QUANTITY]]</f>
        <v>285</v>
      </c>
      <c r="M377" s="7">
        <f>InputData[[#This Row],[SELLING PRICE]]*InputData[[#This Row],[QUANTITY]]</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ID]],MasterData[#All],2,0)</f>
        <v>Product08</v>
      </c>
      <c r="H378" t="str">
        <f>VLOOKUP(InputData[[#This Row],[PRODUCT ID]],MasterData[#All],3,0)</f>
        <v>Category01</v>
      </c>
      <c r="I378" t="str">
        <f>VLOOKUP(InputData[[#This Row],[PRODUCT ID]],MasterData[#All],4,0)</f>
        <v>Kg</v>
      </c>
      <c r="J378" s="7">
        <f>VLOOKUP(InputData[[#This Row],[PRODUCT ID]],MasterData[#All],5,0)</f>
        <v>83</v>
      </c>
      <c r="K378" s="7">
        <f>VLOOKUP(InputData[[#This Row],[PRODUCT ID]],MasterData[#All],6,0)</f>
        <v>94.62</v>
      </c>
      <c r="L378" s="7">
        <f>InputData[[#This Row],[BUYING PRIZE]]*InputData[[#This Row],[QUANTITY]]</f>
        <v>1162</v>
      </c>
      <c r="M378" s="7">
        <f>InputData[[#This Row],[SELLING PRICE]]*InputData[[#This Row],[QUANTITY]]</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ID]],MasterData[#All],2,0)</f>
        <v>Product28</v>
      </c>
      <c r="H379" t="str">
        <f>VLOOKUP(InputData[[#This Row],[PRODUCT ID]],MasterData[#All],3,0)</f>
        <v>Category04</v>
      </c>
      <c r="I379" t="str">
        <f>VLOOKUP(InputData[[#This Row],[PRODUCT ID]],MasterData[#All],4,0)</f>
        <v>No.</v>
      </c>
      <c r="J379" s="7">
        <f>VLOOKUP(InputData[[#This Row],[PRODUCT ID]],MasterData[#All],5,0)</f>
        <v>37</v>
      </c>
      <c r="K379" s="7">
        <f>VLOOKUP(InputData[[#This Row],[PRODUCT ID]],MasterData[#All],6,0)</f>
        <v>41.81</v>
      </c>
      <c r="L379" s="7">
        <f>InputData[[#This Row],[BUYING PRIZE]]*InputData[[#This Row],[QUANTITY]]</f>
        <v>296</v>
      </c>
      <c r="M379" s="7">
        <f>InputData[[#This Row],[SELLING PRICE]]*InputData[[#This Row],[QUANTITY]]</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ID]],MasterData[#All],2,0)</f>
        <v>Product39</v>
      </c>
      <c r="H380" t="str">
        <f>VLOOKUP(InputData[[#This Row],[PRODUCT ID]],MasterData[#All],3,0)</f>
        <v>Category05</v>
      </c>
      <c r="I380" t="str">
        <f>VLOOKUP(InputData[[#This Row],[PRODUCT ID]],MasterData[#All],4,0)</f>
        <v>No.</v>
      </c>
      <c r="J380" s="7">
        <f>VLOOKUP(InputData[[#This Row],[PRODUCT ID]],MasterData[#All],5,0)</f>
        <v>37</v>
      </c>
      <c r="K380" s="7">
        <f>VLOOKUP(InputData[[#This Row],[PRODUCT ID]],MasterData[#All],6,0)</f>
        <v>42.55</v>
      </c>
      <c r="L380" s="7">
        <f>InputData[[#This Row],[BUYING PRIZE]]*InputData[[#This Row],[QUANTITY]]</f>
        <v>481</v>
      </c>
      <c r="M380" s="7">
        <f>InputData[[#This Row],[SELLING PRICE]]*InputData[[#This Row],[QUANTITY]]</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ID]],MasterData[#All],2,0)</f>
        <v>Product21</v>
      </c>
      <c r="H381" t="str">
        <f>VLOOKUP(InputData[[#This Row],[PRODUCT ID]],MasterData[#All],3,0)</f>
        <v>Category03</v>
      </c>
      <c r="I381" t="str">
        <f>VLOOKUP(InputData[[#This Row],[PRODUCT ID]],MasterData[#All],4,0)</f>
        <v>Ft</v>
      </c>
      <c r="J381" s="7">
        <f>VLOOKUP(InputData[[#This Row],[PRODUCT ID]],MasterData[#All],5,0)</f>
        <v>126</v>
      </c>
      <c r="K381" s="7">
        <f>VLOOKUP(InputData[[#This Row],[PRODUCT ID]],MasterData[#All],6,0)</f>
        <v>162.54</v>
      </c>
      <c r="L381" s="7">
        <f>InputData[[#This Row],[BUYING PRIZE]]*InputData[[#This Row],[QUANTITY]]</f>
        <v>756</v>
      </c>
      <c r="M381" s="7">
        <f>InputData[[#This Row],[SELLING PRICE]]*InputData[[#This Row],[QUANTITY]]</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ID]],MasterData[#All],2,0)</f>
        <v>Product26</v>
      </c>
      <c r="H382" t="str">
        <f>VLOOKUP(InputData[[#This Row],[PRODUCT ID]],MasterData[#All],3,0)</f>
        <v>Category04</v>
      </c>
      <c r="I382" t="str">
        <f>VLOOKUP(InputData[[#This Row],[PRODUCT ID]],MasterData[#All],4,0)</f>
        <v>No.</v>
      </c>
      <c r="J382" s="7">
        <f>VLOOKUP(InputData[[#This Row],[PRODUCT ID]],MasterData[#All],5,0)</f>
        <v>18</v>
      </c>
      <c r="K382" s="7">
        <f>VLOOKUP(InputData[[#This Row],[PRODUCT ID]],MasterData[#All],6,0)</f>
        <v>24.66</v>
      </c>
      <c r="L382" s="7">
        <f>InputData[[#This Row],[BUYING PRIZE]]*InputData[[#This Row],[QUANTITY]]</f>
        <v>108</v>
      </c>
      <c r="M382" s="7">
        <f>InputData[[#This Row],[SELLING PRICE]]*InputData[[#This Row],[QUANTITY]]</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ID]],MasterData[#All],2,0)</f>
        <v>Product42</v>
      </c>
      <c r="H383" t="str">
        <f>VLOOKUP(InputData[[#This Row],[PRODUCT ID]],MasterData[#All],3,0)</f>
        <v>Category05</v>
      </c>
      <c r="I383" t="str">
        <f>VLOOKUP(InputData[[#This Row],[PRODUCT ID]],MasterData[#All],4,0)</f>
        <v>Ft</v>
      </c>
      <c r="J383" s="7">
        <f>VLOOKUP(InputData[[#This Row],[PRODUCT ID]],MasterData[#All],5,0)</f>
        <v>120</v>
      </c>
      <c r="K383" s="7">
        <f>VLOOKUP(InputData[[#This Row],[PRODUCT ID]],MasterData[#All],6,0)</f>
        <v>162</v>
      </c>
      <c r="L383" s="7">
        <f>InputData[[#This Row],[BUYING PRIZE]]*InputData[[#This Row],[QUANTITY]]</f>
        <v>1800</v>
      </c>
      <c r="M383" s="7">
        <f>InputData[[#This Row],[SELLING PRICE]]*InputData[[#This Row],[QUANTITY]]</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ID]],MasterData[#All],2,0)</f>
        <v>Product29</v>
      </c>
      <c r="H384" t="str">
        <f>VLOOKUP(InputData[[#This Row],[PRODUCT ID]],MasterData[#All],3,0)</f>
        <v>Category04</v>
      </c>
      <c r="I384" t="str">
        <f>VLOOKUP(InputData[[#This Row],[PRODUCT ID]],MasterData[#All],4,0)</f>
        <v>Lt</v>
      </c>
      <c r="J384" s="7">
        <f>VLOOKUP(InputData[[#This Row],[PRODUCT ID]],MasterData[#All],5,0)</f>
        <v>47</v>
      </c>
      <c r="K384" s="7">
        <f>VLOOKUP(InputData[[#This Row],[PRODUCT ID]],MasterData[#All],6,0)</f>
        <v>53.11</v>
      </c>
      <c r="L384" s="7">
        <f>InputData[[#This Row],[BUYING PRIZE]]*InputData[[#This Row],[QUANTITY]]</f>
        <v>705</v>
      </c>
      <c r="M384" s="7">
        <f>InputData[[#This Row],[SELLING PRICE]]*InputData[[#This Row],[QUANTITY]]</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ID]],MasterData[#All],2,0)</f>
        <v>Product02</v>
      </c>
      <c r="H385" t="str">
        <f>VLOOKUP(InputData[[#This Row],[PRODUCT ID]],MasterData[#All],3,0)</f>
        <v>Category01</v>
      </c>
      <c r="I385" t="str">
        <f>VLOOKUP(InputData[[#This Row],[PRODUCT ID]],MasterData[#All],4,0)</f>
        <v>Kg</v>
      </c>
      <c r="J385" s="7">
        <f>VLOOKUP(InputData[[#This Row],[PRODUCT ID]],MasterData[#All],5,0)</f>
        <v>105</v>
      </c>
      <c r="K385" s="7">
        <f>VLOOKUP(InputData[[#This Row],[PRODUCT ID]],MasterData[#All],6,0)</f>
        <v>142.80000000000001</v>
      </c>
      <c r="L385" s="7">
        <f>InputData[[#This Row],[BUYING PRIZE]]*InputData[[#This Row],[QUANTITY]]</f>
        <v>840</v>
      </c>
      <c r="M385" s="7">
        <f>InputData[[#This Row],[SELLING PRICE]]*InputData[[#This Row],[QUANTITY]]</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ID]],MasterData[#All],2,0)</f>
        <v>Product17</v>
      </c>
      <c r="H386" t="str">
        <f>VLOOKUP(InputData[[#This Row],[PRODUCT ID]],MasterData[#All],3,0)</f>
        <v>Category02</v>
      </c>
      <c r="I386" t="str">
        <f>VLOOKUP(InputData[[#This Row],[PRODUCT ID]],MasterData[#All],4,0)</f>
        <v>Ft</v>
      </c>
      <c r="J386" s="7">
        <f>VLOOKUP(InputData[[#This Row],[PRODUCT ID]],MasterData[#All],5,0)</f>
        <v>134</v>
      </c>
      <c r="K386" s="7">
        <f>VLOOKUP(InputData[[#This Row],[PRODUCT ID]],MasterData[#All],6,0)</f>
        <v>156.78</v>
      </c>
      <c r="L386" s="7">
        <f>InputData[[#This Row],[BUYING PRIZE]]*InputData[[#This Row],[QUANTITY]]</f>
        <v>1876</v>
      </c>
      <c r="M386" s="7">
        <f>InputData[[#This Row],[SELLING PRICE]]*InputData[[#This Row],[QUANTITY]]</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ID]],MasterData[#All],2,0)</f>
        <v>Product40</v>
      </c>
      <c r="H387" t="str">
        <f>VLOOKUP(InputData[[#This Row],[PRODUCT ID]],MasterData[#All],3,0)</f>
        <v>Category05</v>
      </c>
      <c r="I387" t="str">
        <f>VLOOKUP(InputData[[#This Row],[PRODUCT ID]],MasterData[#All],4,0)</f>
        <v>Kg</v>
      </c>
      <c r="J387" s="7">
        <f>VLOOKUP(InputData[[#This Row],[PRODUCT ID]],MasterData[#All],5,0)</f>
        <v>90</v>
      </c>
      <c r="K387" s="7">
        <f>VLOOKUP(InputData[[#This Row],[PRODUCT ID]],MasterData[#All],6,0)</f>
        <v>115.2</v>
      </c>
      <c r="L387" s="7">
        <f>InputData[[#This Row],[BUYING PRIZE]]*InputData[[#This Row],[QUANTITY]]</f>
        <v>900</v>
      </c>
      <c r="M387" s="7">
        <f>InputData[[#This Row],[SELLING PRICE]]*InputData[[#This Row],[QUANTITY]]</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ID]],MasterData[#All],2,0)</f>
        <v>Product01</v>
      </c>
      <c r="H388" t="str">
        <f>VLOOKUP(InputData[[#This Row],[PRODUCT ID]],MasterData[#All],3,0)</f>
        <v>Category01</v>
      </c>
      <c r="I388" t="str">
        <f>VLOOKUP(InputData[[#This Row],[PRODUCT ID]],MasterData[#All],4,0)</f>
        <v>Kg</v>
      </c>
      <c r="J388" s="7">
        <f>VLOOKUP(InputData[[#This Row],[PRODUCT ID]],MasterData[#All],5,0)</f>
        <v>98</v>
      </c>
      <c r="K388" s="7">
        <f>VLOOKUP(InputData[[#This Row],[PRODUCT ID]],MasterData[#All],6,0)</f>
        <v>103.88</v>
      </c>
      <c r="L388" s="7">
        <f>InputData[[#This Row],[BUYING PRIZE]]*InputData[[#This Row],[QUANTITY]]</f>
        <v>392</v>
      </c>
      <c r="M388" s="7">
        <f>InputData[[#This Row],[SELLING PRICE]]*InputData[[#This Row],[QUANTITY]]</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ID]],MasterData[#All],2,0)</f>
        <v>Product04</v>
      </c>
      <c r="H389" t="str">
        <f>VLOOKUP(InputData[[#This Row],[PRODUCT ID]],MasterData[#All],3,0)</f>
        <v>Category01</v>
      </c>
      <c r="I389" t="str">
        <f>VLOOKUP(InputData[[#This Row],[PRODUCT ID]],MasterData[#All],4,0)</f>
        <v>Lt</v>
      </c>
      <c r="J389" s="7">
        <f>VLOOKUP(InputData[[#This Row],[PRODUCT ID]],MasterData[#All],5,0)</f>
        <v>44</v>
      </c>
      <c r="K389" s="7">
        <f>VLOOKUP(InputData[[#This Row],[PRODUCT ID]],MasterData[#All],6,0)</f>
        <v>48.84</v>
      </c>
      <c r="L389" s="7">
        <f>InputData[[#This Row],[BUYING PRIZE]]*InputData[[#This Row],[QUANTITY]]</f>
        <v>352</v>
      </c>
      <c r="M389" s="7">
        <f>InputData[[#This Row],[SELLING PRICE]]*InputData[[#This Row],[QUANTITY]]</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ID]],MasterData[#All],2,0)</f>
        <v>Product18</v>
      </c>
      <c r="H390" t="str">
        <f>VLOOKUP(InputData[[#This Row],[PRODUCT ID]],MasterData[#All],3,0)</f>
        <v>Category02</v>
      </c>
      <c r="I390" t="str">
        <f>VLOOKUP(InputData[[#This Row],[PRODUCT ID]],MasterData[#All],4,0)</f>
        <v>No.</v>
      </c>
      <c r="J390" s="7">
        <f>VLOOKUP(InputData[[#This Row],[PRODUCT ID]],MasterData[#All],5,0)</f>
        <v>37</v>
      </c>
      <c r="K390" s="7">
        <f>VLOOKUP(InputData[[#This Row],[PRODUCT ID]],MasterData[#All],6,0)</f>
        <v>49.21</v>
      </c>
      <c r="L390" s="7">
        <f>InputData[[#This Row],[BUYING PRIZE]]*InputData[[#This Row],[QUANTITY]]</f>
        <v>259</v>
      </c>
      <c r="M390" s="7">
        <f>InputData[[#This Row],[SELLING PRICE]]*InputData[[#This Row],[QUANTITY]]</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ID]],MasterData[#All],2,0)</f>
        <v>Product12</v>
      </c>
      <c r="H391" t="str">
        <f>VLOOKUP(InputData[[#This Row],[PRODUCT ID]],MasterData[#All],3,0)</f>
        <v>Category02</v>
      </c>
      <c r="I391" t="str">
        <f>VLOOKUP(InputData[[#This Row],[PRODUCT ID]],MasterData[#All],4,0)</f>
        <v>Kg</v>
      </c>
      <c r="J391" s="7">
        <f>VLOOKUP(InputData[[#This Row],[PRODUCT ID]],MasterData[#All],5,0)</f>
        <v>73</v>
      </c>
      <c r="K391" s="7">
        <f>VLOOKUP(InputData[[#This Row],[PRODUCT ID]],MasterData[#All],6,0)</f>
        <v>94.17</v>
      </c>
      <c r="L391" s="7">
        <f>InputData[[#This Row],[BUYING PRIZE]]*InputData[[#This Row],[QUANTITY]]</f>
        <v>511</v>
      </c>
      <c r="M391" s="7">
        <f>InputData[[#This Row],[SELLING PRICE]]*InputData[[#This Row],[QUANTITY]]</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ID]],MasterData[#All],2,0)</f>
        <v>Product34</v>
      </c>
      <c r="H392" t="str">
        <f>VLOOKUP(InputData[[#This Row],[PRODUCT ID]],MasterData[#All],3,0)</f>
        <v>Category04</v>
      </c>
      <c r="I392" t="str">
        <f>VLOOKUP(InputData[[#This Row],[PRODUCT ID]],MasterData[#All],4,0)</f>
        <v>Lt</v>
      </c>
      <c r="J392" s="7">
        <f>VLOOKUP(InputData[[#This Row],[PRODUCT ID]],MasterData[#All],5,0)</f>
        <v>55</v>
      </c>
      <c r="K392" s="7">
        <f>VLOOKUP(InputData[[#This Row],[PRODUCT ID]],MasterData[#All],6,0)</f>
        <v>58.3</v>
      </c>
      <c r="L392" s="7">
        <f>InputData[[#This Row],[BUYING PRIZE]]*InputData[[#This Row],[QUANTITY]]</f>
        <v>220</v>
      </c>
      <c r="M392" s="7">
        <f>InputData[[#This Row],[SELLING PRICE]]*InputData[[#This Row],[QUANTITY]]</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ID]],MasterData[#All],2,0)</f>
        <v>Product43</v>
      </c>
      <c r="H393" t="str">
        <f>VLOOKUP(InputData[[#This Row],[PRODUCT ID]],MasterData[#All],3,0)</f>
        <v>Category05</v>
      </c>
      <c r="I393" t="str">
        <f>VLOOKUP(InputData[[#This Row],[PRODUCT ID]],MasterData[#All],4,0)</f>
        <v>Kg</v>
      </c>
      <c r="J393" s="7">
        <f>VLOOKUP(InputData[[#This Row],[PRODUCT ID]],MasterData[#All],5,0)</f>
        <v>67</v>
      </c>
      <c r="K393" s="7">
        <f>VLOOKUP(InputData[[#This Row],[PRODUCT ID]],MasterData[#All],6,0)</f>
        <v>83.08</v>
      </c>
      <c r="L393" s="7">
        <f>InputData[[#This Row],[BUYING PRIZE]]*InputData[[#This Row],[QUANTITY]]</f>
        <v>804</v>
      </c>
      <c r="M393" s="7">
        <f>InputData[[#This Row],[SELLING PRICE]]*InputData[[#This Row],[QUANTITY]]</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ID]],MasterData[#All],2,0)</f>
        <v>Product33</v>
      </c>
      <c r="H394" t="str">
        <f>VLOOKUP(InputData[[#This Row],[PRODUCT ID]],MasterData[#All],3,0)</f>
        <v>Category04</v>
      </c>
      <c r="I394" t="str">
        <f>VLOOKUP(InputData[[#This Row],[PRODUCT ID]],MasterData[#All],4,0)</f>
        <v>Kg</v>
      </c>
      <c r="J394" s="7">
        <f>VLOOKUP(InputData[[#This Row],[PRODUCT ID]],MasterData[#All],5,0)</f>
        <v>95</v>
      </c>
      <c r="K394" s="7">
        <f>VLOOKUP(InputData[[#This Row],[PRODUCT ID]],MasterData[#All],6,0)</f>
        <v>119.7</v>
      </c>
      <c r="L394" s="7">
        <f>InputData[[#This Row],[BUYING PRIZE]]*InputData[[#This Row],[QUANTITY]]</f>
        <v>1425</v>
      </c>
      <c r="M394" s="7">
        <f>InputData[[#This Row],[SELLING PRICE]]*InputData[[#This Row],[QUANTITY]]</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ID]],MasterData[#All],2,0)</f>
        <v>Product07</v>
      </c>
      <c r="H395" t="str">
        <f>VLOOKUP(InputData[[#This Row],[PRODUCT ID]],MasterData[#All],3,0)</f>
        <v>Category01</v>
      </c>
      <c r="I395" t="str">
        <f>VLOOKUP(InputData[[#This Row],[PRODUCT ID]],MasterData[#All],4,0)</f>
        <v>Lt</v>
      </c>
      <c r="J395" s="7">
        <f>VLOOKUP(InputData[[#This Row],[PRODUCT ID]],MasterData[#All],5,0)</f>
        <v>43</v>
      </c>
      <c r="K395" s="7">
        <f>VLOOKUP(InputData[[#This Row],[PRODUCT ID]],MasterData[#All],6,0)</f>
        <v>47.730000000000004</v>
      </c>
      <c r="L395" s="7">
        <f>InputData[[#This Row],[BUYING PRIZE]]*InputData[[#This Row],[QUANTITY]]</f>
        <v>301</v>
      </c>
      <c r="M395" s="7">
        <f>InputData[[#This Row],[SELLING PRICE]]*InputData[[#This Row],[QUANTITY]]</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ID]],MasterData[#All],2,0)</f>
        <v>Product25</v>
      </c>
      <c r="H396" t="str">
        <f>VLOOKUP(InputData[[#This Row],[PRODUCT ID]],MasterData[#All],3,0)</f>
        <v>Category03</v>
      </c>
      <c r="I396" t="str">
        <f>VLOOKUP(InputData[[#This Row],[PRODUCT ID]],MasterData[#All],4,0)</f>
        <v>No.</v>
      </c>
      <c r="J396" s="7">
        <f>VLOOKUP(InputData[[#This Row],[PRODUCT ID]],MasterData[#All],5,0)</f>
        <v>7</v>
      </c>
      <c r="K396" s="7">
        <f>VLOOKUP(InputData[[#This Row],[PRODUCT ID]],MasterData[#All],6,0)</f>
        <v>8.33</v>
      </c>
      <c r="L396" s="7">
        <f>InputData[[#This Row],[BUYING PRIZE]]*InputData[[#This Row],[QUANTITY]]</f>
        <v>49</v>
      </c>
      <c r="M396" s="7">
        <f>InputData[[#This Row],[SELLING PRICE]]*InputData[[#This Row],[QUANTITY]]</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ID]],MasterData[#All],2,0)</f>
        <v>Product15</v>
      </c>
      <c r="H397" t="str">
        <f>VLOOKUP(InputData[[#This Row],[PRODUCT ID]],MasterData[#All],3,0)</f>
        <v>Category02</v>
      </c>
      <c r="I397" t="str">
        <f>VLOOKUP(InputData[[#This Row],[PRODUCT ID]],MasterData[#All],4,0)</f>
        <v>No.</v>
      </c>
      <c r="J397" s="7">
        <f>VLOOKUP(InputData[[#This Row],[PRODUCT ID]],MasterData[#All],5,0)</f>
        <v>12</v>
      </c>
      <c r="K397" s="7">
        <f>VLOOKUP(InputData[[#This Row],[PRODUCT ID]],MasterData[#All],6,0)</f>
        <v>15.719999999999999</v>
      </c>
      <c r="L397" s="7">
        <f>InputData[[#This Row],[BUYING PRIZE]]*InputData[[#This Row],[QUANTITY]]</f>
        <v>96</v>
      </c>
      <c r="M397" s="7">
        <f>InputData[[#This Row],[SELLING PRICE]]*InputData[[#This Row],[QUANTITY]]</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ID]],MasterData[#All],2,0)</f>
        <v>Product41</v>
      </c>
      <c r="H398" t="str">
        <f>VLOOKUP(InputData[[#This Row],[PRODUCT ID]],MasterData[#All],3,0)</f>
        <v>Category05</v>
      </c>
      <c r="I398" t="str">
        <f>VLOOKUP(InputData[[#This Row],[PRODUCT ID]],MasterData[#All],4,0)</f>
        <v>Ft</v>
      </c>
      <c r="J398" s="7">
        <f>VLOOKUP(InputData[[#This Row],[PRODUCT ID]],MasterData[#All],5,0)</f>
        <v>138</v>
      </c>
      <c r="K398" s="7">
        <f>VLOOKUP(InputData[[#This Row],[PRODUCT ID]],MasterData[#All],6,0)</f>
        <v>173.88</v>
      </c>
      <c r="L398" s="7">
        <f>InputData[[#This Row],[BUYING PRIZE]]*InputData[[#This Row],[QUANTITY]]</f>
        <v>276</v>
      </c>
      <c r="M398" s="7">
        <f>InputData[[#This Row],[SELLING PRICE]]*InputData[[#This Row],[QUANTITY]]</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ID]],MasterData[#All],2,0)</f>
        <v>Product18</v>
      </c>
      <c r="H399" t="str">
        <f>VLOOKUP(InputData[[#This Row],[PRODUCT ID]],MasterData[#All],3,0)</f>
        <v>Category02</v>
      </c>
      <c r="I399" t="str">
        <f>VLOOKUP(InputData[[#This Row],[PRODUCT ID]],MasterData[#All],4,0)</f>
        <v>No.</v>
      </c>
      <c r="J399" s="7">
        <f>VLOOKUP(InputData[[#This Row],[PRODUCT ID]],MasterData[#All],5,0)</f>
        <v>37</v>
      </c>
      <c r="K399" s="7">
        <f>VLOOKUP(InputData[[#This Row],[PRODUCT ID]],MasterData[#All],6,0)</f>
        <v>49.21</v>
      </c>
      <c r="L399" s="7">
        <f>InputData[[#This Row],[BUYING PRIZE]]*InputData[[#This Row],[QUANTITY]]</f>
        <v>74</v>
      </c>
      <c r="M399" s="7">
        <f>InputData[[#This Row],[SELLING PRICE]]*InputData[[#This Row],[QUANTITY]]</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ID]],MasterData[#All],2,0)</f>
        <v>Product32</v>
      </c>
      <c r="H400" t="str">
        <f>VLOOKUP(InputData[[#This Row],[PRODUCT ID]],MasterData[#All],3,0)</f>
        <v>Category04</v>
      </c>
      <c r="I400" t="str">
        <f>VLOOKUP(InputData[[#This Row],[PRODUCT ID]],MasterData[#All],4,0)</f>
        <v>Kg</v>
      </c>
      <c r="J400" s="7">
        <f>VLOOKUP(InputData[[#This Row],[PRODUCT ID]],MasterData[#All],5,0)</f>
        <v>89</v>
      </c>
      <c r="K400" s="7">
        <f>VLOOKUP(InputData[[#This Row],[PRODUCT ID]],MasterData[#All],6,0)</f>
        <v>117.48</v>
      </c>
      <c r="L400" s="7">
        <f>InputData[[#This Row],[BUYING PRIZE]]*InputData[[#This Row],[QUANTITY]]</f>
        <v>1068</v>
      </c>
      <c r="M400" s="7">
        <f>InputData[[#This Row],[SELLING PRICE]]*InputData[[#This Row],[QUANTITY]]</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ID]],MasterData[#All],2,0)</f>
        <v>Product28</v>
      </c>
      <c r="H401" t="str">
        <f>VLOOKUP(InputData[[#This Row],[PRODUCT ID]],MasterData[#All],3,0)</f>
        <v>Category04</v>
      </c>
      <c r="I401" t="str">
        <f>VLOOKUP(InputData[[#This Row],[PRODUCT ID]],MasterData[#All],4,0)</f>
        <v>No.</v>
      </c>
      <c r="J401" s="7">
        <f>VLOOKUP(InputData[[#This Row],[PRODUCT ID]],MasterData[#All],5,0)</f>
        <v>37</v>
      </c>
      <c r="K401" s="7">
        <f>VLOOKUP(InputData[[#This Row],[PRODUCT ID]],MasterData[#All],6,0)</f>
        <v>41.81</v>
      </c>
      <c r="L401" s="7">
        <f>InputData[[#This Row],[BUYING PRIZE]]*InputData[[#This Row],[QUANTITY]]</f>
        <v>444</v>
      </c>
      <c r="M401" s="7">
        <f>InputData[[#This Row],[SELLING PRICE]]*InputData[[#This Row],[QUANTITY]]</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ID]],MasterData[#All],2,0)</f>
        <v>Product25</v>
      </c>
      <c r="H402" t="str">
        <f>VLOOKUP(InputData[[#This Row],[PRODUCT ID]],MasterData[#All],3,0)</f>
        <v>Category03</v>
      </c>
      <c r="I402" t="str">
        <f>VLOOKUP(InputData[[#This Row],[PRODUCT ID]],MasterData[#All],4,0)</f>
        <v>No.</v>
      </c>
      <c r="J402" s="7">
        <f>VLOOKUP(InputData[[#This Row],[PRODUCT ID]],MasterData[#All],5,0)</f>
        <v>7</v>
      </c>
      <c r="K402" s="7">
        <f>VLOOKUP(InputData[[#This Row],[PRODUCT ID]],MasterData[#All],6,0)</f>
        <v>8.33</v>
      </c>
      <c r="L402" s="7">
        <f>InputData[[#This Row],[BUYING PRIZE]]*InputData[[#This Row],[QUANTITY]]</f>
        <v>49</v>
      </c>
      <c r="M402" s="7">
        <f>InputData[[#This Row],[SELLING PRICE]]*InputData[[#This Row],[QUANTITY]]</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ID]],MasterData[#All],2,0)</f>
        <v>Product33</v>
      </c>
      <c r="H403" t="str">
        <f>VLOOKUP(InputData[[#This Row],[PRODUCT ID]],MasterData[#All],3,0)</f>
        <v>Category04</v>
      </c>
      <c r="I403" t="str">
        <f>VLOOKUP(InputData[[#This Row],[PRODUCT ID]],MasterData[#All],4,0)</f>
        <v>Kg</v>
      </c>
      <c r="J403" s="7">
        <f>VLOOKUP(InputData[[#This Row],[PRODUCT ID]],MasterData[#All],5,0)</f>
        <v>95</v>
      </c>
      <c r="K403" s="7">
        <f>VLOOKUP(InputData[[#This Row],[PRODUCT ID]],MasterData[#All],6,0)</f>
        <v>119.7</v>
      </c>
      <c r="L403" s="7">
        <f>InputData[[#This Row],[BUYING PRIZE]]*InputData[[#This Row],[QUANTITY]]</f>
        <v>855</v>
      </c>
      <c r="M403" s="7">
        <f>InputData[[#This Row],[SELLING PRICE]]*InputData[[#This Row],[QUANTITY]]</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ID]],MasterData[#All],2,0)</f>
        <v>Product04</v>
      </c>
      <c r="H404" t="str">
        <f>VLOOKUP(InputData[[#This Row],[PRODUCT ID]],MasterData[#All],3,0)</f>
        <v>Category01</v>
      </c>
      <c r="I404" t="str">
        <f>VLOOKUP(InputData[[#This Row],[PRODUCT ID]],MasterData[#All],4,0)</f>
        <v>Lt</v>
      </c>
      <c r="J404" s="7">
        <f>VLOOKUP(InputData[[#This Row],[PRODUCT ID]],MasterData[#All],5,0)</f>
        <v>44</v>
      </c>
      <c r="K404" s="7">
        <f>VLOOKUP(InputData[[#This Row],[PRODUCT ID]],MasterData[#All],6,0)</f>
        <v>48.84</v>
      </c>
      <c r="L404" s="7">
        <f>InputData[[#This Row],[BUYING PRIZE]]*InputData[[#This Row],[QUANTITY]]</f>
        <v>88</v>
      </c>
      <c r="M404" s="7">
        <f>InputData[[#This Row],[SELLING PRICE]]*InputData[[#This Row],[QUANTITY]]</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ID]],MasterData[#All],2,0)</f>
        <v>Product41</v>
      </c>
      <c r="H405" t="str">
        <f>VLOOKUP(InputData[[#This Row],[PRODUCT ID]],MasterData[#All],3,0)</f>
        <v>Category05</v>
      </c>
      <c r="I405" t="str">
        <f>VLOOKUP(InputData[[#This Row],[PRODUCT ID]],MasterData[#All],4,0)</f>
        <v>Ft</v>
      </c>
      <c r="J405" s="7">
        <f>VLOOKUP(InputData[[#This Row],[PRODUCT ID]],MasterData[#All],5,0)</f>
        <v>138</v>
      </c>
      <c r="K405" s="7">
        <f>VLOOKUP(InputData[[#This Row],[PRODUCT ID]],MasterData[#All],6,0)</f>
        <v>173.88</v>
      </c>
      <c r="L405" s="7">
        <f>InputData[[#This Row],[BUYING PRIZE]]*InputData[[#This Row],[QUANTITY]]</f>
        <v>1104</v>
      </c>
      <c r="M405" s="7">
        <f>InputData[[#This Row],[SELLING PRICE]]*InputData[[#This Row],[QUANTITY]]</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ID]],MasterData[#All],2,0)</f>
        <v>Product10</v>
      </c>
      <c r="H406" t="str">
        <f>VLOOKUP(InputData[[#This Row],[PRODUCT ID]],MasterData[#All],3,0)</f>
        <v>Category02</v>
      </c>
      <c r="I406" t="str">
        <f>VLOOKUP(InputData[[#This Row],[PRODUCT ID]],MasterData[#All],4,0)</f>
        <v>Ft</v>
      </c>
      <c r="J406" s="7">
        <f>VLOOKUP(InputData[[#This Row],[PRODUCT ID]],MasterData[#All],5,0)</f>
        <v>148</v>
      </c>
      <c r="K406" s="7">
        <f>VLOOKUP(InputData[[#This Row],[PRODUCT ID]],MasterData[#All],6,0)</f>
        <v>164.28</v>
      </c>
      <c r="L406" s="7">
        <f>InputData[[#This Row],[BUYING PRIZE]]*InputData[[#This Row],[QUANTITY]]</f>
        <v>1776</v>
      </c>
      <c r="M406" s="7">
        <f>InputData[[#This Row],[SELLING PRICE]]*InputData[[#This Row],[QUANTITY]]</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ID]],MasterData[#All],2,0)</f>
        <v>Product42</v>
      </c>
      <c r="H407" t="str">
        <f>VLOOKUP(InputData[[#This Row],[PRODUCT ID]],MasterData[#All],3,0)</f>
        <v>Category05</v>
      </c>
      <c r="I407" t="str">
        <f>VLOOKUP(InputData[[#This Row],[PRODUCT ID]],MasterData[#All],4,0)</f>
        <v>Ft</v>
      </c>
      <c r="J407" s="7">
        <f>VLOOKUP(InputData[[#This Row],[PRODUCT ID]],MasterData[#All],5,0)</f>
        <v>120</v>
      </c>
      <c r="K407" s="7">
        <f>VLOOKUP(InputData[[#This Row],[PRODUCT ID]],MasterData[#All],6,0)</f>
        <v>162</v>
      </c>
      <c r="L407" s="7">
        <f>InputData[[#This Row],[BUYING PRIZE]]*InputData[[#This Row],[QUANTITY]]</f>
        <v>960</v>
      </c>
      <c r="M407" s="7">
        <f>InputData[[#This Row],[SELLING PRICE]]*InputData[[#This Row],[QUANTITY]]</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ID]],MasterData[#All],2,0)</f>
        <v>Product34</v>
      </c>
      <c r="H408" t="str">
        <f>VLOOKUP(InputData[[#This Row],[PRODUCT ID]],MasterData[#All],3,0)</f>
        <v>Category04</v>
      </c>
      <c r="I408" t="str">
        <f>VLOOKUP(InputData[[#This Row],[PRODUCT ID]],MasterData[#All],4,0)</f>
        <v>Lt</v>
      </c>
      <c r="J408" s="7">
        <f>VLOOKUP(InputData[[#This Row],[PRODUCT ID]],MasterData[#All],5,0)</f>
        <v>55</v>
      </c>
      <c r="K408" s="7">
        <f>VLOOKUP(InputData[[#This Row],[PRODUCT ID]],MasterData[#All],6,0)</f>
        <v>58.3</v>
      </c>
      <c r="L408" s="7">
        <f>InputData[[#This Row],[BUYING PRIZE]]*InputData[[#This Row],[QUANTITY]]</f>
        <v>330</v>
      </c>
      <c r="M408" s="7">
        <f>InputData[[#This Row],[SELLING PRICE]]*InputData[[#This Row],[QUANTITY]]</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ID]],MasterData[#All],2,0)</f>
        <v>Product18</v>
      </c>
      <c r="H409" t="str">
        <f>VLOOKUP(InputData[[#This Row],[PRODUCT ID]],MasterData[#All],3,0)</f>
        <v>Category02</v>
      </c>
      <c r="I409" t="str">
        <f>VLOOKUP(InputData[[#This Row],[PRODUCT ID]],MasterData[#All],4,0)</f>
        <v>No.</v>
      </c>
      <c r="J409" s="7">
        <f>VLOOKUP(InputData[[#This Row],[PRODUCT ID]],MasterData[#All],5,0)</f>
        <v>37</v>
      </c>
      <c r="K409" s="7">
        <f>VLOOKUP(InputData[[#This Row],[PRODUCT ID]],MasterData[#All],6,0)</f>
        <v>49.21</v>
      </c>
      <c r="L409" s="7">
        <f>InputData[[#This Row],[BUYING PRIZE]]*InputData[[#This Row],[QUANTITY]]</f>
        <v>74</v>
      </c>
      <c r="M409" s="7">
        <f>InputData[[#This Row],[SELLING PRICE]]*InputData[[#This Row],[QUANTITY]]</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ID]],MasterData[#All],2,0)</f>
        <v>Product06</v>
      </c>
      <c r="H410" t="str">
        <f>VLOOKUP(InputData[[#This Row],[PRODUCT ID]],MasterData[#All],3,0)</f>
        <v>Category01</v>
      </c>
      <c r="I410" t="str">
        <f>VLOOKUP(InputData[[#This Row],[PRODUCT ID]],MasterData[#All],4,0)</f>
        <v>Kg</v>
      </c>
      <c r="J410" s="7">
        <f>VLOOKUP(InputData[[#This Row],[PRODUCT ID]],MasterData[#All],5,0)</f>
        <v>75</v>
      </c>
      <c r="K410" s="7">
        <f>VLOOKUP(InputData[[#This Row],[PRODUCT ID]],MasterData[#All],6,0)</f>
        <v>85.5</v>
      </c>
      <c r="L410" s="7">
        <f>InputData[[#This Row],[BUYING PRIZE]]*InputData[[#This Row],[QUANTITY]]</f>
        <v>1050</v>
      </c>
      <c r="M410" s="7">
        <f>InputData[[#This Row],[SELLING PRICE]]*InputData[[#This Row],[QUANTITY]]</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ID]],MasterData[#All],2,0)</f>
        <v>Product27</v>
      </c>
      <c r="H411" t="str">
        <f>VLOOKUP(InputData[[#This Row],[PRODUCT ID]],MasterData[#All],3,0)</f>
        <v>Category04</v>
      </c>
      <c r="I411" t="str">
        <f>VLOOKUP(InputData[[#This Row],[PRODUCT ID]],MasterData[#All],4,0)</f>
        <v>Lt</v>
      </c>
      <c r="J411" s="7">
        <f>VLOOKUP(InputData[[#This Row],[PRODUCT ID]],MasterData[#All],5,0)</f>
        <v>48</v>
      </c>
      <c r="K411" s="7">
        <f>VLOOKUP(InputData[[#This Row],[PRODUCT ID]],MasterData[#All],6,0)</f>
        <v>57.120000000000005</v>
      </c>
      <c r="L411" s="7">
        <f>InputData[[#This Row],[BUYING PRIZE]]*InputData[[#This Row],[QUANTITY]]</f>
        <v>48</v>
      </c>
      <c r="M411" s="7">
        <f>InputData[[#This Row],[SELLING PRICE]]*InputData[[#This Row],[QUANTITY]]</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ID]],MasterData[#All],2,0)</f>
        <v>Product44</v>
      </c>
      <c r="H412" t="str">
        <f>VLOOKUP(InputData[[#This Row],[PRODUCT ID]],MasterData[#All],3,0)</f>
        <v>Category05</v>
      </c>
      <c r="I412" t="str">
        <f>VLOOKUP(InputData[[#This Row],[PRODUCT ID]],MasterData[#All],4,0)</f>
        <v>Kg</v>
      </c>
      <c r="J412" s="7">
        <f>VLOOKUP(InputData[[#This Row],[PRODUCT ID]],MasterData[#All],5,0)</f>
        <v>76</v>
      </c>
      <c r="K412" s="7">
        <f>VLOOKUP(InputData[[#This Row],[PRODUCT ID]],MasterData[#All],6,0)</f>
        <v>82.08</v>
      </c>
      <c r="L412" s="7">
        <f>InputData[[#This Row],[BUYING PRIZE]]*InputData[[#This Row],[QUANTITY]]</f>
        <v>152</v>
      </c>
      <c r="M412" s="7">
        <f>InputData[[#This Row],[SELLING PRICE]]*InputData[[#This Row],[QUANTITY]]</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ID]],MasterData[#All],2,0)</f>
        <v>Product17</v>
      </c>
      <c r="H413" t="str">
        <f>VLOOKUP(InputData[[#This Row],[PRODUCT ID]],MasterData[#All],3,0)</f>
        <v>Category02</v>
      </c>
      <c r="I413" t="str">
        <f>VLOOKUP(InputData[[#This Row],[PRODUCT ID]],MasterData[#All],4,0)</f>
        <v>Ft</v>
      </c>
      <c r="J413" s="7">
        <f>VLOOKUP(InputData[[#This Row],[PRODUCT ID]],MasterData[#All],5,0)</f>
        <v>134</v>
      </c>
      <c r="K413" s="7">
        <f>VLOOKUP(InputData[[#This Row],[PRODUCT ID]],MasterData[#All],6,0)</f>
        <v>156.78</v>
      </c>
      <c r="L413" s="7">
        <f>InputData[[#This Row],[BUYING PRIZE]]*InputData[[#This Row],[QUANTITY]]</f>
        <v>1608</v>
      </c>
      <c r="M413" s="7">
        <f>InputData[[#This Row],[SELLING PRICE]]*InputData[[#This Row],[QUANTITY]]</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ID]],MasterData[#All],2,0)</f>
        <v>Product03</v>
      </c>
      <c r="H414" t="str">
        <f>VLOOKUP(InputData[[#This Row],[PRODUCT ID]],MasterData[#All],3,0)</f>
        <v>Category01</v>
      </c>
      <c r="I414" t="str">
        <f>VLOOKUP(InputData[[#This Row],[PRODUCT ID]],MasterData[#All],4,0)</f>
        <v>Kg</v>
      </c>
      <c r="J414" s="7">
        <f>VLOOKUP(InputData[[#This Row],[PRODUCT ID]],MasterData[#All],5,0)</f>
        <v>71</v>
      </c>
      <c r="K414" s="7">
        <f>VLOOKUP(InputData[[#This Row],[PRODUCT ID]],MasterData[#All],6,0)</f>
        <v>80.94</v>
      </c>
      <c r="L414" s="7">
        <f>InputData[[#This Row],[BUYING PRIZE]]*InputData[[#This Row],[QUANTITY]]</f>
        <v>923</v>
      </c>
      <c r="M414" s="7">
        <f>InputData[[#This Row],[SELLING PRICE]]*InputData[[#This Row],[QUANTITY]]</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ID]],MasterData[#All],2,0)</f>
        <v>Product03</v>
      </c>
      <c r="H415" t="str">
        <f>VLOOKUP(InputData[[#This Row],[PRODUCT ID]],MasterData[#All],3,0)</f>
        <v>Category01</v>
      </c>
      <c r="I415" t="str">
        <f>VLOOKUP(InputData[[#This Row],[PRODUCT ID]],MasterData[#All],4,0)</f>
        <v>Kg</v>
      </c>
      <c r="J415" s="7">
        <f>VLOOKUP(InputData[[#This Row],[PRODUCT ID]],MasterData[#All],5,0)</f>
        <v>71</v>
      </c>
      <c r="K415" s="7">
        <f>VLOOKUP(InputData[[#This Row],[PRODUCT ID]],MasterData[#All],6,0)</f>
        <v>80.94</v>
      </c>
      <c r="L415" s="7">
        <f>InputData[[#This Row],[BUYING PRIZE]]*InputData[[#This Row],[QUANTITY]]</f>
        <v>710</v>
      </c>
      <c r="M415" s="7">
        <f>InputData[[#This Row],[SELLING PRICE]]*InputData[[#This Row],[QUANTITY]]</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ID]],MasterData[#All],2,0)</f>
        <v>Product26</v>
      </c>
      <c r="H416" t="str">
        <f>VLOOKUP(InputData[[#This Row],[PRODUCT ID]],MasterData[#All],3,0)</f>
        <v>Category04</v>
      </c>
      <c r="I416" t="str">
        <f>VLOOKUP(InputData[[#This Row],[PRODUCT ID]],MasterData[#All],4,0)</f>
        <v>No.</v>
      </c>
      <c r="J416" s="7">
        <f>VLOOKUP(InputData[[#This Row],[PRODUCT ID]],MasterData[#All],5,0)</f>
        <v>18</v>
      </c>
      <c r="K416" s="7">
        <f>VLOOKUP(InputData[[#This Row],[PRODUCT ID]],MasterData[#All],6,0)</f>
        <v>24.66</v>
      </c>
      <c r="L416" s="7">
        <f>InputData[[#This Row],[BUYING PRIZE]]*InputData[[#This Row],[QUANTITY]]</f>
        <v>18</v>
      </c>
      <c r="M416" s="7">
        <f>InputData[[#This Row],[SELLING PRICE]]*InputData[[#This Row],[QUANTITY]]</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ID]],MasterData[#All],2,0)</f>
        <v>Product12</v>
      </c>
      <c r="H417" t="str">
        <f>VLOOKUP(InputData[[#This Row],[PRODUCT ID]],MasterData[#All],3,0)</f>
        <v>Category02</v>
      </c>
      <c r="I417" t="str">
        <f>VLOOKUP(InputData[[#This Row],[PRODUCT ID]],MasterData[#All],4,0)</f>
        <v>Kg</v>
      </c>
      <c r="J417" s="7">
        <f>VLOOKUP(InputData[[#This Row],[PRODUCT ID]],MasterData[#All],5,0)</f>
        <v>73</v>
      </c>
      <c r="K417" s="7">
        <f>VLOOKUP(InputData[[#This Row],[PRODUCT ID]],MasterData[#All],6,0)</f>
        <v>94.17</v>
      </c>
      <c r="L417" s="7">
        <f>InputData[[#This Row],[BUYING PRIZE]]*InputData[[#This Row],[QUANTITY]]</f>
        <v>365</v>
      </c>
      <c r="M417" s="7">
        <f>InputData[[#This Row],[SELLING PRICE]]*InputData[[#This Row],[QUANTITY]]</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ID]],MasterData[#All],2,0)</f>
        <v>Product16</v>
      </c>
      <c r="H418" t="str">
        <f>VLOOKUP(InputData[[#This Row],[PRODUCT ID]],MasterData[#All],3,0)</f>
        <v>Category02</v>
      </c>
      <c r="I418" t="str">
        <f>VLOOKUP(InputData[[#This Row],[PRODUCT ID]],MasterData[#All],4,0)</f>
        <v>No.</v>
      </c>
      <c r="J418" s="7">
        <f>VLOOKUP(InputData[[#This Row],[PRODUCT ID]],MasterData[#All],5,0)</f>
        <v>13</v>
      </c>
      <c r="K418" s="7">
        <f>VLOOKUP(InputData[[#This Row],[PRODUCT ID]],MasterData[#All],6,0)</f>
        <v>16.64</v>
      </c>
      <c r="L418" s="7">
        <f>InputData[[#This Row],[BUYING PRIZE]]*InputData[[#This Row],[QUANTITY]]</f>
        <v>117</v>
      </c>
      <c r="M418" s="7">
        <f>InputData[[#This Row],[SELLING PRICE]]*InputData[[#This Row],[QUANTITY]]</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ID]],MasterData[#All],2,0)</f>
        <v>Product16</v>
      </c>
      <c r="H419" t="str">
        <f>VLOOKUP(InputData[[#This Row],[PRODUCT ID]],MasterData[#All],3,0)</f>
        <v>Category02</v>
      </c>
      <c r="I419" t="str">
        <f>VLOOKUP(InputData[[#This Row],[PRODUCT ID]],MasterData[#All],4,0)</f>
        <v>No.</v>
      </c>
      <c r="J419" s="7">
        <f>VLOOKUP(InputData[[#This Row],[PRODUCT ID]],MasterData[#All],5,0)</f>
        <v>13</v>
      </c>
      <c r="K419" s="7">
        <f>VLOOKUP(InputData[[#This Row],[PRODUCT ID]],MasterData[#All],6,0)</f>
        <v>16.64</v>
      </c>
      <c r="L419" s="7">
        <f>InputData[[#This Row],[BUYING PRIZE]]*InputData[[#This Row],[QUANTITY]]</f>
        <v>26</v>
      </c>
      <c r="M419" s="7">
        <f>InputData[[#This Row],[SELLING PRICE]]*InputData[[#This Row],[QUANTITY]]</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ID]],MasterData[#All],2,0)</f>
        <v>Product32</v>
      </c>
      <c r="H420" t="str">
        <f>VLOOKUP(InputData[[#This Row],[PRODUCT ID]],MasterData[#All],3,0)</f>
        <v>Category04</v>
      </c>
      <c r="I420" t="str">
        <f>VLOOKUP(InputData[[#This Row],[PRODUCT ID]],MasterData[#All],4,0)</f>
        <v>Kg</v>
      </c>
      <c r="J420" s="7">
        <f>VLOOKUP(InputData[[#This Row],[PRODUCT ID]],MasterData[#All],5,0)</f>
        <v>89</v>
      </c>
      <c r="K420" s="7">
        <f>VLOOKUP(InputData[[#This Row],[PRODUCT ID]],MasterData[#All],6,0)</f>
        <v>117.48</v>
      </c>
      <c r="L420" s="7">
        <f>InputData[[#This Row],[BUYING PRIZE]]*InputData[[#This Row],[QUANTITY]]</f>
        <v>1068</v>
      </c>
      <c r="M420" s="7">
        <f>InputData[[#This Row],[SELLING PRICE]]*InputData[[#This Row],[QUANTITY]]</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ID]],MasterData[#All],2,0)</f>
        <v>Product21</v>
      </c>
      <c r="H421" t="str">
        <f>VLOOKUP(InputData[[#This Row],[PRODUCT ID]],MasterData[#All],3,0)</f>
        <v>Category03</v>
      </c>
      <c r="I421" t="str">
        <f>VLOOKUP(InputData[[#This Row],[PRODUCT ID]],MasterData[#All],4,0)</f>
        <v>Ft</v>
      </c>
      <c r="J421" s="7">
        <f>VLOOKUP(InputData[[#This Row],[PRODUCT ID]],MasterData[#All],5,0)</f>
        <v>126</v>
      </c>
      <c r="K421" s="7">
        <f>VLOOKUP(InputData[[#This Row],[PRODUCT ID]],MasterData[#All],6,0)</f>
        <v>162.54</v>
      </c>
      <c r="L421" s="7">
        <f>InputData[[#This Row],[BUYING PRIZE]]*InputData[[#This Row],[QUANTITY]]</f>
        <v>1386</v>
      </c>
      <c r="M421" s="7">
        <f>InputData[[#This Row],[SELLING PRICE]]*InputData[[#This Row],[QUANTITY]]</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ID]],MasterData[#All],2,0)</f>
        <v>Product30</v>
      </c>
      <c r="H422" t="str">
        <f>VLOOKUP(InputData[[#This Row],[PRODUCT ID]],MasterData[#All],3,0)</f>
        <v>Category04</v>
      </c>
      <c r="I422" t="str">
        <f>VLOOKUP(InputData[[#This Row],[PRODUCT ID]],MasterData[#All],4,0)</f>
        <v>Ft</v>
      </c>
      <c r="J422" s="7">
        <f>VLOOKUP(InputData[[#This Row],[PRODUCT ID]],MasterData[#All],5,0)</f>
        <v>148</v>
      </c>
      <c r="K422" s="7">
        <f>VLOOKUP(InputData[[#This Row],[PRODUCT ID]],MasterData[#All],6,0)</f>
        <v>201.28</v>
      </c>
      <c r="L422" s="7">
        <f>InputData[[#This Row],[BUYING PRIZE]]*InputData[[#This Row],[QUANTITY]]</f>
        <v>2072</v>
      </c>
      <c r="M422" s="7">
        <f>InputData[[#This Row],[SELLING PRICE]]*InputData[[#This Row],[QUANTITY]]</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ID]],MasterData[#All],2,0)</f>
        <v>Product11</v>
      </c>
      <c r="H423" t="str">
        <f>VLOOKUP(InputData[[#This Row],[PRODUCT ID]],MasterData[#All],3,0)</f>
        <v>Category02</v>
      </c>
      <c r="I423" t="str">
        <f>VLOOKUP(InputData[[#This Row],[PRODUCT ID]],MasterData[#All],4,0)</f>
        <v>Lt</v>
      </c>
      <c r="J423" s="7">
        <f>VLOOKUP(InputData[[#This Row],[PRODUCT ID]],MasterData[#All],5,0)</f>
        <v>44</v>
      </c>
      <c r="K423" s="7">
        <f>VLOOKUP(InputData[[#This Row],[PRODUCT ID]],MasterData[#All],6,0)</f>
        <v>48.4</v>
      </c>
      <c r="L423" s="7">
        <f>InputData[[#This Row],[BUYING PRIZE]]*InputData[[#This Row],[QUANTITY]]</f>
        <v>440</v>
      </c>
      <c r="M423" s="7">
        <f>InputData[[#This Row],[SELLING PRICE]]*InputData[[#This Row],[QUANTITY]]</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ID]],MasterData[#All],2,0)</f>
        <v>Product15</v>
      </c>
      <c r="H424" t="str">
        <f>VLOOKUP(InputData[[#This Row],[PRODUCT ID]],MasterData[#All],3,0)</f>
        <v>Category02</v>
      </c>
      <c r="I424" t="str">
        <f>VLOOKUP(InputData[[#This Row],[PRODUCT ID]],MasterData[#All],4,0)</f>
        <v>No.</v>
      </c>
      <c r="J424" s="7">
        <f>VLOOKUP(InputData[[#This Row],[PRODUCT ID]],MasterData[#All],5,0)</f>
        <v>12</v>
      </c>
      <c r="K424" s="7">
        <f>VLOOKUP(InputData[[#This Row],[PRODUCT ID]],MasterData[#All],6,0)</f>
        <v>15.719999999999999</v>
      </c>
      <c r="L424" s="7">
        <f>InputData[[#This Row],[BUYING PRIZE]]*InputData[[#This Row],[QUANTITY]]</f>
        <v>84</v>
      </c>
      <c r="M424" s="7">
        <f>InputData[[#This Row],[SELLING PRICE]]*InputData[[#This Row],[QUANTITY]]</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ID]],MasterData[#All],2,0)</f>
        <v>Product29</v>
      </c>
      <c r="H425" t="str">
        <f>VLOOKUP(InputData[[#This Row],[PRODUCT ID]],MasterData[#All],3,0)</f>
        <v>Category04</v>
      </c>
      <c r="I425" t="str">
        <f>VLOOKUP(InputData[[#This Row],[PRODUCT ID]],MasterData[#All],4,0)</f>
        <v>Lt</v>
      </c>
      <c r="J425" s="7">
        <f>VLOOKUP(InputData[[#This Row],[PRODUCT ID]],MasterData[#All],5,0)</f>
        <v>47</v>
      </c>
      <c r="K425" s="7">
        <f>VLOOKUP(InputData[[#This Row],[PRODUCT ID]],MasterData[#All],6,0)</f>
        <v>53.11</v>
      </c>
      <c r="L425" s="7">
        <f>InputData[[#This Row],[BUYING PRIZE]]*InputData[[#This Row],[QUANTITY]]</f>
        <v>376</v>
      </c>
      <c r="M425" s="7">
        <f>InputData[[#This Row],[SELLING PRICE]]*InputData[[#This Row],[QUANTITY]]</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ID]],MasterData[#All],2,0)</f>
        <v>Product10</v>
      </c>
      <c r="H426" t="str">
        <f>VLOOKUP(InputData[[#This Row],[PRODUCT ID]],MasterData[#All],3,0)</f>
        <v>Category02</v>
      </c>
      <c r="I426" t="str">
        <f>VLOOKUP(InputData[[#This Row],[PRODUCT ID]],MasterData[#All],4,0)</f>
        <v>Ft</v>
      </c>
      <c r="J426" s="7">
        <f>VLOOKUP(InputData[[#This Row],[PRODUCT ID]],MasterData[#All],5,0)</f>
        <v>148</v>
      </c>
      <c r="K426" s="7">
        <f>VLOOKUP(InputData[[#This Row],[PRODUCT ID]],MasterData[#All],6,0)</f>
        <v>164.28</v>
      </c>
      <c r="L426" s="7">
        <f>InputData[[#This Row],[BUYING PRIZE]]*InputData[[#This Row],[QUANTITY]]</f>
        <v>296</v>
      </c>
      <c r="M426" s="7">
        <f>InputData[[#This Row],[SELLING PRICE]]*InputData[[#This Row],[QUANTITY]]</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ID]],MasterData[#All],2,0)</f>
        <v>Product07</v>
      </c>
      <c r="H427" t="str">
        <f>VLOOKUP(InputData[[#This Row],[PRODUCT ID]],MasterData[#All],3,0)</f>
        <v>Category01</v>
      </c>
      <c r="I427" t="str">
        <f>VLOOKUP(InputData[[#This Row],[PRODUCT ID]],MasterData[#All],4,0)</f>
        <v>Lt</v>
      </c>
      <c r="J427" s="7">
        <f>VLOOKUP(InputData[[#This Row],[PRODUCT ID]],MasterData[#All],5,0)</f>
        <v>43</v>
      </c>
      <c r="K427" s="7">
        <f>VLOOKUP(InputData[[#This Row],[PRODUCT ID]],MasterData[#All],6,0)</f>
        <v>47.730000000000004</v>
      </c>
      <c r="L427" s="7">
        <f>InputData[[#This Row],[BUYING PRIZE]]*InputData[[#This Row],[QUANTITY]]</f>
        <v>129</v>
      </c>
      <c r="M427" s="7">
        <f>InputData[[#This Row],[SELLING PRICE]]*InputData[[#This Row],[QUANTITY]]</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ID]],MasterData[#All],2,0)</f>
        <v>Product23</v>
      </c>
      <c r="H428" t="str">
        <f>VLOOKUP(InputData[[#This Row],[PRODUCT ID]],MasterData[#All],3,0)</f>
        <v>Category03</v>
      </c>
      <c r="I428" t="str">
        <f>VLOOKUP(InputData[[#This Row],[PRODUCT ID]],MasterData[#All],4,0)</f>
        <v>Ft</v>
      </c>
      <c r="J428" s="7">
        <f>VLOOKUP(InputData[[#This Row],[PRODUCT ID]],MasterData[#All],5,0)</f>
        <v>141</v>
      </c>
      <c r="K428" s="7">
        <f>VLOOKUP(InputData[[#This Row],[PRODUCT ID]],MasterData[#All],6,0)</f>
        <v>149.46</v>
      </c>
      <c r="L428" s="7">
        <f>InputData[[#This Row],[BUYING PRIZE]]*InputData[[#This Row],[QUANTITY]]</f>
        <v>1833</v>
      </c>
      <c r="M428" s="7">
        <f>InputData[[#This Row],[SELLING PRICE]]*InputData[[#This Row],[QUANTITY]]</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ID]],MasterData[#All],2,0)</f>
        <v>Product33</v>
      </c>
      <c r="H429" t="str">
        <f>VLOOKUP(InputData[[#This Row],[PRODUCT ID]],MasterData[#All],3,0)</f>
        <v>Category04</v>
      </c>
      <c r="I429" t="str">
        <f>VLOOKUP(InputData[[#This Row],[PRODUCT ID]],MasterData[#All],4,0)</f>
        <v>Kg</v>
      </c>
      <c r="J429" s="7">
        <f>VLOOKUP(InputData[[#This Row],[PRODUCT ID]],MasterData[#All],5,0)</f>
        <v>95</v>
      </c>
      <c r="K429" s="7">
        <f>VLOOKUP(InputData[[#This Row],[PRODUCT ID]],MasterData[#All],6,0)</f>
        <v>119.7</v>
      </c>
      <c r="L429" s="7">
        <f>InputData[[#This Row],[BUYING PRIZE]]*InputData[[#This Row],[QUANTITY]]</f>
        <v>1330</v>
      </c>
      <c r="M429" s="7">
        <f>InputData[[#This Row],[SELLING PRICE]]*InputData[[#This Row],[QUANTITY]]</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ID]],MasterData[#All],2,0)</f>
        <v>Product16</v>
      </c>
      <c r="H430" t="str">
        <f>VLOOKUP(InputData[[#This Row],[PRODUCT ID]],MasterData[#All],3,0)</f>
        <v>Category02</v>
      </c>
      <c r="I430" t="str">
        <f>VLOOKUP(InputData[[#This Row],[PRODUCT ID]],MasterData[#All],4,0)</f>
        <v>No.</v>
      </c>
      <c r="J430" s="7">
        <f>VLOOKUP(InputData[[#This Row],[PRODUCT ID]],MasterData[#All],5,0)</f>
        <v>13</v>
      </c>
      <c r="K430" s="7">
        <f>VLOOKUP(InputData[[#This Row],[PRODUCT ID]],MasterData[#All],6,0)</f>
        <v>16.64</v>
      </c>
      <c r="L430" s="7">
        <f>InputData[[#This Row],[BUYING PRIZE]]*InputData[[#This Row],[QUANTITY]]</f>
        <v>52</v>
      </c>
      <c r="M430" s="7">
        <f>InputData[[#This Row],[SELLING PRICE]]*InputData[[#This Row],[QUANTITY]]</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ID]],MasterData[#All],2,0)</f>
        <v>Product44</v>
      </c>
      <c r="H431" t="str">
        <f>VLOOKUP(InputData[[#This Row],[PRODUCT ID]],MasterData[#All],3,0)</f>
        <v>Category05</v>
      </c>
      <c r="I431" t="str">
        <f>VLOOKUP(InputData[[#This Row],[PRODUCT ID]],MasterData[#All],4,0)</f>
        <v>Kg</v>
      </c>
      <c r="J431" s="7">
        <f>VLOOKUP(InputData[[#This Row],[PRODUCT ID]],MasterData[#All],5,0)</f>
        <v>76</v>
      </c>
      <c r="K431" s="7">
        <f>VLOOKUP(InputData[[#This Row],[PRODUCT ID]],MasterData[#All],6,0)</f>
        <v>82.08</v>
      </c>
      <c r="L431" s="7">
        <f>InputData[[#This Row],[BUYING PRIZE]]*InputData[[#This Row],[QUANTITY]]</f>
        <v>836</v>
      </c>
      <c r="M431" s="7">
        <f>InputData[[#This Row],[SELLING PRICE]]*InputData[[#This Row],[QUANTITY]]</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ID]],MasterData[#All],2,0)</f>
        <v>Product29</v>
      </c>
      <c r="H432" t="str">
        <f>VLOOKUP(InputData[[#This Row],[PRODUCT ID]],MasterData[#All],3,0)</f>
        <v>Category04</v>
      </c>
      <c r="I432" t="str">
        <f>VLOOKUP(InputData[[#This Row],[PRODUCT ID]],MasterData[#All],4,0)</f>
        <v>Lt</v>
      </c>
      <c r="J432" s="7">
        <f>VLOOKUP(InputData[[#This Row],[PRODUCT ID]],MasterData[#All],5,0)</f>
        <v>47</v>
      </c>
      <c r="K432" s="7">
        <f>VLOOKUP(InputData[[#This Row],[PRODUCT ID]],MasterData[#All],6,0)</f>
        <v>53.11</v>
      </c>
      <c r="L432" s="7">
        <f>InputData[[#This Row],[BUYING PRIZE]]*InputData[[#This Row],[QUANTITY]]</f>
        <v>658</v>
      </c>
      <c r="M432" s="7">
        <f>InputData[[#This Row],[SELLING PRICE]]*InputData[[#This Row],[QUANTITY]]</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ID]],MasterData[#All],2,0)</f>
        <v>Product05</v>
      </c>
      <c r="H433" t="str">
        <f>VLOOKUP(InputData[[#This Row],[PRODUCT ID]],MasterData[#All],3,0)</f>
        <v>Category01</v>
      </c>
      <c r="I433" t="str">
        <f>VLOOKUP(InputData[[#This Row],[PRODUCT ID]],MasterData[#All],4,0)</f>
        <v>Ft</v>
      </c>
      <c r="J433" s="7">
        <f>VLOOKUP(InputData[[#This Row],[PRODUCT ID]],MasterData[#All],5,0)</f>
        <v>133</v>
      </c>
      <c r="K433" s="7">
        <f>VLOOKUP(InputData[[#This Row],[PRODUCT ID]],MasterData[#All],6,0)</f>
        <v>155.61000000000001</v>
      </c>
      <c r="L433" s="7">
        <f>InputData[[#This Row],[BUYING PRIZE]]*InputData[[#This Row],[QUANTITY]]</f>
        <v>665</v>
      </c>
      <c r="M433" s="7">
        <f>InputData[[#This Row],[SELLING PRICE]]*InputData[[#This Row],[QUANTITY]]</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ID]],MasterData[#All],2,0)</f>
        <v>Product19</v>
      </c>
      <c r="H434" t="str">
        <f>VLOOKUP(InputData[[#This Row],[PRODUCT ID]],MasterData[#All],3,0)</f>
        <v>Category02</v>
      </c>
      <c r="I434" t="str">
        <f>VLOOKUP(InputData[[#This Row],[PRODUCT ID]],MasterData[#All],4,0)</f>
        <v>Ft</v>
      </c>
      <c r="J434" s="7">
        <f>VLOOKUP(InputData[[#This Row],[PRODUCT ID]],MasterData[#All],5,0)</f>
        <v>150</v>
      </c>
      <c r="K434" s="7">
        <f>VLOOKUP(InputData[[#This Row],[PRODUCT ID]],MasterData[#All],6,0)</f>
        <v>210</v>
      </c>
      <c r="L434" s="7">
        <f>InputData[[#This Row],[BUYING PRIZE]]*InputData[[#This Row],[QUANTITY]]</f>
        <v>1950</v>
      </c>
      <c r="M434" s="7">
        <f>InputData[[#This Row],[SELLING PRICE]]*InputData[[#This Row],[QUANTITY]]</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ID]],MasterData[#All],2,0)</f>
        <v>Product37</v>
      </c>
      <c r="H435" t="str">
        <f>VLOOKUP(InputData[[#This Row],[PRODUCT ID]],MasterData[#All],3,0)</f>
        <v>Category05</v>
      </c>
      <c r="I435" t="str">
        <f>VLOOKUP(InputData[[#This Row],[PRODUCT ID]],MasterData[#All],4,0)</f>
        <v>Kg</v>
      </c>
      <c r="J435" s="7">
        <f>VLOOKUP(InputData[[#This Row],[PRODUCT ID]],MasterData[#All],5,0)</f>
        <v>67</v>
      </c>
      <c r="K435" s="7">
        <f>VLOOKUP(InputData[[#This Row],[PRODUCT ID]],MasterData[#All],6,0)</f>
        <v>85.76</v>
      </c>
      <c r="L435" s="7">
        <f>InputData[[#This Row],[BUYING PRIZE]]*InputData[[#This Row],[QUANTITY]]</f>
        <v>536</v>
      </c>
      <c r="M435" s="7">
        <f>InputData[[#This Row],[SELLING PRICE]]*InputData[[#This Row],[QUANTITY]]</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ID]],MasterData[#All],2,0)</f>
        <v>Product39</v>
      </c>
      <c r="H436" t="str">
        <f>VLOOKUP(InputData[[#This Row],[PRODUCT ID]],MasterData[#All],3,0)</f>
        <v>Category05</v>
      </c>
      <c r="I436" t="str">
        <f>VLOOKUP(InputData[[#This Row],[PRODUCT ID]],MasterData[#All],4,0)</f>
        <v>No.</v>
      </c>
      <c r="J436" s="7">
        <f>VLOOKUP(InputData[[#This Row],[PRODUCT ID]],MasterData[#All],5,0)</f>
        <v>37</v>
      </c>
      <c r="K436" s="7">
        <f>VLOOKUP(InputData[[#This Row],[PRODUCT ID]],MasterData[#All],6,0)</f>
        <v>42.55</v>
      </c>
      <c r="L436" s="7">
        <f>InputData[[#This Row],[BUYING PRIZE]]*InputData[[#This Row],[QUANTITY]]</f>
        <v>555</v>
      </c>
      <c r="M436" s="7">
        <f>InputData[[#This Row],[SELLING PRICE]]*InputData[[#This Row],[QUANTITY]]</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ID]],MasterData[#All],2,0)</f>
        <v>Product05</v>
      </c>
      <c r="H437" t="str">
        <f>VLOOKUP(InputData[[#This Row],[PRODUCT ID]],MasterData[#All],3,0)</f>
        <v>Category01</v>
      </c>
      <c r="I437" t="str">
        <f>VLOOKUP(InputData[[#This Row],[PRODUCT ID]],MasterData[#All],4,0)</f>
        <v>Ft</v>
      </c>
      <c r="J437" s="7">
        <f>VLOOKUP(InputData[[#This Row],[PRODUCT ID]],MasterData[#All],5,0)</f>
        <v>133</v>
      </c>
      <c r="K437" s="7">
        <f>VLOOKUP(InputData[[#This Row],[PRODUCT ID]],MasterData[#All],6,0)</f>
        <v>155.61000000000001</v>
      </c>
      <c r="L437" s="7">
        <f>InputData[[#This Row],[BUYING PRIZE]]*InputData[[#This Row],[QUANTITY]]</f>
        <v>1197</v>
      </c>
      <c r="M437" s="7">
        <f>InputData[[#This Row],[SELLING PRICE]]*InputData[[#This Row],[QUANTITY]]</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ID]],MasterData[#All],2,0)</f>
        <v>Product39</v>
      </c>
      <c r="H438" t="str">
        <f>VLOOKUP(InputData[[#This Row],[PRODUCT ID]],MasterData[#All],3,0)</f>
        <v>Category05</v>
      </c>
      <c r="I438" t="str">
        <f>VLOOKUP(InputData[[#This Row],[PRODUCT ID]],MasterData[#All],4,0)</f>
        <v>No.</v>
      </c>
      <c r="J438" s="7">
        <f>VLOOKUP(InputData[[#This Row],[PRODUCT ID]],MasterData[#All],5,0)</f>
        <v>37</v>
      </c>
      <c r="K438" s="7">
        <f>VLOOKUP(InputData[[#This Row],[PRODUCT ID]],MasterData[#All],6,0)</f>
        <v>42.55</v>
      </c>
      <c r="L438" s="7">
        <f>InputData[[#This Row],[BUYING PRIZE]]*InputData[[#This Row],[QUANTITY]]</f>
        <v>185</v>
      </c>
      <c r="M438" s="7">
        <f>InputData[[#This Row],[SELLING PRICE]]*InputData[[#This Row],[QUANTITY]]</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ID]],MasterData[#All],2,0)</f>
        <v>Product06</v>
      </c>
      <c r="H439" t="str">
        <f>VLOOKUP(InputData[[#This Row],[PRODUCT ID]],MasterData[#All],3,0)</f>
        <v>Category01</v>
      </c>
      <c r="I439" t="str">
        <f>VLOOKUP(InputData[[#This Row],[PRODUCT ID]],MasterData[#All],4,0)</f>
        <v>Kg</v>
      </c>
      <c r="J439" s="7">
        <f>VLOOKUP(InputData[[#This Row],[PRODUCT ID]],MasterData[#All],5,0)</f>
        <v>75</v>
      </c>
      <c r="K439" s="7">
        <f>VLOOKUP(InputData[[#This Row],[PRODUCT ID]],MasterData[#All],6,0)</f>
        <v>85.5</v>
      </c>
      <c r="L439" s="7">
        <f>InputData[[#This Row],[BUYING PRIZE]]*InputData[[#This Row],[QUANTITY]]</f>
        <v>450</v>
      </c>
      <c r="M439" s="7">
        <f>InputData[[#This Row],[SELLING PRICE]]*InputData[[#This Row],[QUANTITY]]</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ID]],MasterData[#All],2,0)</f>
        <v>Product43</v>
      </c>
      <c r="H440" t="str">
        <f>VLOOKUP(InputData[[#This Row],[PRODUCT ID]],MasterData[#All],3,0)</f>
        <v>Category05</v>
      </c>
      <c r="I440" t="str">
        <f>VLOOKUP(InputData[[#This Row],[PRODUCT ID]],MasterData[#All],4,0)</f>
        <v>Kg</v>
      </c>
      <c r="J440" s="7">
        <f>VLOOKUP(InputData[[#This Row],[PRODUCT ID]],MasterData[#All],5,0)</f>
        <v>67</v>
      </c>
      <c r="K440" s="7">
        <f>VLOOKUP(InputData[[#This Row],[PRODUCT ID]],MasterData[#All],6,0)</f>
        <v>83.08</v>
      </c>
      <c r="L440" s="7">
        <f>InputData[[#This Row],[BUYING PRIZE]]*InputData[[#This Row],[QUANTITY]]</f>
        <v>402</v>
      </c>
      <c r="M440" s="7">
        <f>InputData[[#This Row],[SELLING PRICE]]*InputData[[#This Row],[QUANTITY]]</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ID]],MasterData[#All],2,0)</f>
        <v>Product25</v>
      </c>
      <c r="H441" t="str">
        <f>VLOOKUP(InputData[[#This Row],[PRODUCT ID]],MasterData[#All],3,0)</f>
        <v>Category03</v>
      </c>
      <c r="I441" t="str">
        <f>VLOOKUP(InputData[[#This Row],[PRODUCT ID]],MasterData[#All],4,0)</f>
        <v>No.</v>
      </c>
      <c r="J441" s="7">
        <f>VLOOKUP(InputData[[#This Row],[PRODUCT ID]],MasterData[#All],5,0)</f>
        <v>7</v>
      </c>
      <c r="K441" s="7">
        <f>VLOOKUP(InputData[[#This Row],[PRODUCT ID]],MasterData[#All],6,0)</f>
        <v>8.33</v>
      </c>
      <c r="L441" s="7">
        <f>InputData[[#This Row],[BUYING PRIZE]]*InputData[[#This Row],[QUANTITY]]</f>
        <v>35</v>
      </c>
      <c r="M441" s="7">
        <f>InputData[[#This Row],[SELLING PRICE]]*InputData[[#This Row],[QUANTITY]]</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ID]],MasterData[#All],2,0)</f>
        <v>Product15</v>
      </c>
      <c r="H442" t="str">
        <f>VLOOKUP(InputData[[#This Row],[PRODUCT ID]],MasterData[#All],3,0)</f>
        <v>Category02</v>
      </c>
      <c r="I442" t="str">
        <f>VLOOKUP(InputData[[#This Row],[PRODUCT ID]],MasterData[#All],4,0)</f>
        <v>No.</v>
      </c>
      <c r="J442" s="7">
        <f>VLOOKUP(InputData[[#This Row],[PRODUCT ID]],MasterData[#All],5,0)</f>
        <v>12</v>
      </c>
      <c r="K442" s="7">
        <f>VLOOKUP(InputData[[#This Row],[PRODUCT ID]],MasterData[#All],6,0)</f>
        <v>15.719999999999999</v>
      </c>
      <c r="L442" s="7">
        <f>InputData[[#This Row],[BUYING PRIZE]]*InputData[[#This Row],[QUANTITY]]</f>
        <v>156</v>
      </c>
      <c r="M442" s="7">
        <f>InputData[[#This Row],[SELLING PRICE]]*InputData[[#This Row],[QUANTITY]]</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ID]],MasterData[#All],2,0)</f>
        <v>Product02</v>
      </c>
      <c r="H443" t="str">
        <f>VLOOKUP(InputData[[#This Row],[PRODUCT ID]],MasterData[#All],3,0)</f>
        <v>Category01</v>
      </c>
      <c r="I443" t="str">
        <f>VLOOKUP(InputData[[#This Row],[PRODUCT ID]],MasterData[#All],4,0)</f>
        <v>Kg</v>
      </c>
      <c r="J443" s="7">
        <f>VLOOKUP(InputData[[#This Row],[PRODUCT ID]],MasterData[#All],5,0)</f>
        <v>105</v>
      </c>
      <c r="K443" s="7">
        <f>VLOOKUP(InputData[[#This Row],[PRODUCT ID]],MasterData[#All],6,0)</f>
        <v>142.80000000000001</v>
      </c>
      <c r="L443" s="7">
        <f>InputData[[#This Row],[BUYING PRIZE]]*InputData[[#This Row],[QUANTITY]]</f>
        <v>105</v>
      </c>
      <c r="M443" s="7">
        <f>InputData[[#This Row],[SELLING PRICE]]*InputData[[#This Row],[QUANTITY]]</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ID]],MasterData[#All],2,0)</f>
        <v>Product05</v>
      </c>
      <c r="H444" t="str">
        <f>VLOOKUP(InputData[[#This Row],[PRODUCT ID]],MasterData[#All],3,0)</f>
        <v>Category01</v>
      </c>
      <c r="I444" t="str">
        <f>VLOOKUP(InputData[[#This Row],[PRODUCT ID]],MasterData[#All],4,0)</f>
        <v>Ft</v>
      </c>
      <c r="J444" s="7">
        <f>VLOOKUP(InputData[[#This Row],[PRODUCT ID]],MasterData[#All],5,0)</f>
        <v>133</v>
      </c>
      <c r="K444" s="7">
        <f>VLOOKUP(InputData[[#This Row],[PRODUCT ID]],MasterData[#All],6,0)</f>
        <v>155.61000000000001</v>
      </c>
      <c r="L444" s="7">
        <f>InputData[[#This Row],[BUYING PRIZE]]*InputData[[#This Row],[QUANTITY]]</f>
        <v>1596</v>
      </c>
      <c r="M444" s="7">
        <f>InputData[[#This Row],[SELLING PRICE]]*InputData[[#This Row],[QUANTITY]]</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ID]],MasterData[#All],2,0)</f>
        <v>Product41</v>
      </c>
      <c r="H445" t="str">
        <f>VLOOKUP(InputData[[#This Row],[PRODUCT ID]],MasterData[#All],3,0)</f>
        <v>Category05</v>
      </c>
      <c r="I445" t="str">
        <f>VLOOKUP(InputData[[#This Row],[PRODUCT ID]],MasterData[#All],4,0)</f>
        <v>Ft</v>
      </c>
      <c r="J445" s="7">
        <f>VLOOKUP(InputData[[#This Row],[PRODUCT ID]],MasterData[#All],5,0)</f>
        <v>138</v>
      </c>
      <c r="K445" s="7">
        <f>VLOOKUP(InputData[[#This Row],[PRODUCT ID]],MasterData[#All],6,0)</f>
        <v>173.88</v>
      </c>
      <c r="L445" s="7">
        <f>InputData[[#This Row],[BUYING PRIZE]]*InputData[[#This Row],[QUANTITY]]</f>
        <v>1242</v>
      </c>
      <c r="M445" s="7">
        <f>InputData[[#This Row],[SELLING PRICE]]*InputData[[#This Row],[QUANTITY]]</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ID]],MasterData[#All],2,0)</f>
        <v>Product03</v>
      </c>
      <c r="H446" t="str">
        <f>VLOOKUP(InputData[[#This Row],[PRODUCT ID]],MasterData[#All],3,0)</f>
        <v>Category01</v>
      </c>
      <c r="I446" t="str">
        <f>VLOOKUP(InputData[[#This Row],[PRODUCT ID]],MasterData[#All],4,0)</f>
        <v>Kg</v>
      </c>
      <c r="J446" s="7">
        <f>VLOOKUP(InputData[[#This Row],[PRODUCT ID]],MasterData[#All],5,0)</f>
        <v>71</v>
      </c>
      <c r="K446" s="7">
        <f>VLOOKUP(InputData[[#This Row],[PRODUCT ID]],MasterData[#All],6,0)</f>
        <v>80.94</v>
      </c>
      <c r="L446" s="7">
        <f>InputData[[#This Row],[BUYING PRIZE]]*InputData[[#This Row],[QUANTITY]]</f>
        <v>213</v>
      </c>
      <c r="M446" s="7">
        <f>InputData[[#This Row],[SELLING PRICE]]*InputData[[#This Row],[QUANTITY]]</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ID]],MasterData[#All],2,0)</f>
        <v>Product35</v>
      </c>
      <c r="H447" t="str">
        <f>VLOOKUP(InputData[[#This Row],[PRODUCT ID]],MasterData[#All],3,0)</f>
        <v>Category04</v>
      </c>
      <c r="I447" t="str">
        <f>VLOOKUP(InputData[[#This Row],[PRODUCT ID]],MasterData[#All],4,0)</f>
        <v>No.</v>
      </c>
      <c r="J447" s="7">
        <f>VLOOKUP(InputData[[#This Row],[PRODUCT ID]],MasterData[#All],5,0)</f>
        <v>5</v>
      </c>
      <c r="K447" s="7">
        <f>VLOOKUP(InputData[[#This Row],[PRODUCT ID]],MasterData[#All],6,0)</f>
        <v>6.7</v>
      </c>
      <c r="L447" s="7">
        <f>InputData[[#This Row],[BUYING PRIZE]]*InputData[[#This Row],[QUANTITY]]</f>
        <v>75</v>
      </c>
      <c r="M447" s="7">
        <f>InputData[[#This Row],[SELLING PRICE]]*InputData[[#This Row],[QUANTITY]]</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ID]],MasterData[#All],2,0)</f>
        <v>Product38</v>
      </c>
      <c r="H448" t="str">
        <f>VLOOKUP(InputData[[#This Row],[PRODUCT ID]],MasterData[#All],3,0)</f>
        <v>Category05</v>
      </c>
      <c r="I448" t="str">
        <f>VLOOKUP(InputData[[#This Row],[PRODUCT ID]],MasterData[#All],4,0)</f>
        <v>Kg</v>
      </c>
      <c r="J448" s="7">
        <f>VLOOKUP(InputData[[#This Row],[PRODUCT ID]],MasterData[#All],5,0)</f>
        <v>72</v>
      </c>
      <c r="K448" s="7">
        <f>VLOOKUP(InputData[[#This Row],[PRODUCT ID]],MasterData[#All],6,0)</f>
        <v>79.92</v>
      </c>
      <c r="L448" s="7">
        <f>InputData[[#This Row],[BUYING PRIZE]]*InputData[[#This Row],[QUANTITY]]</f>
        <v>288</v>
      </c>
      <c r="M448" s="7">
        <f>InputData[[#This Row],[SELLING PRICE]]*InputData[[#This Row],[QUANTITY]]</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ID]],MasterData[#All],2,0)</f>
        <v>Product29</v>
      </c>
      <c r="H449" t="str">
        <f>VLOOKUP(InputData[[#This Row],[PRODUCT ID]],MasterData[#All],3,0)</f>
        <v>Category04</v>
      </c>
      <c r="I449" t="str">
        <f>VLOOKUP(InputData[[#This Row],[PRODUCT ID]],MasterData[#All],4,0)</f>
        <v>Lt</v>
      </c>
      <c r="J449" s="7">
        <f>VLOOKUP(InputData[[#This Row],[PRODUCT ID]],MasterData[#All],5,0)</f>
        <v>47</v>
      </c>
      <c r="K449" s="7">
        <f>VLOOKUP(InputData[[#This Row],[PRODUCT ID]],MasterData[#All],6,0)</f>
        <v>53.11</v>
      </c>
      <c r="L449" s="7">
        <f>InputData[[#This Row],[BUYING PRIZE]]*InputData[[#This Row],[QUANTITY]]</f>
        <v>141</v>
      </c>
      <c r="M449" s="7">
        <f>InputData[[#This Row],[SELLING PRICE]]*InputData[[#This Row],[QUANTITY]]</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ID]],MasterData[#All],2,0)</f>
        <v>Product37</v>
      </c>
      <c r="H450" t="str">
        <f>VLOOKUP(InputData[[#This Row],[PRODUCT ID]],MasterData[#All],3,0)</f>
        <v>Category05</v>
      </c>
      <c r="I450" t="str">
        <f>VLOOKUP(InputData[[#This Row],[PRODUCT ID]],MasterData[#All],4,0)</f>
        <v>Kg</v>
      </c>
      <c r="J450" s="7">
        <f>VLOOKUP(InputData[[#This Row],[PRODUCT ID]],MasterData[#All],5,0)</f>
        <v>67</v>
      </c>
      <c r="K450" s="7">
        <f>VLOOKUP(InputData[[#This Row],[PRODUCT ID]],MasterData[#All],6,0)</f>
        <v>85.76</v>
      </c>
      <c r="L450" s="7">
        <f>InputData[[#This Row],[BUYING PRIZE]]*InputData[[#This Row],[QUANTITY]]</f>
        <v>1005</v>
      </c>
      <c r="M450" s="7">
        <f>InputData[[#This Row],[SELLING PRICE]]*InputData[[#This Row],[QUANTITY]]</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ID]],MasterData[#All],2,0)</f>
        <v>Product26</v>
      </c>
      <c r="H451" t="str">
        <f>VLOOKUP(InputData[[#This Row],[PRODUCT ID]],MasterData[#All],3,0)</f>
        <v>Category04</v>
      </c>
      <c r="I451" t="str">
        <f>VLOOKUP(InputData[[#This Row],[PRODUCT ID]],MasterData[#All],4,0)</f>
        <v>No.</v>
      </c>
      <c r="J451" s="7">
        <f>VLOOKUP(InputData[[#This Row],[PRODUCT ID]],MasterData[#All],5,0)</f>
        <v>18</v>
      </c>
      <c r="K451" s="7">
        <f>VLOOKUP(InputData[[#This Row],[PRODUCT ID]],MasterData[#All],6,0)</f>
        <v>24.66</v>
      </c>
      <c r="L451" s="7">
        <f>InputData[[#This Row],[BUYING PRIZE]]*InputData[[#This Row],[QUANTITY]]</f>
        <v>252</v>
      </c>
      <c r="M451" s="7">
        <f>InputData[[#This Row],[SELLING PRICE]]*InputData[[#This Row],[QUANTITY]]</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ID]],MasterData[#All],2,0)</f>
        <v>Product33</v>
      </c>
      <c r="H452" t="str">
        <f>VLOOKUP(InputData[[#This Row],[PRODUCT ID]],MasterData[#All],3,0)</f>
        <v>Category04</v>
      </c>
      <c r="I452" t="str">
        <f>VLOOKUP(InputData[[#This Row],[PRODUCT ID]],MasterData[#All],4,0)</f>
        <v>Kg</v>
      </c>
      <c r="J452" s="7">
        <f>VLOOKUP(InputData[[#This Row],[PRODUCT ID]],MasterData[#All],5,0)</f>
        <v>95</v>
      </c>
      <c r="K452" s="7">
        <f>VLOOKUP(InputData[[#This Row],[PRODUCT ID]],MasterData[#All],6,0)</f>
        <v>119.7</v>
      </c>
      <c r="L452" s="7">
        <f>InputData[[#This Row],[BUYING PRIZE]]*InputData[[#This Row],[QUANTITY]]</f>
        <v>760</v>
      </c>
      <c r="M452" s="7">
        <f>InputData[[#This Row],[SELLING PRICE]]*InputData[[#This Row],[QUANTITY]]</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ID]],MasterData[#All],2,0)</f>
        <v>Product33</v>
      </c>
      <c r="H453" t="str">
        <f>VLOOKUP(InputData[[#This Row],[PRODUCT ID]],MasterData[#All],3,0)</f>
        <v>Category04</v>
      </c>
      <c r="I453" t="str">
        <f>VLOOKUP(InputData[[#This Row],[PRODUCT ID]],MasterData[#All],4,0)</f>
        <v>Kg</v>
      </c>
      <c r="J453" s="7">
        <f>VLOOKUP(InputData[[#This Row],[PRODUCT ID]],MasterData[#All],5,0)</f>
        <v>95</v>
      </c>
      <c r="K453" s="7">
        <f>VLOOKUP(InputData[[#This Row],[PRODUCT ID]],MasterData[#All],6,0)</f>
        <v>119.7</v>
      </c>
      <c r="L453" s="7">
        <f>InputData[[#This Row],[BUYING PRIZE]]*InputData[[#This Row],[QUANTITY]]</f>
        <v>570</v>
      </c>
      <c r="M453" s="7">
        <f>InputData[[#This Row],[SELLING PRICE]]*InputData[[#This Row],[QUANTITY]]</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ID]],MasterData[#All],2,0)</f>
        <v>Product01</v>
      </c>
      <c r="H454" t="str">
        <f>VLOOKUP(InputData[[#This Row],[PRODUCT ID]],MasterData[#All],3,0)</f>
        <v>Category01</v>
      </c>
      <c r="I454" t="str">
        <f>VLOOKUP(InputData[[#This Row],[PRODUCT ID]],MasterData[#All],4,0)</f>
        <v>Kg</v>
      </c>
      <c r="J454" s="7">
        <f>VLOOKUP(InputData[[#This Row],[PRODUCT ID]],MasterData[#All],5,0)</f>
        <v>98</v>
      </c>
      <c r="K454" s="7">
        <f>VLOOKUP(InputData[[#This Row],[PRODUCT ID]],MasterData[#All],6,0)</f>
        <v>103.88</v>
      </c>
      <c r="L454" s="7">
        <f>InputData[[#This Row],[BUYING PRIZE]]*InputData[[#This Row],[QUANTITY]]</f>
        <v>980</v>
      </c>
      <c r="M454" s="7">
        <f>InputData[[#This Row],[SELLING PRICE]]*InputData[[#This Row],[QUANTITY]]</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ID]],MasterData[#All],2,0)</f>
        <v>Product18</v>
      </c>
      <c r="H455" t="str">
        <f>VLOOKUP(InputData[[#This Row],[PRODUCT ID]],MasterData[#All],3,0)</f>
        <v>Category02</v>
      </c>
      <c r="I455" t="str">
        <f>VLOOKUP(InputData[[#This Row],[PRODUCT ID]],MasterData[#All],4,0)</f>
        <v>No.</v>
      </c>
      <c r="J455" s="7">
        <f>VLOOKUP(InputData[[#This Row],[PRODUCT ID]],MasterData[#All],5,0)</f>
        <v>37</v>
      </c>
      <c r="K455" s="7">
        <f>VLOOKUP(InputData[[#This Row],[PRODUCT ID]],MasterData[#All],6,0)</f>
        <v>49.21</v>
      </c>
      <c r="L455" s="7">
        <f>InputData[[#This Row],[BUYING PRIZE]]*InputData[[#This Row],[QUANTITY]]</f>
        <v>518</v>
      </c>
      <c r="M455" s="7">
        <f>InputData[[#This Row],[SELLING PRICE]]*InputData[[#This Row],[QUANTITY]]</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ID]],MasterData[#All],2,0)</f>
        <v>Product26</v>
      </c>
      <c r="H456" t="str">
        <f>VLOOKUP(InputData[[#This Row],[PRODUCT ID]],MasterData[#All],3,0)</f>
        <v>Category04</v>
      </c>
      <c r="I456" t="str">
        <f>VLOOKUP(InputData[[#This Row],[PRODUCT ID]],MasterData[#All],4,0)</f>
        <v>No.</v>
      </c>
      <c r="J456" s="7">
        <f>VLOOKUP(InputData[[#This Row],[PRODUCT ID]],MasterData[#All],5,0)</f>
        <v>18</v>
      </c>
      <c r="K456" s="7">
        <f>VLOOKUP(InputData[[#This Row],[PRODUCT ID]],MasterData[#All],6,0)</f>
        <v>24.66</v>
      </c>
      <c r="L456" s="7">
        <f>InputData[[#This Row],[BUYING PRIZE]]*InputData[[#This Row],[QUANTITY]]</f>
        <v>90</v>
      </c>
      <c r="M456" s="7">
        <f>InputData[[#This Row],[SELLING PRICE]]*InputData[[#This Row],[QUANTITY]]</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ID]],MasterData[#All],2,0)</f>
        <v>Product43</v>
      </c>
      <c r="H457" t="str">
        <f>VLOOKUP(InputData[[#This Row],[PRODUCT ID]],MasterData[#All],3,0)</f>
        <v>Category05</v>
      </c>
      <c r="I457" t="str">
        <f>VLOOKUP(InputData[[#This Row],[PRODUCT ID]],MasterData[#All],4,0)</f>
        <v>Kg</v>
      </c>
      <c r="J457" s="7">
        <f>VLOOKUP(InputData[[#This Row],[PRODUCT ID]],MasterData[#All],5,0)</f>
        <v>67</v>
      </c>
      <c r="K457" s="7">
        <f>VLOOKUP(InputData[[#This Row],[PRODUCT ID]],MasterData[#All],6,0)</f>
        <v>83.08</v>
      </c>
      <c r="L457" s="7">
        <f>InputData[[#This Row],[BUYING PRIZE]]*InputData[[#This Row],[QUANTITY]]</f>
        <v>804</v>
      </c>
      <c r="M457" s="7">
        <f>InputData[[#This Row],[SELLING PRICE]]*InputData[[#This Row],[QUANTITY]]</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ID]],MasterData[#All],2,0)</f>
        <v>Product12</v>
      </c>
      <c r="H458" t="str">
        <f>VLOOKUP(InputData[[#This Row],[PRODUCT ID]],MasterData[#All],3,0)</f>
        <v>Category02</v>
      </c>
      <c r="I458" t="str">
        <f>VLOOKUP(InputData[[#This Row],[PRODUCT ID]],MasterData[#All],4,0)</f>
        <v>Kg</v>
      </c>
      <c r="J458" s="7">
        <f>VLOOKUP(InputData[[#This Row],[PRODUCT ID]],MasterData[#All],5,0)</f>
        <v>73</v>
      </c>
      <c r="K458" s="7">
        <f>VLOOKUP(InputData[[#This Row],[PRODUCT ID]],MasterData[#All],6,0)</f>
        <v>94.17</v>
      </c>
      <c r="L458" s="7">
        <f>InputData[[#This Row],[BUYING PRIZE]]*InputData[[#This Row],[QUANTITY]]</f>
        <v>876</v>
      </c>
      <c r="M458" s="7">
        <f>InputData[[#This Row],[SELLING PRICE]]*InputData[[#This Row],[QUANTITY]]</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ID]],MasterData[#All],2,0)</f>
        <v>Product32</v>
      </c>
      <c r="H459" t="str">
        <f>VLOOKUP(InputData[[#This Row],[PRODUCT ID]],MasterData[#All],3,0)</f>
        <v>Category04</v>
      </c>
      <c r="I459" t="str">
        <f>VLOOKUP(InputData[[#This Row],[PRODUCT ID]],MasterData[#All],4,0)</f>
        <v>Kg</v>
      </c>
      <c r="J459" s="7">
        <f>VLOOKUP(InputData[[#This Row],[PRODUCT ID]],MasterData[#All],5,0)</f>
        <v>89</v>
      </c>
      <c r="K459" s="7">
        <f>VLOOKUP(InputData[[#This Row],[PRODUCT ID]],MasterData[#All],6,0)</f>
        <v>117.48</v>
      </c>
      <c r="L459" s="7">
        <f>InputData[[#This Row],[BUYING PRIZE]]*InputData[[#This Row],[QUANTITY]]</f>
        <v>1246</v>
      </c>
      <c r="M459" s="7">
        <f>InputData[[#This Row],[SELLING PRICE]]*InputData[[#This Row],[QUANTITY]]</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ID]],MasterData[#All],2,0)</f>
        <v>Product32</v>
      </c>
      <c r="H460" t="str">
        <f>VLOOKUP(InputData[[#This Row],[PRODUCT ID]],MasterData[#All],3,0)</f>
        <v>Category04</v>
      </c>
      <c r="I460" t="str">
        <f>VLOOKUP(InputData[[#This Row],[PRODUCT ID]],MasterData[#All],4,0)</f>
        <v>Kg</v>
      </c>
      <c r="J460" s="7">
        <f>VLOOKUP(InputData[[#This Row],[PRODUCT ID]],MasterData[#All],5,0)</f>
        <v>89</v>
      </c>
      <c r="K460" s="7">
        <f>VLOOKUP(InputData[[#This Row],[PRODUCT ID]],MasterData[#All],6,0)</f>
        <v>117.48</v>
      </c>
      <c r="L460" s="7">
        <f>InputData[[#This Row],[BUYING PRIZE]]*InputData[[#This Row],[QUANTITY]]</f>
        <v>712</v>
      </c>
      <c r="M460" s="7">
        <f>InputData[[#This Row],[SELLING PRICE]]*InputData[[#This Row],[QUANTITY]]</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ID]],MasterData[#All],2,0)</f>
        <v>Product36</v>
      </c>
      <c r="H461" t="str">
        <f>VLOOKUP(InputData[[#This Row],[PRODUCT ID]],MasterData[#All],3,0)</f>
        <v>Category04</v>
      </c>
      <c r="I461" t="str">
        <f>VLOOKUP(InputData[[#This Row],[PRODUCT ID]],MasterData[#All],4,0)</f>
        <v>Kg</v>
      </c>
      <c r="J461" s="7">
        <f>VLOOKUP(InputData[[#This Row],[PRODUCT ID]],MasterData[#All],5,0)</f>
        <v>90</v>
      </c>
      <c r="K461" s="7">
        <f>VLOOKUP(InputData[[#This Row],[PRODUCT ID]],MasterData[#All],6,0)</f>
        <v>96.3</v>
      </c>
      <c r="L461" s="7">
        <f>InputData[[#This Row],[BUYING PRIZE]]*InputData[[#This Row],[QUANTITY]]</f>
        <v>360</v>
      </c>
      <c r="M461" s="7">
        <f>InputData[[#This Row],[SELLING PRICE]]*InputData[[#This Row],[QUANTITY]]</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ID]],MasterData[#All],2,0)</f>
        <v>Product44</v>
      </c>
      <c r="H462" t="str">
        <f>VLOOKUP(InputData[[#This Row],[PRODUCT ID]],MasterData[#All],3,0)</f>
        <v>Category05</v>
      </c>
      <c r="I462" t="str">
        <f>VLOOKUP(InputData[[#This Row],[PRODUCT ID]],MasterData[#All],4,0)</f>
        <v>Kg</v>
      </c>
      <c r="J462" s="7">
        <f>VLOOKUP(InputData[[#This Row],[PRODUCT ID]],MasterData[#All],5,0)</f>
        <v>76</v>
      </c>
      <c r="K462" s="7">
        <f>VLOOKUP(InputData[[#This Row],[PRODUCT ID]],MasterData[#All],6,0)</f>
        <v>82.08</v>
      </c>
      <c r="L462" s="7">
        <f>InputData[[#This Row],[BUYING PRIZE]]*InputData[[#This Row],[QUANTITY]]</f>
        <v>684</v>
      </c>
      <c r="M462" s="7">
        <f>InputData[[#This Row],[SELLING PRICE]]*InputData[[#This Row],[QUANTITY]]</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ID]],MasterData[#All],2,0)</f>
        <v>Product38</v>
      </c>
      <c r="H463" t="str">
        <f>VLOOKUP(InputData[[#This Row],[PRODUCT ID]],MasterData[#All],3,0)</f>
        <v>Category05</v>
      </c>
      <c r="I463" t="str">
        <f>VLOOKUP(InputData[[#This Row],[PRODUCT ID]],MasterData[#All],4,0)</f>
        <v>Kg</v>
      </c>
      <c r="J463" s="7">
        <f>VLOOKUP(InputData[[#This Row],[PRODUCT ID]],MasterData[#All],5,0)</f>
        <v>72</v>
      </c>
      <c r="K463" s="7">
        <f>VLOOKUP(InputData[[#This Row],[PRODUCT ID]],MasterData[#All],6,0)</f>
        <v>79.92</v>
      </c>
      <c r="L463" s="7">
        <f>InputData[[#This Row],[BUYING PRIZE]]*InputData[[#This Row],[QUANTITY]]</f>
        <v>216</v>
      </c>
      <c r="M463" s="7">
        <f>InputData[[#This Row],[SELLING PRICE]]*InputData[[#This Row],[QUANTITY]]</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ID]],MasterData[#All],2,0)</f>
        <v>Product34</v>
      </c>
      <c r="H464" t="str">
        <f>VLOOKUP(InputData[[#This Row],[PRODUCT ID]],MasterData[#All],3,0)</f>
        <v>Category04</v>
      </c>
      <c r="I464" t="str">
        <f>VLOOKUP(InputData[[#This Row],[PRODUCT ID]],MasterData[#All],4,0)</f>
        <v>Lt</v>
      </c>
      <c r="J464" s="7">
        <f>VLOOKUP(InputData[[#This Row],[PRODUCT ID]],MasterData[#All],5,0)</f>
        <v>55</v>
      </c>
      <c r="K464" s="7">
        <f>VLOOKUP(InputData[[#This Row],[PRODUCT ID]],MasterData[#All],6,0)</f>
        <v>58.3</v>
      </c>
      <c r="L464" s="7">
        <f>InputData[[#This Row],[BUYING PRIZE]]*InputData[[#This Row],[QUANTITY]]</f>
        <v>715</v>
      </c>
      <c r="M464" s="7">
        <f>InputData[[#This Row],[SELLING PRICE]]*InputData[[#This Row],[QUANTITY]]</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ID]],MasterData[#All],2,0)</f>
        <v>Product11</v>
      </c>
      <c r="H465" t="str">
        <f>VLOOKUP(InputData[[#This Row],[PRODUCT ID]],MasterData[#All],3,0)</f>
        <v>Category02</v>
      </c>
      <c r="I465" t="str">
        <f>VLOOKUP(InputData[[#This Row],[PRODUCT ID]],MasterData[#All],4,0)</f>
        <v>Lt</v>
      </c>
      <c r="J465" s="7">
        <f>VLOOKUP(InputData[[#This Row],[PRODUCT ID]],MasterData[#All],5,0)</f>
        <v>44</v>
      </c>
      <c r="K465" s="7">
        <f>VLOOKUP(InputData[[#This Row],[PRODUCT ID]],MasterData[#All],6,0)</f>
        <v>48.4</v>
      </c>
      <c r="L465" s="7">
        <f>InputData[[#This Row],[BUYING PRIZE]]*InputData[[#This Row],[QUANTITY]]</f>
        <v>220</v>
      </c>
      <c r="M465" s="7">
        <f>InputData[[#This Row],[SELLING PRICE]]*InputData[[#This Row],[QUANTITY]]</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ID]],MasterData[#All],2,0)</f>
        <v>Product07</v>
      </c>
      <c r="H466" t="str">
        <f>VLOOKUP(InputData[[#This Row],[PRODUCT ID]],MasterData[#All],3,0)</f>
        <v>Category01</v>
      </c>
      <c r="I466" t="str">
        <f>VLOOKUP(InputData[[#This Row],[PRODUCT ID]],MasterData[#All],4,0)</f>
        <v>Lt</v>
      </c>
      <c r="J466" s="7">
        <f>VLOOKUP(InputData[[#This Row],[PRODUCT ID]],MasterData[#All],5,0)</f>
        <v>43</v>
      </c>
      <c r="K466" s="7">
        <f>VLOOKUP(InputData[[#This Row],[PRODUCT ID]],MasterData[#All],6,0)</f>
        <v>47.730000000000004</v>
      </c>
      <c r="L466" s="7">
        <f>InputData[[#This Row],[BUYING PRIZE]]*InputData[[#This Row],[QUANTITY]]</f>
        <v>645</v>
      </c>
      <c r="M466" s="7">
        <f>InputData[[#This Row],[SELLING PRICE]]*InputData[[#This Row],[QUANTITY]]</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ID]],MasterData[#All],2,0)</f>
        <v>Product35</v>
      </c>
      <c r="H467" t="str">
        <f>VLOOKUP(InputData[[#This Row],[PRODUCT ID]],MasterData[#All],3,0)</f>
        <v>Category04</v>
      </c>
      <c r="I467" t="str">
        <f>VLOOKUP(InputData[[#This Row],[PRODUCT ID]],MasterData[#All],4,0)</f>
        <v>No.</v>
      </c>
      <c r="J467" s="7">
        <f>VLOOKUP(InputData[[#This Row],[PRODUCT ID]],MasterData[#All],5,0)</f>
        <v>5</v>
      </c>
      <c r="K467" s="7">
        <f>VLOOKUP(InputData[[#This Row],[PRODUCT ID]],MasterData[#All],6,0)</f>
        <v>6.7</v>
      </c>
      <c r="L467" s="7">
        <f>InputData[[#This Row],[BUYING PRIZE]]*InputData[[#This Row],[QUANTITY]]</f>
        <v>5</v>
      </c>
      <c r="M467" s="7">
        <f>InputData[[#This Row],[SELLING PRICE]]*InputData[[#This Row],[QUANTITY]]</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ID]],MasterData[#All],2,0)</f>
        <v>Product38</v>
      </c>
      <c r="H468" t="str">
        <f>VLOOKUP(InputData[[#This Row],[PRODUCT ID]],MasterData[#All],3,0)</f>
        <v>Category05</v>
      </c>
      <c r="I468" t="str">
        <f>VLOOKUP(InputData[[#This Row],[PRODUCT ID]],MasterData[#All],4,0)</f>
        <v>Kg</v>
      </c>
      <c r="J468" s="7">
        <f>VLOOKUP(InputData[[#This Row],[PRODUCT ID]],MasterData[#All],5,0)</f>
        <v>72</v>
      </c>
      <c r="K468" s="7">
        <f>VLOOKUP(InputData[[#This Row],[PRODUCT ID]],MasterData[#All],6,0)</f>
        <v>79.92</v>
      </c>
      <c r="L468" s="7">
        <f>InputData[[#This Row],[BUYING PRIZE]]*InputData[[#This Row],[QUANTITY]]</f>
        <v>1008</v>
      </c>
      <c r="M468" s="7">
        <f>InputData[[#This Row],[SELLING PRICE]]*InputData[[#This Row],[QUANTITY]]</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ID]],MasterData[#All],2,0)</f>
        <v>Product19</v>
      </c>
      <c r="H469" t="str">
        <f>VLOOKUP(InputData[[#This Row],[PRODUCT ID]],MasterData[#All],3,0)</f>
        <v>Category02</v>
      </c>
      <c r="I469" t="str">
        <f>VLOOKUP(InputData[[#This Row],[PRODUCT ID]],MasterData[#All],4,0)</f>
        <v>Ft</v>
      </c>
      <c r="J469" s="7">
        <f>VLOOKUP(InputData[[#This Row],[PRODUCT ID]],MasterData[#All],5,0)</f>
        <v>150</v>
      </c>
      <c r="K469" s="7">
        <f>VLOOKUP(InputData[[#This Row],[PRODUCT ID]],MasterData[#All],6,0)</f>
        <v>210</v>
      </c>
      <c r="L469" s="7">
        <f>InputData[[#This Row],[BUYING PRIZE]]*InputData[[#This Row],[QUANTITY]]</f>
        <v>1350</v>
      </c>
      <c r="M469" s="7">
        <f>InputData[[#This Row],[SELLING PRICE]]*InputData[[#This Row],[QUANTITY]]</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ID]],MasterData[#All],2,0)</f>
        <v>Product44</v>
      </c>
      <c r="H470" t="str">
        <f>VLOOKUP(InputData[[#This Row],[PRODUCT ID]],MasterData[#All],3,0)</f>
        <v>Category05</v>
      </c>
      <c r="I470" t="str">
        <f>VLOOKUP(InputData[[#This Row],[PRODUCT ID]],MasterData[#All],4,0)</f>
        <v>Kg</v>
      </c>
      <c r="J470" s="7">
        <f>VLOOKUP(InputData[[#This Row],[PRODUCT ID]],MasterData[#All],5,0)</f>
        <v>76</v>
      </c>
      <c r="K470" s="7">
        <f>VLOOKUP(InputData[[#This Row],[PRODUCT ID]],MasterData[#All],6,0)</f>
        <v>82.08</v>
      </c>
      <c r="L470" s="7">
        <f>InputData[[#This Row],[BUYING PRIZE]]*InputData[[#This Row],[QUANTITY]]</f>
        <v>912</v>
      </c>
      <c r="M470" s="7">
        <f>InputData[[#This Row],[SELLING PRICE]]*InputData[[#This Row],[QUANTITY]]</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ID]],MasterData[#All],2,0)</f>
        <v>Product08</v>
      </c>
      <c r="H471" t="str">
        <f>VLOOKUP(InputData[[#This Row],[PRODUCT ID]],MasterData[#All],3,0)</f>
        <v>Category01</v>
      </c>
      <c r="I471" t="str">
        <f>VLOOKUP(InputData[[#This Row],[PRODUCT ID]],MasterData[#All],4,0)</f>
        <v>Kg</v>
      </c>
      <c r="J471" s="7">
        <f>VLOOKUP(InputData[[#This Row],[PRODUCT ID]],MasterData[#All],5,0)</f>
        <v>83</v>
      </c>
      <c r="K471" s="7">
        <f>VLOOKUP(InputData[[#This Row],[PRODUCT ID]],MasterData[#All],6,0)</f>
        <v>94.62</v>
      </c>
      <c r="L471" s="7">
        <f>InputData[[#This Row],[BUYING PRIZE]]*InputData[[#This Row],[QUANTITY]]</f>
        <v>830</v>
      </c>
      <c r="M471" s="7">
        <f>InputData[[#This Row],[SELLING PRICE]]*InputData[[#This Row],[QUANTITY]]</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ID]],MasterData[#All],2,0)</f>
        <v>Product02</v>
      </c>
      <c r="H472" t="str">
        <f>VLOOKUP(InputData[[#This Row],[PRODUCT ID]],MasterData[#All],3,0)</f>
        <v>Category01</v>
      </c>
      <c r="I472" t="str">
        <f>VLOOKUP(InputData[[#This Row],[PRODUCT ID]],MasterData[#All],4,0)</f>
        <v>Kg</v>
      </c>
      <c r="J472" s="7">
        <f>VLOOKUP(InputData[[#This Row],[PRODUCT ID]],MasterData[#All],5,0)</f>
        <v>105</v>
      </c>
      <c r="K472" s="7">
        <f>VLOOKUP(InputData[[#This Row],[PRODUCT ID]],MasterData[#All],6,0)</f>
        <v>142.80000000000001</v>
      </c>
      <c r="L472" s="7">
        <f>InputData[[#This Row],[BUYING PRIZE]]*InputData[[#This Row],[QUANTITY]]</f>
        <v>1575</v>
      </c>
      <c r="M472" s="7">
        <f>InputData[[#This Row],[SELLING PRICE]]*InputData[[#This Row],[QUANTITY]]</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ID]],MasterData[#All],2,0)</f>
        <v>Product44</v>
      </c>
      <c r="H473" t="str">
        <f>VLOOKUP(InputData[[#This Row],[PRODUCT ID]],MasterData[#All],3,0)</f>
        <v>Category05</v>
      </c>
      <c r="I473" t="str">
        <f>VLOOKUP(InputData[[#This Row],[PRODUCT ID]],MasterData[#All],4,0)</f>
        <v>Kg</v>
      </c>
      <c r="J473" s="7">
        <f>VLOOKUP(InputData[[#This Row],[PRODUCT ID]],MasterData[#All],5,0)</f>
        <v>76</v>
      </c>
      <c r="K473" s="7">
        <f>VLOOKUP(InputData[[#This Row],[PRODUCT ID]],MasterData[#All],6,0)</f>
        <v>82.08</v>
      </c>
      <c r="L473" s="7">
        <f>InputData[[#This Row],[BUYING PRIZE]]*InputData[[#This Row],[QUANTITY]]</f>
        <v>1140</v>
      </c>
      <c r="M473" s="7">
        <f>InputData[[#This Row],[SELLING PRICE]]*InputData[[#This Row],[QUANTITY]]</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ID]],MasterData[#All],2,0)</f>
        <v>Product15</v>
      </c>
      <c r="H474" t="str">
        <f>VLOOKUP(InputData[[#This Row],[PRODUCT ID]],MasterData[#All],3,0)</f>
        <v>Category02</v>
      </c>
      <c r="I474" t="str">
        <f>VLOOKUP(InputData[[#This Row],[PRODUCT ID]],MasterData[#All],4,0)</f>
        <v>No.</v>
      </c>
      <c r="J474" s="7">
        <f>VLOOKUP(InputData[[#This Row],[PRODUCT ID]],MasterData[#All],5,0)</f>
        <v>12</v>
      </c>
      <c r="K474" s="7">
        <f>VLOOKUP(InputData[[#This Row],[PRODUCT ID]],MasterData[#All],6,0)</f>
        <v>15.719999999999999</v>
      </c>
      <c r="L474" s="7">
        <f>InputData[[#This Row],[BUYING PRIZE]]*InputData[[#This Row],[QUANTITY]]</f>
        <v>120</v>
      </c>
      <c r="M474" s="7">
        <f>InputData[[#This Row],[SELLING PRICE]]*InputData[[#This Row],[QUANTITY]]</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ID]],MasterData[#All],2,0)</f>
        <v>Product36</v>
      </c>
      <c r="H475" t="str">
        <f>VLOOKUP(InputData[[#This Row],[PRODUCT ID]],MasterData[#All],3,0)</f>
        <v>Category04</v>
      </c>
      <c r="I475" t="str">
        <f>VLOOKUP(InputData[[#This Row],[PRODUCT ID]],MasterData[#All],4,0)</f>
        <v>Kg</v>
      </c>
      <c r="J475" s="7">
        <f>VLOOKUP(InputData[[#This Row],[PRODUCT ID]],MasterData[#All],5,0)</f>
        <v>90</v>
      </c>
      <c r="K475" s="7">
        <f>VLOOKUP(InputData[[#This Row],[PRODUCT ID]],MasterData[#All],6,0)</f>
        <v>96.3</v>
      </c>
      <c r="L475" s="7">
        <f>InputData[[#This Row],[BUYING PRIZE]]*InputData[[#This Row],[QUANTITY]]</f>
        <v>270</v>
      </c>
      <c r="M475" s="7">
        <f>InputData[[#This Row],[SELLING PRICE]]*InputData[[#This Row],[QUANTITY]]</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ID]],MasterData[#All],2,0)</f>
        <v>Product24</v>
      </c>
      <c r="H476" t="str">
        <f>VLOOKUP(InputData[[#This Row],[PRODUCT ID]],MasterData[#All],3,0)</f>
        <v>Category03</v>
      </c>
      <c r="I476" t="str">
        <f>VLOOKUP(InputData[[#This Row],[PRODUCT ID]],MasterData[#All],4,0)</f>
        <v>Ft</v>
      </c>
      <c r="J476" s="7">
        <f>VLOOKUP(InputData[[#This Row],[PRODUCT ID]],MasterData[#All],5,0)</f>
        <v>144</v>
      </c>
      <c r="K476" s="7">
        <f>VLOOKUP(InputData[[#This Row],[PRODUCT ID]],MasterData[#All],6,0)</f>
        <v>156.96</v>
      </c>
      <c r="L476" s="7">
        <f>InputData[[#This Row],[BUYING PRIZE]]*InputData[[#This Row],[QUANTITY]]</f>
        <v>2016</v>
      </c>
      <c r="M476" s="7">
        <f>InputData[[#This Row],[SELLING PRICE]]*InputData[[#This Row],[QUANTITY]]</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ID]],MasterData[#All],2,0)</f>
        <v>Product42</v>
      </c>
      <c r="H477" t="str">
        <f>VLOOKUP(InputData[[#This Row],[PRODUCT ID]],MasterData[#All],3,0)</f>
        <v>Category05</v>
      </c>
      <c r="I477" t="str">
        <f>VLOOKUP(InputData[[#This Row],[PRODUCT ID]],MasterData[#All],4,0)</f>
        <v>Ft</v>
      </c>
      <c r="J477" s="7">
        <f>VLOOKUP(InputData[[#This Row],[PRODUCT ID]],MasterData[#All],5,0)</f>
        <v>120</v>
      </c>
      <c r="K477" s="7">
        <f>VLOOKUP(InputData[[#This Row],[PRODUCT ID]],MasterData[#All],6,0)</f>
        <v>162</v>
      </c>
      <c r="L477" s="7">
        <f>InputData[[#This Row],[BUYING PRIZE]]*InputData[[#This Row],[QUANTITY]]</f>
        <v>360</v>
      </c>
      <c r="M477" s="7">
        <f>InputData[[#This Row],[SELLING PRICE]]*InputData[[#This Row],[QUANTITY]]</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ID]],MasterData[#All],2,0)</f>
        <v>Product38</v>
      </c>
      <c r="H478" t="str">
        <f>VLOOKUP(InputData[[#This Row],[PRODUCT ID]],MasterData[#All],3,0)</f>
        <v>Category05</v>
      </c>
      <c r="I478" t="str">
        <f>VLOOKUP(InputData[[#This Row],[PRODUCT ID]],MasterData[#All],4,0)</f>
        <v>Kg</v>
      </c>
      <c r="J478" s="7">
        <f>VLOOKUP(InputData[[#This Row],[PRODUCT ID]],MasterData[#All],5,0)</f>
        <v>72</v>
      </c>
      <c r="K478" s="7">
        <f>VLOOKUP(InputData[[#This Row],[PRODUCT ID]],MasterData[#All],6,0)</f>
        <v>79.92</v>
      </c>
      <c r="L478" s="7">
        <f>InputData[[#This Row],[BUYING PRIZE]]*InputData[[#This Row],[QUANTITY]]</f>
        <v>576</v>
      </c>
      <c r="M478" s="7">
        <f>InputData[[#This Row],[SELLING PRICE]]*InputData[[#This Row],[QUANTITY]]</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ID]],MasterData[#All],2,0)</f>
        <v>Product12</v>
      </c>
      <c r="H479" t="str">
        <f>VLOOKUP(InputData[[#This Row],[PRODUCT ID]],MasterData[#All],3,0)</f>
        <v>Category02</v>
      </c>
      <c r="I479" t="str">
        <f>VLOOKUP(InputData[[#This Row],[PRODUCT ID]],MasterData[#All],4,0)</f>
        <v>Kg</v>
      </c>
      <c r="J479" s="7">
        <f>VLOOKUP(InputData[[#This Row],[PRODUCT ID]],MasterData[#All],5,0)</f>
        <v>73</v>
      </c>
      <c r="K479" s="7">
        <f>VLOOKUP(InputData[[#This Row],[PRODUCT ID]],MasterData[#All],6,0)</f>
        <v>94.17</v>
      </c>
      <c r="L479" s="7">
        <f>InputData[[#This Row],[BUYING PRIZE]]*InputData[[#This Row],[QUANTITY]]</f>
        <v>1095</v>
      </c>
      <c r="M479" s="7">
        <f>InputData[[#This Row],[SELLING PRICE]]*InputData[[#This Row],[QUANTITY]]</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ID]],MasterData[#All],2,0)</f>
        <v>Product15</v>
      </c>
      <c r="H480" t="str">
        <f>VLOOKUP(InputData[[#This Row],[PRODUCT ID]],MasterData[#All],3,0)</f>
        <v>Category02</v>
      </c>
      <c r="I480" t="str">
        <f>VLOOKUP(InputData[[#This Row],[PRODUCT ID]],MasterData[#All],4,0)</f>
        <v>No.</v>
      </c>
      <c r="J480" s="7">
        <f>VLOOKUP(InputData[[#This Row],[PRODUCT ID]],MasterData[#All],5,0)</f>
        <v>12</v>
      </c>
      <c r="K480" s="7">
        <f>VLOOKUP(InputData[[#This Row],[PRODUCT ID]],MasterData[#All],6,0)</f>
        <v>15.719999999999999</v>
      </c>
      <c r="L480" s="7">
        <f>InputData[[#This Row],[BUYING PRIZE]]*InputData[[#This Row],[QUANTITY]]</f>
        <v>180</v>
      </c>
      <c r="M480" s="7">
        <f>InputData[[#This Row],[SELLING PRICE]]*InputData[[#This Row],[QUANTITY]]</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ID]],MasterData[#All],2,0)</f>
        <v>Product30</v>
      </c>
      <c r="H481" t="str">
        <f>VLOOKUP(InputData[[#This Row],[PRODUCT ID]],MasterData[#All],3,0)</f>
        <v>Category04</v>
      </c>
      <c r="I481" t="str">
        <f>VLOOKUP(InputData[[#This Row],[PRODUCT ID]],MasterData[#All],4,0)</f>
        <v>Ft</v>
      </c>
      <c r="J481" s="7">
        <f>VLOOKUP(InputData[[#This Row],[PRODUCT ID]],MasterData[#All],5,0)</f>
        <v>148</v>
      </c>
      <c r="K481" s="7">
        <f>VLOOKUP(InputData[[#This Row],[PRODUCT ID]],MasterData[#All],6,0)</f>
        <v>201.28</v>
      </c>
      <c r="L481" s="7">
        <f>InputData[[#This Row],[BUYING PRIZE]]*InputData[[#This Row],[QUANTITY]]</f>
        <v>2220</v>
      </c>
      <c r="M481" s="7">
        <f>InputData[[#This Row],[SELLING PRICE]]*InputData[[#This Row],[QUANTITY]]</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ID]],MasterData[#All],2,0)</f>
        <v>Product35</v>
      </c>
      <c r="H482" t="str">
        <f>VLOOKUP(InputData[[#This Row],[PRODUCT ID]],MasterData[#All],3,0)</f>
        <v>Category04</v>
      </c>
      <c r="I482" t="str">
        <f>VLOOKUP(InputData[[#This Row],[PRODUCT ID]],MasterData[#All],4,0)</f>
        <v>No.</v>
      </c>
      <c r="J482" s="7">
        <f>VLOOKUP(InputData[[#This Row],[PRODUCT ID]],MasterData[#All],5,0)</f>
        <v>5</v>
      </c>
      <c r="K482" s="7">
        <f>VLOOKUP(InputData[[#This Row],[PRODUCT ID]],MasterData[#All],6,0)</f>
        <v>6.7</v>
      </c>
      <c r="L482" s="7">
        <f>InputData[[#This Row],[BUYING PRIZE]]*InputData[[#This Row],[QUANTITY]]</f>
        <v>25</v>
      </c>
      <c r="M482" s="7">
        <f>InputData[[#This Row],[SELLING PRICE]]*InputData[[#This Row],[QUANTITY]]</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ID]],MasterData[#All],2,0)</f>
        <v>Product20</v>
      </c>
      <c r="H483" t="str">
        <f>VLOOKUP(InputData[[#This Row],[PRODUCT ID]],MasterData[#All],3,0)</f>
        <v>Category03</v>
      </c>
      <c r="I483" t="str">
        <f>VLOOKUP(InputData[[#This Row],[PRODUCT ID]],MasterData[#All],4,0)</f>
        <v>Lt</v>
      </c>
      <c r="J483" s="7">
        <f>VLOOKUP(InputData[[#This Row],[PRODUCT ID]],MasterData[#All],5,0)</f>
        <v>61</v>
      </c>
      <c r="K483" s="7">
        <f>VLOOKUP(InputData[[#This Row],[PRODUCT ID]],MasterData[#All],6,0)</f>
        <v>76.25</v>
      </c>
      <c r="L483" s="7">
        <f>InputData[[#This Row],[BUYING PRIZE]]*InputData[[#This Row],[QUANTITY]]</f>
        <v>671</v>
      </c>
      <c r="M483" s="7">
        <f>InputData[[#This Row],[SELLING PRICE]]*InputData[[#This Row],[QUANTITY]]</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ID]],MasterData[#All],2,0)</f>
        <v>Product08</v>
      </c>
      <c r="H484" t="str">
        <f>VLOOKUP(InputData[[#This Row],[PRODUCT ID]],MasterData[#All],3,0)</f>
        <v>Category01</v>
      </c>
      <c r="I484" t="str">
        <f>VLOOKUP(InputData[[#This Row],[PRODUCT ID]],MasterData[#All],4,0)</f>
        <v>Kg</v>
      </c>
      <c r="J484" s="7">
        <f>VLOOKUP(InputData[[#This Row],[PRODUCT ID]],MasterData[#All],5,0)</f>
        <v>83</v>
      </c>
      <c r="K484" s="7">
        <f>VLOOKUP(InputData[[#This Row],[PRODUCT ID]],MasterData[#All],6,0)</f>
        <v>94.62</v>
      </c>
      <c r="L484" s="7">
        <f>InputData[[#This Row],[BUYING PRIZE]]*InputData[[#This Row],[QUANTITY]]</f>
        <v>830</v>
      </c>
      <c r="M484" s="7">
        <f>InputData[[#This Row],[SELLING PRICE]]*InputData[[#This Row],[QUANTITY]]</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ID]],MasterData[#All],2,0)</f>
        <v>Product19</v>
      </c>
      <c r="H485" t="str">
        <f>VLOOKUP(InputData[[#This Row],[PRODUCT ID]],MasterData[#All],3,0)</f>
        <v>Category02</v>
      </c>
      <c r="I485" t="str">
        <f>VLOOKUP(InputData[[#This Row],[PRODUCT ID]],MasterData[#All],4,0)</f>
        <v>Ft</v>
      </c>
      <c r="J485" s="7">
        <f>VLOOKUP(InputData[[#This Row],[PRODUCT ID]],MasterData[#All],5,0)</f>
        <v>150</v>
      </c>
      <c r="K485" s="7">
        <f>VLOOKUP(InputData[[#This Row],[PRODUCT ID]],MasterData[#All],6,0)</f>
        <v>210</v>
      </c>
      <c r="L485" s="7">
        <f>InputData[[#This Row],[BUYING PRIZE]]*InputData[[#This Row],[QUANTITY]]</f>
        <v>2250</v>
      </c>
      <c r="M485" s="7">
        <f>InputData[[#This Row],[SELLING PRICE]]*InputData[[#This Row],[QUANTITY]]</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ID]],MasterData[#All],2,0)</f>
        <v>Product43</v>
      </c>
      <c r="H486" t="str">
        <f>VLOOKUP(InputData[[#This Row],[PRODUCT ID]],MasterData[#All],3,0)</f>
        <v>Category05</v>
      </c>
      <c r="I486" t="str">
        <f>VLOOKUP(InputData[[#This Row],[PRODUCT ID]],MasterData[#All],4,0)</f>
        <v>Kg</v>
      </c>
      <c r="J486" s="7">
        <f>VLOOKUP(InputData[[#This Row],[PRODUCT ID]],MasterData[#All],5,0)</f>
        <v>67</v>
      </c>
      <c r="K486" s="7">
        <f>VLOOKUP(InputData[[#This Row],[PRODUCT ID]],MasterData[#All],6,0)</f>
        <v>83.08</v>
      </c>
      <c r="L486" s="7">
        <f>InputData[[#This Row],[BUYING PRIZE]]*InputData[[#This Row],[QUANTITY]]</f>
        <v>871</v>
      </c>
      <c r="M486" s="7">
        <f>InputData[[#This Row],[SELLING PRICE]]*InputData[[#This Row],[QUANTITY]]</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ID]],MasterData[#All],2,0)</f>
        <v>Product15</v>
      </c>
      <c r="H487" t="str">
        <f>VLOOKUP(InputData[[#This Row],[PRODUCT ID]],MasterData[#All],3,0)</f>
        <v>Category02</v>
      </c>
      <c r="I487" t="str">
        <f>VLOOKUP(InputData[[#This Row],[PRODUCT ID]],MasterData[#All],4,0)</f>
        <v>No.</v>
      </c>
      <c r="J487" s="7">
        <f>VLOOKUP(InputData[[#This Row],[PRODUCT ID]],MasterData[#All],5,0)</f>
        <v>12</v>
      </c>
      <c r="K487" s="7">
        <f>VLOOKUP(InputData[[#This Row],[PRODUCT ID]],MasterData[#All],6,0)</f>
        <v>15.719999999999999</v>
      </c>
      <c r="L487" s="7">
        <f>InputData[[#This Row],[BUYING PRIZE]]*InputData[[#This Row],[QUANTITY]]</f>
        <v>156</v>
      </c>
      <c r="M487" s="7">
        <f>InputData[[#This Row],[SELLING PRICE]]*InputData[[#This Row],[QUANTITY]]</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ID]],MasterData[#All],2,0)</f>
        <v>Product42</v>
      </c>
      <c r="H488" t="str">
        <f>VLOOKUP(InputData[[#This Row],[PRODUCT ID]],MasterData[#All],3,0)</f>
        <v>Category05</v>
      </c>
      <c r="I488" t="str">
        <f>VLOOKUP(InputData[[#This Row],[PRODUCT ID]],MasterData[#All],4,0)</f>
        <v>Ft</v>
      </c>
      <c r="J488" s="7">
        <f>VLOOKUP(InputData[[#This Row],[PRODUCT ID]],MasterData[#All],5,0)</f>
        <v>120</v>
      </c>
      <c r="K488" s="7">
        <f>VLOOKUP(InputData[[#This Row],[PRODUCT ID]],MasterData[#All],6,0)</f>
        <v>162</v>
      </c>
      <c r="L488" s="7">
        <f>InputData[[#This Row],[BUYING PRIZE]]*InputData[[#This Row],[QUANTITY]]</f>
        <v>1560</v>
      </c>
      <c r="M488" s="7">
        <f>InputData[[#This Row],[SELLING PRICE]]*InputData[[#This Row],[QUANTITY]]</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ID]],MasterData[#All],2,0)</f>
        <v>Product40</v>
      </c>
      <c r="H489" t="str">
        <f>VLOOKUP(InputData[[#This Row],[PRODUCT ID]],MasterData[#All],3,0)</f>
        <v>Category05</v>
      </c>
      <c r="I489" t="str">
        <f>VLOOKUP(InputData[[#This Row],[PRODUCT ID]],MasterData[#All],4,0)</f>
        <v>Kg</v>
      </c>
      <c r="J489" s="7">
        <f>VLOOKUP(InputData[[#This Row],[PRODUCT ID]],MasterData[#All],5,0)</f>
        <v>90</v>
      </c>
      <c r="K489" s="7">
        <f>VLOOKUP(InputData[[#This Row],[PRODUCT ID]],MasterData[#All],6,0)</f>
        <v>115.2</v>
      </c>
      <c r="L489" s="7">
        <f>InputData[[#This Row],[BUYING PRIZE]]*InputData[[#This Row],[QUANTITY]]</f>
        <v>1170</v>
      </c>
      <c r="M489" s="7">
        <f>InputData[[#This Row],[SELLING PRICE]]*InputData[[#This Row],[QUANTITY]]</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ID]],MasterData[#All],2,0)</f>
        <v>Product36</v>
      </c>
      <c r="H490" t="str">
        <f>VLOOKUP(InputData[[#This Row],[PRODUCT ID]],MasterData[#All],3,0)</f>
        <v>Category04</v>
      </c>
      <c r="I490" t="str">
        <f>VLOOKUP(InputData[[#This Row],[PRODUCT ID]],MasterData[#All],4,0)</f>
        <v>Kg</v>
      </c>
      <c r="J490" s="7">
        <f>VLOOKUP(InputData[[#This Row],[PRODUCT ID]],MasterData[#All],5,0)</f>
        <v>90</v>
      </c>
      <c r="K490" s="7">
        <f>VLOOKUP(InputData[[#This Row],[PRODUCT ID]],MasterData[#All],6,0)</f>
        <v>96.3</v>
      </c>
      <c r="L490" s="7">
        <f>InputData[[#This Row],[BUYING PRIZE]]*InputData[[#This Row],[QUANTITY]]</f>
        <v>990</v>
      </c>
      <c r="M490" s="7">
        <f>InputData[[#This Row],[SELLING PRICE]]*InputData[[#This Row],[QUANTITY]]</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ID]],MasterData[#All],2,0)</f>
        <v>Product19</v>
      </c>
      <c r="H491" t="str">
        <f>VLOOKUP(InputData[[#This Row],[PRODUCT ID]],MasterData[#All],3,0)</f>
        <v>Category02</v>
      </c>
      <c r="I491" t="str">
        <f>VLOOKUP(InputData[[#This Row],[PRODUCT ID]],MasterData[#All],4,0)</f>
        <v>Ft</v>
      </c>
      <c r="J491" s="7">
        <f>VLOOKUP(InputData[[#This Row],[PRODUCT ID]],MasterData[#All],5,0)</f>
        <v>150</v>
      </c>
      <c r="K491" s="7">
        <f>VLOOKUP(InputData[[#This Row],[PRODUCT ID]],MasterData[#All],6,0)</f>
        <v>210</v>
      </c>
      <c r="L491" s="7">
        <f>InputData[[#This Row],[BUYING PRIZE]]*InputData[[#This Row],[QUANTITY]]</f>
        <v>1500</v>
      </c>
      <c r="M491" s="7">
        <f>InputData[[#This Row],[SELLING PRICE]]*InputData[[#This Row],[QUANTITY]]</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ID]],MasterData[#All],2,0)</f>
        <v>Product27</v>
      </c>
      <c r="H492" t="str">
        <f>VLOOKUP(InputData[[#This Row],[PRODUCT ID]],MasterData[#All],3,0)</f>
        <v>Category04</v>
      </c>
      <c r="I492" t="str">
        <f>VLOOKUP(InputData[[#This Row],[PRODUCT ID]],MasterData[#All],4,0)</f>
        <v>Lt</v>
      </c>
      <c r="J492" s="7">
        <f>VLOOKUP(InputData[[#This Row],[PRODUCT ID]],MasterData[#All],5,0)</f>
        <v>48</v>
      </c>
      <c r="K492" s="7">
        <f>VLOOKUP(InputData[[#This Row],[PRODUCT ID]],MasterData[#All],6,0)</f>
        <v>57.120000000000005</v>
      </c>
      <c r="L492" s="7">
        <f>InputData[[#This Row],[BUYING PRIZE]]*InputData[[#This Row],[QUANTITY]]</f>
        <v>384</v>
      </c>
      <c r="M492" s="7">
        <f>InputData[[#This Row],[SELLING PRICE]]*InputData[[#This Row],[QUANTITY]]</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ID]],MasterData[#All],2,0)</f>
        <v>Product18</v>
      </c>
      <c r="H493" t="str">
        <f>VLOOKUP(InputData[[#This Row],[PRODUCT ID]],MasterData[#All],3,0)</f>
        <v>Category02</v>
      </c>
      <c r="I493" t="str">
        <f>VLOOKUP(InputData[[#This Row],[PRODUCT ID]],MasterData[#All],4,0)</f>
        <v>No.</v>
      </c>
      <c r="J493" s="7">
        <f>VLOOKUP(InputData[[#This Row],[PRODUCT ID]],MasterData[#All],5,0)</f>
        <v>37</v>
      </c>
      <c r="K493" s="7">
        <f>VLOOKUP(InputData[[#This Row],[PRODUCT ID]],MasterData[#All],6,0)</f>
        <v>49.21</v>
      </c>
      <c r="L493" s="7">
        <f>InputData[[#This Row],[BUYING PRIZE]]*InputData[[#This Row],[QUANTITY]]</f>
        <v>259</v>
      </c>
      <c r="M493" s="7">
        <f>InputData[[#This Row],[SELLING PRICE]]*InputData[[#This Row],[QUANTITY]]</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ID]],MasterData[#All],2,0)</f>
        <v>Product27</v>
      </c>
      <c r="H494" t="str">
        <f>VLOOKUP(InputData[[#This Row],[PRODUCT ID]],MasterData[#All],3,0)</f>
        <v>Category04</v>
      </c>
      <c r="I494" t="str">
        <f>VLOOKUP(InputData[[#This Row],[PRODUCT ID]],MasterData[#All],4,0)</f>
        <v>Lt</v>
      </c>
      <c r="J494" s="7">
        <f>VLOOKUP(InputData[[#This Row],[PRODUCT ID]],MasterData[#All],5,0)</f>
        <v>48</v>
      </c>
      <c r="K494" s="7">
        <f>VLOOKUP(InputData[[#This Row],[PRODUCT ID]],MasterData[#All],6,0)</f>
        <v>57.120000000000005</v>
      </c>
      <c r="L494" s="7">
        <f>InputData[[#This Row],[BUYING PRIZE]]*InputData[[#This Row],[QUANTITY]]</f>
        <v>480</v>
      </c>
      <c r="M494" s="7">
        <f>InputData[[#This Row],[SELLING PRICE]]*InputData[[#This Row],[QUANTITY]]</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ID]],MasterData[#All],2,0)</f>
        <v>Product02</v>
      </c>
      <c r="H495" t="str">
        <f>VLOOKUP(InputData[[#This Row],[PRODUCT ID]],MasterData[#All],3,0)</f>
        <v>Category01</v>
      </c>
      <c r="I495" t="str">
        <f>VLOOKUP(InputData[[#This Row],[PRODUCT ID]],MasterData[#All],4,0)</f>
        <v>Kg</v>
      </c>
      <c r="J495" s="7">
        <f>VLOOKUP(InputData[[#This Row],[PRODUCT ID]],MasterData[#All],5,0)</f>
        <v>105</v>
      </c>
      <c r="K495" s="7">
        <f>VLOOKUP(InputData[[#This Row],[PRODUCT ID]],MasterData[#All],6,0)</f>
        <v>142.80000000000001</v>
      </c>
      <c r="L495" s="7">
        <f>InputData[[#This Row],[BUYING PRIZE]]*InputData[[#This Row],[QUANTITY]]</f>
        <v>105</v>
      </c>
      <c r="M495" s="7">
        <f>InputData[[#This Row],[SELLING PRICE]]*InputData[[#This Row],[QUANTITY]]</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ID]],MasterData[#All],2,0)</f>
        <v>Product12</v>
      </c>
      <c r="H496" t="str">
        <f>VLOOKUP(InputData[[#This Row],[PRODUCT ID]],MasterData[#All],3,0)</f>
        <v>Category02</v>
      </c>
      <c r="I496" t="str">
        <f>VLOOKUP(InputData[[#This Row],[PRODUCT ID]],MasterData[#All],4,0)</f>
        <v>Kg</v>
      </c>
      <c r="J496" s="7">
        <f>VLOOKUP(InputData[[#This Row],[PRODUCT ID]],MasterData[#All],5,0)</f>
        <v>73</v>
      </c>
      <c r="K496" s="7">
        <f>VLOOKUP(InputData[[#This Row],[PRODUCT ID]],MasterData[#All],6,0)</f>
        <v>94.17</v>
      </c>
      <c r="L496" s="7">
        <f>InputData[[#This Row],[BUYING PRIZE]]*InputData[[#This Row],[QUANTITY]]</f>
        <v>1022</v>
      </c>
      <c r="M496" s="7">
        <f>InputData[[#This Row],[SELLING PRICE]]*InputData[[#This Row],[QUANTITY]]</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ID]],MasterData[#All],2,0)</f>
        <v>Product17</v>
      </c>
      <c r="H497" t="str">
        <f>VLOOKUP(InputData[[#This Row],[PRODUCT ID]],MasterData[#All],3,0)</f>
        <v>Category02</v>
      </c>
      <c r="I497" t="str">
        <f>VLOOKUP(InputData[[#This Row],[PRODUCT ID]],MasterData[#All],4,0)</f>
        <v>Ft</v>
      </c>
      <c r="J497" s="7">
        <f>VLOOKUP(InputData[[#This Row],[PRODUCT ID]],MasterData[#All],5,0)</f>
        <v>134</v>
      </c>
      <c r="K497" s="7">
        <f>VLOOKUP(InputData[[#This Row],[PRODUCT ID]],MasterData[#All],6,0)</f>
        <v>156.78</v>
      </c>
      <c r="L497" s="7">
        <f>InputData[[#This Row],[BUYING PRIZE]]*InputData[[#This Row],[QUANTITY]]</f>
        <v>1072</v>
      </c>
      <c r="M497" s="7">
        <f>InputData[[#This Row],[SELLING PRICE]]*InputData[[#This Row],[QUANTITY]]</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ID]],MasterData[#All],2,0)</f>
        <v>Product34</v>
      </c>
      <c r="H498" t="str">
        <f>VLOOKUP(InputData[[#This Row],[PRODUCT ID]],MasterData[#All],3,0)</f>
        <v>Category04</v>
      </c>
      <c r="I498" t="str">
        <f>VLOOKUP(InputData[[#This Row],[PRODUCT ID]],MasterData[#All],4,0)</f>
        <v>Lt</v>
      </c>
      <c r="J498" s="7">
        <f>VLOOKUP(InputData[[#This Row],[PRODUCT ID]],MasterData[#All],5,0)</f>
        <v>55</v>
      </c>
      <c r="K498" s="7">
        <f>VLOOKUP(InputData[[#This Row],[PRODUCT ID]],MasterData[#All],6,0)</f>
        <v>58.3</v>
      </c>
      <c r="L498" s="7">
        <f>InputData[[#This Row],[BUYING PRIZE]]*InputData[[#This Row],[QUANTITY]]</f>
        <v>440</v>
      </c>
      <c r="M498" s="7">
        <f>InputData[[#This Row],[SELLING PRICE]]*InputData[[#This Row],[QUANTITY]]</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ID]],MasterData[#All],2,0)</f>
        <v>Product20</v>
      </c>
      <c r="H499" t="str">
        <f>VLOOKUP(InputData[[#This Row],[PRODUCT ID]],MasterData[#All],3,0)</f>
        <v>Category03</v>
      </c>
      <c r="I499" t="str">
        <f>VLOOKUP(InputData[[#This Row],[PRODUCT ID]],MasterData[#All],4,0)</f>
        <v>Lt</v>
      </c>
      <c r="J499" s="7">
        <f>VLOOKUP(InputData[[#This Row],[PRODUCT ID]],MasterData[#All],5,0)</f>
        <v>61</v>
      </c>
      <c r="K499" s="7">
        <f>VLOOKUP(InputData[[#This Row],[PRODUCT ID]],MasterData[#All],6,0)</f>
        <v>76.25</v>
      </c>
      <c r="L499" s="7">
        <f>InputData[[#This Row],[BUYING PRIZE]]*InputData[[#This Row],[QUANTITY]]</f>
        <v>366</v>
      </c>
      <c r="M499" s="7">
        <f>InputData[[#This Row],[SELLING PRICE]]*InputData[[#This Row],[QUANTITY]]</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ID]],MasterData[#All],2,0)</f>
        <v>Product36</v>
      </c>
      <c r="H500" t="str">
        <f>VLOOKUP(InputData[[#This Row],[PRODUCT ID]],MasterData[#All],3,0)</f>
        <v>Category04</v>
      </c>
      <c r="I500" t="str">
        <f>VLOOKUP(InputData[[#This Row],[PRODUCT ID]],MasterData[#All],4,0)</f>
        <v>Kg</v>
      </c>
      <c r="J500" s="7">
        <f>VLOOKUP(InputData[[#This Row],[PRODUCT ID]],MasterData[#All],5,0)</f>
        <v>90</v>
      </c>
      <c r="K500" s="7">
        <f>VLOOKUP(InputData[[#This Row],[PRODUCT ID]],MasterData[#All],6,0)</f>
        <v>96.3</v>
      </c>
      <c r="L500" s="7">
        <f>InputData[[#This Row],[BUYING PRIZE]]*InputData[[#This Row],[QUANTITY]]</f>
        <v>1080</v>
      </c>
      <c r="M500" s="7">
        <f>InputData[[#This Row],[SELLING PRICE]]*InputData[[#This Row],[QUANTITY]]</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ID]],MasterData[#All],2,0)</f>
        <v>Product04</v>
      </c>
      <c r="H501" t="str">
        <f>VLOOKUP(InputData[[#This Row],[PRODUCT ID]],MasterData[#All],3,0)</f>
        <v>Category01</v>
      </c>
      <c r="I501" t="str">
        <f>VLOOKUP(InputData[[#This Row],[PRODUCT ID]],MasterData[#All],4,0)</f>
        <v>Lt</v>
      </c>
      <c r="J501" s="7">
        <f>VLOOKUP(InputData[[#This Row],[PRODUCT ID]],MasterData[#All],5,0)</f>
        <v>44</v>
      </c>
      <c r="K501" s="7">
        <f>VLOOKUP(InputData[[#This Row],[PRODUCT ID]],MasterData[#All],6,0)</f>
        <v>48.84</v>
      </c>
      <c r="L501" s="7">
        <f>InputData[[#This Row],[BUYING PRIZE]]*InputData[[#This Row],[QUANTITY]]</f>
        <v>220</v>
      </c>
      <c r="M501" s="7">
        <f>InputData[[#This Row],[SELLING PRICE]]*InputData[[#This Row],[QUANTITY]]</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ID]],MasterData[#All],2,0)</f>
        <v>Product32</v>
      </c>
      <c r="H502" t="str">
        <f>VLOOKUP(InputData[[#This Row],[PRODUCT ID]],MasterData[#All],3,0)</f>
        <v>Category04</v>
      </c>
      <c r="I502" t="str">
        <f>VLOOKUP(InputData[[#This Row],[PRODUCT ID]],MasterData[#All],4,0)</f>
        <v>Kg</v>
      </c>
      <c r="J502" s="7">
        <f>VLOOKUP(InputData[[#This Row],[PRODUCT ID]],MasterData[#All],5,0)</f>
        <v>89</v>
      </c>
      <c r="K502" s="7">
        <f>VLOOKUP(InputData[[#This Row],[PRODUCT ID]],MasterData[#All],6,0)</f>
        <v>117.48</v>
      </c>
      <c r="L502" s="7">
        <f>InputData[[#This Row],[BUYING PRIZE]]*InputData[[#This Row],[QUANTITY]]</f>
        <v>445</v>
      </c>
      <c r="M502" s="7">
        <f>InputData[[#This Row],[SELLING PRICE]]*InputData[[#This Row],[QUANTITY]]</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ID]],MasterData[#All],2,0)</f>
        <v>Product34</v>
      </c>
      <c r="H503" t="str">
        <f>VLOOKUP(InputData[[#This Row],[PRODUCT ID]],MasterData[#All],3,0)</f>
        <v>Category04</v>
      </c>
      <c r="I503" t="str">
        <f>VLOOKUP(InputData[[#This Row],[PRODUCT ID]],MasterData[#All],4,0)</f>
        <v>Lt</v>
      </c>
      <c r="J503" s="7">
        <f>VLOOKUP(InputData[[#This Row],[PRODUCT ID]],MasterData[#All],5,0)</f>
        <v>55</v>
      </c>
      <c r="K503" s="7">
        <f>VLOOKUP(InputData[[#This Row],[PRODUCT ID]],MasterData[#All],6,0)</f>
        <v>58.3</v>
      </c>
      <c r="L503" s="7">
        <f>InputData[[#This Row],[BUYING PRIZE]]*InputData[[#This Row],[QUANTITY]]</f>
        <v>825</v>
      </c>
      <c r="M503" s="7">
        <f>InputData[[#This Row],[SELLING PRICE]]*InputData[[#This Row],[QUANTITY]]</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ID]],MasterData[#All],2,0)</f>
        <v>Product31</v>
      </c>
      <c r="H504" t="str">
        <f>VLOOKUP(InputData[[#This Row],[PRODUCT ID]],MasterData[#All],3,0)</f>
        <v>Category04</v>
      </c>
      <c r="I504" t="str">
        <f>VLOOKUP(InputData[[#This Row],[PRODUCT ID]],MasterData[#All],4,0)</f>
        <v>Kg</v>
      </c>
      <c r="J504" s="7">
        <f>VLOOKUP(InputData[[#This Row],[PRODUCT ID]],MasterData[#All],5,0)</f>
        <v>93</v>
      </c>
      <c r="K504" s="7">
        <f>VLOOKUP(InputData[[#This Row],[PRODUCT ID]],MasterData[#All],6,0)</f>
        <v>104.16</v>
      </c>
      <c r="L504" s="7">
        <f>InputData[[#This Row],[BUYING PRIZE]]*InputData[[#This Row],[QUANTITY]]</f>
        <v>744</v>
      </c>
      <c r="M504" s="7">
        <f>InputData[[#This Row],[SELLING PRICE]]*InputData[[#This Row],[QUANTITY]]</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ID]],MasterData[#All],2,0)</f>
        <v>Product15</v>
      </c>
      <c r="H505" t="str">
        <f>VLOOKUP(InputData[[#This Row],[PRODUCT ID]],MasterData[#All],3,0)</f>
        <v>Category02</v>
      </c>
      <c r="I505" t="str">
        <f>VLOOKUP(InputData[[#This Row],[PRODUCT ID]],MasterData[#All],4,0)</f>
        <v>No.</v>
      </c>
      <c r="J505" s="7">
        <f>VLOOKUP(InputData[[#This Row],[PRODUCT ID]],MasterData[#All],5,0)</f>
        <v>12</v>
      </c>
      <c r="K505" s="7">
        <f>VLOOKUP(InputData[[#This Row],[PRODUCT ID]],MasterData[#All],6,0)</f>
        <v>15.719999999999999</v>
      </c>
      <c r="L505" s="7">
        <f>InputData[[#This Row],[BUYING PRIZE]]*InputData[[#This Row],[QUANTITY]]</f>
        <v>24</v>
      </c>
      <c r="M505" s="7">
        <f>InputData[[#This Row],[SELLING PRICE]]*InputData[[#This Row],[QUANTITY]]</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ID]],MasterData[#All],2,0)</f>
        <v>Product28</v>
      </c>
      <c r="H506" t="str">
        <f>VLOOKUP(InputData[[#This Row],[PRODUCT ID]],MasterData[#All],3,0)</f>
        <v>Category04</v>
      </c>
      <c r="I506" t="str">
        <f>VLOOKUP(InputData[[#This Row],[PRODUCT ID]],MasterData[#All],4,0)</f>
        <v>No.</v>
      </c>
      <c r="J506" s="7">
        <f>VLOOKUP(InputData[[#This Row],[PRODUCT ID]],MasterData[#All],5,0)</f>
        <v>37</v>
      </c>
      <c r="K506" s="7">
        <f>VLOOKUP(InputData[[#This Row],[PRODUCT ID]],MasterData[#All],6,0)</f>
        <v>41.81</v>
      </c>
      <c r="L506" s="7">
        <f>InputData[[#This Row],[BUYING PRIZE]]*InputData[[#This Row],[QUANTITY]]</f>
        <v>185</v>
      </c>
      <c r="M506" s="7">
        <f>InputData[[#This Row],[SELLING PRICE]]*InputData[[#This Row],[QUANTITY]]</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ID]],MasterData[#All],2,0)</f>
        <v>Product26</v>
      </c>
      <c r="H507" t="str">
        <f>VLOOKUP(InputData[[#This Row],[PRODUCT ID]],MasterData[#All],3,0)</f>
        <v>Category04</v>
      </c>
      <c r="I507" t="str">
        <f>VLOOKUP(InputData[[#This Row],[PRODUCT ID]],MasterData[#All],4,0)</f>
        <v>No.</v>
      </c>
      <c r="J507" s="7">
        <f>VLOOKUP(InputData[[#This Row],[PRODUCT ID]],MasterData[#All],5,0)</f>
        <v>18</v>
      </c>
      <c r="K507" s="7">
        <f>VLOOKUP(InputData[[#This Row],[PRODUCT ID]],MasterData[#All],6,0)</f>
        <v>24.66</v>
      </c>
      <c r="L507" s="7">
        <f>InputData[[#This Row],[BUYING PRIZE]]*InputData[[#This Row],[QUANTITY]]</f>
        <v>180</v>
      </c>
      <c r="M507" s="7">
        <f>InputData[[#This Row],[SELLING PRICE]]*InputData[[#This Row],[QUANTITY]]</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ID]],MasterData[#All],2,0)</f>
        <v>Product44</v>
      </c>
      <c r="H508" t="str">
        <f>VLOOKUP(InputData[[#This Row],[PRODUCT ID]],MasterData[#All],3,0)</f>
        <v>Category05</v>
      </c>
      <c r="I508" t="str">
        <f>VLOOKUP(InputData[[#This Row],[PRODUCT ID]],MasterData[#All],4,0)</f>
        <v>Kg</v>
      </c>
      <c r="J508" s="7">
        <f>VLOOKUP(InputData[[#This Row],[PRODUCT ID]],MasterData[#All],5,0)</f>
        <v>76</v>
      </c>
      <c r="K508" s="7">
        <f>VLOOKUP(InputData[[#This Row],[PRODUCT ID]],MasterData[#All],6,0)</f>
        <v>82.08</v>
      </c>
      <c r="L508" s="7">
        <f>InputData[[#This Row],[BUYING PRIZE]]*InputData[[#This Row],[QUANTITY]]</f>
        <v>1140</v>
      </c>
      <c r="M508" s="7">
        <f>InputData[[#This Row],[SELLING PRICE]]*InputData[[#This Row],[QUANTITY]]</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ID]],MasterData[#All],2,0)</f>
        <v>Product38</v>
      </c>
      <c r="H509" t="str">
        <f>VLOOKUP(InputData[[#This Row],[PRODUCT ID]],MasterData[#All],3,0)</f>
        <v>Category05</v>
      </c>
      <c r="I509" t="str">
        <f>VLOOKUP(InputData[[#This Row],[PRODUCT ID]],MasterData[#All],4,0)</f>
        <v>Kg</v>
      </c>
      <c r="J509" s="7">
        <f>VLOOKUP(InputData[[#This Row],[PRODUCT ID]],MasterData[#All],5,0)</f>
        <v>72</v>
      </c>
      <c r="K509" s="7">
        <f>VLOOKUP(InputData[[#This Row],[PRODUCT ID]],MasterData[#All],6,0)</f>
        <v>79.92</v>
      </c>
      <c r="L509" s="7">
        <f>InputData[[#This Row],[BUYING PRIZE]]*InputData[[#This Row],[QUANTITY]]</f>
        <v>864</v>
      </c>
      <c r="M509" s="7">
        <f>InputData[[#This Row],[SELLING PRICE]]*InputData[[#This Row],[QUANTITY]]</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ID]],MasterData[#All],2,0)</f>
        <v>Product16</v>
      </c>
      <c r="H510" t="str">
        <f>VLOOKUP(InputData[[#This Row],[PRODUCT ID]],MasterData[#All],3,0)</f>
        <v>Category02</v>
      </c>
      <c r="I510" t="str">
        <f>VLOOKUP(InputData[[#This Row],[PRODUCT ID]],MasterData[#All],4,0)</f>
        <v>No.</v>
      </c>
      <c r="J510" s="7">
        <f>VLOOKUP(InputData[[#This Row],[PRODUCT ID]],MasterData[#All],5,0)</f>
        <v>13</v>
      </c>
      <c r="K510" s="7">
        <f>VLOOKUP(InputData[[#This Row],[PRODUCT ID]],MasterData[#All],6,0)</f>
        <v>16.64</v>
      </c>
      <c r="L510" s="7">
        <f>InputData[[#This Row],[BUYING PRIZE]]*InputData[[#This Row],[QUANTITY]]</f>
        <v>169</v>
      </c>
      <c r="M510" s="7">
        <f>InputData[[#This Row],[SELLING PRICE]]*InputData[[#This Row],[QUANTITY]]</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ID]],MasterData[#All],2,0)</f>
        <v>Product38</v>
      </c>
      <c r="H511" t="str">
        <f>VLOOKUP(InputData[[#This Row],[PRODUCT ID]],MasterData[#All],3,0)</f>
        <v>Category05</v>
      </c>
      <c r="I511" t="str">
        <f>VLOOKUP(InputData[[#This Row],[PRODUCT ID]],MasterData[#All],4,0)</f>
        <v>Kg</v>
      </c>
      <c r="J511" s="7">
        <f>VLOOKUP(InputData[[#This Row],[PRODUCT ID]],MasterData[#All],5,0)</f>
        <v>72</v>
      </c>
      <c r="K511" s="7">
        <f>VLOOKUP(InputData[[#This Row],[PRODUCT ID]],MasterData[#All],6,0)</f>
        <v>79.92</v>
      </c>
      <c r="L511" s="7">
        <f>InputData[[#This Row],[BUYING PRIZE]]*InputData[[#This Row],[QUANTITY]]</f>
        <v>360</v>
      </c>
      <c r="M511" s="7">
        <f>InputData[[#This Row],[SELLING PRICE]]*InputData[[#This Row],[QUANTITY]]</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ID]],MasterData[#All],2,0)</f>
        <v>Product27</v>
      </c>
      <c r="H512" t="str">
        <f>VLOOKUP(InputData[[#This Row],[PRODUCT ID]],MasterData[#All],3,0)</f>
        <v>Category04</v>
      </c>
      <c r="I512" t="str">
        <f>VLOOKUP(InputData[[#This Row],[PRODUCT ID]],MasterData[#All],4,0)</f>
        <v>Lt</v>
      </c>
      <c r="J512" s="7">
        <f>VLOOKUP(InputData[[#This Row],[PRODUCT ID]],MasterData[#All],5,0)</f>
        <v>48</v>
      </c>
      <c r="K512" s="7">
        <f>VLOOKUP(InputData[[#This Row],[PRODUCT ID]],MasterData[#All],6,0)</f>
        <v>57.120000000000005</v>
      </c>
      <c r="L512" s="7">
        <f>InputData[[#This Row],[BUYING PRIZE]]*InputData[[#This Row],[QUANTITY]]</f>
        <v>240</v>
      </c>
      <c r="M512" s="7">
        <f>InputData[[#This Row],[SELLING PRICE]]*InputData[[#This Row],[QUANTITY]]</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ID]],MasterData[#All],2,0)</f>
        <v>Product13</v>
      </c>
      <c r="H513" t="str">
        <f>VLOOKUP(InputData[[#This Row],[PRODUCT ID]],MasterData[#All],3,0)</f>
        <v>Category02</v>
      </c>
      <c r="I513" t="str">
        <f>VLOOKUP(InputData[[#This Row],[PRODUCT ID]],MasterData[#All],4,0)</f>
        <v>Kg</v>
      </c>
      <c r="J513" s="7">
        <f>VLOOKUP(InputData[[#This Row],[PRODUCT ID]],MasterData[#All],5,0)</f>
        <v>112</v>
      </c>
      <c r="K513" s="7">
        <f>VLOOKUP(InputData[[#This Row],[PRODUCT ID]],MasterData[#All],6,0)</f>
        <v>122.08</v>
      </c>
      <c r="L513" s="7">
        <f>InputData[[#This Row],[BUYING PRIZE]]*InputData[[#This Row],[QUANTITY]]</f>
        <v>1008</v>
      </c>
      <c r="M513" s="7">
        <f>InputData[[#This Row],[SELLING PRICE]]*InputData[[#This Row],[QUANTITY]]</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ID]],MasterData[#All],2,0)</f>
        <v>Product14</v>
      </c>
      <c r="H514" t="str">
        <f>VLOOKUP(InputData[[#This Row],[PRODUCT ID]],MasterData[#All],3,0)</f>
        <v>Category02</v>
      </c>
      <c r="I514" t="str">
        <f>VLOOKUP(InputData[[#This Row],[PRODUCT ID]],MasterData[#All],4,0)</f>
        <v>Kg</v>
      </c>
      <c r="J514" s="7">
        <f>VLOOKUP(InputData[[#This Row],[PRODUCT ID]],MasterData[#All],5,0)</f>
        <v>112</v>
      </c>
      <c r="K514" s="7">
        <f>VLOOKUP(InputData[[#This Row],[PRODUCT ID]],MasterData[#All],6,0)</f>
        <v>146.72</v>
      </c>
      <c r="L514" s="7">
        <f>InputData[[#This Row],[BUYING PRIZE]]*InputData[[#This Row],[QUANTITY]]</f>
        <v>1120</v>
      </c>
      <c r="M514" s="7">
        <f>InputData[[#This Row],[SELLING PRICE]]*InputData[[#This Row],[QUANTITY]]</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ID]],MasterData[#All],2,0)</f>
        <v>Product30</v>
      </c>
      <c r="H515" t="str">
        <f>VLOOKUP(InputData[[#This Row],[PRODUCT ID]],MasterData[#All],3,0)</f>
        <v>Category04</v>
      </c>
      <c r="I515" t="str">
        <f>VLOOKUP(InputData[[#This Row],[PRODUCT ID]],MasterData[#All],4,0)</f>
        <v>Ft</v>
      </c>
      <c r="J515" s="7">
        <f>VLOOKUP(InputData[[#This Row],[PRODUCT ID]],MasterData[#All],5,0)</f>
        <v>148</v>
      </c>
      <c r="K515" s="7">
        <f>VLOOKUP(InputData[[#This Row],[PRODUCT ID]],MasterData[#All],6,0)</f>
        <v>201.28</v>
      </c>
      <c r="L515" s="7">
        <f>InputData[[#This Row],[BUYING PRIZE]]*InputData[[#This Row],[QUANTITY]]</f>
        <v>1332</v>
      </c>
      <c r="M515" s="7">
        <f>InputData[[#This Row],[SELLING PRICE]]*InputData[[#This Row],[QUANTITY]]</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ID]],MasterData[#All],2,0)</f>
        <v>Product41</v>
      </c>
      <c r="H516" t="str">
        <f>VLOOKUP(InputData[[#This Row],[PRODUCT ID]],MasterData[#All],3,0)</f>
        <v>Category05</v>
      </c>
      <c r="I516" t="str">
        <f>VLOOKUP(InputData[[#This Row],[PRODUCT ID]],MasterData[#All],4,0)</f>
        <v>Ft</v>
      </c>
      <c r="J516" s="7">
        <f>VLOOKUP(InputData[[#This Row],[PRODUCT ID]],MasterData[#All],5,0)</f>
        <v>138</v>
      </c>
      <c r="K516" s="7">
        <f>VLOOKUP(InputData[[#This Row],[PRODUCT ID]],MasterData[#All],6,0)</f>
        <v>173.88</v>
      </c>
      <c r="L516" s="7">
        <f>InputData[[#This Row],[BUYING PRIZE]]*InputData[[#This Row],[QUANTITY]]</f>
        <v>1380</v>
      </c>
      <c r="M516" s="7">
        <f>InputData[[#This Row],[SELLING PRICE]]*InputData[[#This Row],[QUANTITY]]</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ID]],MasterData[#All],2,0)</f>
        <v>Product05</v>
      </c>
      <c r="H517" t="str">
        <f>VLOOKUP(InputData[[#This Row],[PRODUCT ID]],MasterData[#All],3,0)</f>
        <v>Category01</v>
      </c>
      <c r="I517" t="str">
        <f>VLOOKUP(InputData[[#This Row],[PRODUCT ID]],MasterData[#All],4,0)</f>
        <v>Ft</v>
      </c>
      <c r="J517" s="7">
        <f>VLOOKUP(InputData[[#This Row],[PRODUCT ID]],MasterData[#All],5,0)</f>
        <v>133</v>
      </c>
      <c r="K517" s="7">
        <f>VLOOKUP(InputData[[#This Row],[PRODUCT ID]],MasterData[#All],6,0)</f>
        <v>155.61000000000001</v>
      </c>
      <c r="L517" s="7">
        <f>InputData[[#This Row],[BUYING PRIZE]]*InputData[[#This Row],[QUANTITY]]</f>
        <v>532</v>
      </c>
      <c r="M517" s="7">
        <f>InputData[[#This Row],[SELLING PRICE]]*InputData[[#This Row],[QUANTITY]]</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ID]],MasterData[#All],2,0)</f>
        <v>Product09</v>
      </c>
      <c r="H518" t="str">
        <f>VLOOKUP(InputData[[#This Row],[PRODUCT ID]],MasterData[#All],3,0)</f>
        <v>Category01</v>
      </c>
      <c r="I518" t="str">
        <f>VLOOKUP(InputData[[#This Row],[PRODUCT ID]],MasterData[#All],4,0)</f>
        <v>No.</v>
      </c>
      <c r="J518" s="7">
        <f>VLOOKUP(InputData[[#This Row],[PRODUCT ID]],MasterData[#All],5,0)</f>
        <v>6</v>
      </c>
      <c r="K518" s="7">
        <f>VLOOKUP(InputData[[#This Row],[PRODUCT ID]],MasterData[#All],6,0)</f>
        <v>7.8599999999999994</v>
      </c>
      <c r="L518" s="7">
        <f>InputData[[#This Row],[BUYING PRIZE]]*InputData[[#This Row],[QUANTITY]]</f>
        <v>78</v>
      </c>
      <c r="M518" s="7">
        <f>InputData[[#This Row],[SELLING PRICE]]*InputData[[#This Row],[QUANTITY]]</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ID]],MasterData[#All],2,0)</f>
        <v>Product44</v>
      </c>
      <c r="H519" t="str">
        <f>VLOOKUP(InputData[[#This Row],[PRODUCT ID]],MasterData[#All],3,0)</f>
        <v>Category05</v>
      </c>
      <c r="I519" t="str">
        <f>VLOOKUP(InputData[[#This Row],[PRODUCT ID]],MasterData[#All],4,0)</f>
        <v>Kg</v>
      </c>
      <c r="J519" s="7">
        <f>VLOOKUP(InputData[[#This Row],[PRODUCT ID]],MasterData[#All],5,0)</f>
        <v>76</v>
      </c>
      <c r="K519" s="7">
        <f>VLOOKUP(InputData[[#This Row],[PRODUCT ID]],MasterData[#All],6,0)</f>
        <v>82.08</v>
      </c>
      <c r="L519" s="7">
        <f>InputData[[#This Row],[BUYING PRIZE]]*InputData[[#This Row],[QUANTITY]]</f>
        <v>532</v>
      </c>
      <c r="M519" s="7">
        <f>InputData[[#This Row],[SELLING PRICE]]*InputData[[#This Row],[QUANTITY]]</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ID]],MasterData[#All],2,0)</f>
        <v>Product11</v>
      </c>
      <c r="H520" t="str">
        <f>VLOOKUP(InputData[[#This Row],[PRODUCT ID]],MasterData[#All],3,0)</f>
        <v>Category02</v>
      </c>
      <c r="I520" t="str">
        <f>VLOOKUP(InputData[[#This Row],[PRODUCT ID]],MasterData[#All],4,0)</f>
        <v>Lt</v>
      </c>
      <c r="J520" s="7">
        <f>VLOOKUP(InputData[[#This Row],[PRODUCT ID]],MasterData[#All],5,0)</f>
        <v>44</v>
      </c>
      <c r="K520" s="7">
        <f>VLOOKUP(InputData[[#This Row],[PRODUCT ID]],MasterData[#All],6,0)</f>
        <v>48.4</v>
      </c>
      <c r="L520" s="7">
        <f>InputData[[#This Row],[BUYING PRIZE]]*InputData[[#This Row],[QUANTITY]]</f>
        <v>616</v>
      </c>
      <c r="M520" s="7">
        <f>InputData[[#This Row],[SELLING PRICE]]*InputData[[#This Row],[QUANTITY]]</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ID]],MasterData[#All],2,0)</f>
        <v>Product09</v>
      </c>
      <c r="H521" t="str">
        <f>VLOOKUP(InputData[[#This Row],[PRODUCT ID]],MasterData[#All],3,0)</f>
        <v>Category01</v>
      </c>
      <c r="I521" t="str">
        <f>VLOOKUP(InputData[[#This Row],[PRODUCT ID]],MasterData[#All],4,0)</f>
        <v>No.</v>
      </c>
      <c r="J521" s="7">
        <f>VLOOKUP(InputData[[#This Row],[PRODUCT ID]],MasterData[#All],5,0)</f>
        <v>6</v>
      </c>
      <c r="K521" s="7">
        <f>VLOOKUP(InputData[[#This Row],[PRODUCT ID]],MasterData[#All],6,0)</f>
        <v>7.8599999999999994</v>
      </c>
      <c r="L521" s="7">
        <f>InputData[[#This Row],[BUYING PRIZE]]*InputData[[#This Row],[QUANTITY]]</f>
        <v>66</v>
      </c>
      <c r="M521" s="7">
        <f>InputData[[#This Row],[SELLING PRICE]]*InputData[[#This Row],[QUANTITY]]</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ID]],MasterData[#All],2,0)</f>
        <v>Product06</v>
      </c>
      <c r="H522" t="str">
        <f>VLOOKUP(InputData[[#This Row],[PRODUCT ID]],MasterData[#All],3,0)</f>
        <v>Category01</v>
      </c>
      <c r="I522" t="str">
        <f>VLOOKUP(InputData[[#This Row],[PRODUCT ID]],MasterData[#All],4,0)</f>
        <v>Kg</v>
      </c>
      <c r="J522" s="7">
        <f>VLOOKUP(InputData[[#This Row],[PRODUCT ID]],MasterData[#All],5,0)</f>
        <v>75</v>
      </c>
      <c r="K522" s="7">
        <f>VLOOKUP(InputData[[#This Row],[PRODUCT ID]],MasterData[#All],6,0)</f>
        <v>85.5</v>
      </c>
      <c r="L522" s="7">
        <f>InputData[[#This Row],[BUYING PRIZE]]*InputData[[#This Row],[QUANTITY]]</f>
        <v>750</v>
      </c>
      <c r="M522" s="7">
        <f>InputData[[#This Row],[SELLING PRICE]]*InputData[[#This Row],[QUANTITY]]</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ID]],MasterData[#All],2,0)</f>
        <v>Product08</v>
      </c>
      <c r="H523" t="str">
        <f>VLOOKUP(InputData[[#This Row],[PRODUCT ID]],MasterData[#All],3,0)</f>
        <v>Category01</v>
      </c>
      <c r="I523" t="str">
        <f>VLOOKUP(InputData[[#This Row],[PRODUCT ID]],MasterData[#All],4,0)</f>
        <v>Kg</v>
      </c>
      <c r="J523" s="7">
        <f>VLOOKUP(InputData[[#This Row],[PRODUCT ID]],MasterData[#All],5,0)</f>
        <v>83</v>
      </c>
      <c r="K523" s="7">
        <f>VLOOKUP(InputData[[#This Row],[PRODUCT ID]],MasterData[#All],6,0)</f>
        <v>94.62</v>
      </c>
      <c r="L523" s="7">
        <f>InputData[[#This Row],[BUYING PRIZE]]*InputData[[#This Row],[QUANTITY]]</f>
        <v>1245</v>
      </c>
      <c r="M523" s="7">
        <f>InputData[[#This Row],[SELLING PRICE]]*InputData[[#This Row],[QUANTITY]]</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ID]],MasterData[#All],2,0)</f>
        <v>Product42</v>
      </c>
      <c r="H524" t="str">
        <f>VLOOKUP(InputData[[#This Row],[PRODUCT ID]],MasterData[#All],3,0)</f>
        <v>Category05</v>
      </c>
      <c r="I524" t="str">
        <f>VLOOKUP(InputData[[#This Row],[PRODUCT ID]],MasterData[#All],4,0)</f>
        <v>Ft</v>
      </c>
      <c r="J524" s="7">
        <f>VLOOKUP(InputData[[#This Row],[PRODUCT ID]],MasterData[#All],5,0)</f>
        <v>120</v>
      </c>
      <c r="K524" s="7">
        <f>VLOOKUP(InputData[[#This Row],[PRODUCT ID]],MasterData[#All],6,0)</f>
        <v>162</v>
      </c>
      <c r="L524" s="7">
        <f>InputData[[#This Row],[BUYING PRIZE]]*InputData[[#This Row],[QUANTITY]]</f>
        <v>120</v>
      </c>
      <c r="M524" s="7">
        <f>InputData[[#This Row],[SELLING PRICE]]*InputData[[#This Row],[QUANTITY]]</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ID]],MasterData[#All],2,0)</f>
        <v>Product41</v>
      </c>
      <c r="H525" t="str">
        <f>VLOOKUP(InputData[[#This Row],[PRODUCT ID]],MasterData[#All],3,0)</f>
        <v>Category05</v>
      </c>
      <c r="I525" t="str">
        <f>VLOOKUP(InputData[[#This Row],[PRODUCT ID]],MasterData[#All],4,0)</f>
        <v>Ft</v>
      </c>
      <c r="J525" s="7">
        <f>VLOOKUP(InputData[[#This Row],[PRODUCT ID]],MasterData[#All],5,0)</f>
        <v>138</v>
      </c>
      <c r="K525" s="7">
        <f>VLOOKUP(InputData[[#This Row],[PRODUCT ID]],MasterData[#All],6,0)</f>
        <v>173.88</v>
      </c>
      <c r="L525" s="7">
        <f>InputData[[#This Row],[BUYING PRIZE]]*InputData[[#This Row],[QUANTITY]]</f>
        <v>1932</v>
      </c>
      <c r="M525" s="7">
        <f>InputData[[#This Row],[SELLING PRICE]]*InputData[[#This Row],[QUANTITY]]</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ID]],MasterData[#All],2,0)</f>
        <v>Product33</v>
      </c>
      <c r="H526" t="str">
        <f>VLOOKUP(InputData[[#This Row],[PRODUCT ID]],MasterData[#All],3,0)</f>
        <v>Category04</v>
      </c>
      <c r="I526" t="str">
        <f>VLOOKUP(InputData[[#This Row],[PRODUCT ID]],MasterData[#All],4,0)</f>
        <v>Kg</v>
      </c>
      <c r="J526" s="7">
        <f>VLOOKUP(InputData[[#This Row],[PRODUCT ID]],MasterData[#All],5,0)</f>
        <v>95</v>
      </c>
      <c r="K526" s="7">
        <f>VLOOKUP(InputData[[#This Row],[PRODUCT ID]],MasterData[#All],6,0)</f>
        <v>119.7</v>
      </c>
      <c r="L526" s="7">
        <f>InputData[[#This Row],[BUYING PRIZE]]*InputData[[#This Row],[QUANTITY]]</f>
        <v>1140</v>
      </c>
      <c r="M526" s="7">
        <f>InputData[[#This Row],[SELLING PRICE]]*InputData[[#This Row],[QUANTITY]]</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ID]],MasterData[#All],2,0)</f>
        <v>Product11</v>
      </c>
      <c r="H527" t="str">
        <f>VLOOKUP(InputData[[#This Row],[PRODUCT ID]],MasterData[#All],3,0)</f>
        <v>Category02</v>
      </c>
      <c r="I527" t="str">
        <f>VLOOKUP(InputData[[#This Row],[PRODUCT ID]],MasterData[#All],4,0)</f>
        <v>Lt</v>
      </c>
      <c r="J527" s="7">
        <f>VLOOKUP(InputData[[#This Row],[PRODUCT ID]],MasterData[#All],5,0)</f>
        <v>44</v>
      </c>
      <c r="K527" s="7">
        <f>VLOOKUP(InputData[[#This Row],[PRODUCT ID]],MasterData[#All],6,0)</f>
        <v>48.4</v>
      </c>
      <c r="L527" s="7">
        <f>InputData[[#This Row],[BUYING PRIZE]]*InputData[[#This Row],[QUANTITY]]</f>
        <v>264</v>
      </c>
      <c r="M527" s="7">
        <f>InputData[[#This Row],[SELLING PRICE]]*InputData[[#This Row],[QUANTITY]]</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ID]],MasterData[#All],2,0)</f>
        <v>Product11</v>
      </c>
      <c r="H528" t="str">
        <f>VLOOKUP(InputData[[#This Row],[PRODUCT ID]],MasterData[#All],3,0)</f>
        <v>Category02</v>
      </c>
      <c r="I528" t="str">
        <f>VLOOKUP(InputData[[#This Row],[PRODUCT ID]],MasterData[#All],4,0)</f>
        <v>Lt</v>
      </c>
      <c r="J528" s="7">
        <f>VLOOKUP(InputData[[#This Row],[PRODUCT ID]],MasterData[#All],5,0)</f>
        <v>44</v>
      </c>
      <c r="K528" s="7">
        <f>VLOOKUP(InputData[[#This Row],[PRODUCT ID]],MasterData[#All],6,0)</f>
        <v>48.4</v>
      </c>
      <c r="L528" s="7">
        <f>InputData[[#This Row],[BUYING PRIZE]]*InputData[[#This Row],[QUANTITY]]</f>
        <v>132</v>
      </c>
      <c r="M528" s="7">
        <f>InputData[[#This Row],[SELLING PRICE]]*InputData[[#This Row],[QUANTITY]]</f>
        <v>145.19999999999999</v>
      </c>
      <c r="N528">
        <f>DAY(InputData[[#This Row],[DATE]])</f>
        <v>31</v>
      </c>
      <c r="O528" t="str">
        <f>TEXT(InputData[[#This Row],[DATE]],"mmm")</f>
        <v>Dec</v>
      </c>
      <c r="P528">
        <f>YEAR(InputData[[#This Row],[DATE]])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51C1B-64DD-4486-85F0-27A06358DE05}">
  <dimension ref="A1:AO46"/>
  <sheetViews>
    <sheetView zoomScale="90" zoomScaleNormal="90" workbookViewId="0"/>
  </sheetViews>
  <sheetFormatPr defaultRowHeight="15" x14ac:dyDescent="0.25"/>
  <cols>
    <col min="1" max="1" width="13.140625" bestFit="1" customWidth="1"/>
    <col min="2" max="2" width="25.5703125" bestFit="1" customWidth="1"/>
    <col min="4" max="4" width="24.42578125" bestFit="1" customWidth="1"/>
    <col min="5" max="5" width="25.5703125" bestFit="1" customWidth="1"/>
    <col min="6" max="6" width="25.5703125" customWidth="1"/>
    <col min="7" max="7" width="16.7109375" customWidth="1"/>
    <col min="8" max="8" width="13.140625" bestFit="1" customWidth="1"/>
    <col min="9" max="9" width="24.42578125" bestFit="1" customWidth="1"/>
    <col min="10" max="10" width="25.5703125" bestFit="1" customWidth="1"/>
    <col min="11" max="11" width="19.7109375" customWidth="1"/>
    <col min="12" max="14" width="17.28515625" customWidth="1"/>
    <col min="15" max="15" width="18" customWidth="1"/>
    <col min="16" max="16" width="17.28515625" customWidth="1"/>
    <col min="17" max="17" width="13.140625" bestFit="1" customWidth="1"/>
    <col min="18" max="18" width="8" bestFit="1" customWidth="1"/>
    <col min="19" max="19" width="25.5703125" bestFit="1" customWidth="1"/>
    <col min="20" max="20" width="17" bestFit="1" customWidth="1"/>
    <col min="21" max="30" width="17" customWidth="1"/>
    <col min="31" max="31" width="13.140625" bestFit="1" customWidth="1"/>
    <col min="32" max="32" width="25.5703125" bestFit="1" customWidth="1"/>
    <col min="33" max="33" width="19.5703125" customWidth="1"/>
    <col min="34" max="34" width="18" customWidth="1"/>
    <col min="35" max="35" width="25.5703125" customWidth="1"/>
    <col min="37" max="37" width="13.140625" bestFit="1" customWidth="1"/>
    <col min="38" max="38" width="25.5703125" bestFit="1" customWidth="1"/>
    <col min="40" max="40" width="13.140625" bestFit="1" customWidth="1"/>
    <col min="41" max="41" width="25.5703125" bestFit="1" customWidth="1"/>
  </cols>
  <sheetData>
    <row r="1" spans="1:41" x14ac:dyDescent="0.25">
      <c r="M1" t="b">
        <v>1</v>
      </c>
      <c r="N1" t="b">
        <v>1</v>
      </c>
      <c r="O1" t="b">
        <v>1</v>
      </c>
      <c r="W1" t="str">
        <f ca="1">VLOOKUP(1,V:Z,2,0)</f>
        <v>Product41</v>
      </c>
      <c r="X1" t="str">
        <f ca="1">VLOOKUP(1,V:Z,3,0)</f>
        <v>Ft</v>
      </c>
      <c r="Y1">
        <f ca="1">VLOOKUP(1,V:Z,4,0)</f>
        <v>22952.16</v>
      </c>
      <c r="Z1">
        <f ca="1">VLOOKUP(1,V:Z,5,0)</f>
        <v>132</v>
      </c>
    </row>
    <row r="2" spans="1:41" x14ac:dyDescent="0.25">
      <c r="A2" s="8" t="s">
        <v>119</v>
      </c>
      <c r="B2" t="s">
        <v>120</v>
      </c>
      <c r="H2" s="8" t="s">
        <v>119</v>
      </c>
      <c r="I2" t="s">
        <v>121</v>
      </c>
      <c r="J2" t="s">
        <v>120</v>
      </c>
      <c r="L2" s="12" t="s">
        <v>116</v>
      </c>
      <c r="M2" s="12" t="s">
        <v>138</v>
      </c>
      <c r="N2" s="12" t="s">
        <v>139</v>
      </c>
      <c r="O2" s="12" t="s">
        <v>140</v>
      </c>
      <c r="Q2" s="8" t="s">
        <v>1</v>
      </c>
      <c r="R2" s="8" t="s">
        <v>3</v>
      </c>
      <c r="S2" t="s">
        <v>120</v>
      </c>
      <c r="T2" t="s">
        <v>134</v>
      </c>
      <c r="V2" s="12" t="s">
        <v>141</v>
      </c>
      <c r="W2" s="12" t="s">
        <v>142</v>
      </c>
      <c r="X2" s="12" t="s">
        <v>3</v>
      </c>
      <c r="Y2" s="12" t="s">
        <v>143</v>
      </c>
      <c r="Z2" s="12" t="s">
        <v>144</v>
      </c>
      <c r="AB2" s="12" t="s">
        <v>142</v>
      </c>
      <c r="AC2" s="12" t="s">
        <v>143</v>
      </c>
      <c r="AE2" s="8" t="s">
        <v>119</v>
      </c>
      <c r="AF2" t="s">
        <v>120</v>
      </c>
      <c r="AH2" s="12" t="s">
        <v>145</v>
      </c>
      <c r="AI2" s="12" t="s">
        <v>143</v>
      </c>
      <c r="AK2" s="8" t="s">
        <v>119</v>
      </c>
      <c r="AL2" t="s">
        <v>120</v>
      </c>
      <c r="AN2" s="8" t="s">
        <v>119</v>
      </c>
      <c r="AO2" t="s">
        <v>120</v>
      </c>
    </row>
    <row r="3" spans="1:41" x14ac:dyDescent="0.25">
      <c r="A3" s="9">
        <v>1</v>
      </c>
      <c r="B3" s="7">
        <v>13167.810000000001</v>
      </c>
      <c r="H3" s="9" t="s">
        <v>122</v>
      </c>
      <c r="I3">
        <v>34290</v>
      </c>
      <c r="J3">
        <v>41346.959999999992</v>
      </c>
      <c r="L3" s="13" t="s">
        <v>122</v>
      </c>
      <c r="M3" s="14">
        <f>IF($M$1=TRUE,VLOOKUP(L3,H2:J14,3,0),NA())</f>
        <v>41346.959999999992</v>
      </c>
      <c r="N3" s="14">
        <f>IF($N$1=TRUE,VLOOKUP(L3,H2:J14,3,0)-VLOOKUP(L3,H2:J14,2,0),NA())</f>
        <v>7056.9599999999919</v>
      </c>
      <c r="O3" s="15">
        <f>IF($O$1=TRUE,N3/VLOOKUP(L3,H2:J14,2,0),NA())</f>
        <v>0.20580227471566032</v>
      </c>
      <c r="Q3" t="s">
        <v>7</v>
      </c>
      <c r="R3" t="s">
        <v>9</v>
      </c>
      <c r="S3">
        <v>9764.7199999999993</v>
      </c>
      <c r="T3">
        <v>94</v>
      </c>
      <c r="V3" s="13">
        <f ca="1">RANK(Y3,$Y$3:$Y$46)</f>
        <v>19</v>
      </c>
      <c r="W3" s="13" t="str">
        <f t="shared" ref="W3:W46" ca="1" si="0">OFFSET($Q$2,1,0,COUNT(S:S))</f>
        <v>Product01</v>
      </c>
      <c r="X3" s="13" t="str">
        <f ca="1">OFFSET($Q$2,1,1,COUNT(S:S))</f>
        <v>Kg</v>
      </c>
      <c r="Y3" s="13">
        <f ca="1">OFFSET($Q$2,1,2,COUNT(S:S))</f>
        <v>9764.7199999999993</v>
      </c>
      <c r="Z3" s="13">
        <f ca="1">OFFSET($Q$2,1,3,COUNT(S:S))</f>
        <v>94</v>
      </c>
      <c r="AB3" s="13" t="str">
        <f ca="1">OFFSET($Q$2,1,0,10)</f>
        <v>Product01</v>
      </c>
      <c r="AC3" s="14">
        <f ca="1">OFFSET($Q$2,1,2,10)</f>
        <v>9764.7199999999993</v>
      </c>
      <c r="AE3" s="9" t="s">
        <v>8</v>
      </c>
      <c r="AF3">
        <v>69261.950000000012</v>
      </c>
      <c r="AH3" s="13" t="s">
        <v>8</v>
      </c>
      <c r="AI3" s="14">
        <v>69261.950000000012</v>
      </c>
      <c r="AK3" s="9" t="s">
        <v>108</v>
      </c>
      <c r="AL3">
        <v>208140.15000000005</v>
      </c>
      <c r="AN3" s="9" t="s">
        <v>107</v>
      </c>
      <c r="AO3">
        <v>199516.90000000008</v>
      </c>
    </row>
    <row r="4" spans="1:41" x14ac:dyDescent="0.25">
      <c r="A4" s="9">
        <v>2</v>
      </c>
      <c r="B4" s="7">
        <v>13210.220000000001</v>
      </c>
      <c r="H4" s="9" t="s">
        <v>123</v>
      </c>
      <c r="I4">
        <v>25341</v>
      </c>
      <c r="J4">
        <v>30857.300000000003</v>
      </c>
      <c r="L4" s="13" t="s">
        <v>123</v>
      </c>
      <c r="M4" s="14">
        <f t="shared" ref="M4:M14" si="1">IF($M$1=TRUE,VLOOKUP(L4,H3:J15,3,0),NA())</f>
        <v>30857.300000000003</v>
      </c>
      <c r="N4" s="14">
        <f t="shared" ref="N4:N14" si="2">IF($N$1=TRUE,VLOOKUP(L4,H3:J15,3,0)-VLOOKUP(L4,H3:J15,2,0),NA())</f>
        <v>5516.3000000000029</v>
      </c>
      <c r="O4" s="15">
        <f t="shared" ref="O4:O14" si="3">IF($O$1=TRUE,N4/VLOOKUP(L4,H3:J15,2,0),NA())</f>
        <v>0.21768280651907987</v>
      </c>
      <c r="Q4" t="s">
        <v>11</v>
      </c>
      <c r="R4" t="s">
        <v>9</v>
      </c>
      <c r="S4">
        <v>13423.199999999999</v>
      </c>
      <c r="T4">
        <v>94</v>
      </c>
      <c r="V4" s="13">
        <f t="shared" ref="V4:V46" ca="1" si="4">RANK(Y4,$Y$3:$Y$46)</f>
        <v>10</v>
      </c>
      <c r="W4" s="13" t="str">
        <f t="shared" ca="1" si="0"/>
        <v>Product02</v>
      </c>
      <c r="X4" s="13" t="str">
        <f t="shared" ref="X4:X46" ca="1" si="5">OFFSET($Q$2,1,1,COUNT(S:S))</f>
        <v>Kg</v>
      </c>
      <c r="Y4" s="13">
        <f t="shared" ref="Y4:Y46" ca="1" si="6">OFFSET($Q$2,1,2,COUNT(S:S))</f>
        <v>13423.199999999999</v>
      </c>
      <c r="Z4" s="13">
        <f t="shared" ref="Z4:Z46" ca="1" si="7">OFFSET($Q$2,1,3,COUNT(S:S))</f>
        <v>94</v>
      </c>
      <c r="AB4" s="13" t="str">
        <f t="shared" ref="AB4:AB12" ca="1" si="8">OFFSET($Q$2,1,0,10)</f>
        <v>Product02</v>
      </c>
      <c r="AC4" s="14">
        <f t="shared" ref="AC4:AC12" ca="1" si="9">OFFSET($Q$2,1,2,10)</f>
        <v>13423.199999999999</v>
      </c>
      <c r="AE4" s="9" t="s">
        <v>28</v>
      </c>
      <c r="AF4">
        <v>92963.87</v>
      </c>
      <c r="AH4" s="13" t="s">
        <v>28</v>
      </c>
      <c r="AI4" s="14">
        <v>92963.87</v>
      </c>
      <c r="AK4" s="9" t="s">
        <v>106</v>
      </c>
      <c r="AL4">
        <v>133923.87000000002</v>
      </c>
      <c r="AN4" s="9" t="s">
        <v>106</v>
      </c>
      <c r="AO4">
        <v>201895.01999999993</v>
      </c>
    </row>
    <row r="5" spans="1:41" x14ac:dyDescent="0.25">
      <c r="A5" s="9">
        <v>3</v>
      </c>
      <c r="B5" s="7">
        <v>20202.099999999995</v>
      </c>
      <c r="G5" s="11"/>
      <c r="H5" s="9" t="s">
        <v>124</v>
      </c>
      <c r="I5">
        <v>23437</v>
      </c>
      <c r="J5">
        <v>28616.65</v>
      </c>
      <c r="L5" s="13" t="s">
        <v>124</v>
      </c>
      <c r="M5" s="14">
        <f t="shared" si="1"/>
        <v>28616.65</v>
      </c>
      <c r="N5" s="14">
        <f t="shared" si="2"/>
        <v>5179.6500000000015</v>
      </c>
      <c r="O5" s="15">
        <f t="shared" si="3"/>
        <v>0.22100311473311438</v>
      </c>
      <c r="Q5" t="s">
        <v>13</v>
      </c>
      <c r="R5" t="s">
        <v>9</v>
      </c>
      <c r="S5">
        <v>6394.2599999999993</v>
      </c>
      <c r="T5">
        <v>79</v>
      </c>
      <c r="V5" s="13">
        <f t="shared" ca="1" si="4"/>
        <v>26</v>
      </c>
      <c r="W5" s="13" t="str">
        <f t="shared" ca="1" si="0"/>
        <v>Product03</v>
      </c>
      <c r="X5" s="13" t="str">
        <f t="shared" ca="1" si="5"/>
        <v>Kg</v>
      </c>
      <c r="Y5" s="13">
        <f t="shared" ca="1" si="6"/>
        <v>6394.2599999999993</v>
      </c>
      <c r="Z5" s="13">
        <f t="shared" ca="1" si="7"/>
        <v>79</v>
      </c>
      <c r="AB5" s="13" t="str">
        <f t="shared" ca="1" si="8"/>
        <v>Product03</v>
      </c>
      <c r="AC5" s="14">
        <f t="shared" ca="1" si="9"/>
        <v>6394.2599999999993</v>
      </c>
      <c r="AE5" s="9" t="s">
        <v>49</v>
      </c>
      <c r="AF5">
        <v>52299.509999999995</v>
      </c>
      <c r="AH5" s="13" t="s">
        <v>49</v>
      </c>
      <c r="AI5" s="14">
        <v>52299.509999999995</v>
      </c>
      <c r="AK5" s="9" t="s">
        <v>105</v>
      </c>
      <c r="AL5">
        <v>59347.900000000009</v>
      </c>
    </row>
    <row r="6" spans="1:41" x14ac:dyDescent="0.25">
      <c r="A6" s="9">
        <v>4</v>
      </c>
      <c r="B6" s="7">
        <v>11312.2</v>
      </c>
      <c r="G6" s="11"/>
      <c r="H6" s="9" t="s">
        <v>125</v>
      </c>
      <c r="I6">
        <v>21282</v>
      </c>
      <c r="J6">
        <v>26579.11</v>
      </c>
      <c r="L6" s="13" t="s">
        <v>125</v>
      </c>
      <c r="M6" s="14">
        <f t="shared" si="1"/>
        <v>26579.11</v>
      </c>
      <c r="N6" s="14">
        <f t="shared" si="2"/>
        <v>5297.1100000000006</v>
      </c>
      <c r="O6" s="15">
        <f t="shared" si="3"/>
        <v>0.24890094915891367</v>
      </c>
      <c r="Q6" t="s">
        <v>15</v>
      </c>
      <c r="R6" t="s">
        <v>109</v>
      </c>
      <c r="S6">
        <v>6056.1600000000008</v>
      </c>
      <c r="T6">
        <v>124</v>
      </c>
      <c r="V6" s="13">
        <f t="shared" ca="1" si="4"/>
        <v>30</v>
      </c>
      <c r="W6" s="13" t="str">
        <f t="shared" ca="1" si="0"/>
        <v>Product04</v>
      </c>
      <c r="X6" s="13" t="str">
        <f t="shared" ca="1" si="5"/>
        <v>Lt</v>
      </c>
      <c r="Y6" s="13">
        <f t="shared" ca="1" si="6"/>
        <v>6056.1600000000008</v>
      </c>
      <c r="Z6" s="13">
        <f t="shared" ca="1" si="7"/>
        <v>124</v>
      </c>
      <c r="AB6" s="13" t="str">
        <f t="shared" ca="1" si="8"/>
        <v>Product04</v>
      </c>
      <c r="AC6" s="14">
        <f t="shared" ca="1" si="9"/>
        <v>6056.1600000000008</v>
      </c>
      <c r="AE6" s="9" t="s">
        <v>62</v>
      </c>
      <c r="AF6">
        <v>95269.4</v>
      </c>
      <c r="AH6" s="13" t="s">
        <v>62</v>
      </c>
      <c r="AI6" s="14">
        <v>95269.4</v>
      </c>
    </row>
    <row r="7" spans="1:41" x14ac:dyDescent="0.25">
      <c r="A7" s="9">
        <v>5</v>
      </c>
      <c r="B7" s="7">
        <v>11711.449999999999</v>
      </c>
      <c r="G7" s="10"/>
      <c r="H7" s="9" t="s">
        <v>126</v>
      </c>
      <c r="I7">
        <v>26526</v>
      </c>
      <c r="J7">
        <v>30910.45</v>
      </c>
      <c r="L7" s="13" t="s">
        <v>126</v>
      </c>
      <c r="M7" s="14">
        <f t="shared" si="1"/>
        <v>30910.45</v>
      </c>
      <c r="N7" s="14">
        <f t="shared" si="2"/>
        <v>4384.4500000000007</v>
      </c>
      <c r="O7" s="15">
        <f t="shared" si="3"/>
        <v>0.16528877327904701</v>
      </c>
      <c r="Q7" t="s">
        <v>17</v>
      </c>
      <c r="R7" t="s">
        <v>110</v>
      </c>
      <c r="S7">
        <v>15716.61</v>
      </c>
      <c r="T7">
        <v>101</v>
      </c>
      <c r="V7" s="13">
        <f t="shared" ca="1" si="4"/>
        <v>8</v>
      </c>
      <c r="W7" s="13" t="str">
        <f t="shared" ca="1" si="0"/>
        <v>Product05</v>
      </c>
      <c r="X7" s="13" t="str">
        <f t="shared" ca="1" si="5"/>
        <v>Ft</v>
      </c>
      <c r="Y7" s="13">
        <f t="shared" ca="1" si="6"/>
        <v>15716.61</v>
      </c>
      <c r="Z7" s="13">
        <f t="shared" ca="1" si="7"/>
        <v>101</v>
      </c>
      <c r="AB7" s="13" t="str">
        <f t="shared" ca="1" si="8"/>
        <v>Product05</v>
      </c>
      <c r="AC7" s="14">
        <f t="shared" ca="1" si="9"/>
        <v>15716.61</v>
      </c>
      <c r="AE7" s="9" t="s">
        <v>85</v>
      </c>
      <c r="AF7">
        <v>91617.19</v>
      </c>
      <c r="AH7" s="13" t="s">
        <v>85</v>
      </c>
      <c r="AI7" s="14">
        <v>91617.19</v>
      </c>
    </row>
    <row r="8" spans="1:41" x14ac:dyDescent="0.25">
      <c r="A8" s="9">
        <v>6</v>
      </c>
      <c r="B8" s="7">
        <v>14365.540000000005</v>
      </c>
      <c r="H8" s="9" t="s">
        <v>127</v>
      </c>
      <c r="I8">
        <v>24879</v>
      </c>
      <c r="J8">
        <v>30533.710000000003</v>
      </c>
      <c r="L8" s="13" t="s">
        <v>127</v>
      </c>
      <c r="M8" s="14">
        <f t="shared" si="1"/>
        <v>30533.710000000003</v>
      </c>
      <c r="N8" s="14">
        <f t="shared" si="2"/>
        <v>5654.7100000000028</v>
      </c>
      <c r="O8" s="15">
        <f t="shared" si="3"/>
        <v>0.22728847622492876</v>
      </c>
      <c r="Q8" t="s">
        <v>19</v>
      </c>
      <c r="R8" t="s">
        <v>9</v>
      </c>
      <c r="S8">
        <v>4531.5</v>
      </c>
      <c r="T8">
        <v>53</v>
      </c>
      <c r="V8" s="13">
        <f t="shared" ca="1" si="4"/>
        <v>35</v>
      </c>
      <c r="W8" s="13" t="str">
        <f t="shared" ca="1" si="0"/>
        <v>Product06</v>
      </c>
      <c r="X8" s="13" t="str">
        <f t="shared" ca="1" si="5"/>
        <v>Kg</v>
      </c>
      <c r="Y8" s="13">
        <f t="shared" ca="1" si="6"/>
        <v>4531.5</v>
      </c>
      <c r="Z8" s="13">
        <f t="shared" ca="1" si="7"/>
        <v>53</v>
      </c>
      <c r="AB8" s="13" t="str">
        <f t="shared" ca="1" si="8"/>
        <v>Product06</v>
      </c>
      <c r="AC8" s="14">
        <f t="shared" ca="1" si="9"/>
        <v>4531.5</v>
      </c>
    </row>
    <row r="9" spans="1:41" x14ac:dyDescent="0.25">
      <c r="A9" s="9">
        <v>7</v>
      </c>
      <c r="B9" s="7">
        <v>7132.79</v>
      </c>
      <c r="H9" s="9" t="s">
        <v>128</v>
      </c>
      <c r="I9">
        <v>29878</v>
      </c>
      <c r="J9">
        <v>35251.79</v>
      </c>
      <c r="L9" s="13" t="s">
        <v>128</v>
      </c>
      <c r="M9" s="14">
        <f t="shared" si="1"/>
        <v>35251.79</v>
      </c>
      <c r="N9" s="14">
        <f t="shared" si="2"/>
        <v>5373.7900000000009</v>
      </c>
      <c r="O9" s="15">
        <f t="shared" si="3"/>
        <v>0.1798577548698039</v>
      </c>
      <c r="Q9" t="s">
        <v>21</v>
      </c>
      <c r="R9" t="s">
        <v>109</v>
      </c>
      <c r="S9">
        <v>2291.04</v>
      </c>
      <c r="T9">
        <v>48</v>
      </c>
      <c r="V9" s="13">
        <f t="shared" ca="1" si="4"/>
        <v>39</v>
      </c>
      <c r="W9" s="13" t="str">
        <f t="shared" ca="1" si="0"/>
        <v>Product07</v>
      </c>
      <c r="X9" s="13" t="str">
        <f t="shared" ca="1" si="5"/>
        <v>Lt</v>
      </c>
      <c r="Y9" s="13">
        <f t="shared" ca="1" si="6"/>
        <v>2291.04</v>
      </c>
      <c r="Z9" s="13">
        <f t="shared" ca="1" si="7"/>
        <v>48</v>
      </c>
      <c r="AB9" s="13" t="str">
        <f t="shared" ca="1" si="8"/>
        <v>Product07</v>
      </c>
      <c r="AC9" s="14">
        <f t="shared" ca="1" si="9"/>
        <v>2291.04</v>
      </c>
    </row>
    <row r="10" spans="1:41" x14ac:dyDescent="0.25">
      <c r="A10" s="9">
        <v>8</v>
      </c>
      <c r="B10" s="7">
        <v>14262.46</v>
      </c>
      <c r="H10" s="9" t="s">
        <v>129</v>
      </c>
      <c r="I10">
        <v>29831</v>
      </c>
      <c r="J10">
        <v>35350.400000000016</v>
      </c>
      <c r="L10" s="13" t="s">
        <v>129</v>
      </c>
      <c r="M10" s="14">
        <f t="shared" si="1"/>
        <v>35350.400000000016</v>
      </c>
      <c r="N10" s="14">
        <f t="shared" si="2"/>
        <v>5519.400000000016</v>
      </c>
      <c r="O10" s="15">
        <f t="shared" si="3"/>
        <v>0.18502229224632147</v>
      </c>
      <c r="Q10" t="s">
        <v>23</v>
      </c>
      <c r="R10" t="s">
        <v>9</v>
      </c>
      <c r="S10">
        <v>10502.82</v>
      </c>
      <c r="T10">
        <v>111</v>
      </c>
      <c r="V10" s="13">
        <f t="shared" ca="1" si="4"/>
        <v>15</v>
      </c>
      <c r="W10" s="13" t="str">
        <f t="shared" ca="1" si="0"/>
        <v>Product08</v>
      </c>
      <c r="X10" s="13" t="str">
        <f t="shared" ca="1" si="5"/>
        <v>Kg</v>
      </c>
      <c r="Y10" s="13">
        <f t="shared" ca="1" si="6"/>
        <v>10502.82</v>
      </c>
      <c r="Z10" s="13">
        <f t="shared" ca="1" si="7"/>
        <v>111</v>
      </c>
      <c r="AB10" s="13" t="str">
        <f t="shared" ca="1" si="8"/>
        <v>Product08</v>
      </c>
      <c r="AC10" s="14">
        <f t="shared" ca="1" si="9"/>
        <v>10502.82</v>
      </c>
    </row>
    <row r="11" spans="1:41" x14ac:dyDescent="0.25">
      <c r="A11" s="9">
        <v>9</v>
      </c>
      <c r="B11" s="7">
        <v>16824.670000000002</v>
      </c>
      <c r="H11" s="9" t="s">
        <v>130</v>
      </c>
      <c r="I11">
        <v>28758</v>
      </c>
      <c r="J11">
        <v>35242.810000000005</v>
      </c>
      <c r="L11" s="13" t="s">
        <v>130</v>
      </c>
      <c r="M11" s="14">
        <f t="shared" si="1"/>
        <v>35242.810000000005</v>
      </c>
      <c r="N11" s="14">
        <f t="shared" si="2"/>
        <v>6484.8100000000049</v>
      </c>
      <c r="O11" s="15">
        <f t="shared" si="3"/>
        <v>0.22549586202100302</v>
      </c>
      <c r="Q11" t="s">
        <v>25</v>
      </c>
      <c r="R11" t="s">
        <v>111</v>
      </c>
      <c r="S11">
        <v>581.64</v>
      </c>
      <c r="T11">
        <v>74</v>
      </c>
      <c r="V11" s="13">
        <f t="shared" ca="1" si="4"/>
        <v>44</v>
      </c>
      <c r="W11" s="13" t="str">
        <f t="shared" ca="1" si="0"/>
        <v>Product09</v>
      </c>
      <c r="X11" s="13" t="str">
        <f t="shared" ca="1" si="5"/>
        <v>No.</v>
      </c>
      <c r="Y11" s="13">
        <f t="shared" ca="1" si="6"/>
        <v>581.64</v>
      </c>
      <c r="Z11" s="13">
        <f t="shared" ca="1" si="7"/>
        <v>74</v>
      </c>
      <c r="AB11" s="13" t="str">
        <f t="shared" ca="1" si="8"/>
        <v>Product09</v>
      </c>
      <c r="AC11" s="14">
        <f t="shared" ca="1" si="9"/>
        <v>581.64</v>
      </c>
    </row>
    <row r="12" spans="1:41" x14ac:dyDescent="0.25">
      <c r="A12" s="9">
        <v>10</v>
      </c>
      <c r="B12" s="7">
        <v>15229.35</v>
      </c>
      <c r="H12" s="9" t="s">
        <v>131</v>
      </c>
      <c r="I12">
        <v>27842</v>
      </c>
      <c r="J12">
        <v>33500.69000000001</v>
      </c>
      <c r="L12" s="13" t="s">
        <v>131</v>
      </c>
      <c r="M12" s="14">
        <f t="shared" si="1"/>
        <v>33500.69000000001</v>
      </c>
      <c r="N12" s="14">
        <f t="shared" si="2"/>
        <v>5658.6900000000096</v>
      </c>
      <c r="O12" s="15">
        <f t="shared" si="3"/>
        <v>0.20324294231736259</v>
      </c>
      <c r="Q12" t="s">
        <v>27</v>
      </c>
      <c r="R12" t="s">
        <v>110</v>
      </c>
      <c r="S12">
        <v>16428</v>
      </c>
      <c r="T12">
        <v>100</v>
      </c>
      <c r="V12" s="13">
        <f t="shared" ca="1" si="4"/>
        <v>5</v>
      </c>
      <c r="W12" s="13" t="str">
        <f t="shared" ca="1" si="0"/>
        <v>Product10</v>
      </c>
      <c r="X12" s="13" t="str">
        <f t="shared" ca="1" si="5"/>
        <v>Ft</v>
      </c>
      <c r="Y12" s="13">
        <f t="shared" ca="1" si="6"/>
        <v>16428</v>
      </c>
      <c r="Z12" s="13">
        <f t="shared" ca="1" si="7"/>
        <v>100</v>
      </c>
      <c r="AB12" s="13" t="str">
        <f t="shared" ca="1" si="8"/>
        <v>Product10</v>
      </c>
      <c r="AC12" s="14">
        <f t="shared" ca="1" si="9"/>
        <v>16428</v>
      </c>
    </row>
    <row r="13" spans="1:41" x14ac:dyDescent="0.25">
      <c r="A13" s="9">
        <v>11</v>
      </c>
      <c r="B13" s="7">
        <v>11915.58</v>
      </c>
      <c r="H13" s="9" t="s">
        <v>132</v>
      </c>
      <c r="I13">
        <v>29306</v>
      </c>
      <c r="J13">
        <v>36124.07</v>
      </c>
      <c r="L13" s="13" t="s">
        <v>132</v>
      </c>
      <c r="M13" s="14">
        <f t="shared" si="1"/>
        <v>36124.07</v>
      </c>
      <c r="N13" s="14">
        <f t="shared" si="2"/>
        <v>6818.07</v>
      </c>
      <c r="O13" s="15">
        <f t="shared" si="3"/>
        <v>0.2326509929707227</v>
      </c>
      <c r="Q13" t="s">
        <v>30</v>
      </c>
      <c r="R13" t="s">
        <v>109</v>
      </c>
      <c r="S13">
        <v>5856.4</v>
      </c>
      <c r="T13">
        <v>121</v>
      </c>
      <c r="V13" s="13">
        <f t="shared" ca="1" si="4"/>
        <v>31</v>
      </c>
      <c r="W13" s="13" t="str">
        <f t="shared" ca="1" si="0"/>
        <v>Product11</v>
      </c>
      <c r="X13" s="13" t="str">
        <f t="shared" ca="1" si="5"/>
        <v>Lt</v>
      </c>
      <c r="Y13" s="13">
        <f t="shared" ca="1" si="6"/>
        <v>5856.4</v>
      </c>
      <c r="Z13" s="13">
        <f t="shared" ca="1" si="7"/>
        <v>121</v>
      </c>
    </row>
    <row r="14" spans="1:41" x14ac:dyDescent="0.25">
      <c r="A14" s="9">
        <v>12</v>
      </c>
      <c r="B14" s="7">
        <v>14837.359999999999</v>
      </c>
      <c r="D14" t="s">
        <v>121</v>
      </c>
      <c r="E14" t="s">
        <v>120</v>
      </c>
      <c r="H14" s="9" t="s">
        <v>133</v>
      </c>
      <c r="I14">
        <v>31134</v>
      </c>
      <c r="J14">
        <v>37097.979999999996</v>
      </c>
      <c r="L14" s="13" t="s">
        <v>133</v>
      </c>
      <c r="M14" s="14">
        <f t="shared" si="1"/>
        <v>37097.979999999996</v>
      </c>
      <c r="N14" s="14">
        <f t="shared" si="2"/>
        <v>5963.9799999999959</v>
      </c>
      <c r="O14" s="15">
        <f t="shared" si="3"/>
        <v>0.19155842487312894</v>
      </c>
      <c r="Q14" t="s">
        <v>32</v>
      </c>
      <c r="R14" t="s">
        <v>9</v>
      </c>
      <c r="S14">
        <v>11582.910000000003</v>
      </c>
      <c r="T14">
        <v>123</v>
      </c>
      <c r="V14" s="13">
        <f t="shared" ca="1" si="4"/>
        <v>13</v>
      </c>
      <c r="W14" s="13" t="str">
        <f t="shared" ca="1" si="0"/>
        <v>Product12</v>
      </c>
      <c r="X14" s="13" t="str">
        <f t="shared" ca="1" si="5"/>
        <v>Kg</v>
      </c>
      <c r="Y14" s="13">
        <f t="shared" ca="1" si="6"/>
        <v>11582.910000000003</v>
      </c>
      <c r="Z14" s="13">
        <f t="shared" ca="1" si="7"/>
        <v>123</v>
      </c>
    </row>
    <row r="15" spans="1:41" x14ac:dyDescent="0.25">
      <c r="A15" s="9">
        <v>13</v>
      </c>
      <c r="B15" s="7">
        <v>8084.26</v>
      </c>
      <c r="D15">
        <v>332504</v>
      </c>
      <c r="E15">
        <v>401411.91999999969</v>
      </c>
      <c r="Q15" t="s">
        <v>34</v>
      </c>
      <c r="R15" t="s">
        <v>9</v>
      </c>
      <c r="S15">
        <v>8423.52</v>
      </c>
      <c r="T15">
        <v>69</v>
      </c>
      <c r="V15" s="13">
        <f t="shared" ca="1" si="4"/>
        <v>22</v>
      </c>
      <c r="W15" s="13" t="str">
        <f t="shared" ca="1" si="0"/>
        <v>Product13</v>
      </c>
      <c r="X15" s="13" t="str">
        <f t="shared" ca="1" si="5"/>
        <v>Kg</v>
      </c>
      <c r="Y15" s="13">
        <f t="shared" ca="1" si="6"/>
        <v>8423.52</v>
      </c>
      <c r="Z15" s="13">
        <f t="shared" ca="1" si="7"/>
        <v>69</v>
      </c>
    </row>
    <row r="16" spans="1:41" x14ac:dyDescent="0.25">
      <c r="A16" s="9">
        <v>14</v>
      </c>
      <c r="B16" s="7">
        <v>9461.1400000000012</v>
      </c>
      <c r="Q16" t="s">
        <v>36</v>
      </c>
      <c r="R16" t="s">
        <v>9</v>
      </c>
      <c r="S16">
        <v>12764.640000000001</v>
      </c>
      <c r="T16">
        <v>87</v>
      </c>
      <c r="V16" s="13">
        <f t="shared" ca="1" si="4"/>
        <v>12</v>
      </c>
      <c r="W16" s="13" t="str">
        <f t="shared" ca="1" si="0"/>
        <v>Product14</v>
      </c>
      <c r="X16" s="13" t="str">
        <f t="shared" ca="1" si="5"/>
        <v>Kg</v>
      </c>
      <c r="Y16" s="13">
        <f t="shared" ca="1" si="6"/>
        <v>12764.640000000001</v>
      </c>
      <c r="Z16" s="13">
        <f t="shared" ca="1" si="7"/>
        <v>87</v>
      </c>
    </row>
    <row r="17" spans="1:26" x14ac:dyDescent="0.25">
      <c r="A17" s="9">
        <v>15</v>
      </c>
      <c r="B17" s="7">
        <v>12189.7</v>
      </c>
      <c r="D17" t="s">
        <v>135</v>
      </c>
      <c r="E17" s="11">
        <f>GETPIVOTDATA("Sum of Total Selling Value2",$D$14)</f>
        <v>401411.91999999969</v>
      </c>
      <c r="Q17" t="s">
        <v>38</v>
      </c>
      <c r="R17" t="s">
        <v>111</v>
      </c>
      <c r="S17">
        <v>1839.2399999999998</v>
      </c>
      <c r="T17">
        <v>117</v>
      </c>
      <c r="V17" s="13">
        <f t="shared" ca="1" si="4"/>
        <v>41</v>
      </c>
      <c r="W17" s="13" t="str">
        <f t="shared" ca="1" si="0"/>
        <v>Product15</v>
      </c>
      <c r="X17" s="13" t="str">
        <f t="shared" ca="1" si="5"/>
        <v>No.</v>
      </c>
      <c r="Y17" s="13">
        <f t="shared" ca="1" si="6"/>
        <v>1839.2399999999998</v>
      </c>
      <c r="Z17" s="13">
        <f t="shared" ca="1" si="7"/>
        <v>117</v>
      </c>
    </row>
    <row r="18" spans="1:26" x14ac:dyDescent="0.25">
      <c r="A18" s="9">
        <v>16</v>
      </c>
      <c r="B18" s="7">
        <v>12762.63</v>
      </c>
      <c r="D18" t="s">
        <v>136</v>
      </c>
      <c r="E18" s="11">
        <f>GETPIVOTDATA("Sum of Total Selling Value2",$D$14)-GETPIVOTDATA("Sum of Total Buying Value",$D$14)</f>
        <v>68907.919999999693</v>
      </c>
      <c r="Q18" t="s">
        <v>40</v>
      </c>
      <c r="R18" t="s">
        <v>111</v>
      </c>
      <c r="S18">
        <v>1996.8</v>
      </c>
      <c r="T18">
        <v>120</v>
      </c>
      <c r="V18" s="13">
        <f t="shared" ca="1" si="4"/>
        <v>40</v>
      </c>
      <c r="W18" s="13" t="str">
        <f t="shared" ca="1" si="0"/>
        <v>Product16</v>
      </c>
      <c r="X18" s="13" t="str">
        <f t="shared" ca="1" si="5"/>
        <v>No.</v>
      </c>
      <c r="Y18" s="13">
        <f t="shared" ca="1" si="6"/>
        <v>1996.8</v>
      </c>
      <c r="Z18" s="13">
        <f t="shared" ca="1" si="7"/>
        <v>120</v>
      </c>
    </row>
    <row r="19" spans="1:26" x14ac:dyDescent="0.25">
      <c r="A19" s="9">
        <v>17</v>
      </c>
      <c r="B19" s="7">
        <v>3659.24</v>
      </c>
      <c r="D19" t="s">
        <v>137</v>
      </c>
      <c r="E19" s="10">
        <f>E18/GETPIVOTDATA("Sum of Total Buying Value",$D$14)</f>
        <v>0.20723937155643149</v>
      </c>
      <c r="Q19" t="s">
        <v>42</v>
      </c>
      <c r="R19" t="s">
        <v>110</v>
      </c>
      <c r="S19">
        <v>9877.1400000000012</v>
      </c>
      <c r="T19">
        <v>63</v>
      </c>
      <c r="V19" s="13">
        <f t="shared" ca="1" si="4"/>
        <v>18</v>
      </c>
      <c r="W19" s="13" t="str">
        <f t="shared" ca="1" si="0"/>
        <v>Product17</v>
      </c>
      <c r="X19" s="13" t="str">
        <f t="shared" ca="1" si="5"/>
        <v>Ft</v>
      </c>
      <c r="Y19" s="13">
        <f t="shared" ca="1" si="6"/>
        <v>9877.1400000000012</v>
      </c>
      <c r="Z19" s="13">
        <f t="shared" ca="1" si="7"/>
        <v>63</v>
      </c>
    </row>
    <row r="20" spans="1:26" x14ac:dyDescent="0.25">
      <c r="A20" s="9">
        <v>18</v>
      </c>
      <c r="B20" s="7">
        <v>18582.390000000003</v>
      </c>
      <c r="Q20" t="s">
        <v>44</v>
      </c>
      <c r="R20" t="s">
        <v>111</v>
      </c>
      <c r="S20">
        <v>4035.2200000000003</v>
      </c>
      <c r="T20">
        <v>82</v>
      </c>
      <c r="V20" s="13">
        <f t="shared" ca="1" si="4"/>
        <v>36</v>
      </c>
      <c r="W20" s="13" t="str">
        <f t="shared" ca="1" si="0"/>
        <v>Product18</v>
      </c>
      <c r="X20" s="13" t="str">
        <f t="shared" ca="1" si="5"/>
        <v>No.</v>
      </c>
      <c r="Y20" s="13">
        <f t="shared" ca="1" si="6"/>
        <v>4035.2200000000003</v>
      </c>
      <c r="Z20" s="13">
        <f t="shared" ca="1" si="7"/>
        <v>82</v>
      </c>
    </row>
    <row r="21" spans="1:26" x14ac:dyDescent="0.25">
      <c r="A21" s="9">
        <v>19</v>
      </c>
      <c r="B21" s="7">
        <v>10204.229999999998</v>
      </c>
      <c r="Q21" t="s">
        <v>46</v>
      </c>
      <c r="R21" t="s">
        <v>110</v>
      </c>
      <c r="S21">
        <v>20160</v>
      </c>
      <c r="T21">
        <v>96</v>
      </c>
      <c r="V21" s="13">
        <f t="shared" ca="1" si="4"/>
        <v>4</v>
      </c>
      <c r="W21" s="13" t="str">
        <f t="shared" ca="1" si="0"/>
        <v>Product19</v>
      </c>
      <c r="X21" s="13" t="str">
        <f t="shared" ca="1" si="5"/>
        <v>Ft</v>
      </c>
      <c r="Y21" s="13">
        <f t="shared" ca="1" si="6"/>
        <v>20160</v>
      </c>
      <c r="Z21" s="13">
        <f t="shared" ca="1" si="7"/>
        <v>96</v>
      </c>
    </row>
    <row r="22" spans="1:26" x14ac:dyDescent="0.25">
      <c r="A22" s="9">
        <v>20</v>
      </c>
      <c r="B22" s="7">
        <v>20482.78</v>
      </c>
      <c r="Q22" t="s">
        <v>48</v>
      </c>
      <c r="R22" t="s">
        <v>109</v>
      </c>
      <c r="S22">
        <v>8006.25</v>
      </c>
      <c r="T22">
        <v>105</v>
      </c>
      <c r="V22" s="13">
        <f t="shared" ca="1" si="4"/>
        <v>23</v>
      </c>
      <c r="W22" s="13" t="str">
        <f t="shared" ca="1" si="0"/>
        <v>Product20</v>
      </c>
      <c r="X22" s="13" t="str">
        <f t="shared" ca="1" si="5"/>
        <v>Lt</v>
      </c>
      <c r="Y22" s="13">
        <f t="shared" ca="1" si="6"/>
        <v>8006.25</v>
      </c>
      <c r="Z22" s="13">
        <f t="shared" ca="1" si="7"/>
        <v>105</v>
      </c>
    </row>
    <row r="23" spans="1:26" x14ac:dyDescent="0.25">
      <c r="A23" s="9">
        <v>21</v>
      </c>
      <c r="B23" s="7">
        <v>10665.4</v>
      </c>
      <c r="Q23" t="s">
        <v>51</v>
      </c>
      <c r="R23" t="s">
        <v>110</v>
      </c>
      <c r="S23">
        <v>10727.64</v>
      </c>
      <c r="T23">
        <v>66</v>
      </c>
      <c r="V23" s="13">
        <f t="shared" ca="1" si="4"/>
        <v>14</v>
      </c>
      <c r="W23" s="13" t="str">
        <f t="shared" ca="1" si="0"/>
        <v>Product21</v>
      </c>
      <c r="X23" s="13" t="str">
        <f t="shared" ca="1" si="5"/>
        <v>Ft</v>
      </c>
      <c r="Y23" s="13">
        <f t="shared" ca="1" si="6"/>
        <v>10727.64</v>
      </c>
      <c r="Z23" s="13">
        <f t="shared" ca="1" si="7"/>
        <v>66</v>
      </c>
    </row>
    <row r="24" spans="1:26" x14ac:dyDescent="0.25">
      <c r="A24" s="9">
        <v>22</v>
      </c>
      <c r="B24" s="7">
        <v>11315.839999999997</v>
      </c>
      <c r="Q24" t="s">
        <v>53</v>
      </c>
      <c r="R24" t="s">
        <v>110</v>
      </c>
      <c r="S24">
        <v>9909.9</v>
      </c>
      <c r="T24">
        <v>70</v>
      </c>
      <c r="V24" s="13">
        <f t="shared" ca="1" si="4"/>
        <v>17</v>
      </c>
      <c r="W24" s="13" t="str">
        <f t="shared" ca="1" si="0"/>
        <v>Product22</v>
      </c>
      <c r="X24" s="13" t="str">
        <f t="shared" ca="1" si="5"/>
        <v>Ft</v>
      </c>
      <c r="Y24" s="13">
        <f t="shared" ca="1" si="6"/>
        <v>9909.9</v>
      </c>
      <c r="Z24" s="13">
        <f t="shared" ca="1" si="7"/>
        <v>70</v>
      </c>
    </row>
    <row r="25" spans="1:26" x14ac:dyDescent="0.25">
      <c r="A25" s="9">
        <v>23</v>
      </c>
      <c r="B25" s="7">
        <v>18818.189999999999</v>
      </c>
      <c r="Q25" t="s">
        <v>55</v>
      </c>
      <c r="R25" t="s">
        <v>110</v>
      </c>
      <c r="S25">
        <v>12853.560000000001</v>
      </c>
      <c r="T25">
        <v>86</v>
      </c>
      <c r="V25" s="13">
        <f t="shared" ca="1" si="4"/>
        <v>11</v>
      </c>
      <c r="W25" s="13" t="str">
        <f t="shared" ca="1" si="0"/>
        <v>Product23</v>
      </c>
      <c r="X25" s="13" t="str">
        <f t="shared" ca="1" si="5"/>
        <v>Ft</v>
      </c>
      <c r="Y25" s="13">
        <f t="shared" ca="1" si="6"/>
        <v>12853.560000000001</v>
      </c>
      <c r="Z25" s="13">
        <f t="shared" ca="1" si="7"/>
        <v>86</v>
      </c>
    </row>
    <row r="26" spans="1:26" x14ac:dyDescent="0.25">
      <c r="A26" s="9">
        <v>24</v>
      </c>
      <c r="B26" s="7">
        <v>11488.4</v>
      </c>
      <c r="Q26" t="s">
        <v>57</v>
      </c>
      <c r="R26" t="s">
        <v>110</v>
      </c>
      <c r="S26">
        <v>10202.400000000001</v>
      </c>
      <c r="T26">
        <v>65</v>
      </c>
      <c r="V26" s="13">
        <f t="shared" ca="1" si="4"/>
        <v>16</v>
      </c>
      <c r="W26" s="13" t="str">
        <f t="shared" ca="1" si="0"/>
        <v>Product24</v>
      </c>
      <c r="X26" s="13" t="str">
        <f t="shared" ca="1" si="5"/>
        <v>Ft</v>
      </c>
      <c r="Y26" s="13">
        <f t="shared" ca="1" si="6"/>
        <v>10202.400000000001</v>
      </c>
      <c r="Z26" s="13">
        <f t="shared" ca="1" si="7"/>
        <v>65</v>
      </c>
    </row>
    <row r="27" spans="1:26" x14ac:dyDescent="0.25">
      <c r="A27" s="9">
        <v>25</v>
      </c>
      <c r="B27" s="7">
        <v>18688.430000000004</v>
      </c>
      <c r="Q27" t="s">
        <v>59</v>
      </c>
      <c r="R27" t="s">
        <v>111</v>
      </c>
      <c r="S27">
        <v>599.7600000000001</v>
      </c>
      <c r="T27">
        <v>72</v>
      </c>
      <c r="V27" s="13">
        <f t="shared" ca="1" si="4"/>
        <v>43</v>
      </c>
      <c r="W27" s="13" t="str">
        <f t="shared" ca="1" si="0"/>
        <v>Product25</v>
      </c>
      <c r="X27" s="13" t="str">
        <f t="shared" ca="1" si="5"/>
        <v>No.</v>
      </c>
      <c r="Y27" s="13">
        <f t="shared" ca="1" si="6"/>
        <v>599.7600000000001</v>
      </c>
      <c r="Z27" s="13">
        <f t="shared" ca="1" si="7"/>
        <v>72</v>
      </c>
    </row>
    <row r="28" spans="1:26" x14ac:dyDescent="0.25">
      <c r="A28" s="9">
        <v>26</v>
      </c>
      <c r="B28" s="7">
        <v>13710.079999999998</v>
      </c>
      <c r="Q28" t="s">
        <v>61</v>
      </c>
      <c r="R28" t="s">
        <v>111</v>
      </c>
      <c r="S28">
        <v>2761.9200000000005</v>
      </c>
      <c r="T28">
        <v>112</v>
      </c>
      <c r="V28" s="13">
        <f t="shared" ca="1" si="4"/>
        <v>38</v>
      </c>
      <c r="W28" s="13" t="str">
        <f t="shared" ca="1" si="0"/>
        <v>Product26</v>
      </c>
      <c r="X28" s="13" t="str">
        <f t="shared" ca="1" si="5"/>
        <v>No.</v>
      </c>
      <c r="Y28" s="13">
        <f t="shared" ca="1" si="6"/>
        <v>2761.9200000000005</v>
      </c>
      <c r="Z28" s="13">
        <f t="shared" ca="1" si="7"/>
        <v>112</v>
      </c>
    </row>
    <row r="29" spans="1:26" x14ac:dyDescent="0.25">
      <c r="A29" s="9">
        <v>27</v>
      </c>
      <c r="B29" s="7">
        <v>11440.67</v>
      </c>
      <c r="Q29" t="s">
        <v>64</v>
      </c>
      <c r="R29" t="s">
        <v>109</v>
      </c>
      <c r="S29">
        <v>6226.0800000000008</v>
      </c>
      <c r="T29">
        <v>109</v>
      </c>
      <c r="V29" s="13">
        <f t="shared" ca="1" si="4"/>
        <v>28</v>
      </c>
      <c r="W29" s="13" t="str">
        <f t="shared" ca="1" si="0"/>
        <v>Product27</v>
      </c>
      <c r="X29" s="13" t="str">
        <f t="shared" ca="1" si="5"/>
        <v>Lt</v>
      </c>
      <c r="Y29" s="13">
        <f t="shared" ca="1" si="6"/>
        <v>6226.0800000000008</v>
      </c>
      <c r="Z29" s="13">
        <f t="shared" ca="1" si="7"/>
        <v>109</v>
      </c>
    </row>
    <row r="30" spans="1:26" x14ac:dyDescent="0.25">
      <c r="A30" s="9">
        <v>28</v>
      </c>
      <c r="B30" s="7">
        <v>13306.16</v>
      </c>
      <c r="Q30" t="s">
        <v>66</v>
      </c>
      <c r="R30" t="s">
        <v>111</v>
      </c>
      <c r="S30">
        <v>4682.72</v>
      </c>
      <c r="T30">
        <v>112</v>
      </c>
      <c r="V30" s="13">
        <f t="shared" ca="1" si="4"/>
        <v>34</v>
      </c>
      <c r="W30" s="13" t="str">
        <f t="shared" ca="1" si="0"/>
        <v>Product28</v>
      </c>
      <c r="X30" s="13" t="str">
        <f t="shared" ca="1" si="5"/>
        <v>No.</v>
      </c>
      <c r="Y30" s="13">
        <f t="shared" ca="1" si="6"/>
        <v>4682.72</v>
      </c>
      <c r="Z30" s="13">
        <f t="shared" ca="1" si="7"/>
        <v>112</v>
      </c>
    </row>
    <row r="31" spans="1:26" x14ac:dyDescent="0.25">
      <c r="A31" s="9">
        <v>29</v>
      </c>
      <c r="B31" s="7">
        <v>8794.48</v>
      </c>
      <c r="Q31" t="s">
        <v>68</v>
      </c>
      <c r="R31" t="s">
        <v>109</v>
      </c>
      <c r="S31">
        <v>5523.44</v>
      </c>
      <c r="T31">
        <v>104</v>
      </c>
      <c r="V31" s="13">
        <f t="shared" ca="1" si="4"/>
        <v>32</v>
      </c>
      <c r="W31" s="13" t="str">
        <f t="shared" ca="1" si="0"/>
        <v>Product29</v>
      </c>
      <c r="X31" s="13" t="str">
        <f t="shared" ca="1" si="5"/>
        <v>Lt</v>
      </c>
      <c r="Y31" s="13">
        <f t="shared" ca="1" si="6"/>
        <v>5523.44</v>
      </c>
      <c r="Z31" s="13">
        <f t="shared" ca="1" si="7"/>
        <v>104</v>
      </c>
    </row>
    <row r="32" spans="1:26" x14ac:dyDescent="0.25">
      <c r="A32" s="9">
        <v>30</v>
      </c>
      <c r="B32" s="7">
        <v>16666.269999999997</v>
      </c>
      <c r="Q32" t="s">
        <v>70</v>
      </c>
      <c r="R32" t="s">
        <v>110</v>
      </c>
      <c r="S32">
        <v>22945.919999999998</v>
      </c>
      <c r="T32">
        <v>114</v>
      </c>
      <c r="V32" s="13">
        <f t="shared" ca="1" si="4"/>
        <v>2</v>
      </c>
      <c r="W32" s="13" t="str">
        <f t="shared" ca="1" si="0"/>
        <v>Product30</v>
      </c>
      <c r="X32" s="13" t="str">
        <f t="shared" ca="1" si="5"/>
        <v>Ft</v>
      </c>
      <c r="Y32" s="13">
        <f t="shared" ca="1" si="6"/>
        <v>22945.919999999998</v>
      </c>
      <c r="Z32" s="13">
        <f t="shared" ca="1" si="7"/>
        <v>114</v>
      </c>
    </row>
    <row r="33" spans="1:26" x14ac:dyDescent="0.25">
      <c r="A33" s="9">
        <v>31</v>
      </c>
      <c r="B33" s="7">
        <v>6920.0999999999995</v>
      </c>
      <c r="Q33" t="s">
        <v>72</v>
      </c>
      <c r="R33" t="s">
        <v>9</v>
      </c>
      <c r="S33">
        <v>6249.5999999999995</v>
      </c>
      <c r="T33">
        <v>60</v>
      </c>
      <c r="V33" s="13">
        <f t="shared" ca="1" si="4"/>
        <v>27</v>
      </c>
      <c r="W33" s="13" t="str">
        <f t="shared" ca="1" si="0"/>
        <v>Product31</v>
      </c>
      <c r="X33" s="13" t="str">
        <f t="shared" ca="1" si="5"/>
        <v>Kg</v>
      </c>
      <c r="Y33" s="13">
        <f t="shared" ca="1" si="6"/>
        <v>6249.5999999999995</v>
      </c>
      <c r="Z33" s="13">
        <f t="shared" ca="1" si="7"/>
        <v>60</v>
      </c>
    </row>
    <row r="34" spans="1:26" x14ac:dyDescent="0.25">
      <c r="Q34" t="s">
        <v>74</v>
      </c>
      <c r="R34" t="s">
        <v>9</v>
      </c>
      <c r="S34">
        <v>16329.72</v>
      </c>
      <c r="T34">
        <v>139</v>
      </c>
      <c r="V34" s="13">
        <f t="shared" ca="1" si="4"/>
        <v>7</v>
      </c>
      <c r="W34" s="13" t="str">
        <f t="shared" ca="1" si="0"/>
        <v>Product32</v>
      </c>
      <c r="X34" s="13" t="str">
        <f t="shared" ca="1" si="5"/>
        <v>Kg</v>
      </c>
      <c r="Y34" s="13">
        <f t="shared" ca="1" si="6"/>
        <v>16329.72</v>
      </c>
      <c r="Z34" s="13">
        <f t="shared" ca="1" si="7"/>
        <v>139</v>
      </c>
    </row>
    <row r="35" spans="1:26" x14ac:dyDescent="0.25">
      <c r="Q35" t="s">
        <v>76</v>
      </c>
      <c r="R35" t="s">
        <v>9</v>
      </c>
      <c r="S35">
        <v>13645.800000000001</v>
      </c>
      <c r="T35">
        <v>114</v>
      </c>
      <c r="V35" s="13">
        <f t="shared" ca="1" si="4"/>
        <v>9</v>
      </c>
      <c r="W35" s="13" t="str">
        <f t="shared" ca="1" si="0"/>
        <v>Product33</v>
      </c>
      <c r="X35" s="13" t="str">
        <f t="shared" ca="1" si="5"/>
        <v>Kg</v>
      </c>
      <c r="Y35" s="13">
        <f t="shared" ca="1" si="6"/>
        <v>13645.800000000001</v>
      </c>
      <c r="Z35" s="13">
        <f t="shared" ca="1" si="7"/>
        <v>114</v>
      </c>
    </row>
    <row r="36" spans="1:26" x14ac:dyDescent="0.25">
      <c r="Q36" t="s">
        <v>78</v>
      </c>
      <c r="R36" t="s">
        <v>109</v>
      </c>
      <c r="S36">
        <v>8978.2000000000007</v>
      </c>
      <c r="T36">
        <v>154</v>
      </c>
      <c r="V36" s="13">
        <f t="shared" ca="1" si="4"/>
        <v>20</v>
      </c>
      <c r="W36" s="13" t="str">
        <f t="shared" ca="1" si="0"/>
        <v>Product34</v>
      </c>
      <c r="X36" s="13" t="str">
        <f t="shared" ca="1" si="5"/>
        <v>Lt</v>
      </c>
      <c r="Y36" s="13">
        <f t="shared" ca="1" si="6"/>
        <v>8978.2000000000007</v>
      </c>
      <c r="Z36" s="13">
        <f t="shared" ca="1" si="7"/>
        <v>154</v>
      </c>
    </row>
    <row r="37" spans="1:26" x14ac:dyDescent="0.25">
      <c r="Q37" t="s">
        <v>80</v>
      </c>
      <c r="R37" t="s">
        <v>111</v>
      </c>
      <c r="S37">
        <v>703.5</v>
      </c>
      <c r="T37">
        <v>105</v>
      </c>
      <c r="V37" s="13">
        <f t="shared" ca="1" si="4"/>
        <v>42</v>
      </c>
      <c r="W37" s="13" t="str">
        <f t="shared" ca="1" si="0"/>
        <v>Product35</v>
      </c>
      <c r="X37" s="13" t="str">
        <f t="shared" ca="1" si="5"/>
        <v>No.</v>
      </c>
      <c r="Y37" s="13">
        <f t="shared" ca="1" si="6"/>
        <v>703.5</v>
      </c>
      <c r="Z37" s="13">
        <f t="shared" ca="1" si="7"/>
        <v>105</v>
      </c>
    </row>
    <row r="38" spans="1:26" x14ac:dyDescent="0.25">
      <c r="Q38" t="s">
        <v>82</v>
      </c>
      <c r="R38" t="s">
        <v>9</v>
      </c>
      <c r="S38">
        <v>7222.5</v>
      </c>
      <c r="T38">
        <v>75</v>
      </c>
      <c r="V38" s="13">
        <f t="shared" ca="1" si="4"/>
        <v>25</v>
      </c>
      <c r="W38" s="13" t="str">
        <f t="shared" ca="1" si="0"/>
        <v>Product36</v>
      </c>
      <c r="X38" s="13" t="str">
        <f t="shared" ca="1" si="5"/>
        <v>Kg</v>
      </c>
      <c r="Y38" s="13">
        <f t="shared" ca="1" si="6"/>
        <v>7222.5</v>
      </c>
      <c r="Z38" s="13">
        <f t="shared" ca="1" si="7"/>
        <v>75</v>
      </c>
    </row>
    <row r="39" spans="1:26" x14ac:dyDescent="0.25">
      <c r="Q39" t="s">
        <v>84</v>
      </c>
      <c r="R39" t="s">
        <v>9</v>
      </c>
      <c r="S39">
        <v>5145.6000000000004</v>
      </c>
      <c r="T39">
        <v>60</v>
      </c>
      <c r="V39" s="13">
        <f t="shared" ca="1" si="4"/>
        <v>33</v>
      </c>
      <c r="W39" s="13" t="str">
        <f t="shared" ca="1" si="0"/>
        <v>Product37</v>
      </c>
      <c r="X39" s="13" t="str">
        <f t="shared" ca="1" si="5"/>
        <v>Kg</v>
      </c>
      <c r="Y39" s="13">
        <f t="shared" ca="1" si="6"/>
        <v>5145.6000000000004</v>
      </c>
      <c r="Z39" s="13">
        <f t="shared" ca="1" si="7"/>
        <v>60</v>
      </c>
    </row>
    <row r="40" spans="1:26" x14ac:dyDescent="0.25">
      <c r="Q40" t="s">
        <v>87</v>
      </c>
      <c r="R40" t="s">
        <v>9</v>
      </c>
      <c r="S40">
        <v>8871.1200000000008</v>
      </c>
      <c r="T40">
        <v>111</v>
      </c>
      <c r="V40" s="13">
        <f t="shared" ca="1" si="4"/>
        <v>21</v>
      </c>
      <c r="W40" s="13" t="str">
        <f t="shared" ca="1" si="0"/>
        <v>Product38</v>
      </c>
      <c r="X40" s="13" t="str">
        <f t="shared" ca="1" si="5"/>
        <v>Kg</v>
      </c>
      <c r="Y40" s="13">
        <f t="shared" ca="1" si="6"/>
        <v>8871.1200000000008</v>
      </c>
      <c r="Z40" s="13">
        <f t="shared" ca="1" si="7"/>
        <v>111</v>
      </c>
    </row>
    <row r="41" spans="1:26" x14ac:dyDescent="0.25">
      <c r="Q41" t="s">
        <v>89</v>
      </c>
      <c r="R41" t="s">
        <v>111</v>
      </c>
      <c r="S41">
        <v>3957.15</v>
      </c>
      <c r="T41">
        <v>93</v>
      </c>
      <c r="V41" s="13">
        <f t="shared" ca="1" si="4"/>
        <v>37</v>
      </c>
      <c r="W41" s="13" t="str">
        <f t="shared" ca="1" si="0"/>
        <v>Product39</v>
      </c>
      <c r="X41" s="13" t="str">
        <f t="shared" ca="1" si="5"/>
        <v>No.</v>
      </c>
      <c r="Y41" s="13">
        <f t="shared" ca="1" si="6"/>
        <v>3957.15</v>
      </c>
      <c r="Z41" s="13">
        <f t="shared" ca="1" si="7"/>
        <v>93</v>
      </c>
    </row>
    <row r="42" spans="1:26" x14ac:dyDescent="0.25">
      <c r="Q42" t="s">
        <v>91</v>
      </c>
      <c r="R42" t="s">
        <v>9</v>
      </c>
      <c r="S42">
        <v>7718.4000000000005</v>
      </c>
      <c r="T42">
        <v>67</v>
      </c>
      <c r="V42" s="13">
        <f t="shared" ca="1" si="4"/>
        <v>24</v>
      </c>
      <c r="W42" s="13" t="str">
        <f t="shared" ca="1" si="0"/>
        <v>Product40</v>
      </c>
      <c r="X42" s="13" t="str">
        <f t="shared" ca="1" si="5"/>
        <v>Kg</v>
      </c>
      <c r="Y42" s="13">
        <f t="shared" ca="1" si="6"/>
        <v>7718.4000000000005</v>
      </c>
      <c r="Z42" s="13">
        <f t="shared" ca="1" si="7"/>
        <v>67</v>
      </c>
    </row>
    <row r="43" spans="1:26" x14ac:dyDescent="0.25">
      <c r="Q43" t="s">
        <v>93</v>
      </c>
      <c r="R43" t="s">
        <v>110</v>
      </c>
      <c r="S43">
        <v>22952.16</v>
      </c>
      <c r="T43">
        <v>132</v>
      </c>
      <c r="V43" s="13">
        <f t="shared" ca="1" si="4"/>
        <v>1</v>
      </c>
      <c r="W43" s="13" t="str">
        <f t="shared" ca="1" si="0"/>
        <v>Product41</v>
      </c>
      <c r="X43" s="13" t="str">
        <f t="shared" ca="1" si="5"/>
        <v>Ft</v>
      </c>
      <c r="Y43" s="13">
        <f t="shared" ca="1" si="6"/>
        <v>22952.16</v>
      </c>
      <c r="Z43" s="13">
        <f t="shared" ca="1" si="7"/>
        <v>132</v>
      </c>
    </row>
    <row r="44" spans="1:26" x14ac:dyDescent="0.25">
      <c r="Q44" t="s">
        <v>95</v>
      </c>
      <c r="R44" t="s">
        <v>110</v>
      </c>
      <c r="S44">
        <v>20574</v>
      </c>
      <c r="T44">
        <v>127</v>
      </c>
      <c r="V44" s="13">
        <f t="shared" ca="1" si="4"/>
        <v>3</v>
      </c>
      <c r="W44" s="13" t="str">
        <f t="shared" ca="1" si="0"/>
        <v>Product42</v>
      </c>
      <c r="X44" s="13" t="str">
        <f t="shared" ca="1" si="5"/>
        <v>Ft</v>
      </c>
      <c r="Y44" s="13">
        <f t="shared" ca="1" si="6"/>
        <v>20574</v>
      </c>
      <c r="Z44" s="13">
        <f t="shared" ca="1" si="7"/>
        <v>127</v>
      </c>
    </row>
    <row r="45" spans="1:26" x14ac:dyDescent="0.25">
      <c r="Q45" t="s">
        <v>97</v>
      </c>
      <c r="R45" t="s">
        <v>9</v>
      </c>
      <c r="S45">
        <v>6064.8399999999992</v>
      </c>
      <c r="T45">
        <v>73</v>
      </c>
      <c r="V45" s="13">
        <f t="shared" ca="1" si="4"/>
        <v>29</v>
      </c>
      <c r="W45" s="13" t="str">
        <f t="shared" ca="1" si="0"/>
        <v>Product43</v>
      </c>
      <c r="X45" s="13" t="str">
        <f t="shared" ca="1" si="5"/>
        <v>Kg</v>
      </c>
      <c r="Y45" s="13">
        <f t="shared" ca="1" si="6"/>
        <v>6064.8399999999992</v>
      </c>
      <c r="Z45" s="13">
        <f t="shared" ca="1" si="7"/>
        <v>73</v>
      </c>
    </row>
    <row r="46" spans="1:26" x14ac:dyDescent="0.25">
      <c r="Q46" t="s">
        <v>99</v>
      </c>
      <c r="R46" t="s">
        <v>9</v>
      </c>
      <c r="S46">
        <v>16333.92</v>
      </c>
      <c r="T46">
        <v>199</v>
      </c>
      <c r="V46" s="13">
        <f t="shared" ca="1" si="4"/>
        <v>6</v>
      </c>
      <c r="W46" s="13" t="str">
        <f t="shared" ca="1" si="0"/>
        <v>Product44</v>
      </c>
      <c r="X46" s="13" t="str">
        <f t="shared" ca="1" si="5"/>
        <v>Kg</v>
      </c>
      <c r="Y46" s="13">
        <f t="shared" ca="1" si="6"/>
        <v>16333.92</v>
      </c>
      <c r="Z46" s="13">
        <f t="shared" ca="1" si="7"/>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10</xdr:col>
                    <xdr:colOff>9525</xdr:colOff>
                    <xdr:row>15</xdr:row>
                    <xdr:rowOff>0</xdr:rowOff>
                  </from>
                  <to>
                    <xdr:col>10</xdr:col>
                    <xdr:colOff>314325</xdr:colOff>
                    <xdr:row>16</xdr:row>
                    <xdr:rowOff>123825</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10</xdr:col>
                    <xdr:colOff>552450</xdr:colOff>
                    <xdr:row>14</xdr:row>
                    <xdr:rowOff>161925</xdr:rowOff>
                  </from>
                  <to>
                    <xdr:col>10</xdr:col>
                    <xdr:colOff>857250</xdr:colOff>
                    <xdr:row>16</xdr:row>
                    <xdr:rowOff>95250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10</xdr:col>
                    <xdr:colOff>1047750</xdr:colOff>
                    <xdr:row>14</xdr:row>
                    <xdr:rowOff>142875</xdr:rowOff>
                  </from>
                  <to>
                    <xdr:col>11</xdr:col>
                    <xdr:colOff>38100</xdr:colOff>
                    <xdr:row>16</xdr:row>
                    <xdr:rowOff>76200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0A9A-ECD4-4A50-B098-5EED1C84488F}">
  <sheetPr>
    <tabColor rgb="FFFFFF00"/>
  </sheetPr>
  <dimension ref="A2:AO3"/>
  <sheetViews>
    <sheetView workbookViewId="0"/>
  </sheetViews>
  <sheetFormatPr defaultRowHeight="15" x14ac:dyDescent="0.25"/>
  <sheetData>
    <row r="2" spans="1:41" x14ac:dyDescent="0.25">
      <c r="A2" s="16" t="s">
        <v>147</v>
      </c>
      <c r="B2" s="16"/>
      <c r="C2" s="16"/>
      <c r="D2" s="16"/>
      <c r="E2" s="16"/>
      <c r="F2" s="16"/>
      <c r="H2" s="16" t="s">
        <v>146</v>
      </c>
      <c r="I2" s="16"/>
      <c r="J2" s="16"/>
      <c r="K2" s="16"/>
      <c r="L2" s="16"/>
      <c r="M2" s="16"/>
      <c r="O2" s="16" t="s">
        <v>149</v>
      </c>
      <c r="P2" s="16"/>
      <c r="Q2" s="16"/>
      <c r="R2" s="16"/>
      <c r="S2" s="16"/>
      <c r="T2" s="16"/>
      <c r="V2" s="16" t="s">
        <v>148</v>
      </c>
      <c r="W2" s="16"/>
      <c r="X2" s="16"/>
      <c r="Y2" s="16"/>
      <c r="Z2" s="16"/>
      <c r="AA2" s="16"/>
      <c r="AC2" s="16" t="s">
        <v>150</v>
      </c>
      <c r="AD2" s="16"/>
      <c r="AE2" s="16"/>
      <c r="AF2" s="16"/>
      <c r="AG2" s="16"/>
      <c r="AH2" s="16"/>
      <c r="AJ2" s="16" t="s">
        <v>151</v>
      </c>
      <c r="AK2" s="16"/>
      <c r="AL2" s="16"/>
      <c r="AM2" s="16"/>
      <c r="AN2" s="16"/>
      <c r="AO2" s="16"/>
    </row>
    <row r="3" spans="1:41" x14ac:dyDescent="0.25">
      <c r="A3" s="16"/>
      <c r="B3" s="16"/>
      <c r="C3" s="16"/>
      <c r="D3" s="16"/>
      <c r="E3" s="16"/>
      <c r="F3" s="16"/>
      <c r="H3" s="16"/>
      <c r="I3" s="16"/>
      <c r="J3" s="16"/>
      <c r="K3" s="16"/>
      <c r="L3" s="16"/>
      <c r="M3" s="16"/>
      <c r="O3" s="16"/>
      <c r="P3" s="16"/>
      <c r="Q3" s="16"/>
      <c r="R3" s="16"/>
      <c r="S3" s="16"/>
      <c r="T3" s="16"/>
      <c r="V3" s="16"/>
      <c r="W3" s="16"/>
      <c r="X3" s="16"/>
      <c r="Y3" s="16"/>
      <c r="Z3" s="16"/>
      <c r="AA3" s="16"/>
      <c r="AC3" s="16"/>
      <c r="AD3" s="16"/>
      <c r="AE3" s="16"/>
      <c r="AF3" s="16"/>
      <c r="AG3" s="16"/>
      <c r="AH3" s="16"/>
      <c r="AJ3" s="16"/>
      <c r="AK3" s="16"/>
      <c r="AL3" s="16"/>
      <c r="AM3" s="16"/>
      <c r="AN3" s="16"/>
      <c r="AO3" s="16"/>
    </row>
  </sheetData>
  <mergeCells count="6">
    <mergeCell ref="A2:F3"/>
    <mergeCell ref="H2:M3"/>
    <mergeCell ref="O2:T3"/>
    <mergeCell ref="V2:AA3"/>
    <mergeCell ref="AC2:AH3"/>
    <mergeCell ref="AJ2:AO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Mahale</dc:creator>
  <cp:lastModifiedBy>Sachin Mahale</cp:lastModifiedBy>
  <dcterms:created xsi:type="dcterms:W3CDTF">2021-11-03T11:40:02Z</dcterms:created>
  <dcterms:modified xsi:type="dcterms:W3CDTF">2023-09-14T05:24:44Z</dcterms:modified>
</cp:coreProperties>
</file>