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redid_Decision_Project_ANN\New_dataset\ML_Tensor\ML_TENSOR_05 - Test\"/>
    </mc:Choice>
  </mc:AlternateContent>
  <xr:revisionPtr revIDLastSave="0" documentId="13_ncr:1_{391D05D6-A2A7-452B-92F0-82E2AF941E88}" xr6:coauthVersionLast="47" xr6:coauthVersionMax="47" xr10:uidLastSave="{00000000-0000-0000-0000-000000000000}"/>
  <bookViews>
    <workbookView xWindow="-108" yWindow="-108" windowWidth="23256" windowHeight="12456" activeTab="2" xr2:uid="{72410FB8-C7A8-46C0-9800-F134DA23B6A5}"/>
  </bookViews>
  <sheets>
    <sheet name="My_test_predictions_final" sheetId="1" r:id="rId1"/>
    <sheet name="Existing_vs_Predict" sheetId="4" r:id="rId2"/>
    <sheet name="New_scrd_vs_Pred" sheetId="8" r:id="rId3"/>
    <sheet name="Sheet4" sheetId="5" r:id="rId4"/>
    <sheet name="Sheet1" sheetId="2" r:id="rId5"/>
    <sheet name="Sheet6" sheetId="7" r:id="rId6"/>
    <sheet name="New_scrd" sheetId="6" r:id="rId7"/>
  </sheets>
  <definedNames>
    <definedName name="_xlnm._FilterDatabase" localSheetId="0" hidden="1">My_test_predictions_final!$U$1:$U$1243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8" l="1"/>
  <c r="C12" i="8"/>
  <c r="B12" i="8"/>
  <c r="C14" i="8"/>
  <c r="B14" i="8"/>
  <c r="F16" i="4"/>
  <c r="F13" i="4"/>
  <c r="F10" i="4"/>
  <c r="F4" i="4"/>
  <c r="F7" i="4"/>
  <c r="H9" i="8"/>
  <c r="G9" i="8"/>
  <c r="G8" i="8"/>
  <c r="G7" i="8"/>
  <c r="G5" i="8"/>
  <c r="G4" i="8"/>
  <c r="H8" i="8"/>
  <c r="H7" i="8"/>
  <c r="H5" i="8"/>
  <c r="H4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2" i="1"/>
  <c r="H39" i="4"/>
  <c r="H38" i="4"/>
  <c r="H37" i="4"/>
  <c r="H35" i="4"/>
  <c r="H34" i="4"/>
  <c r="H32" i="4"/>
  <c r="H31" i="4"/>
  <c r="H29" i="4"/>
  <c r="H28" i="4"/>
  <c r="H26" i="4"/>
  <c r="H25" i="4"/>
  <c r="G39" i="4"/>
  <c r="G38" i="4"/>
  <c r="G37" i="4"/>
  <c r="G34" i="4"/>
  <c r="G32" i="4"/>
  <c r="G31" i="4"/>
  <c r="G29" i="4"/>
  <c r="G28" i="4"/>
  <c r="G26" i="4"/>
  <c r="G25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S2" i="1"/>
  <c r="R2" i="1"/>
  <c r="E18" i="4"/>
  <c r="E17" i="4"/>
  <c r="E14" i="4"/>
  <c r="E12" i="4"/>
  <c r="E11" i="4"/>
  <c r="E9" i="4"/>
  <c r="E8" i="4"/>
  <c r="E6" i="4"/>
  <c r="E5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Q2" i="1"/>
  <c r="P2" i="1"/>
</calcChain>
</file>

<file path=xl/sharedStrings.xml><?xml version="1.0" encoding="utf-8"?>
<sst xmlns="http://schemas.openxmlformats.org/spreadsheetml/2006/main" count="20442" uniqueCount="1317">
  <si>
    <t>FACNO</t>
  </si>
  <si>
    <t>PRODUCT_NAME</t>
  </si>
  <si>
    <t>LEASE_TENOR_INCLUDING_HP</t>
  </si>
  <si>
    <t>TOTAL INCOME</t>
  </si>
  <si>
    <t>YOM</t>
  </si>
  <si>
    <t>CUSTOMER AGE</t>
  </si>
  <si>
    <t>Exp</t>
  </si>
  <si>
    <t>Sub_purpose_code_based_on_risk</t>
  </si>
  <si>
    <t>CRIB_SCORE</t>
  </si>
  <si>
    <t>Percentage_of_Total_Current_Balance_to_Total_Amount_Granted_Limit_slabs</t>
  </si>
  <si>
    <t>Percentage_of_Total_Arrears_Amount_to_Total_Amount_Granted_Limit_slabs</t>
  </si>
  <si>
    <t>Percentage_of_Total_Installments_to_Total_Current_Balance_slabs</t>
  </si>
  <si>
    <t>Original Cluster</t>
  </si>
  <si>
    <t>Predicted_Cluster</t>
  </si>
  <si>
    <t>'007300837480050801</t>
  </si>
  <si>
    <t>CASH IN HAND</t>
  </si>
  <si>
    <t>100000-120000</t>
  </si>
  <si>
    <t>Low_risk_sub_purpose_code</t>
  </si>
  <si>
    <t>Above 80</t>
  </si>
  <si>
    <t>less than 50 percentage</t>
  </si>
  <si>
    <t>less than 1 percentage</t>
  </si>
  <si>
    <t>between 5- 10 percentage</t>
  </si>
  <si>
    <t>Green</t>
  </si>
  <si>
    <t>'013100302892050202</t>
  </si>
  <si>
    <t>Three Wheeler-Lease-Registered</t>
  </si>
  <si>
    <t>120000+</t>
  </si>
  <si>
    <t>above 10 percentage</t>
  </si>
  <si>
    <t>'021300835711050801</t>
  </si>
  <si>
    <t>80000-100000</t>
  </si>
  <si>
    <t>'005500030547050804</t>
  </si>
  <si>
    <t>'001900784404050803</t>
  </si>
  <si>
    <t>60000-80000</t>
  </si>
  <si>
    <t>between 50 - 100 percentage</t>
  </si>
  <si>
    <t>'000600609760050801</t>
  </si>
  <si>
    <t>between 2- 5 percentage</t>
  </si>
  <si>
    <t>'001500446798050801</t>
  </si>
  <si>
    <t>'002300823506050801</t>
  </si>
  <si>
    <t>Red</t>
  </si>
  <si>
    <t>'005900775202050801</t>
  </si>
  <si>
    <t>'001900508010050802</t>
  </si>
  <si>
    <t>'007500601705050801</t>
  </si>
  <si>
    <t>'006500681332050801</t>
  </si>
  <si>
    <t>'006900561918050801</t>
  </si>
  <si>
    <t>between 1 - 5 percentage</t>
  </si>
  <si>
    <t>'000300693287050801</t>
  </si>
  <si>
    <t>'000300610105050801</t>
  </si>
  <si>
    <t>60-80</t>
  </si>
  <si>
    <t>'007000834403050801</t>
  </si>
  <si>
    <t>'014200059898050201</t>
  </si>
  <si>
    <t>'006900514795050801</t>
  </si>
  <si>
    <t>Missing</t>
  </si>
  <si>
    <t>'006400724420050801</t>
  </si>
  <si>
    <t>'004800539648050801</t>
  </si>
  <si>
    <t>'005700418400050801</t>
  </si>
  <si>
    <t>40-60</t>
  </si>
  <si>
    <t>'001600835388050202</t>
  </si>
  <si>
    <t>'007200639295050202</t>
  </si>
  <si>
    <t>'000500672526050801</t>
  </si>
  <si>
    <t>'016300312571050801</t>
  </si>
  <si>
    <t>'008700835219050803</t>
  </si>
  <si>
    <t>'002500809831050802</t>
  </si>
  <si>
    <t>'002200758261050801</t>
  </si>
  <si>
    <t>'006900705948050801</t>
  </si>
  <si>
    <t>20-40</t>
  </si>
  <si>
    <t>'008400361217050801</t>
  </si>
  <si>
    <t>'000600792970050801</t>
  </si>
  <si>
    <t>'000800207190050803</t>
  </si>
  <si>
    <t>'003600480152050801</t>
  </si>
  <si>
    <t>40000-60000</t>
  </si>
  <si>
    <t>'007600583733050802</t>
  </si>
  <si>
    <t>'003000523447050202</t>
  </si>
  <si>
    <t>'004300706720050802</t>
  </si>
  <si>
    <t>Medium_risk_sub_purpose_code</t>
  </si>
  <si>
    <t>'000500158482050803</t>
  </si>
  <si>
    <t>'001600345598050802</t>
  </si>
  <si>
    <t>'000600471824050801</t>
  </si>
  <si>
    <t>'010800168803050801</t>
  </si>
  <si>
    <t>'001900703614050801</t>
  </si>
  <si>
    <t>above 15 percentage</t>
  </si>
  <si>
    <t>'006300507760050801</t>
  </si>
  <si>
    <t>between 100 - 150 percentage</t>
  </si>
  <si>
    <t>'021200788342050802</t>
  </si>
  <si>
    <t>'006100838703050201</t>
  </si>
  <si>
    <t>'009500827882050801</t>
  </si>
  <si>
    <t>'006500209944050804</t>
  </si>
  <si>
    <t>'001000528256050202</t>
  </si>
  <si>
    <t>'040200827329050803</t>
  </si>
  <si>
    <t>'001700627759050202</t>
  </si>
  <si>
    <t>'006200824785050801</t>
  </si>
  <si>
    <t>'040200537662050201</t>
  </si>
  <si>
    <t>'000700723613050801</t>
  </si>
  <si>
    <t>'005900837672050801</t>
  </si>
  <si>
    <t>'009300790354050801</t>
  </si>
  <si>
    <t>'004400826933050801</t>
  </si>
  <si>
    <t>'006300576365050803</t>
  </si>
  <si>
    <t>'005400553003050802</t>
  </si>
  <si>
    <t>'005400813905050201</t>
  </si>
  <si>
    <t>'004000507757050801</t>
  </si>
  <si>
    <t>'000300799196050801</t>
  </si>
  <si>
    <t>'002800519496050802</t>
  </si>
  <si>
    <t>'003100625734050801</t>
  </si>
  <si>
    <t>'007000837650050801</t>
  </si>
  <si>
    <t>'006100835756050802</t>
  </si>
  <si>
    <t>'000700608195050801</t>
  </si>
  <si>
    <t>'005900294994050801</t>
  </si>
  <si>
    <t>'006700180952050803</t>
  </si>
  <si>
    <t>'008700391905050801</t>
  </si>
  <si>
    <t>'015100825564050201</t>
  </si>
  <si>
    <t>'021100525989050801</t>
  </si>
  <si>
    <t>between 5 - 10 percentage</t>
  </si>
  <si>
    <t>'001600779204050203</t>
  </si>
  <si>
    <t>'004500845852050201</t>
  </si>
  <si>
    <t>'000600171978050801</t>
  </si>
  <si>
    <t>'001900837161050201</t>
  </si>
  <si>
    <t>'000700830500050201</t>
  </si>
  <si>
    <t>'007600586010050804</t>
  </si>
  <si>
    <t>'005800498898050801</t>
  </si>
  <si>
    <t>'003600839128050201</t>
  </si>
  <si>
    <t>'006200488570050801</t>
  </si>
  <si>
    <t>'005500297263050802</t>
  </si>
  <si>
    <t>'041500831388050801</t>
  </si>
  <si>
    <t>'002800660227050801</t>
  </si>
  <si>
    <t>'000600658879050801</t>
  </si>
  <si>
    <t>'015500682507050801</t>
  </si>
  <si>
    <t>'013100484550050201</t>
  </si>
  <si>
    <t>'000600329469050803</t>
  </si>
  <si>
    <t>'000200674723050801</t>
  </si>
  <si>
    <t>'011300483050050801</t>
  </si>
  <si>
    <t>'001000487036050801</t>
  </si>
  <si>
    <t>'010400401690050801</t>
  </si>
  <si>
    <t>'005500462991050802</t>
  </si>
  <si>
    <t>'001000835572050201</t>
  </si>
  <si>
    <t>'004800425683050801</t>
  </si>
  <si>
    <t>'008700119565050801</t>
  </si>
  <si>
    <t>'004200705893050801</t>
  </si>
  <si>
    <t>'004300291806050803</t>
  </si>
  <si>
    <t>'001500518822050801</t>
  </si>
  <si>
    <t>'006600681406050802</t>
  </si>
  <si>
    <t>'007000843957050801</t>
  </si>
  <si>
    <t>'018000354650050801</t>
  </si>
  <si>
    <t>'016100491212050801</t>
  </si>
  <si>
    <t>'006100496685050802</t>
  </si>
  <si>
    <t>'021100455068050801</t>
  </si>
  <si>
    <t>'000600674773050801</t>
  </si>
  <si>
    <t>'004800531191050801</t>
  </si>
  <si>
    <t>'001300522222050803</t>
  </si>
  <si>
    <t>0-20</t>
  </si>
  <si>
    <t>'000700676316050803</t>
  </si>
  <si>
    <t>'021200719960050801</t>
  </si>
  <si>
    <t>less than 2 percentage</t>
  </si>
  <si>
    <t>'041600387733050801</t>
  </si>
  <si>
    <t>'002500358864050802</t>
  </si>
  <si>
    <t>'018800834712050202</t>
  </si>
  <si>
    <t>'041500268822050801</t>
  </si>
  <si>
    <t>'005400639411050802</t>
  </si>
  <si>
    <t>'006500834603050801</t>
  </si>
  <si>
    <t>'001100563170050801</t>
  </si>
  <si>
    <t>'001600504221050802</t>
  </si>
  <si>
    <t>'001000565717050202</t>
  </si>
  <si>
    <t>'000700661990050802</t>
  </si>
  <si>
    <t>between 150 - 200 percentage</t>
  </si>
  <si>
    <t>'000500824743050801</t>
  </si>
  <si>
    <t>'006200040283050803</t>
  </si>
  <si>
    <t>'003600414452050801</t>
  </si>
  <si>
    <t>'003000816587050201</t>
  </si>
  <si>
    <t>'004000835704050801</t>
  </si>
  <si>
    <t>'000600338177050802</t>
  </si>
  <si>
    <t>'005700288899050802</t>
  </si>
  <si>
    <t>'002400845513050801</t>
  </si>
  <si>
    <t>'009500845502050801</t>
  </si>
  <si>
    <t>'005000438594050202</t>
  </si>
  <si>
    <t>'011000826207050801</t>
  </si>
  <si>
    <t>'004000351851050801</t>
  </si>
  <si>
    <t>'000900747156050201</t>
  </si>
  <si>
    <t>'001500700191050802</t>
  </si>
  <si>
    <t>'041400785509050202</t>
  </si>
  <si>
    <t>'004500557176050801</t>
  </si>
  <si>
    <t>'011500521125050802</t>
  </si>
  <si>
    <t>'020900593296050801</t>
  </si>
  <si>
    <t>'000300837185050201</t>
  </si>
  <si>
    <t>'005100546747050202</t>
  </si>
  <si>
    <t>'011900843156050801</t>
  </si>
  <si>
    <t>'002500670552050801</t>
  </si>
  <si>
    <t>'008400574745050801</t>
  </si>
  <si>
    <t>'000200825088050202</t>
  </si>
  <si>
    <t>'001600844215050801</t>
  </si>
  <si>
    <t>'000600838772050201</t>
  </si>
  <si>
    <t>'001500305630050801</t>
  </si>
  <si>
    <t>'041600827448050201</t>
  </si>
  <si>
    <t>'013500423197050801</t>
  </si>
  <si>
    <t>'001700622112050203</t>
  </si>
  <si>
    <t>'007000833714050801</t>
  </si>
  <si>
    <t>'011300799947050801</t>
  </si>
  <si>
    <t>'004500842023050201</t>
  </si>
  <si>
    <t>'004500717372050801</t>
  </si>
  <si>
    <t>'005500814080050801</t>
  </si>
  <si>
    <t>'003300734072050801</t>
  </si>
  <si>
    <t>'000900777627050801</t>
  </si>
  <si>
    <t>'007200424769050801</t>
  </si>
  <si>
    <t>'004500463717050801</t>
  </si>
  <si>
    <t>'002000838620050201</t>
  </si>
  <si>
    <t>'004500586367050801</t>
  </si>
  <si>
    <t>'018800836794050201</t>
  </si>
  <si>
    <t>'006700368321050802</t>
  </si>
  <si>
    <t>'004800839183050201</t>
  </si>
  <si>
    <t>'002700547720050801</t>
  </si>
  <si>
    <t>'004400815903050203</t>
  </si>
  <si>
    <t>'011900835741050801</t>
  </si>
  <si>
    <t>'005400798620050801</t>
  </si>
  <si>
    <t>'003600836459050801</t>
  </si>
  <si>
    <t>'002600570206050801</t>
  </si>
  <si>
    <t>'006600291836050801</t>
  </si>
  <si>
    <t>'001600843954050801</t>
  </si>
  <si>
    <t>'013300344815050801</t>
  </si>
  <si>
    <t>'005000828737050801</t>
  </si>
  <si>
    <t>'002100825316050801</t>
  </si>
  <si>
    <t>'018000137051050801</t>
  </si>
  <si>
    <t>'007000294095050201</t>
  </si>
  <si>
    <t>'020600541257050201</t>
  </si>
  <si>
    <t>'005100837933050201</t>
  </si>
  <si>
    <t>'006200170733050802</t>
  </si>
  <si>
    <t>'005700834559050801</t>
  </si>
  <si>
    <t>'001800845998050201</t>
  </si>
  <si>
    <t>'000700829544050801</t>
  </si>
  <si>
    <t>'006900693361050201</t>
  </si>
  <si>
    <t>'000600714356050203</t>
  </si>
  <si>
    <t>'004200553436050802</t>
  </si>
  <si>
    <t>between 10 - 15 percentage</t>
  </si>
  <si>
    <t>'006700430656050801</t>
  </si>
  <si>
    <t>'002400554480050202</t>
  </si>
  <si>
    <t>'041000807474050802</t>
  </si>
  <si>
    <t>'003100837146050201</t>
  </si>
  <si>
    <t>'005000275190050802</t>
  </si>
  <si>
    <t>'005900783937050801</t>
  </si>
  <si>
    <t>'009500631131050802</t>
  </si>
  <si>
    <t>'001700697731050204</t>
  </si>
  <si>
    <t>'007000815018050802</t>
  </si>
  <si>
    <t>'041200765436050802</t>
  </si>
  <si>
    <t>'001900841736050801</t>
  </si>
  <si>
    <t>'021100831196050801</t>
  </si>
  <si>
    <t>'010000326614050801</t>
  </si>
  <si>
    <t>'008400590683050801</t>
  </si>
  <si>
    <t>'000200676874050801</t>
  </si>
  <si>
    <t>'006200846114050201</t>
  </si>
  <si>
    <t>'000600846431050201</t>
  </si>
  <si>
    <t>'009700661882050801</t>
  </si>
  <si>
    <t>'009300841673050201</t>
  </si>
  <si>
    <t>'000500594531050801</t>
  </si>
  <si>
    <t>'009300018313050801</t>
  </si>
  <si>
    <t>'041500687315050801</t>
  </si>
  <si>
    <t>'008400726797050801</t>
  </si>
  <si>
    <t>'000500574536050802</t>
  </si>
  <si>
    <t>'000600585950050802</t>
  </si>
  <si>
    <t>'004800696797050801</t>
  </si>
  <si>
    <t>'004800792671050801</t>
  </si>
  <si>
    <t>'013100523075050802</t>
  </si>
  <si>
    <t>'007000844520050801</t>
  </si>
  <si>
    <t>'005700841481050201</t>
  </si>
  <si>
    <t>'019100805457050201</t>
  </si>
  <si>
    <t>'000600460927050801</t>
  </si>
  <si>
    <t>'004400762046050202</t>
  </si>
  <si>
    <t>'005000538853050801</t>
  </si>
  <si>
    <t>'010600622402050203</t>
  </si>
  <si>
    <t>'005300712708050201</t>
  </si>
  <si>
    <t>'007800620729050802</t>
  </si>
  <si>
    <t>'001500652088050804</t>
  </si>
  <si>
    <t>'013300499755050202</t>
  </si>
  <si>
    <t>'041500594687050201</t>
  </si>
  <si>
    <t>'006200839522050801</t>
  </si>
  <si>
    <t>'001100268122050201</t>
  </si>
  <si>
    <t>'004200843182050201</t>
  </si>
  <si>
    <t>'002500495384050802</t>
  </si>
  <si>
    <t>'020000828457050201</t>
  </si>
  <si>
    <t>'041400700318050201</t>
  </si>
  <si>
    <t>'005000832619050201</t>
  </si>
  <si>
    <t>'004100585230050801</t>
  </si>
  <si>
    <t>'004600603516050803</t>
  </si>
  <si>
    <t>'008700838106050201</t>
  </si>
  <si>
    <t>'017400841714050201</t>
  </si>
  <si>
    <t>'001000746142050203</t>
  </si>
  <si>
    <t>'003100001395050802</t>
  </si>
  <si>
    <t>'005100838862050201</t>
  </si>
  <si>
    <t>'005500345490050801</t>
  </si>
  <si>
    <t>'003600711209050801</t>
  </si>
  <si>
    <t>'000600841228050201</t>
  </si>
  <si>
    <t>'008200628959050801</t>
  </si>
  <si>
    <t>'002600837424050201</t>
  </si>
  <si>
    <t>'004200669100050202</t>
  </si>
  <si>
    <t>'012400732524050202</t>
  </si>
  <si>
    <t>'000900817046050801</t>
  </si>
  <si>
    <t>'006800450746050801</t>
  </si>
  <si>
    <t>'005600563445050802</t>
  </si>
  <si>
    <t>'001300829936050201</t>
  </si>
  <si>
    <t>below 0</t>
  </si>
  <si>
    <t>'000800074386050802</t>
  </si>
  <si>
    <t>'004400810754050201</t>
  </si>
  <si>
    <t>'040100695532050802</t>
  </si>
  <si>
    <t>'009300845165050201</t>
  </si>
  <si>
    <t>'005500843233050801</t>
  </si>
  <si>
    <t>'001300007327050801</t>
  </si>
  <si>
    <t>'010000631444050201</t>
  </si>
  <si>
    <t>'040200844321050801</t>
  </si>
  <si>
    <t>'001200207892050801</t>
  </si>
  <si>
    <t>'011300612141050801</t>
  </si>
  <si>
    <t>'953700842951050201</t>
  </si>
  <si>
    <t>'005100829651050801</t>
  </si>
  <si>
    <t>'004400189719050801</t>
  </si>
  <si>
    <t>'011000830530050801</t>
  </si>
  <si>
    <t>'008400433065050801</t>
  </si>
  <si>
    <t>'041200823654050802</t>
  </si>
  <si>
    <t>'002500718285050806</t>
  </si>
  <si>
    <t>'004400840394050201</t>
  </si>
  <si>
    <t>'005100842758050201</t>
  </si>
  <si>
    <t>'006300842867050801</t>
  </si>
  <si>
    <t>'001100001886050801</t>
  </si>
  <si>
    <t>'003300318592050202</t>
  </si>
  <si>
    <t>'006500805568050201</t>
  </si>
  <si>
    <t>'006800310266050803</t>
  </si>
  <si>
    <t>'019100816191050201</t>
  </si>
  <si>
    <t>'002800636620050802</t>
  </si>
  <si>
    <t>'004600531160050801</t>
  </si>
  <si>
    <t>'002800691145050801</t>
  </si>
  <si>
    <t>'004200720126050802</t>
  </si>
  <si>
    <t>'005400530480050802</t>
  </si>
  <si>
    <t>'006400585610050802</t>
  </si>
  <si>
    <t>'002900840157050801</t>
  </si>
  <si>
    <t>'010400775123050801</t>
  </si>
  <si>
    <t>'008200829248050201</t>
  </si>
  <si>
    <t>'011000571794050201</t>
  </si>
  <si>
    <t>'008700274304050801</t>
  </si>
  <si>
    <t>'041000833673050201</t>
  </si>
  <si>
    <t>'002600708308050802</t>
  </si>
  <si>
    <t>'003200587256050801</t>
  </si>
  <si>
    <t>'002900468094050802</t>
  </si>
  <si>
    <t>'005500824117050201</t>
  </si>
  <si>
    <t>'000500632161050801</t>
  </si>
  <si>
    <t>'001600842796050201</t>
  </si>
  <si>
    <t>'002500772010050802</t>
  </si>
  <si>
    <t>'005500813830050801</t>
  </si>
  <si>
    <t>'008600542099050801</t>
  </si>
  <si>
    <t>'007900729235050801</t>
  </si>
  <si>
    <t>'004600835944050801</t>
  </si>
  <si>
    <t>'000300837924050801</t>
  </si>
  <si>
    <t>'041800841178050201</t>
  </si>
  <si>
    <t>'002000838961050801</t>
  </si>
  <si>
    <t>'021200839527050801</t>
  </si>
  <si>
    <t>'008700151443050201</t>
  </si>
  <si>
    <t>'016100842937050201</t>
  </si>
  <si>
    <t>'006500838927050201</t>
  </si>
  <si>
    <t>'019200829579050201</t>
  </si>
  <si>
    <t>'006700796828050801</t>
  </si>
  <si>
    <t>'006100765963050201</t>
  </si>
  <si>
    <t>'000600784867050201</t>
  </si>
  <si>
    <t>'005900454707050801</t>
  </si>
  <si>
    <t>'000800409863050801</t>
  </si>
  <si>
    <t>'004000830697050201</t>
  </si>
  <si>
    <t>'018000804056050801</t>
  </si>
  <si>
    <t>'002300258678050803</t>
  </si>
  <si>
    <t>'020000827731050801</t>
  </si>
  <si>
    <t>'000600648359050801</t>
  </si>
  <si>
    <t>'007000371577050201</t>
  </si>
  <si>
    <t>'010800779856050202</t>
  </si>
  <si>
    <t>'011900841715050201</t>
  </si>
  <si>
    <t>'011900216435050801</t>
  </si>
  <si>
    <t>'000600812399050201</t>
  </si>
  <si>
    <t>'009400569598050802</t>
  </si>
  <si>
    <t>'007000816477050201</t>
  </si>
  <si>
    <t>'005000646624050802</t>
  </si>
  <si>
    <t>'002900831990050201</t>
  </si>
  <si>
    <t>'007100622070050802</t>
  </si>
  <si>
    <t>'012500805065050201</t>
  </si>
  <si>
    <t>'003600844413050801</t>
  </si>
  <si>
    <t>'008200828408050201</t>
  </si>
  <si>
    <t>'004200845575050201</t>
  </si>
  <si>
    <t>'040200576084050801</t>
  </si>
  <si>
    <t>'000600732479050801</t>
  </si>
  <si>
    <t>'007300823461050201</t>
  </si>
  <si>
    <t>'000900363986050804</t>
  </si>
  <si>
    <t>'003600811149050201</t>
  </si>
  <si>
    <t>'016400596897050801</t>
  </si>
  <si>
    <t>'018000830775050201</t>
  </si>
  <si>
    <t>'008400124889050803</t>
  </si>
  <si>
    <t>'000600810162050801</t>
  </si>
  <si>
    <t>'002200453545050201</t>
  </si>
  <si>
    <t>'001700835394050201</t>
  </si>
  <si>
    <t>'011900839099050801</t>
  </si>
  <si>
    <t>'006700818738050201</t>
  </si>
  <si>
    <t>'002600832898050202</t>
  </si>
  <si>
    <t>'000600815519050201</t>
  </si>
  <si>
    <t>'014200817409050801</t>
  </si>
  <si>
    <t>'004700712158050801</t>
  </si>
  <si>
    <t>'004600438899050801</t>
  </si>
  <si>
    <t>'007000702858050801</t>
  </si>
  <si>
    <t>'000900748717050802</t>
  </si>
  <si>
    <t>'000800816528050201</t>
  </si>
  <si>
    <t>'021100839556050201</t>
  </si>
  <si>
    <t>'002500309071050802</t>
  </si>
  <si>
    <t>'005900510839050801</t>
  </si>
  <si>
    <t>'002800406216050802</t>
  </si>
  <si>
    <t>'005000753859050201</t>
  </si>
  <si>
    <t>'000600828342050201</t>
  </si>
  <si>
    <t>'003200828507050201</t>
  </si>
  <si>
    <t>'001600731322050203</t>
  </si>
  <si>
    <t>'006100652817050202</t>
  </si>
  <si>
    <t>'005900506177050801</t>
  </si>
  <si>
    <t>'002200816633050202</t>
  </si>
  <si>
    <t>'006700837702050201</t>
  </si>
  <si>
    <t>'008700845433050201</t>
  </si>
  <si>
    <t>'007000840417050801</t>
  </si>
  <si>
    <t>'006300705677050201</t>
  </si>
  <si>
    <t>'004500826638050201</t>
  </si>
  <si>
    <t>'001600658913050202</t>
  </si>
  <si>
    <t>'005100846548050801</t>
  </si>
  <si>
    <t>'040100349455050804</t>
  </si>
  <si>
    <t>&lt; 40000</t>
  </si>
  <si>
    <t>'041600840610050201</t>
  </si>
  <si>
    <t>'006800827275050801</t>
  </si>
  <si>
    <t>'004100264234050202</t>
  </si>
  <si>
    <t>'018700506370050803</t>
  </si>
  <si>
    <t>'005000832104050202</t>
  </si>
  <si>
    <t>'010600661341050201</t>
  </si>
  <si>
    <t>'014100827472050801</t>
  </si>
  <si>
    <t>'013000753277050801</t>
  </si>
  <si>
    <t>'004000675092050201</t>
  </si>
  <si>
    <t>'004800593680050801</t>
  </si>
  <si>
    <t>'002500774161050802</t>
  </si>
  <si>
    <t>'008400844596050801</t>
  </si>
  <si>
    <t>'004000840602050201</t>
  </si>
  <si>
    <t>'006900318755050801</t>
  </si>
  <si>
    <t>'004800421832050801</t>
  </si>
  <si>
    <t>'021200705576050801</t>
  </si>
  <si>
    <t>'041500807793050201</t>
  </si>
  <si>
    <t>'001100551339050202</t>
  </si>
  <si>
    <t>'011500830026050202</t>
  </si>
  <si>
    <t>'004700738609050801</t>
  </si>
  <si>
    <t>'005800358310050202</t>
  </si>
  <si>
    <t>'002200835338050201</t>
  </si>
  <si>
    <t>'000300825977050201</t>
  </si>
  <si>
    <t>'006200805385050201</t>
  </si>
  <si>
    <t>'005900745005050801</t>
  </si>
  <si>
    <t>'006300692239050802</t>
  </si>
  <si>
    <t>'004500699397050201</t>
  </si>
  <si>
    <t>'003600502309050802</t>
  </si>
  <si>
    <t>'001500745016050801</t>
  </si>
  <si>
    <t>'000800835695050201</t>
  </si>
  <si>
    <t>'013100839511050201</t>
  </si>
  <si>
    <t>'001500599529050802</t>
  </si>
  <si>
    <t>'041500079374050801</t>
  </si>
  <si>
    <t>'005200618040050801</t>
  </si>
  <si>
    <t>'008400616907050801</t>
  </si>
  <si>
    <t>'041500711566050801</t>
  </si>
  <si>
    <t>'040200673966050202</t>
  </si>
  <si>
    <t>'004800624508050801</t>
  </si>
  <si>
    <t>'006500733787050802</t>
  </si>
  <si>
    <t>'002800817314050201</t>
  </si>
  <si>
    <t>'006100541523050201</t>
  </si>
  <si>
    <t>'005800657482050202</t>
  </si>
  <si>
    <t>'000300691228050801</t>
  </si>
  <si>
    <t>'009400543420050801</t>
  </si>
  <si>
    <t>'003500836949050801</t>
  </si>
  <si>
    <t>'001700152811050201</t>
  </si>
  <si>
    <t>'041100845702050201</t>
  </si>
  <si>
    <t>'001700807945050201</t>
  </si>
  <si>
    <t>'011500839208050201</t>
  </si>
  <si>
    <t>'005000730408050202</t>
  </si>
  <si>
    <t>'007400510760050801</t>
  </si>
  <si>
    <t>'002200619345050202</t>
  </si>
  <si>
    <t>'011500793673050202</t>
  </si>
  <si>
    <t>'040700738008050203</t>
  </si>
  <si>
    <t>'006200828477050201</t>
  </si>
  <si>
    <t>'000600679834050802</t>
  </si>
  <si>
    <t>'005000606775050802</t>
  </si>
  <si>
    <t>'008600837213050801</t>
  </si>
  <si>
    <t>'010100817387050201</t>
  </si>
  <si>
    <t>'007000709013050801</t>
  </si>
  <si>
    <t>'002800325844050801</t>
  </si>
  <si>
    <t>'003600845829050801</t>
  </si>
  <si>
    <t>'002100825234050202</t>
  </si>
  <si>
    <t>'005200598677050802</t>
  </si>
  <si>
    <t>'020900693661050801</t>
  </si>
  <si>
    <t>'003600724668050801</t>
  </si>
  <si>
    <t>'001600818208050201</t>
  </si>
  <si>
    <t>'003500831144050201</t>
  </si>
  <si>
    <t>'005000411715050801</t>
  </si>
  <si>
    <t>'014200824036050201</t>
  </si>
  <si>
    <t>'041600806204050201</t>
  </si>
  <si>
    <t>'020000830702050801</t>
  </si>
  <si>
    <t>'004100400649050202</t>
  </si>
  <si>
    <t>'003600824882050201</t>
  </si>
  <si>
    <t>'002400339426050804</t>
  </si>
  <si>
    <t>'006700706178050201</t>
  </si>
  <si>
    <t>'016000527046050801</t>
  </si>
  <si>
    <t>'005400706454050802</t>
  </si>
  <si>
    <t>'001100834178050201</t>
  </si>
  <si>
    <t>'006500316710050201</t>
  </si>
  <si>
    <t>'012700840015050201</t>
  </si>
  <si>
    <t>'006900846250050201</t>
  </si>
  <si>
    <t>'004000837522050201</t>
  </si>
  <si>
    <t>'016100267512050801</t>
  </si>
  <si>
    <t>'000700840603050201</t>
  </si>
  <si>
    <t>'004900278024050201</t>
  </si>
  <si>
    <t>'006500696335050203</t>
  </si>
  <si>
    <t>'002300033280050802</t>
  </si>
  <si>
    <t>'018000837209050201</t>
  </si>
  <si>
    <t>'001500156700050802</t>
  </si>
  <si>
    <t>'016300442118050801</t>
  </si>
  <si>
    <t>'000600682500050801</t>
  </si>
  <si>
    <t>'014200830229050801</t>
  </si>
  <si>
    <t>'002200734729050202</t>
  </si>
  <si>
    <t>'010100778183050203</t>
  </si>
  <si>
    <t>'005500440228050802</t>
  </si>
  <si>
    <t>'004000709464050801</t>
  </si>
  <si>
    <t>'001900321116050802</t>
  </si>
  <si>
    <t>'014100815912050801</t>
  </si>
  <si>
    <t>High_risk_sub_purpose_code</t>
  </si>
  <si>
    <t>'003300755208050201</t>
  </si>
  <si>
    <t>'006400846262050201</t>
  </si>
  <si>
    <t>'005900823988050202</t>
  </si>
  <si>
    <t>'000400704265050801</t>
  </si>
  <si>
    <t>'000600706841050801</t>
  </si>
  <si>
    <t>'005400752503050801</t>
  </si>
  <si>
    <t>'008400815843050203</t>
  </si>
  <si>
    <t>'000700662521050803</t>
  </si>
  <si>
    <t>'005900515897050801</t>
  </si>
  <si>
    <t>'005600586454050801</t>
  </si>
  <si>
    <t>above 200 percentage</t>
  </si>
  <si>
    <t>'003100679901050801</t>
  </si>
  <si>
    <t>'008600563890050201</t>
  </si>
  <si>
    <t>'006700826790050201</t>
  </si>
  <si>
    <t>'001500837005050201</t>
  </si>
  <si>
    <t>'007600718959050202</t>
  </si>
  <si>
    <t>'040700824073050201</t>
  </si>
  <si>
    <t>'040200157617050201</t>
  </si>
  <si>
    <t>'002300846015050801</t>
  </si>
  <si>
    <t>'001000831078050201</t>
  </si>
  <si>
    <t>'005800777734050201</t>
  </si>
  <si>
    <t>'019100831206050801</t>
  </si>
  <si>
    <t>'011000591313050801</t>
  </si>
  <si>
    <t>'006100826095050201</t>
  </si>
  <si>
    <t>'008700830166050201</t>
  </si>
  <si>
    <t>'009500334258050201</t>
  </si>
  <si>
    <t>'000700019867050801</t>
  </si>
  <si>
    <t>'000600814704050201</t>
  </si>
  <si>
    <t>'012700722180050803</t>
  </si>
  <si>
    <t>'005000451670050802</t>
  </si>
  <si>
    <t>'041500386388050801</t>
  </si>
  <si>
    <t>'004600814917050801</t>
  </si>
  <si>
    <t>'006100754480050203</t>
  </si>
  <si>
    <t>'004700837917050201</t>
  </si>
  <si>
    <t>'009900412568050802</t>
  </si>
  <si>
    <t>'005100322582050802</t>
  </si>
  <si>
    <t>'000800240189050802</t>
  </si>
  <si>
    <t>'005300632561050202</t>
  </si>
  <si>
    <t>'000600691473050801</t>
  </si>
  <si>
    <t>'007200838067050201</t>
  </si>
  <si>
    <t>'006100836729050201</t>
  </si>
  <si>
    <t>'011000694570050203</t>
  </si>
  <si>
    <t>'018700806303050201</t>
  </si>
  <si>
    <t>'001700831844050202</t>
  </si>
  <si>
    <t>'000200448167050803</t>
  </si>
  <si>
    <t>'040900730194050801</t>
  </si>
  <si>
    <t>'005400767984050802</t>
  </si>
  <si>
    <t>'006300819053050201</t>
  </si>
  <si>
    <t>'011700833208050201</t>
  </si>
  <si>
    <t>'005000648541050201</t>
  </si>
  <si>
    <t>'010100721068050202</t>
  </si>
  <si>
    <t>'002800645627050801</t>
  </si>
  <si>
    <t>'006100434770050803</t>
  </si>
  <si>
    <t>'007000723150050801</t>
  </si>
  <si>
    <t>'008200504014050201</t>
  </si>
  <si>
    <t>'002500608971050801</t>
  </si>
  <si>
    <t>'014200840233050201</t>
  </si>
  <si>
    <t>'006800823972050201</t>
  </si>
  <si>
    <t>'001500230085050805</t>
  </si>
  <si>
    <t>'004200834041050201</t>
  </si>
  <si>
    <t>'001700707545050204</t>
  </si>
  <si>
    <t>'011000562732050202</t>
  </si>
  <si>
    <t>'004700591806050802</t>
  </si>
  <si>
    <t>'008700453099050801</t>
  </si>
  <si>
    <t>'003600819618050201</t>
  </si>
  <si>
    <t>'000500395624050803</t>
  </si>
  <si>
    <t>'001600846222050201</t>
  </si>
  <si>
    <t>'006600278710050801</t>
  </si>
  <si>
    <t>'003100033592050801</t>
  </si>
  <si>
    <t>'004000843005050801</t>
  </si>
  <si>
    <t>'001000726805050202</t>
  </si>
  <si>
    <t>'005500343004050802</t>
  </si>
  <si>
    <t>'006700804317050201</t>
  </si>
  <si>
    <t>'000700547620050201</t>
  </si>
  <si>
    <t>'002900482465050803</t>
  </si>
  <si>
    <t>'002600839173050201</t>
  </si>
  <si>
    <t>'002300827857050201</t>
  </si>
  <si>
    <t>'006400827425050201</t>
  </si>
  <si>
    <t>'006900826708050201</t>
  </si>
  <si>
    <t>'005900826742050201</t>
  </si>
  <si>
    <t>'005400498892050802</t>
  </si>
  <si>
    <t>'001600763924050202</t>
  </si>
  <si>
    <t>'004000058917050201</t>
  </si>
  <si>
    <t>'000600840734050201</t>
  </si>
  <si>
    <t>'040200691257050201</t>
  </si>
  <si>
    <t>'008200704335050801</t>
  </si>
  <si>
    <t>'001700590216050802</t>
  </si>
  <si>
    <t>'000600824647050201</t>
  </si>
  <si>
    <t>'003400716903050801</t>
  </si>
  <si>
    <t>'008600600204050801</t>
  </si>
  <si>
    <t>'004900234260050201</t>
  </si>
  <si>
    <t>'953700841749050201</t>
  </si>
  <si>
    <t>'005000772466050201</t>
  </si>
  <si>
    <t>'005800596114050802</t>
  </si>
  <si>
    <t>'007100184438050801</t>
  </si>
  <si>
    <t>'013500511161050801</t>
  </si>
  <si>
    <t>'005700506852050801</t>
  </si>
  <si>
    <t>'006500707274050801</t>
  </si>
  <si>
    <t>'002100704950050202</t>
  </si>
  <si>
    <t>'002200706056050202</t>
  </si>
  <si>
    <t>'005900558614050801</t>
  </si>
  <si>
    <t>'010100576821050202</t>
  </si>
  <si>
    <t>'009000829219050201</t>
  </si>
  <si>
    <t>'001600818705050201</t>
  </si>
  <si>
    <t>'004200805069050201</t>
  </si>
  <si>
    <t>'001600715300050202</t>
  </si>
  <si>
    <t>'003300285535050201</t>
  </si>
  <si>
    <t>'040200706551050801</t>
  </si>
  <si>
    <t>'003600364702050801</t>
  </si>
  <si>
    <t>'006200683393050201</t>
  </si>
  <si>
    <t>'000600808382050203</t>
  </si>
  <si>
    <t>'004100314415050801</t>
  </si>
  <si>
    <t>'003100568366050801</t>
  </si>
  <si>
    <t>'005900752431050801</t>
  </si>
  <si>
    <t>'008400649275050803</t>
  </si>
  <si>
    <t>'009600607861050801</t>
  </si>
  <si>
    <t>'003200841903050201</t>
  </si>
  <si>
    <t>'040100578610050802</t>
  </si>
  <si>
    <t>'004400826334050201</t>
  </si>
  <si>
    <t>'003100768877050801</t>
  </si>
  <si>
    <t>'004500806778050201</t>
  </si>
  <si>
    <t>'010100565609050202</t>
  </si>
  <si>
    <t>'010400836375050201</t>
  </si>
  <si>
    <t>'005400839990050201</t>
  </si>
  <si>
    <t>'004000365465050802</t>
  </si>
  <si>
    <t>'008400844273050201</t>
  </si>
  <si>
    <t>'009700615192050201</t>
  </si>
  <si>
    <t>'010400538461050201</t>
  </si>
  <si>
    <t>'006200168092050801</t>
  </si>
  <si>
    <t>'040200246320050801</t>
  </si>
  <si>
    <t>'000200425006050802</t>
  </si>
  <si>
    <t>'000300461394050802</t>
  </si>
  <si>
    <t>'007000846667050801</t>
  </si>
  <si>
    <t>'040200789447050801</t>
  </si>
  <si>
    <t>'000500684452050801</t>
  </si>
  <si>
    <t>'007100837347050201</t>
  </si>
  <si>
    <t>'006500809132050201</t>
  </si>
  <si>
    <t>'019100735859050801</t>
  </si>
  <si>
    <t>'005800580853050801</t>
  </si>
  <si>
    <t>'016400322128050801</t>
  </si>
  <si>
    <t>'014200397999050801</t>
  </si>
  <si>
    <t>'012500803280050202</t>
  </si>
  <si>
    <t>'040800831573050201</t>
  </si>
  <si>
    <t>'001400430341050804</t>
  </si>
  <si>
    <t>'000500836965050201</t>
  </si>
  <si>
    <t>'006800590817050801</t>
  </si>
  <si>
    <t>'004600835390050201</t>
  </si>
  <si>
    <t>'007400828841050201</t>
  </si>
  <si>
    <t>'004900844888050201</t>
  </si>
  <si>
    <t>'011000484824050801</t>
  </si>
  <si>
    <t>'041400336148050201</t>
  </si>
  <si>
    <t>'005100831074050201</t>
  </si>
  <si>
    <t>'011000591314050201</t>
  </si>
  <si>
    <t>'005000810009050201</t>
  </si>
  <si>
    <t>'003500392101050802</t>
  </si>
  <si>
    <t>'003500843164050201</t>
  </si>
  <si>
    <t>'006900572290050801</t>
  </si>
  <si>
    <t>'015500671993050801</t>
  </si>
  <si>
    <t>'011000810734050201</t>
  </si>
  <si>
    <t>'000900841646050201</t>
  </si>
  <si>
    <t>'041000840848050202</t>
  </si>
  <si>
    <t>'001700841332050201</t>
  </si>
  <si>
    <t>'006900822995050201</t>
  </si>
  <si>
    <t>'001500492235050802</t>
  </si>
  <si>
    <t>'002900825759050201</t>
  </si>
  <si>
    <t>'016300597765050802</t>
  </si>
  <si>
    <t>'006000527772050803</t>
  </si>
  <si>
    <t>'007200807551050201</t>
  </si>
  <si>
    <t>'007200581775050801</t>
  </si>
  <si>
    <t>'003600144318050202</t>
  </si>
  <si>
    <t>'041600434390050201</t>
  </si>
  <si>
    <t>'000600790371050801</t>
  </si>
  <si>
    <t>'006100718248050202</t>
  </si>
  <si>
    <t>'041600827145050202</t>
  </si>
  <si>
    <t>'017800816596050201</t>
  </si>
  <si>
    <t>'005400845819050201</t>
  </si>
  <si>
    <t>'041800809879050201</t>
  </si>
  <si>
    <t>'006800631168050801</t>
  </si>
  <si>
    <t>'005500371113050202</t>
  </si>
  <si>
    <t>'002300658258050202</t>
  </si>
  <si>
    <t>'021200686947050802</t>
  </si>
  <si>
    <t>'008800839930050201</t>
  </si>
  <si>
    <t>'003200275753050201</t>
  </si>
  <si>
    <t>'000600839259050201</t>
  </si>
  <si>
    <t>'003900424116050802</t>
  </si>
  <si>
    <t>'013700840477050201</t>
  </si>
  <si>
    <t>'007000369326050802</t>
  </si>
  <si>
    <t>'000200575214050801</t>
  </si>
  <si>
    <t>'006100666580050202</t>
  </si>
  <si>
    <t>'005800814956050201</t>
  </si>
  <si>
    <t>'001600649650050201</t>
  </si>
  <si>
    <t>'015200818833050201</t>
  </si>
  <si>
    <t>'009600655974050801</t>
  </si>
  <si>
    <t>'001100437494050202</t>
  </si>
  <si>
    <t>'006200839634050201</t>
  </si>
  <si>
    <t>'002200558590050802</t>
  </si>
  <si>
    <t>'004300250426050803</t>
  </si>
  <si>
    <t>'017800784250050802</t>
  </si>
  <si>
    <t>'004700845135050201</t>
  </si>
  <si>
    <t>'004800646536050801</t>
  </si>
  <si>
    <t>'008700839958050201</t>
  </si>
  <si>
    <t>'004000435574050802</t>
  </si>
  <si>
    <t>'000600727103050801</t>
  </si>
  <si>
    <t>'007200810020050201</t>
  </si>
  <si>
    <t>'004000839505050201</t>
  </si>
  <si>
    <t>'000500559600050801</t>
  </si>
  <si>
    <t>'000600840670050201</t>
  </si>
  <si>
    <t>'006900615809050201</t>
  </si>
  <si>
    <t>'001600638341050202</t>
  </si>
  <si>
    <t>'002800420029050803</t>
  </si>
  <si>
    <t>'004700806320050802</t>
  </si>
  <si>
    <t>'004400838440050201</t>
  </si>
  <si>
    <t>'006500837877050801</t>
  </si>
  <si>
    <t>'000400628132050201</t>
  </si>
  <si>
    <t>'010600768524050801</t>
  </si>
  <si>
    <t>'014200546008050201</t>
  </si>
  <si>
    <t>'000900820955050201</t>
  </si>
  <si>
    <t>'003400840297050201</t>
  </si>
  <si>
    <t>'005400823880050201</t>
  </si>
  <si>
    <t>'011700582591050801</t>
  </si>
  <si>
    <t>'001100731083050202</t>
  </si>
  <si>
    <t>'006700789501050801</t>
  </si>
  <si>
    <t>'004500811055050201</t>
  </si>
  <si>
    <t>'002200565841050202</t>
  </si>
  <si>
    <t>'006800765311050203</t>
  </si>
  <si>
    <t>'008400840254050201</t>
  </si>
  <si>
    <t>'012000391870050201</t>
  </si>
  <si>
    <t>'007600020282050801</t>
  </si>
  <si>
    <t>'040800813860050201</t>
  </si>
  <si>
    <t>'001300176131050202</t>
  </si>
  <si>
    <t>'005400810460050201</t>
  </si>
  <si>
    <t>'002500740462050801</t>
  </si>
  <si>
    <t>'003100048496050203</t>
  </si>
  <si>
    <t>'007600770290050801</t>
  </si>
  <si>
    <t>'004000758086050801</t>
  </si>
  <si>
    <t>'005200249509050803</t>
  </si>
  <si>
    <t>'005700840784050201</t>
  </si>
  <si>
    <t>'005600727293050801</t>
  </si>
  <si>
    <t>'004800839962050201</t>
  </si>
  <si>
    <t>'010400839289050201</t>
  </si>
  <si>
    <t>'006800585270050201</t>
  </si>
  <si>
    <t>'004400763243050201</t>
  </si>
  <si>
    <t>'007000703373050801</t>
  </si>
  <si>
    <t>'006500838358050201</t>
  </si>
  <si>
    <t>'004000268834050801</t>
  </si>
  <si>
    <t>'000600609613050801</t>
  </si>
  <si>
    <t>'002200025052050203</t>
  </si>
  <si>
    <t>'003600818209050801</t>
  </si>
  <si>
    <t>'006200712835050802</t>
  </si>
  <si>
    <t>'010100823401050201</t>
  </si>
  <si>
    <t>'020000365197050801</t>
  </si>
  <si>
    <t>'019600567002050801</t>
  </si>
  <si>
    <t>'020400822198050202</t>
  </si>
  <si>
    <t>'002400632558050801</t>
  </si>
  <si>
    <t>'008700810815050201</t>
  </si>
  <si>
    <t>'007000776157050801</t>
  </si>
  <si>
    <t>'006800839202050201</t>
  </si>
  <si>
    <t>'019000699955050801</t>
  </si>
  <si>
    <t>'012100816613050201</t>
  </si>
  <si>
    <t>'000500840795050201</t>
  </si>
  <si>
    <t>'002200842651050201</t>
  </si>
  <si>
    <t>'006800665500050203</t>
  </si>
  <si>
    <t>'003400745266050802</t>
  </si>
  <si>
    <t>'006600709762050801</t>
  </si>
  <si>
    <t>'021200718238050801</t>
  </si>
  <si>
    <t>'014200840493050201</t>
  </si>
  <si>
    <t>'004000590296050201</t>
  </si>
  <si>
    <t>'005500818815050201</t>
  </si>
  <si>
    <t>'004300787581050801</t>
  </si>
  <si>
    <t>'015200679918050201</t>
  </si>
  <si>
    <t>'006300634275050201</t>
  </si>
  <si>
    <t>'006900826561050801</t>
  </si>
  <si>
    <t>'001300631465050801</t>
  </si>
  <si>
    <t>'004000836390050201</t>
  </si>
  <si>
    <t>'021300108429050201</t>
  </si>
  <si>
    <t>'006200708545050801</t>
  </si>
  <si>
    <t>'004100840066050201</t>
  </si>
  <si>
    <t>'002400808262050202</t>
  </si>
  <si>
    <t>'005500574293050201</t>
  </si>
  <si>
    <t>'004200319241050201</t>
  </si>
  <si>
    <t>'001300842388050201</t>
  </si>
  <si>
    <t>'001600840609050201</t>
  </si>
  <si>
    <t>'005200448436050802</t>
  </si>
  <si>
    <t>'001300477830050203</t>
  </si>
  <si>
    <t>'000600839460050201</t>
  </si>
  <si>
    <t>'005200826747050201</t>
  </si>
  <si>
    <t>'007600837552050201</t>
  </si>
  <si>
    <t>'003500838093050201</t>
  </si>
  <si>
    <t>'004200527492050203</t>
  </si>
  <si>
    <t>'013100045955050801</t>
  </si>
  <si>
    <t>'009300772305050802</t>
  </si>
  <si>
    <t>'000300819054050201</t>
  </si>
  <si>
    <t>'012700595986050801</t>
  </si>
  <si>
    <t>'001100727168050801</t>
  </si>
  <si>
    <t>'015200614322050802</t>
  </si>
  <si>
    <t>'016400580011050801</t>
  </si>
  <si>
    <t>'010100814108050201</t>
  </si>
  <si>
    <t>'006900650173050801</t>
  </si>
  <si>
    <t>'007200760475050801</t>
  </si>
  <si>
    <t>'001800641657050201</t>
  </si>
  <si>
    <t>'010800816639050201</t>
  </si>
  <si>
    <t>'019100836754050201</t>
  </si>
  <si>
    <t>'001600691782050801</t>
  </si>
  <si>
    <t>'004600548518050802</t>
  </si>
  <si>
    <t>'005900440801050801</t>
  </si>
  <si>
    <t>'000600157560050201</t>
  </si>
  <si>
    <t>'009700790746050801</t>
  </si>
  <si>
    <t>'009900837865050201</t>
  </si>
  <si>
    <t>'000600843981050201</t>
  </si>
  <si>
    <t>'004100559519050202</t>
  </si>
  <si>
    <t>'005700803496050801</t>
  </si>
  <si>
    <t>'006800723669050801</t>
  </si>
  <si>
    <t>'041500679056050801</t>
  </si>
  <si>
    <t>'005700821432050201</t>
  </si>
  <si>
    <t>'001900461920050201</t>
  </si>
  <si>
    <t>'003000828952050201</t>
  </si>
  <si>
    <t>'006800408125050201</t>
  </si>
  <si>
    <t>'004000818724050201</t>
  </si>
  <si>
    <t>'000400805644050801</t>
  </si>
  <si>
    <t>'004400839211050201</t>
  </si>
  <si>
    <t>'008200732813050801</t>
  </si>
  <si>
    <t>'003900441994050202</t>
  </si>
  <si>
    <t>'000300821489050801</t>
  </si>
  <si>
    <t>'005800838360050201</t>
  </si>
  <si>
    <t>'000400388031050801</t>
  </si>
  <si>
    <t>'002600664258050803</t>
  </si>
  <si>
    <t>'003000551139050201</t>
  </si>
  <si>
    <t>'006200572391050802</t>
  </si>
  <si>
    <t>'001700100238050202</t>
  </si>
  <si>
    <t>'010100625047050202</t>
  </si>
  <si>
    <t>'016700374237050202</t>
  </si>
  <si>
    <t>'005700841831050201</t>
  </si>
  <si>
    <t>'001900499227050801</t>
  </si>
  <si>
    <t>'013100228274050801</t>
  </si>
  <si>
    <t>'005600013104050202</t>
  </si>
  <si>
    <t>'005400842857050801</t>
  </si>
  <si>
    <t>'007000744166050202</t>
  </si>
  <si>
    <t>'010800825345050201</t>
  </si>
  <si>
    <t>'014800769188050801</t>
  </si>
  <si>
    <t>'002800845269050201</t>
  </si>
  <si>
    <t>'006100828391050201</t>
  </si>
  <si>
    <t>'002800806197050201</t>
  </si>
  <si>
    <t>'001500091965050803</t>
  </si>
  <si>
    <t>'002900816170050201</t>
  </si>
  <si>
    <t>'001000606577050202</t>
  </si>
  <si>
    <t>'011300600753050201</t>
  </si>
  <si>
    <t>'010100651505050202</t>
  </si>
  <si>
    <t>'007000246069050201</t>
  </si>
  <si>
    <t>'041400846260050801</t>
  </si>
  <si>
    <t>'006100100047050201</t>
  </si>
  <si>
    <t>'002300014935050202</t>
  </si>
  <si>
    <t>'001500643848050801</t>
  </si>
  <si>
    <t>'000600840916050201</t>
  </si>
  <si>
    <t>'011500844192050201</t>
  </si>
  <si>
    <t>'005400838894050201</t>
  </si>
  <si>
    <t>'004700658976050802</t>
  </si>
  <si>
    <t>'008400462000050802</t>
  </si>
  <si>
    <t>'040700840715050201</t>
  </si>
  <si>
    <t>'001000810219050201</t>
  </si>
  <si>
    <t>'004200838514050201</t>
  </si>
  <si>
    <t>'004400067707050801</t>
  </si>
  <si>
    <t>'004800153101050201</t>
  </si>
  <si>
    <t>'007000807859050202</t>
  </si>
  <si>
    <t>'007400826185050201</t>
  </si>
  <si>
    <t>'004400749073050205</t>
  </si>
  <si>
    <t>'005800806282050201</t>
  </si>
  <si>
    <t>'001600485403050204</t>
  </si>
  <si>
    <t>'011000699115050204</t>
  </si>
  <si>
    <t>'015900844244050201</t>
  </si>
  <si>
    <t>'001900299121050801</t>
  </si>
  <si>
    <t>'000500820658050201</t>
  </si>
  <si>
    <t>'000300813808050201</t>
  </si>
  <si>
    <t>'003900115642050201</t>
  </si>
  <si>
    <t>'001000629633050202</t>
  </si>
  <si>
    <t>'001000839942050201</t>
  </si>
  <si>
    <t>'011900809767050202</t>
  </si>
  <si>
    <t>'005900549051050801</t>
  </si>
  <si>
    <t>'005700721902050801</t>
  </si>
  <si>
    <t>'007100645602050802</t>
  </si>
  <si>
    <t>'003200556783050201</t>
  </si>
  <si>
    <t>'018900814387050201</t>
  </si>
  <si>
    <t>'007800838033050201</t>
  </si>
  <si>
    <t>'001400674722050203</t>
  </si>
  <si>
    <t>'004100553162050801</t>
  </si>
  <si>
    <t>'010400829416050201</t>
  </si>
  <si>
    <t>'001900832380050201</t>
  </si>
  <si>
    <t>'010100756218050202</t>
  </si>
  <si>
    <t>'002800771324050202</t>
  </si>
  <si>
    <t>'018000609655050202</t>
  </si>
  <si>
    <t>'041600818077050201</t>
  </si>
  <si>
    <t>'006700832565050201</t>
  </si>
  <si>
    <t>'000600846136050201</t>
  </si>
  <si>
    <t>'000900824435050201</t>
  </si>
  <si>
    <t>'000600839464050201</t>
  </si>
  <si>
    <t>'012000807864050201</t>
  </si>
  <si>
    <t>'002400840011050201</t>
  </si>
  <si>
    <t>'001700822261050201</t>
  </si>
  <si>
    <t>'019600394792050801</t>
  </si>
  <si>
    <t>'001900817410050201</t>
  </si>
  <si>
    <t>'021200840926050201</t>
  </si>
  <si>
    <t>'021300845122050201</t>
  </si>
  <si>
    <t>'004600527258050801</t>
  </si>
  <si>
    <t>'020400708306050201</t>
  </si>
  <si>
    <t>'005800448892050802</t>
  </si>
  <si>
    <t>'000200804202050201</t>
  </si>
  <si>
    <t>'001600809840050801</t>
  </si>
  <si>
    <t>'003400803885050205</t>
  </si>
  <si>
    <t>'000800839864050201</t>
  </si>
  <si>
    <t>'005300738995050202</t>
  </si>
  <si>
    <t>'000600511386050801</t>
  </si>
  <si>
    <t>'001600810226050201</t>
  </si>
  <si>
    <t>'014200805960050202</t>
  </si>
  <si>
    <t>'004000838813050201</t>
  </si>
  <si>
    <t>'006100733065050202</t>
  </si>
  <si>
    <t>'041600005799050802</t>
  </si>
  <si>
    <t>'007800808792050201</t>
  </si>
  <si>
    <t>'006100843528050201</t>
  </si>
  <si>
    <t>'000900604065050202</t>
  </si>
  <si>
    <t>'002500817605050801</t>
  </si>
  <si>
    <t>'009300592066050202</t>
  </si>
  <si>
    <t>'004400804426050202</t>
  </si>
  <si>
    <t>'004100186464050201</t>
  </si>
  <si>
    <t>'001900839266050201</t>
  </si>
  <si>
    <t>'001100839714050201</t>
  </si>
  <si>
    <t>'000900840583050201</t>
  </si>
  <si>
    <t>'000300446064050201</t>
  </si>
  <si>
    <t>'006900842029050201</t>
  </si>
  <si>
    <t>'001300542586050202</t>
  </si>
  <si>
    <t>'010400811121050201</t>
  </si>
  <si>
    <t>'013000840250050201</t>
  </si>
  <si>
    <t>'002500651313050201</t>
  </si>
  <si>
    <t>'000700610175050802</t>
  </si>
  <si>
    <t>'020900631587050801</t>
  </si>
  <si>
    <t>'006200740586050801</t>
  </si>
  <si>
    <t>'002300816561050201</t>
  </si>
  <si>
    <t>'005700513113050802</t>
  </si>
  <si>
    <t>'010600818550050201</t>
  </si>
  <si>
    <t>'005800819036050202</t>
  </si>
  <si>
    <t>'001900817803050801</t>
  </si>
  <si>
    <t>'017200808831050201</t>
  </si>
  <si>
    <t>'020400814124050201</t>
  </si>
  <si>
    <t>'041600845354050201</t>
  </si>
  <si>
    <t>'000600823453050202</t>
  </si>
  <si>
    <t>'006100786663050202</t>
  </si>
  <si>
    <t>'003400805862050802</t>
  </si>
  <si>
    <t>'007900814017050201</t>
  </si>
  <si>
    <t>'019200828975050201</t>
  </si>
  <si>
    <t>'005000791575050202</t>
  </si>
  <si>
    <t>'001600815174050202</t>
  </si>
  <si>
    <t>'008400746550050202</t>
  </si>
  <si>
    <t>'004100843228050201</t>
  </si>
  <si>
    <t>'004200719430050202</t>
  </si>
  <si>
    <t>'007100840860050201</t>
  </si>
  <si>
    <t>'001600287695050201</t>
  </si>
  <si>
    <t>'007000844530050201</t>
  </si>
  <si>
    <t>'011000703162050202</t>
  </si>
  <si>
    <t>'004700816740050201</t>
  </si>
  <si>
    <t>'006500750126050201</t>
  </si>
  <si>
    <t>'015900833223050201</t>
  </si>
  <si>
    <t>'010600805698050801</t>
  </si>
  <si>
    <t>'000600820915050201</t>
  </si>
  <si>
    <t>'011000815992050201</t>
  </si>
  <si>
    <t>'002100808168050202</t>
  </si>
  <si>
    <t>'007000814473050201</t>
  </si>
  <si>
    <t>'000600808125050201</t>
  </si>
  <si>
    <t>'005800828499050201</t>
  </si>
  <si>
    <t>'000300781942050201</t>
  </si>
  <si>
    <t>'005400815119050201</t>
  </si>
  <si>
    <t>'011000762808050202</t>
  </si>
  <si>
    <t>'001900752585050804</t>
  </si>
  <si>
    <t>'002300810781050801</t>
  </si>
  <si>
    <t>'006500818507050201</t>
  </si>
  <si>
    <t>'017900806631050202</t>
  </si>
  <si>
    <t>'009000820423050201</t>
  </si>
  <si>
    <t>'002800156249050202</t>
  </si>
  <si>
    <t>'001700611326050801</t>
  </si>
  <si>
    <t>'006800803597050202</t>
  </si>
  <si>
    <t>'000900836529050201</t>
  </si>
  <si>
    <t>'005800610072050202</t>
  </si>
  <si>
    <t>'008400841956050202</t>
  </si>
  <si>
    <t>'003100810702050201</t>
  </si>
  <si>
    <t>'012700836905050201</t>
  </si>
  <si>
    <t>'006500816230050201</t>
  </si>
  <si>
    <t>'006100731390050802</t>
  </si>
  <si>
    <t>'001700449210050201</t>
  </si>
  <si>
    <t>'010400824120050201</t>
  </si>
  <si>
    <t>'000700837734050201</t>
  </si>
  <si>
    <t>'005200804445050202</t>
  </si>
  <si>
    <t>'002600710957050801</t>
  </si>
  <si>
    <t>'008400843432050201</t>
  </si>
  <si>
    <t>'000600627137050204</t>
  </si>
  <si>
    <t>'006100791260050202</t>
  </si>
  <si>
    <t>'006700838892050201</t>
  </si>
  <si>
    <t>'009500827291050201</t>
  </si>
  <si>
    <t>'041400806005050201</t>
  </si>
  <si>
    <t>'014800845480050201</t>
  </si>
  <si>
    <t>'004200836938050201</t>
  </si>
  <si>
    <t>'019600815118050202</t>
  </si>
  <si>
    <t>'021300761728050801</t>
  </si>
  <si>
    <t>'005000630932050201</t>
  </si>
  <si>
    <t>'004100750152050801</t>
  </si>
  <si>
    <t>'004400804431050202</t>
  </si>
  <si>
    <t>'008400821447050201</t>
  </si>
  <si>
    <t>'000300805173050201</t>
  </si>
  <si>
    <t>'001600661707050202</t>
  </si>
  <si>
    <t>'005300659618050201</t>
  </si>
  <si>
    <t>'012500841688050201</t>
  </si>
  <si>
    <t>'007000701412050801</t>
  </si>
  <si>
    <t>'008200823813050201</t>
  </si>
  <si>
    <t>'018000314762050201</t>
  </si>
  <si>
    <t>'012800818965050202</t>
  </si>
  <si>
    <t>'014100839287050202</t>
  </si>
  <si>
    <t>'008400498904050202</t>
  </si>
  <si>
    <t>'009400640739050801</t>
  </si>
  <si>
    <t>'012500807287050201</t>
  </si>
  <si>
    <t>'000600809806050201</t>
  </si>
  <si>
    <t>'015700500583050201</t>
  </si>
  <si>
    <t>'015900810703050201</t>
  </si>
  <si>
    <t>'002300598032050202</t>
  </si>
  <si>
    <t>'005900591213050801</t>
  </si>
  <si>
    <t>'006900595338050201</t>
  </si>
  <si>
    <t>'041000783071050201</t>
  </si>
  <si>
    <t>'004000840922050201</t>
  </si>
  <si>
    <t>'005900832192050201</t>
  </si>
  <si>
    <t>'002500820326050801</t>
  </si>
  <si>
    <t>'006500810579050801</t>
  </si>
  <si>
    <t>'001900802103050801</t>
  </si>
  <si>
    <t>'003600805297050203</t>
  </si>
  <si>
    <t>'040200534597050201</t>
  </si>
  <si>
    <t>'007000838393050201</t>
  </si>
  <si>
    <t>'002700702124050801</t>
  </si>
  <si>
    <t>'006100842772050201</t>
  </si>
  <si>
    <t>'041500234573050801</t>
  </si>
  <si>
    <t>'018000129673050202</t>
  </si>
  <si>
    <t>'006100703444050801</t>
  </si>
  <si>
    <t>'004100814661050801</t>
  </si>
  <si>
    <t>'013500839676050201</t>
  </si>
  <si>
    <t>'001600819232050201</t>
  </si>
  <si>
    <t>'005600817683050201</t>
  </si>
  <si>
    <t>'010100810056050201</t>
  </si>
  <si>
    <t>'003300804644050201</t>
  </si>
  <si>
    <t>'003000746989050202</t>
  </si>
  <si>
    <t>'002000155659050201</t>
  </si>
  <si>
    <t>'006700804732050802</t>
  </si>
  <si>
    <t>'006800078590050201</t>
  </si>
  <si>
    <t>'006900817074050203</t>
  </si>
  <si>
    <t>'007600804506050201</t>
  </si>
  <si>
    <t>'000600842016050201</t>
  </si>
  <si>
    <t>'005300575370050202</t>
  </si>
  <si>
    <t>'001600837740050201</t>
  </si>
  <si>
    <t>'006100844546050201</t>
  </si>
  <si>
    <t>'008200841061050201</t>
  </si>
  <si>
    <t>'000700841586050201</t>
  </si>
  <si>
    <t>'002300701339050802</t>
  </si>
  <si>
    <t>'008200845094050201</t>
  </si>
  <si>
    <t>'004800836608050201</t>
  </si>
  <si>
    <t>'009900838707050201</t>
  </si>
  <si>
    <t>'000600839137050201</t>
  </si>
  <si>
    <t>'041500728293050203</t>
  </si>
  <si>
    <t>'016400804438050201</t>
  </si>
  <si>
    <t>'010600805946050201</t>
  </si>
  <si>
    <t>'005000810121050201</t>
  </si>
  <si>
    <t>'041800839228050201</t>
  </si>
  <si>
    <t>'013000823814050201</t>
  </si>
  <si>
    <t>'006800677943050205</t>
  </si>
  <si>
    <t>'013300720527050209</t>
  </si>
  <si>
    <t>'010800809964050201</t>
  </si>
  <si>
    <t>'011900700660050801</t>
  </si>
  <si>
    <t>'007100845112050201</t>
  </si>
  <si>
    <t>'041500820649050201</t>
  </si>
  <si>
    <t>'006900830648050201</t>
  </si>
  <si>
    <t>'019000823220050201</t>
  </si>
  <si>
    <t>'002100809167050201</t>
  </si>
  <si>
    <t>'001700836534050201</t>
  </si>
  <si>
    <t>'006100817276050801</t>
  </si>
  <si>
    <t>'000500683403050803</t>
  </si>
  <si>
    <t>'002500807581050201</t>
  </si>
  <si>
    <t>'005300805243050201</t>
  </si>
  <si>
    <t>'000600710024050801</t>
  </si>
  <si>
    <t>'002500833745050201</t>
  </si>
  <si>
    <t>'002600805754050201</t>
  </si>
  <si>
    <t>'001600730015050202</t>
  </si>
  <si>
    <t>'006300759989050204</t>
  </si>
  <si>
    <t>'002100712763050202</t>
  </si>
  <si>
    <t>'021100833113050201</t>
  </si>
  <si>
    <t>'002100816568050201</t>
  </si>
  <si>
    <t>'020900817254050201</t>
  </si>
  <si>
    <t>'001500711998050202</t>
  </si>
  <si>
    <t>'002500705212050801</t>
  </si>
  <si>
    <t>'008400583889050801</t>
  </si>
  <si>
    <t>'001600334201050201</t>
  </si>
  <si>
    <t>'006100830888050201</t>
  </si>
  <si>
    <t>'003300806480050201</t>
  </si>
  <si>
    <t>'040800806904050201</t>
  </si>
  <si>
    <t>'010200810249050201</t>
  </si>
  <si>
    <t>'001900841546050201</t>
  </si>
  <si>
    <t>'003600839392050201</t>
  </si>
  <si>
    <t>'002600806323050201</t>
  </si>
  <si>
    <t>'002800583446050803</t>
  </si>
  <si>
    <t>'041200785065050201</t>
  </si>
  <si>
    <t>'006100840999050201</t>
  </si>
  <si>
    <t>'021200820501050201</t>
  </si>
  <si>
    <t>'009300808864050201</t>
  </si>
  <si>
    <t>'016400814311050201</t>
  </si>
  <si>
    <t>'002900810803050203</t>
  </si>
  <si>
    <t>'008200521280050202</t>
  </si>
  <si>
    <t>'001800810737050201</t>
  </si>
  <si>
    <t>'018800804808050201</t>
  </si>
  <si>
    <t>'003000640582050802</t>
  </si>
  <si>
    <t>'001600815690050201</t>
  </si>
  <si>
    <t>'002600471553050201</t>
  </si>
  <si>
    <t>'009700640221050202</t>
  </si>
  <si>
    <t>'003400799605050204</t>
  </si>
  <si>
    <t>'020300771926050201</t>
  </si>
  <si>
    <t>'041800312164050201</t>
  </si>
  <si>
    <t>'001600750318050201</t>
  </si>
  <si>
    <t>'040700844014050201</t>
  </si>
  <si>
    <t>'040200330932050802</t>
  </si>
  <si>
    <t>'002500817395050202</t>
  </si>
  <si>
    <t>'009900576363050201</t>
  </si>
  <si>
    <t>'013100235971050201</t>
  </si>
  <si>
    <t>'000600839135050201</t>
  </si>
  <si>
    <t>'013100362841050201</t>
  </si>
  <si>
    <t>'006100814566050201</t>
  </si>
  <si>
    <t>'006100728587050203</t>
  </si>
  <si>
    <t>'005600842140050201</t>
  </si>
  <si>
    <t>'013100809678050801</t>
  </si>
  <si>
    <t>'003100807973050201</t>
  </si>
  <si>
    <t>'000600713046050202</t>
  </si>
  <si>
    <t>'006100818718050201</t>
  </si>
  <si>
    <t>'006700247754050201</t>
  </si>
  <si>
    <t>'006500816135050201</t>
  </si>
  <si>
    <t>'005000721882050201</t>
  </si>
  <si>
    <t>'000400805274050201</t>
  </si>
  <si>
    <t>'001600491011050204</t>
  </si>
  <si>
    <t>'009500804379050204</t>
  </si>
  <si>
    <t>'004200842113050201</t>
  </si>
  <si>
    <t>'008700837089050201</t>
  </si>
  <si>
    <t>'005300632029050201</t>
  </si>
  <si>
    <t>'002300736637050203</t>
  </si>
  <si>
    <t>'004500150322050201</t>
  </si>
  <si>
    <t>'004300818260050201</t>
  </si>
  <si>
    <t>'004000220361050201</t>
  </si>
  <si>
    <t>'009500751209050202</t>
  </si>
  <si>
    <t>'006100036600050202</t>
  </si>
  <si>
    <t>'010100839627050201</t>
  </si>
  <si>
    <t>'014000823723050201</t>
  </si>
  <si>
    <t>'003500778128050801</t>
  </si>
  <si>
    <t>'009700770942050801</t>
  </si>
  <si>
    <t>'013100244757050201</t>
  </si>
  <si>
    <t>'004200706095050202</t>
  </si>
  <si>
    <t>'005000830613050201</t>
  </si>
  <si>
    <t>'019600810291050201</t>
  </si>
  <si>
    <t>'005200733431050202</t>
  </si>
  <si>
    <t>'011500808423050201</t>
  </si>
  <si>
    <t>'003600823107050201</t>
  </si>
  <si>
    <t>'001100807496050201</t>
  </si>
  <si>
    <t>'019100841290050201</t>
  </si>
  <si>
    <t>'021200817590050201</t>
  </si>
  <si>
    <t>'014000823001050201</t>
  </si>
  <si>
    <t>'003400816632050801</t>
  </si>
  <si>
    <t>'011000806938050201</t>
  </si>
  <si>
    <t>'004800804194050202</t>
  </si>
  <si>
    <t>'001500163120050802</t>
  </si>
  <si>
    <t>'009300751238050202</t>
  </si>
  <si>
    <t>'003500818434050201</t>
  </si>
  <si>
    <t>'000600816827050201</t>
  </si>
  <si>
    <t>'000600823944050801</t>
  </si>
  <si>
    <t>'007500468243050202</t>
  </si>
  <si>
    <t>'000600813389050201</t>
  </si>
  <si>
    <t>'040200068974050801</t>
  </si>
  <si>
    <t>'002300625110050202</t>
  </si>
  <si>
    <t>'006100728402050801</t>
  </si>
  <si>
    <t>'006900819105050201</t>
  </si>
  <si>
    <t>'005300810472050201</t>
  </si>
  <si>
    <t>'009300815558050201</t>
  </si>
  <si>
    <t>'013400817149050201</t>
  </si>
  <si>
    <t>'002900806932050202</t>
  </si>
  <si>
    <t>'003400784032050201</t>
  </si>
  <si>
    <t>'001100531244050803</t>
  </si>
  <si>
    <t>'001700814134050201</t>
  </si>
  <si>
    <t>'006300698786050801</t>
  </si>
  <si>
    <t>'004000839377050201</t>
  </si>
  <si>
    <t>'001600804979050201</t>
  </si>
  <si>
    <t>'010600807443050202</t>
  </si>
  <si>
    <t>'010800807594050201</t>
  </si>
  <si>
    <t>'019600611570050201</t>
  </si>
  <si>
    <t>'002200699121050201</t>
  </si>
  <si>
    <t>'005000701388050801</t>
  </si>
  <si>
    <t>'001900484879050202</t>
  </si>
  <si>
    <t>'003600817077050201</t>
  </si>
  <si>
    <t>'006100814180050201</t>
  </si>
  <si>
    <t>'009700720130050202</t>
  </si>
  <si>
    <t>'041500810691050201</t>
  </si>
  <si>
    <t>'006500692397050202</t>
  </si>
  <si>
    <t>'001300703116050202</t>
  </si>
  <si>
    <t>'000800816635050801</t>
  </si>
  <si>
    <t>'001500376451050803</t>
  </si>
  <si>
    <t>'011300808652050801</t>
  </si>
  <si>
    <t>'005800073284050202</t>
  </si>
  <si>
    <t>'004100294173050202</t>
  </si>
  <si>
    <t>'006100730421050203</t>
  </si>
  <si>
    <t>'006200038734050201</t>
  </si>
  <si>
    <t>'006900804830050201</t>
  </si>
  <si>
    <t>'005000552969050202</t>
  </si>
  <si>
    <t>'014200808524050201</t>
  </si>
  <si>
    <t>'004500719597050203</t>
  </si>
  <si>
    <t>'001900709753050801</t>
  </si>
  <si>
    <t>'004100491458050202</t>
  </si>
  <si>
    <t>'004300540520050801</t>
  </si>
  <si>
    <t>'009600805038050201</t>
  </si>
  <si>
    <t>'007000809393050201</t>
  </si>
  <si>
    <t>'013000838181050201</t>
  </si>
  <si>
    <t>'005800814689050201</t>
  </si>
  <si>
    <t>'004500672475050203</t>
  </si>
  <si>
    <t>'001300621327050202</t>
  </si>
  <si>
    <t>'001700815580050201</t>
  </si>
  <si>
    <t>'002900817158050203</t>
  </si>
  <si>
    <t>'000200747597050202</t>
  </si>
  <si>
    <t>'001800339827050201</t>
  </si>
  <si>
    <t>'005900711808050203</t>
  </si>
  <si>
    <t>'001400269608050201</t>
  </si>
  <si>
    <t>'000200735337050202</t>
  </si>
  <si>
    <t>'006100807870050201</t>
  </si>
  <si>
    <t>'001800735351050202</t>
  </si>
  <si>
    <t>'014200131360050201</t>
  </si>
  <si>
    <t>'001600718550050202</t>
  </si>
  <si>
    <t>'000600823704050202</t>
  </si>
  <si>
    <t>'001700613367050801</t>
  </si>
  <si>
    <t>'016400018857050801</t>
  </si>
  <si>
    <t>'003500688614050801</t>
  </si>
  <si>
    <t>'006100340304050202</t>
  </si>
  <si>
    <t>'004700656210050202</t>
  </si>
  <si>
    <t>'001300435405050202</t>
  </si>
  <si>
    <t>'006300815215050201</t>
  </si>
  <si>
    <t>'015800804186050201</t>
  </si>
  <si>
    <t>'001900805023050201</t>
  </si>
  <si>
    <t>'009300037496050202</t>
  </si>
  <si>
    <t>'006300768680050202</t>
  </si>
  <si>
    <t>'001600357658050203</t>
  </si>
  <si>
    <t>'013400807748050201</t>
  </si>
  <si>
    <t>'009000815340050201</t>
  </si>
  <si>
    <t>'008400610850050801</t>
  </si>
  <si>
    <t>'003600810197050201</t>
  </si>
  <si>
    <t>'009500751394050202</t>
  </si>
  <si>
    <t>'006100675195050203</t>
  </si>
  <si>
    <t>'010100807602050201</t>
  </si>
  <si>
    <t>'008200808702050201</t>
  </si>
  <si>
    <t>'006100633925050203</t>
  </si>
  <si>
    <t>'001600619264050202</t>
  </si>
  <si>
    <t>'006100719610050202</t>
  </si>
  <si>
    <t>'007300814201050201</t>
  </si>
  <si>
    <t>'001400746598050201</t>
  </si>
  <si>
    <t>'019600076670050801</t>
  </si>
  <si>
    <t>'006100810695050201</t>
  </si>
  <si>
    <t>'002400363364050201</t>
  </si>
  <si>
    <t>'000900756771050202</t>
  </si>
  <si>
    <t>'006300841064050201</t>
  </si>
  <si>
    <t>'000700615061050202</t>
  </si>
  <si>
    <t>'001600648342050202</t>
  </si>
  <si>
    <t>'002200711932050202</t>
  </si>
  <si>
    <t>'000400228868050201</t>
  </si>
  <si>
    <t>'000500816279050201</t>
  </si>
  <si>
    <t>'019100813837050201</t>
  </si>
  <si>
    <t>'005300751237050202</t>
  </si>
  <si>
    <t>'009300652408050202</t>
  </si>
  <si>
    <t>'015200552188050201</t>
  </si>
  <si>
    <t>'016100813898050201</t>
  </si>
  <si>
    <t>'003900597165050202</t>
  </si>
  <si>
    <t>'009400618203050202</t>
  </si>
  <si>
    <t>'001800545144050203</t>
  </si>
  <si>
    <t>'007500668013050201</t>
  </si>
  <si>
    <t>'009700805369050201</t>
  </si>
  <si>
    <t>'007000772050050202</t>
  </si>
  <si>
    <t>'000400805361050201</t>
  </si>
  <si>
    <t>Fac No</t>
  </si>
  <si>
    <t>Credit Score</t>
  </si>
  <si>
    <t>Score Card decision</t>
  </si>
  <si>
    <t>Previous Decision</t>
  </si>
  <si>
    <t>Total Collection new</t>
  </si>
  <si>
    <t>Total Due New</t>
  </si>
  <si>
    <t>Portfolio New</t>
  </si>
  <si>
    <t>Non-Portfolio New</t>
  </si>
  <si>
    <t>Yellow</t>
  </si>
  <si>
    <t>Manual</t>
  </si>
  <si>
    <t>NA</t>
  </si>
  <si>
    <t>TOTAL_PORTFOLIO</t>
  </si>
  <si>
    <t>NP_PORTFOLIO</t>
  </si>
  <si>
    <t>Exixting_score_card</t>
  </si>
  <si>
    <t>Grand Total</t>
  </si>
  <si>
    <t>Row Labels</t>
  </si>
  <si>
    <t>Count of FACNO</t>
  </si>
  <si>
    <t>Sum of TOTAL_PORTFOLIO</t>
  </si>
  <si>
    <t>Sum of NP_PORTFOLIO</t>
  </si>
  <si>
    <t>NPL</t>
  </si>
  <si>
    <t>Total_Collection</t>
  </si>
  <si>
    <t>Total_Due</t>
  </si>
  <si>
    <t>Sum of Total_Collection</t>
  </si>
  <si>
    <t>Sum of Total_Due</t>
  </si>
  <si>
    <t>Collection Ratio</t>
  </si>
  <si>
    <t>New_scrd</t>
  </si>
  <si>
    <t>Collection_Ratio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</si>
</sst>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left" indent="2"/>
    </xf>
    <xf numFmtId="9" fontId="0" fillId="36" borderId="0" xfId="1" applyFont="1" applyFill="1"/>
    <xf numFmtId="9" fontId="0" fillId="37" borderId="0" xfId="1" applyFont="1" applyFill="1"/>
    <xf numFmtId="9" fontId="0" fillId="33" borderId="0" xfId="1" applyFont="1" applyFill="1"/>
    <xf numFmtId="10" fontId="0" fillId="0" borderId="0" xfId="1" applyNumberFormat="1" applyFont="1"/>
    <xf numFmtId="10" fontId="0" fillId="34" borderId="0" xfId="1" applyNumberFormat="1" applyFont="1" applyFill="1"/>
    <xf numFmtId="10" fontId="0" fillId="35" borderId="0" xfId="1" applyNumberFormat="1" applyFont="1" applyFill="1"/>
    <xf numFmtId="10" fontId="0" fillId="36" borderId="0" xfId="1" applyNumberFormat="1" applyFont="1" applyFill="1"/>
    <xf numFmtId="10" fontId="0" fillId="37" borderId="0" xfId="1" applyNumberFormat="1" applyFont="1" applyFill="1"/>
    <xf numFmtId="10" fontId="0" fillId="33" borderId="0" xfId="1" applyNumberFormat="1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2" fontId="0" fillId="38" borderId="0" xfId="1" applyNumberFormat="1" applyFont="1" applyFill="1"/>
    <xf numFmtId="2" fontId="0" fillId="0" borderId="0" xfId="1" applyNumberFormat="1" applyFont="1"/>
    <xf numFmtId="2" fontId="0" fillId="39" borderId="0" xfId="1" applyNumberFormat="1" applyFont="1" applyFill="1"/>
    <xf numFmtId="2" fontId="0" fillId="36" borderId="0" xfId="1" applyNumberFormat="1" applyFont="1" applyFill="1"/>
    <xf numFmtId="2" fontId="0" fillId="37" borderId="0" xfId="1" applyNumberFormat="1" applyFont="1" applyFill="1"/>
    <xf numFmtId="2" fontId="0" fillId="33" borderId="0" xfId="1" applyNumberFormat="1" applyFont="1" applyFill="1"/>
    <xf numFmtId="2" fontId="0" fillId="40" borderId="0" xfId="1" applyNumberFormat="1" applyFont="1" applyFill="1"/>
    <xf numFmtId="0" fontId="16" fillId="0" borderId="0" xfId="0" applyFont="1"/>
    <xf numFmtId="10" fontId="16" fillId="0" borderId="0" xfId="1" applyNumberFormat="1" applyFont="1"/>
    <xf numFmtId="9" fontId="0" fillId="39" borderId="0" xfId="1" applyFont="1" applyFill="1"/>
    <xf numFmtId="9" fontId="0" fillId="40" borderId="0" xfId="1" applyFont="1" applyFill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3.693883333333" createdVersion="8" refreshedVersion="8" minRefreshableVersion="3" recordCount="1242" xr:uid="{65A1C7FB-0315-4083-893A-2F56D470EB99}">
  <cacheSource type="worksheet">
    <worksheetSource ref="A1:S1243" sheet="My_test_predictions_final"/>
  </cacheSource>
  <cacheFields count="19">
    <cacheField name="FACNO" numFmtId="0">
      <sharedItems/>
    </cacheField>
    <cacheField name="PRODUCT_NAME" numFmtId="0">
      <sharedItems/>
    </cacheField>
    <cacheField name="LEASE_TENOR_INCLUDING_HP" numFmtId="0">
      <sharedItems containsSemiMixedTypes="0" containsString="0" containsNumber="1" containsInteger="1" minValue="12" maxValue="73"/>
    </cacheField>
    <cacheField name="TOTAL INCOME" numFmtId="0">
      <sharedItems/>
    </cacheField>
    <cacheField name="YOM" numFmtId="0">
      <sharedItems containsSemiMixedTypes="0" containsString="0" containsNumber="1" containsInteger="1" minValue="2005" maxValue="2020"/>
    </cacheField>
    <cacheField name="CUSTOMER AGE" numFmtId="0">
      <sharedItems containsSemiMixedTypes="0" containsString="0" containsNumber="1" containsInteger="1" minValue="18" maxValue="80"/>
    </cacheField>
    <cacheField name="Exp" numFmtId="0">
      <sharedItems containsSemiMixedTypes="0" containsString="0" containsNumber="1" minValue="6.7708332999999996E-2" maxValue="8.2762857140000001"/>
    </cacheField>
    <cacheField name="Sub_purpose_code_based_on_risk" numFmtId="0">
      <sharedItems/>
    </cacheField>
    <cacheField name="CRIB_SCORE" numFmtId="0">
      <sharedItems/>
    </cacheField>
    <cacheField name="Percentage_of_Total_Current_Balance_to_Total_Amount_Granted_Limit_slabs" numFmtId="0">
      <sharedItems/>
    </cacheField>
    <cacheField name="Percentage_of_Total_Arrears_Amount_to_Total_Amount_Granted_Limit_slabs" numFmtId="0">
      <sharedItems/>
    </cacheField>
    <cacheField name="Percentage_of_Total_Installments_to_Total_Current_Balance_slabs" numFmtId="0">
      <sharedItems/>
    </cacheField>
    <cacheField name="Original Cluster" numFmtId="0">
      <sharedItems/>
    </cacheField>
    <cacheField name="Predicted_Cluster" numFmtId="0">
      <sharedItems count="2">
        <s v="Green"/>
        <s v="Red"/>
      </sharedItems>
    </cacheField>
    <cacheField name="Exixting_score_card" numFmtId="0">
      <sharedItems count="5">
        <s v="Green"/>
        <s v="Manual"/>
        <s v="NA"/>
        <s v="Yellow"/>
        <s v="Red"/>
      </sharedItems>
    </cacheField>
    <cacheField name="TOTAL_PORTFOLIO" numFmtId="0">
      <sharedItems containsSemiMixedTypes="0" containsString="0" containsNumber="1" containsInteger="1" minValue="0" maxValue="1056714"/>
    </cacheField>
    <cacheField name="NP_PORTFOLIO" numFmtId="0">
      <sharedItems containsSemiMixedTypes="0" containsString="0" containsNumber="1" containsInteger="1" minValue="0" maxValue="1044551"/>
    </cacheField>
    <cacheField name="Total_Collection" numFmtId="0">
      <sharedItems containsSemiMixedTypes="0" containsString="0" containsNumber="1" minValue="0" maxValue="1031022"/>
    </cacheField>
    <cacheField name="Total_Due" numFmtId="0">
      <sharedItems containsSemiMixedTypes="0" containsString="0" containsNumber="1" minValue="87860" maxValue="1031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3.704614930553" createdVersion="8" refreshedVersion="8" minRefreshableVersion="3" recordCount="346" xr:uid="{8586076F-C565-4614-AC63-AF41426C3CA0}">
  <cacheSource type="worksheet">
    <worksheetSource ref="A1:T347" sheet="New_scrd"/>
  </cacheSource>
  <cacheFields count="20">
    <cacheField name="FACNO" numFmtId="0">
      <sharedItems/>
    </cacheField>
    <cacheField name="PRODUCT_NAME" numFmtId="0">
      <sharedItems/>
    </cacheField>
    <cacheField name="LEASE_TENOR_INCLUDING_HP" numFmtId="0">
      <sharedItems containsSemiMixedTypes="0" containsString="0" containsNumber="1" containsInteger="1" minValue="24" maxValue="73"/>
    </cacheField>
    <cacheField name="TOTAL INCOME" numFmtId="0">
      <sharedItems/>
    </cacheField>
    <cacheField name="YOM" numFmtId="0">
      <sharedItems containsSemiMixedTypes="0" containsString="0" containsNumber="1" containsInteger="1" minValue="2005" maxValue="2018"/>
    </cacheField>
    <cacheField name="CUSTOMER AGE" numFmtId="0">
      <sharedItems containsSemiMixedTypes="0" containsString="0" containsNumber="1" containsInteger="1" minValue="18" maxValue="71"/>
    </cacheField>
    <cacheField name="Exp" numFmtId="0">
      <sharedItems containsSemiMixedTypes="0" containsString="0" containsNumber="1" minValue="0.22038461500000001" maxValue="8.2762857140000001"/>
    </cacheField>
    <cacheField name="Sub_purpose_code_based_on_risk" numFmtId="0">
      <sharedItems/>
    </cacheField>
    <cacheField name="CRIB_SCORE" numFmtId="0">
      <sharedItems/>
    </cacheField>
    <cacheField name="Percentage_of_Total_Current_Balance_to_Total_Amount_Granted_Limit_slabs" numFmtId="0">
      <sharedItems/>
    </cacheField>
    <cacheField name="Percentage_of_Total_Arrears_Amount_to_Total_Amount_Granted_Limit_slabs" numFmtId="0">
      <sharedItems/>
    </cacheField>
    <cacheField name="Percentage_of_Total_Installments_to_Total_Current_Balance_slabs" numFmtId="0">
      <sharedItems/>
    </cacheField>
    <cacheField name="Original Cluster" numFmtId="0">
      <sharedItems/>
    </cacheField>
    <cacheField name="Predicted_Cluster" numFmtId="0">
      <sharedItems count="2">
        <s v="Red"/>
        <s v="Green"/>
      </sharedItems>
    </cacheField>
    <cacheField name="Exixting_score_card" numFmtId="0">
      <sharedItems/>
    </cacheField>
    <cacheField name="TOTAL_PORTFOLIO" numFmtId="0">
      <sharedItems containsSemiMixedTypes="0" containsString="0" containsNumber="1" containsInteger="1" minValue="0" maxValue="1056714"/>
    </cacheField>
    <cacheField name="NP_PORTFOLIO" numFmtId="0">
      <sharedItems containsSemiMixedTypes="0" containsString="0" containsNumber="1" containsInteger="1" minValue="0" maxValue="1016539"/>
    </cacheField>
    <cacheField name="Total_Collection" numFmtId="0">
      <sharedItems containsSemiMixedTypes="0" containsString="0" containsNumber="1" minValue="0" maxValue="895566"/>
    </cacheField>
    <cacheField name="Total_Due" numFmtId="0">
      <sharedItems containsSemiMixedTypes="0" containsString="0" containsNumber="1" minValue="151954" maxValue="895566"/>
    </cacheField>
    <cacheField name="New_scrd" numFmtId="0">
      <sharedItems count="2">
        <s v="Yellow"/>
        <s v="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2">
  <r>
    <s v="'007300837480050801"/>
    <s v="CASH IN HAND"/>
    <n v="13"/>
    <s v="100000-120000"/>
    <n v="2017"/>
    <n v="29"/>
    <n v="0.275365833"/>
    <s v="Low_risk_sub_purpose_code"/>
    <s v="Above 80"/>
    <s v="less than 50 percentage"/>
    <s v="less than 1 percentage"/>
    <s v="between 5- 10 percentage"/>
    <s v="Green"/>
    <x v="0"/>
    <x v="0"/>
    <n v="205297"/>
    <n v="0"/>
    <n v="244884"/>
    <n v="244884"/>
  </r>
  <r>
    <s v="'013100302892050202"/>
    <s v="Three Wheeler-Lease-Registered"/>
    <n v="12"/>
    <s v="120000+"/>
    <n v="2014"/>
    <n v="53"/>
    <n v="6.7708332999999996E-2"/>
    <s v="Low_risk_sub_purpose_code"/>
    <s v="Above 80"/>
    <s v="less than 50 percentage"/>
    <s v="less than 1 percentage"/>
    <s v="above 10 percentage"/>
    <s v="Green"/>
    <x v="0"/>
    <x v="1"/>
    <n v="6446"/>
    <n v="0"/>
    <n v="108888"/>
    <n v="108888"/>
  </r>
  <r>
    <s v="'021300835711050801"/>
    <s v="CASH IN HAND"/>
    <n v="25"/>
    <s v="80000-100000"/>
    <n v="2014"/>
    <n v="33"/>
    <n v="0.39198242799999999"/>
    <s v="Low_risk_sub_purpose_code"/>
    <s v="Above 80"/>
    <s v="less than 50 percentage"/>
    <s v="less than 1 percentage"/>
    <s v="above 10 percentage"/>
    <s v="Green"/>
    <x v="0"/>
    <x v="0"/>
    <n v="272691"/>
    <n v="0"/>
    <n v="306708"/>
    <n v="306708"/>
  </r>
  <r>
    <s v="'005500030547050804"/>
    <s v="CASH IN HAND"/>
    <n v="25"/>
    <s v="120000+"/>
    <n v="2011"/>
    <n v="68"/>
    <n v="0.28475871000000003"/>
    <s v="Low_risk_sub_purpose_code"/>
    <s v="Above 80"/>
    <s v="less than 50 percentage"/>
    <s v="less than 1 percentage"/>
    <s v="between 5- 10 percentage"/>
    <s v="Green"/>
    <x v="0"/>
    <x v="0"/>
    <n v="186805"/>
    <n v="0"/>
    <n v="192730"/>
    <n v="220822"/>
  </r>
  <r>
    <s v="'001900784404050803"/>
    <s v="CASH IN HAND"/>
    <n v="19"/>
    <s v="60000-80000"/>
    <n v="2013"/>
    <n v="59"/>
    <n v="0.13429619000000001"/>
    <s v="Low_risk_sub_purpose_code"/>
    <s v="Above 80"/>
    <s v="between 50 - 100 percentage"/>
    <s v="less than 1 percentage"/>
    <s v="above 10 percentage"/>
    <s v="Green"/>
    <x v="0"/>
    <x v="0"/>
    <n v="35407"/>
    <n v="0"/>
    <n v="160896"/>
    <n v="160896"/>
  </r>
  <r>
    <s v="'000600609760050801"/>
    <s v="CASH IN HAND"/>
    <n v="19"/>
    <s v="120000+"/>
    <n v="2014"/>
    <n v="23"/>
    <n v="0.26981179199999999"/>
    <s v="Low_risk_sub_purpose_code"/>
    <s v="Above 80"/>
    <s v="between 50 - 100 percentage"/>
    <s v="less than 1 percentage"/>
    <s v="between 2- 5 percentage"/>
    <s v="Green"/>
    <x v="0"/>
    <x v="0"/>
    <n v="126127"/>
    <n v="0"/>
    <n v="269472.81"/>
    <n v="289506"/>
  </r>
  <r>
    <s v="'001500446798050801"/>
    <s v="CASH IN HAND"/>
    <n v="31"/>
    <s v="60000-80000"/>
    <n v="2015"/>
    <n v="31"/>
    <n v="0.301456522"/>
    <s v="Low_risk_sub_purpose_code"/>
    <s v="Above 80"/>
    <s v="less than 50 percentage"/>
    <s v="less than 1 percentage"/>
    <s v="above 10 percentage"/>
    <s v="Green"/>
    <x v="0"/>
    <x v="0"/>
    <n v="257159"/>
    <n v="0"/>
    <n v="217284"/>
    <n v="217284"/>
  </r>
  <r>
    <s v="'002300823506050801"/>
    <s v="CASH IN HAND"/>
    <n v="25"/>
    <s v="120000+"/>
    <n v="2011"/>
    <n v="42"/>
    <n v="0.328293161"/>
    <s v="Low_risk_sub_purpose_code"/>
    <s v="Above 80"/>
    <s v="between 50 - 100 percentage"/>
    <s v="less than 1 percentage"/>
    <s v="between 5- 10 percentage"/>
    <s v="Red"/>
    <x v="0"/>
    <x v="0"/>
    <n v="305097"/>
    <n v="305097"/>
    <n v="119980"/>
    <n v="239760"/>
  </r>
  <r>
    <s v="'005900775202050801"/>
    <s v="CASH IN HAND"/>
    <n v="25"/>
    <s v="100000-120000"/>
    <n v="2010"/>
    <n v="35"/>
    <n v="0.37938254999999999"/>
    <s v="Low_risk_sub_purpose_code"/>
    <s v="Above 80"/>
    <s v="less than 50 percentage"/>
    <s v="less than 1 percentage"/>
    <s v="above 10 percentage"/>
    <s v="Green"/>
    <x v="0"/>
    <x v="0"/>
    <n v="210250"/>
    <n v="0"/>
    <n v="262639"/>
    <n v="262639"/>
  </r>
  <r>
    <s v="'001900508010050802"/>
    <s v="CASH IN HAND"/>
    <n v="25"/>
    <s v="100000-120000"/>
    <n v="2014"/>
    <n v="27"/>
    <n v="0.53408728100000002"/>
    <s v="Low_risk_sub_purpose_code"/>
    <s v="Above 80"/>
    <s v="less than 50 percentage"/>
    <s v="less than 1 percentage"/>
    <s v="above 10 percentage"/>
    <s v="Green"/>
    <x v="0"/>
    <x v="0"/>
    <n v="385745"/>
    <n v="0"/>
    <n v="341752.68"/>
    <n v="350405"/>
  </r>
  <r>
    <s v="'007500601705050801"/>
    <s v="CASH IN HAND"/>
    <n v="31"/>
    <s v="120000+"/>
    <n v="2019"/>
    <n v="65"/>
    <n v="0.50558061899999995"/>
    <s v="Low_risk_sub_purpose_code"/>
    <s v="Above 80"/>
    <s v="between 50 - 100 percentage"/>
    <s v="less than 1 percentage"/>
    <s v="between 2- 5 percentage"/>
    <s v="Green"/>
    <x v="0"/>
    <x v="0"/>
    <n v="411964"/>
    <n v="0"/>
    <n v="453376"/>
    <n v="482144"/>
  </r>
  <r>
    <s v="'006500681332050801"/>
    <s v="CASH IN HAND"/>
    <n v="25"/>
    <s v="80000-100000"/>
    <n v="2008"/>
    <n v="55"/>
    <n v="0.21866967700000001"/>
    <s v="Low_risk_sub_purpose_code"/>
    <s v="Above 80"/>
    <s v="less than 50 percentage"/>
    <s v="less than 1 percentage"/>
    <s v="above 10 percentage"/>
    <s v="Green"/>
    <x v="0"/>
    <x v="0"/>
    <n v="90807"/>
    <n v="0"/>
    <n v="157080"/>
    <n v="157080"/>
  </r>
  <r>
    <s v="'006900561918050801"/>
    <s v="CASH IN HAND"/>
    <n v="25"/>
    <s v="80000-100000"/>
    <n v="2015"/>
    <n v="48"/>
    <n v="0.31034695699999998"/>
    <s v="Low_risk_sub_purpose_code"/>
    <s v="Above 80"/>
    <s v="less than 50 percentage"/>
    <s v="between 1 - 5 percentage"/>
    <s v="above 10 percentage"/>
    <s v="Green"/>
    <x v="0"/>
    <x v="0"/>
    <n v="238264"/>
    <n v="0"/>
    <n v="244602.66"/>
    <n v="266682"/>
  </r>
  <r>
    <s v="'000300693287050801"/>
    <s v="CASH IN HAND"/>
    <n v="25"/>
    <s v="100000-120000"/>
    <n v="2007"/>
    <n v="36"/>
    <n v="0.35313613399999999"/>
    <s v="Low_risk_sub_purpose_code"/>
    <s v="Above 80"/>
    <s v="less than 50 percentage"/>
    <s v="less than 1 percentage"/>
    <s v="above 10 percentage"/>
    <s v="Green"/>
    <x v="0"/>
    <x v="0"/>
    <n v="170307"/>
    <n v="0"/>
    <n v="188919"/>
    <n v="190188"/>
  </r>
  <r>
    <s v="'000300610105050801"/>
    <s v="CASH IN HAND"/>
    <n v="13"/>
    <s v="100000-120000"/>
    <n v="2015"/>
    <n v="37"/>
    <n v="0.103423474"/>
    <s v="Low_risk_sub_purpose_code"/>
    <s v="60-80"/>
    <s v="less than 50 percentage"/>
    <s v="less than 1 percentage"/>
    <s v="above 10 percentage"/>
    <s v="Green"/>
    <x v="0"/>
    <x v="1"/>
    <n v="38004"/>
    <n v="0"/>
    <n v="134760"/>
    <n v="134760"/>
  </r>
  <r>
    <s v="'007000834403050801"/>
    <s v="CASH IN HAND"/>
    <n v="49"/>
    <s v="100000-120000"/>
    <n v="2016"/>
    <n v="47"/>
    <n v="0.30820402099999999"/>
    <s v="Low_risk_sub_purpose_code"/>
    <s v="Above 80"/>
    <s v="between 50 - 100 percentage"/>
    <s v="less than 1 percentage"/>
    <s v="between 5- 10 percentage"/>
    <s v="Green"/>
    <x v="0"/>
    <x v="0"/>
    <n v="320297"/>
    <n v="0"/>
    <n v="181092"/>
    <n v="181092"/>
  </r>
  <r>
    <s v="'014200059898050201"/>
    <s v="Three Wheeler-Lease-Registered"/>
    <n v="25"/>
    <s v="100000-120000"/>
    <n v="2015"/>
    <n v="53"/>
    <n v="0.18436782600000001"/>
    <s v="Low_risk_sub_purpose_code"/>
    <s v="Above 80"/>
    <s v="between 50 - 100 percentage"/>
    <s v="less than 1 percentage"/>
    <s v="between 2- 5 percentage"/>
    <s v="Green"/>
    <x v="0"/>
    <x v="1"/>
    <n v="136866"/>
    <n v="0"/>
    <n v="169176"/>
    <n v="169176"/>
  </r>
  <r>
    <s v="'006900514795050801"/>
    <s v="CASH IN HAND"/>
    <n v="37"/>
    <s v="120000+"/>
    <n v="2018"/>
    <n v="58"/>
    <n v="0.523153231"/>
    <s v="Low_risk_sub_purpose_code"/>
    <s v="Above 80"/>
    <s v="less than 50 percentage"/>
    <s v="less than 1 percentage"/>
    <s v="Missing"/>
    <s v="Green"/>
    <x v="0"/>
    <x v="1"/>
    <n v="500054"/>
    <n v="0"/>
    <n v="359642"/>
    <n v="389571"/>
  </r>
  <r>
    <s v="'006400724420050801"/>
    <s v="CASH IN HAND"/>
    <n v="37"/>
    <s v="60000-80000"/>
    <n v="2015"/>
    <n v="57"/>
    <n v="0.35852192999999999"/>
    <s v="Low_risk_sub_purpose_code"/>
    <s v="Above 80"/>
    <s v="between 50 - 100 percentage"/>
    <s v="less than 1 percentage"/>
    <s v="between 5- 10 percentage"/>
    <s v="Green"/>
    <x v="0"/>
    <x v="0"/>
    <n v="323287"/>
    <n v="0"/>
    <n v="220812"/>
    <n v="239213"/>
  </r>
  <r>
    <s v="'004800539648050801"/>
    <s v="CASH IN HAND"/>
    <n v="37"/>
    <s v="120000+"/>
    <n v="2018"/>
    <n v="54"/>
    <n v="0.25728902599999998"/>
    <s v="Low_risk_sub_purpose_code"/>
    <s v="60-80"/>
    <s v="between 50 - 100 percentage"/>
    <s v="less than 1 percentage"/>
    <s v="above 10 percentage"/>
    <s v="Green"/>
    <x v="0"/>
    <x v="0"/>
    <n v="232447"/>
    <n v="0"/>
    <n v="248948"/>
    <n v="248948"/>
  </r>
  <r>
    <s v="'005700418400050801"/>
    <s v="CASH IN HAND"/>
    <n v="19"/>
    <s v="60000-80000"/>
    <n v="2016"/>
    <n v="50"/>
    <n v="0.24865473699999999"/>
    <s v="Low_risk_sub_purpose_code"/>
    <s v="40-60"/>
    <s v="less than 50 percentage"/>
    <s v="less than 1 percentage"/>
    <s v="above 10 percentage"/>
    <s v="Green"/>
    <x v="0"/>
    <x v="1"/>
    <n v="146360"/>
    <n v="0"/>
    <n v="192559"/>
    <n v="222708"/>
  </r>
  <r>
    <s v="'001600835388050202"/>
    <s v="Three Wheeler-Lease-Registered"/>
    <n v="25"/>
    <s v="80000-100000"/>
    <n v="2013"/>
    <n v="38"/>
    <n v="0.15144476200000001"/>
    <s v="Low_risk_sub_purpose_code"/>
    <s v="Above 80"/>
    <s v="less than 50 percentage"/>
    <s v="less than 1 percentage"/>
    <s v="between 5- 10 percentage"/>
    <s v="Green"/>
    <x v="0"/>
    <x v="0"/>
    <n v="102649"/>
    <n v="0"/>
    <n v="132432"/>
    <n v="132432"/>
  </r>
  <r>
    <s v="'007200639295050202"/>
    <s v="Three Wheeler-Lease-Registered"/>
    <n v="25"/>
    <s v="80000-100000"/>
    <n v="2010"/>
    <n v="59"/>
    <n v="0.31654179300000002"/>
    <s v="Low_risk_sub_purpose_code"/>
    <s v="Above 80"/>
    <s v="less than 50 percentage"/>
    <s v="less than 1 percentage"/>
    <s v="between 5- 10 percentage"/>
    <s v="Green"/>
    <x v="0"/>
    <x v="0"/>
    <n v="185175"/>
    <n v="0"/>
    <n v="201792"/>
    <n v="201792"/>
  </r>
  <r>
    <s v="'000500672526050801"/>
    <s v="CASH IN HAND"/>
    <n v="25"/>
    <s v="120000+"/>
    <n v="2011"/>
    <n v="44"/>
    <n v="0.21886245200000001"/>
    <s v="Low_risk_sub_purpose_code"/>
    <s v="60-80"/>
    <s v="less than 50 percentage"/>
    <s v="less than 1 percentage"/>
    <s v="above 10 percentage"/>
    <s v="Green"/>
    <x v="0"/>
    <x v="0"/>
    <n v="111945"/>
    <n v="0"/>
    <n v="182046.14"/>
    <n v="195000"/>
  </r>
  <r>
    <s v="'016300312571050801"/>
    <s v="CASH IN HAND"/>
    <n v="49"/>
    <s v="100000-120000"/>
    <n v="2015"/>
    <n v="76"/>
    <n v="0.54290869600000002"/>
    <s v="Low_risk_sub_purpose_code"/>
    <s v="Above 80"/>
    <s v="less than 50 percentage"/>
    <s v="less than 1 percentage"/>
    <s v="above 10 percentage"/>
    <s v="Green"/>
    <x v="0"/>
    <x v="2"/>
    <n v="532094"/>
    <n v="0"/>
    <n v="340550"/>
    <n v="340550"/>
  </r>
  <r>
    <s v="'008700835219050803"/>
    <s v="CASH IN HAND"/>
    <n v="37"/>
    <s v="120000+"/>
    <n v="2016"/>
    <n v="51"/>
    <n v="0.51310224100000001"/>
    <s v="Low_risk_sub_purpose_code"/>
    <s v="Above 80"/>
    <s v="between 50 - 100 percentage"/>
    <s v="less than 1 percentage"/>
    <s v="between 2- 5 percentage"/>
    <s v="Green"/>
    <x v="0"/>
    <x v="0"/>
    <n v="512480"/>
    <n v="0"/>
    <n v="303135.35999999999"/>
    <n v="330684"/>
  </r>
  <r>
    <s v="'002500809831050802"/>
    <s v="CASH IN HAND"/>
    <n v="29"/>
    <s v="80000-100000"/>
    <n v="2014"/>
    <n v="46"/>
    <n v="0.44857063600000002"/>
    <s v="Low_risk_sub_purpose_code"/>
    <s v="Above 80"/>
    <s v="between 50 - 100 percentage"/>
    <s v="between 1 - 5 percentage"/>
    <s v="between 5- 10 percentage"/>
    <s v="Green"/>
    <x v="0"/>
    <x v="0"/>
    <n v="356083"/>
    <n v="0"/>
    <n v="276260"/>
    <n v="311868"/>
  </r>
  <r>
    <s v="'002200758261050801"/>
    <s v="CASH IN HAND"/>
    <n v="25"/>
    <s v="80000-100000"/>
    <n v="2014"/>
    <n v="33"/>
    <n v="0.37243563400000002"/>
    <s v="Low_risk_sub_purpose_code"/>
    <s v="40-60"/>
    <s v="less than 50 percentage"/>
    <s v="less than 1 percentage"/>
    <s v="above 10 percentage"/>
    <s v="Green"/>
    <x v="0"/>
    <x v="1"/>
    <n v="293434"/>
    <n v="0"/>
    <n v="230170"/>
    <n v="230170"/>
  </r>
  <r>
    <s v="'006900705948050801"/>
    <s v="CASH IN HAND"/>
    <n v="19"/>
    <s v="100000-120000"/>
    <n v="2013"/>
    <n v="48"/>
    <n v="0.111214508"/>
    <s v="Low_risk_sub_purpose_code"/>
    <s v="20-40"/>
    <s v="less than 50 percentage"/>
    <s v="less than 1 percentage"/>
    <s v="above 10 percentage"/>
    <s v="Green"/>
    <x v="0"/>
    <x v="1"/>
    <n v="72077"/>
    <n v="0"/>
    <n v="85288"/>
    <n v="87860"/>
  </r>
  <r>
    <s v="'008400361217050801"/>
    <s v="CASH IN HAND"/>
    <n v="49"/>
    <s v="60000-80000"/>
    <n v="2015"/>
    <n v="53"/>
    <n v="0.29124"/>
    <s v="Low_risk_sub_purpose_code"/>
    <s v="Above 80"/>
    <s v="between 50 - 100 percentage"/>
    <s v="less than 1 percentage"/>
    <s v="between 5- 10 percentage"/>
    <s v="Green"/>
    <x v="0"/>
    <x v="0"/>
    <n v="280729"/>
    <n v="0"/>
    <n v="201720"/>
    <n v="201720"/>
  </r>
  <r>
    <s v="'000600792970050801"/>
    <s v="CASH IN HAND"/>
    <n v="49"/>
    <s v="100000-120000"/>
    <n v="2018"/>
    <n v="32"/>
    <n v="0.34040697399999997"/>
    <s v="Low_risk_sub_purpose_code"/>
    <s v="Above 80"/>
    <s v="between 50 - 100 percentage"/>
    <s v="less than 1 percentage"/>
    <s v="between 2- 5 percentage"/>
    <s v="Green"/>
    <x v="0"/>
    <x v="0"/>
    <n v="365859"/>
    <n v="0"/>
    <n v="167101"/>
    <n v="167101"/>
  </r>
  <r>
    <s v="'000800207190050803"/>
    <s v="CASH IN HAND"/>
    <n v="49"/>
    <s v="120000+"/>
    <n v="2018"/>
    <n v="44"/>
    <n v="0.34593174799999998"/>
    <s v="Low_risk_sub_purpose_code"/>
    <s v="Above 80"/>
    <s v="between 50 - 100 percentage"/>
    <s v="between 1 - 5 percentage"/>
    <s v="between 5- 10 percentage"/>
    <s v="Green"/>
    <x v="0"/>
    <x v="0"/>
    <n v="372211"/>
    <n v="0"/>
    <n v="211276"/>
    <n v="227822"/>
  </r>
  <r>
    <s v="'003600480152050801"/>
    <s v="CASH IN HAND"/>
    <n v="37"/>
    <s v="40000-60000"/>
    <n v="2017"/>
    <n v="40"/>
    <n v="0.26173750000000001"/>
    <s v="Low_risk_sub_purpose_code"/>
    <s v="Above 80"/>
    <s v="less than 50 percentage"/>
    <s v="less than 1 percentage"/>
    <s v="above 10 percentage"/>
    <s v="Green"/>
    <x v="0"/>
    <x v="0"/>
    <n v="252927"/>
    <n v="0"/>
    <n v="183372"/>
    <n v="183372"/>
  </r>
  <r>
    <s v="'007600583733050802"/>
    <s v="CASH IN HAND"/>
    <n v="37"/>
    <s v="100000-120000"/>
    <n v="2014"/>
    <n v="37"/>
    <n v="0.33308763000000002"/>
    <s v="Low_risk_sub_purpose_code"/>
    <s v="60-80"/>
    <s v="less than 50 percentage"/>
    <s v="less than 1 percentage"/>
    <s v="above 10 percentage"/>
    <s v="Green"/>
    <x v="0"/>
    <x v="0"/>
    <n v="293997"/>
    <n v="0"/>
    <n v="206896"/>
    <n v="214968"/>
  </r>
  <r>
    <s v="'003000523447050202"/>
    <s v="Three Wheeler-Lease-Registered"/>
    <n v="13"/>
    <s v="120000+"/>
    <n v="2014"/>
    <n v="49"/>
    <n v="0.14065811"/>
    <s v="Low_risk_sub_purpose_code"/>
    <s v="40-60"/>
    <s v="less than 50 percentage"/>
    <s v="less than 1 percentage"/>
    <s v="between 5- 10 percentage"/>
    <s v="Red"/>
    <x v="0"/>
    <x v="0"/>
    <n v="92405"/>
    <n v="92405"/>
    <n v="111989"/>
    <n v="181379"/>
  </r>
  <r>
    <s v="'004300706720050802"/>
    <s v="CASH IN HAND"/>
    <n v="25"/>
    <s v="60000-80000"/>
    <n v="2018"/>
    <n v="72"/>
    <n v="0.31282297399999998"/>
    <s v="Medium_risk_sub_purpose_code"/>
    <s v="Above 80"/>
    <s v="less than 50 percentage"/>
    <s v="between 1 - 5 percentage"/>
    <s v="between 5- 10 percentage"/>
    <s v="Green"/>
    <x v="0"/>
    <x v="0"/>
    <n v="205329"/>
    <n v="0"/>
    <n v="326710.15000000002"/>
    <n v="330570"/>
  </r>
  <r>
    <s v="'000500158482050803"/>
    <s v="CASH IN HAND"/>
    <n v="19"/>
    <s v="120000+"/>
    <n v="2012"/>
    <n v="33"/>
    <n v="0.19615960599999999"/>
    <s v="Low_risk_sub_purpose_code"/>
    <s v="60-80"/>
    <s v="less than 50 percentage"/>
    <s v="between 1 - 5 percentage"/>
    <s v="above 10 percentage"/>
    <s v="Green"/>
    <x v="0"/>
    <x v="0"/>
    <n v="105299"/>
    <n v="0"/>
    <n v="184457"/>
    <n v="184457"/>
  </r>
  <r>
    <s v="'001600345598050802"/>
    <s v="CASH IN HAND"/>
    <n v="49"/>
    <s v="80000-100000"/>
    <n v="2015"/>
    <n v="52"/>
    <n v="0.51978869599999999"/>
    <s v="Low_risk_sub_purpose_code"/>
    <s v="Above 80"/>
    <s v="less than 50 percentage"/>
    <s v="less than 1 percentage"/>
    <s v="between 5- 10 percentage"/>
    <s v="Green"/>
    <x v="0"/>
    <x v="0"/>
    <n v="483061"/>
    <n v="0"/>
    <n v="397273"/>
    <n v="397273"/>
  </r>
  <r>
    <s v="'000600471824050801"/>
    <s v="CASH IN HAND"/>
    <n v="25"/>
    <s v="80000-100000"/>
    <n v="2017"/>
    <n v="35"/>
    <n v="0.54276166699999995"/>
    <s v="Low_risk_sub_purpose_code"/>
    <s v="Above 80"/>
    <s v="between 50 - 100 percentage"/>
    <s v="between 1 - 5 percentage"/>
    <s v="between 5- 10 percentage"/>
    <s v="Green"/>
    <x v="0"/>
    <x v="2"/>
    <n v="455188"/>
    <n v="0"/>
    <n v="391252"/>
    <n v="454560"/>
  </r>
  <r>
    <s v="'010800168803050801"/>
    <s v="CASH IN HAND"/>
    <n v="25"/>
    <s v="80000-100000"/>
    <n v="2012"/>
    <n v="46"/>
    <n v="0.31027707300000001"/>
    <s v="Low_risk_sub_purpose_code"/>
    <s v="Above 80"/>
    <s v="between 50 - 100 percentage"/>
    <s v="between 1 - 5 percentage"/>
    <s v="between 2- 5 percentage"/>
    <s v="Red"/>
    <x v="0"/>
    <x v="0"/>
    <n v="259547"/>
    <n v="259547"/>
    <n v="175299"/>
    <n v="239508"/>
  </r>
  <r>
    <s v="'001900703614050801"/>
    <s v="CASH IN HAND"/>
    <n v="25"/>
    <s v="100000-120000"/>
    <n v="2010"/>
    <n v="51"/>
    <n v="0.30897801899999999"/>
    <s v="Low_risk_sub_purpose_code"/>
    <s v="Above 80"/>
    <s v="less than 50 percentage"/>
    <s v="above 15 percentage"/>
    <s v="between 5- 10 percentage"/>
    <s v="Green"/>
    <x v="0"/>
    <x v="0"/>
    <n v="160845"/>
    <n v="0"/>
    <n v="230454"/>
    <n v="230454"/>
  </r>
  <r>
    <s v="'006300507760050801"/>
    <s v="CASH IN HAND"/>
    <n v="37"/>
    <s v="60000-80000"/>
    <n v="2014"/>
    <n v="46"/>
    <n v="0.29048323700000001"/>
    <s v="Low_risk_sub_purpose_code"/>
    <s v="Above 80"/>
    <s v="between 100 - 150 percentage"/>
    <s v="less than 1 percentage"/>
    <s v="between 2- 5 percentage"/>
    <s v="Green"/>
    <x v="0"/>
    <x v="0"/>
    <n v="252927"/>
    <n v="0"/>
    <n v="183264"/>
    <n v="183264"/>
  </r>
  <r>
    <s v="'021200788342050802"/>
    <s v="CASH IN HAND"/>
    <n v="37"/>
    <s v="100000-120000"/>
    <n v="2014"/>
    <n v="52"/>
    <n v="0.28821086699999998"/>
    <s v="Medium_risk_sub_purpose_code"/>
    <s v="Above 80"/>
    <s v="between 50 - 100 percentage"/>
    <s v="less than 1 percentage"/>
    <s v="between 2- 5 percentage"/>
    <s v="Green"/>
    <x v="0"/>
    <x v="0"/>
    <n v="227237"/>
    <n v="0"/>
    <n v="211560"/>
    <n v="211560"/>
  </r>
  <r>
    <s v="'006100838703050201"/>
    <s v="Three Wheeler-Lease-Registered"/>
    <n v="37"/>
    <s v="120000+"/>
    <n v="2014"/>
    <n v="51"/>
    <n v="0.58064739899999995"/>
    <s v="Low_risk_sub_purpose_code"/>
    <s v="Above 80"/>
    <s v="between 50 - 100 percentage"/>
    <s v="less than 1 percentage"/>
    <s v="between 5- 10 percentage"/>
    <s v="Green"/>
    <x v="0"/>
    <x v="0"/>
    <n v="517025"/>
    <n v="0"/>
    <n v="323125"/>
    <n v="323125"/>
  </r>
  <r>
    <s v="'009500827882050801"/>
    <s v="CASH IN HAND"/>
    <n v="37"/>
    <s v="100000-120000"/>
    <n v="2015"/>
    <n v="63"/>
    <n v="0.27281826100000001"/>
    <s v="Low_risk_sub_purpose_code"/>
    <s v="Above 80"/>
    <s v="between 50 - 100 percentage"/>
    <s v="between 1 - 5 percentage"/>
    <s v="between 2- 5 percentage"/>
    <s v="Green"/>
    <x v="0"/>
    <x v="0"/>
    <n v="225590"/>
    <n v="0"/>
    <n v="236240.93"/>
    <n v="237392"/>
  </r>
  <r>
    <s v="'006500209944050804"/>
    <s v="CASH IN HAND"/>
    <n v="13"/>
    <s v="120000+"/>
    <n v="2012"/>
    <n v="48"/>
    <n v="0.198586341"/>
    <s v="Low_risk_sub_purpose_code"/>
    <s v="40-60"/>
    <s v="between 50 - 100 percentage"/>
    <s v="less than 1 percentage"/>
    <s v="between 2- 5 percentage"/>
    <s v="Red"/>
    <x v="0"/>
    <x v="0"/>
    <n v="148838"/>
    <n v="148838"/>
    <n v="107456"/>
    <n v="272428"/>
  </r>
  <r>
    <s v="'001000528256050202"/>
    <s v="Three Wheeler-Lease-Registered"/>
    <n v="25"/>
    <s v="80000-100000"/>
    <n v="2012"/>
    <n v="35"/>
    <n v="0.27992352199999998"/>
    <s v="Low_risk_sub_purpose_code"/>
    <s v="Above 80"/>
    <s v="less than 50 percentage"/>
    <s v="between 1 - 5 percentage"/>
    <s v="above 10 percentage"/>
    <s v="Green"/>
    <x v="0"/>
    <x v="0"/>
    <n v="196445"/>
    <n v="0"/>
    <n v="184770"/>
    <n v="202524"/>
  </r>
  <r>
    <s v="'040200827329050803"/>
    <s v="CASH IN HAND"/>
    <n v="19"/>
    <s v="120000+"/>
    <n v="2018"/>
    <n v="22"/>
    <n v="0.440296205"/>
    <s v="Low_risk_sub_purpose_code"/>
    <s v="20-40"/>
    <s v="less than 50 percentage"/>
    <s v="less than 1 percentage"/>
    <s v="Missing"/>
    <s v="Green"/>
    <x v="0"/>
    <x v="0"/>
    <n v="136932"/>
    <n v="0"/>
    <n v="602928.64000000001"/>
    <n v="627376"/>
  </r>
  <r>
    <s v="'001700627759050202"/>
    <s v="Three Wheeler-Lease-Registered"/>
    <n v="13"/>
    <s v="60000-80000"/>
    <n v="2012"/>
    <n v="42"/>
    <n v="0.18710936"/>
    <s v="Low_risk_sub_purpose_code"/>
    <s v="Above 80"/>
    <s v="less than 50 percentage"/>
    <s v="between 1 - 5 percentage"/>
    <s v="above 10 percentage"/>
    <s v="Green"/>
    <x v="0"/>
    <x v="0"/>
    <n v="34010"/>
    <n v="0"/>
    <n v="220196.47"/>
    <n v="220692"/>
  </r>
  <r>
    <s v="'006200824785050801"/>
    <s v="CASH IN HAND"/>
    <n v="37"/>
    <s v="120000+"/>
    <n v="2014"/>
    <n v="64"/>
    <n v="0.21302103999999999"/>
    <s v="Medium_risk_sub_purpose_code"/>
    <s v="60-80"/>
    <s v="less than 50 percentage"/>
    <s v="less than 1 percentage"/>
    <s v="above 10 percentage"/>
    <s v="Green"/>
    <x v="0"/>
    <x v="0"/>
    <n v="163758"/>
    <n v="0"/>
    <n v="197049.23"/>
    <n v="207738"/>
  </r>
  <r>
    <s v="'040200537662050201"/>
    <s v="Three Wheeler-Lease-Registered"/>
    <n v="37"/>
    <s v="80000-100000"/>
    <n v="2018"/>
    <n v="46"/>
    <n v="0.29257189700000003"/>
    <s v="Medium_risk_sub_purpose_code"/>
    <s v="Above 80"/>
    <s v="less than 50 percentage"/>
    <s v="less than 1 percentage"/>
    <s v="above 10 percentage"/>
    <s v="Green"/>
    <x v="0"/>
    <x v="0"/>
    <n v="261775"/>
    <n v="0"/>
    <n v="245385"/>
    <n v="245385"/>
  </r>
  <r>
    <s v="'000700723613050801"/>
    <s v="CASH IN HAND"/>
    <n v="25"/>
    <s v="60000-80000"/>
    <n v="2006"/>
    <n v="46"/>
    <n v="0.22716714299999999"/>
    <s v="Low_risk_sub_purpose_code"/>
    <s v="Above 80"/>
    <s v="between 50 - 100 percentage"/>
    <s v="less than 1 percentage"/>
    <s v="between 2- 5 percentage"/>
    <s v="Green"/>
    <x v="0"/>
    <x v="0"/>
    <n v="103419"/>
    <n v="0"/>
    <n v="117700"/>
    <n v="129240"/>
  </r>
  <r>
    <s v="'005900837672050801"/>
    <s v="CASH IN HAND"/>
    <n v="25"/>
    <s v="60000-80000"/>
    <n v="2015"/>
    <n v="50"/>
    <n v="0.18436782600000001"/>
    <s v="Low_risk_sub_purpose_code"/>
    <s v="60-80"/>
    <s v="less than 50 percentage"/>
    <s v="between 1 - 5 percentage"/>
    <s v="above 10 percentage"/>
    <s v="Green"/>
    <x v="0"/>
    <x v="0"/>
    <n v="151256"/>
    <n v="0"/>
    <n v="158290"/>
    <n v="172680"/>
  </r>
  <r>
    <s v="'009300790354050801"/>
    <s v="CASH IN HAND"/>
    <n v="37"/>
    <s v="100000-120000"/>
    <n v="2011"/>
    <n v="40"/>
    <n v="0.51849957099999999"/>
    <s v="Low_risk_sub_purpose_code"/>
    <s v="Above 80"/>
    <s v="between 50 - 100 percentage"/>
    <s v="less than 1 percentage"/>
    <s v="between 5- 10 percentage"/>
    <s v="Green"/>
    <x v="0"/>
    <x v="1"/>
    <n v="402414"/>
    <n v="0"/>
    <n v="163471.57999999999"/>
    <n v="204330"/>
  </r>
  <r>
    <s v="'004400826933050801"/>
    <s v="CASH IN HAND"/>
    <n v="31"/>
    <s v="100000-120000"/>
    <n v="2013"/>
    <n v="58"/>
    <n v="0.25050571399999999"/>
    <s v="Medium_risk_sub_purpose_code"/>
    <s v="60-80"/>
    <s v="less than 50 percentage"/>
    <s v="less than 1 percentage"/>
    <s v="Missing"/>
    <s v="Green"/>
    <x v="0"/>
    <x v="0"/>
    <n v="164552"/>
    <n v="0"/>
    <n v="228896"/>
    <n v="228896"/>
  </r>
  <r>
    <s v="'006300576365050803"/>
    <s v="CASH IN HAND"/>
    <n v="37"/>
    <s v="80000-100000"/>
    <n v="2011"/>
    <n v="50"/>
    <n v="0.223627355"/>
    <s v="Low_risk_sub_purpose_code"/>
    <s v="60-80"/>
    <s v="less than 50 percentage"/>
    <s v="less than 1 percentage"/>
    <s v="above 10 percentage"/>
    <s v="Green"/>
    <x v="0"/>
    <x v="0"/>
    <n v="154457"/>
    <n v="0"/>
    <n v="158784"/>
    <n v="158784"/>
  </r>
  <r>
    <s v="'005400553003050802"/>
    <s v="CASH IN HAND"/>
    <n v="25"/>
    <s v="60000-80000"/>
    <n v="2009"/>
    <n v="36"/>
    <n v="0.34176716400000001"/>
    <s v="Low_risk_sub_purpose_code"/>
    <s v="Above 80"/>
    <s v="less than 50 percentage"/>
    <s v="between 1 - 5 percentage"/>
    <s v="above 10 percentage"/>
    <s v="Green"/>
    <x v="0"/>
    <x v="0"/>
    <n v="127041"/>
    <n v="0"/>
    <n v="288639.58"/>
    <n v="304538"/>
  </r>
  <r>
    <s v="'005400813905050201"/>
    <s v="Three Wheeler-Lease-Registered"/>
    <n v="37"/>
    <s v="80000-100000"/>
    <n v="2012"/>
    <n v="56"/>
    <n v="0.36873660400000002"/>
    <s v="Low_risk_sub_purpose_code"/>
    <s v="Above 80"/>
    <s v="between 50 - 100 percentage"/>
    <s v="less than 1 percentage"/>
    <s v="between 2- 5 percentage"/>
    <s v="Green"/>
    <x v="0"/>
    <x v="0"/>
    <n v="262904"/>
    <n v="0"/>
    <n v="283555"/>
    <n v="283792"/>
  </r>
  <r>
    <s v="'004000507757050801"/>
    <s v="CASH IN HAND"/>
    <n v="25"/>
    <s v="60000-80000"/>
    <n v="2018"/>
    <n v="47"/>
    <n v="0.29661374400000001"/>
    <s v="Medium_risk_sub_purpose_code"/>
    <s v="60-80"/>
    <s v="less than 50 percentage"/>
    <s v="less than 1 percentage"/>
    <s v="between 5- 10 percentage"/>
    <s v="Green"/>
    <x v="0"/>
    <x v="0"/>
    <n v="160449"/>
    <n v="0"/>
    <n v="378505"/>
    <n v="378505"/>
  </r>
  <r>
    <s v="'000300799196050801"/>
    <s v="CASH IN HAND"/>
    <n v="37"/>
    <s v="40000-60000"/>
    <n v="2011"/>
    <n v="54"/>
    <n v="0.30465548399999998"/>
    <s v="Low_risk_sub_purpose_code"/>
    <s v="Above 80"/>
    <s v="less than 50 percentage"/>
    <s v="less than 1 percentage"/>
    <s v="above 10 percentage"/>
    <s v="Red"/>
    <x v="0"/>
    <x v="0"/>
    <n v="228721"/>
    <n v="0"/>
    <n v="169836"/>
    <n v="187894"/>
  </r>
  <r>
    <s v="'002800519496050802"/>
    <s v="CASH IN HAND"/>
    <n v="37"/>
    <s v="100000-120000"/>
    <n v="2013"/>
    <n v="55"/>
    <n v="0.43347788500000001"/>
    <s v="Low_risk_sub_purpose_code"/>
    <s v="40-60"/>
    <s v="less than 50 percentage"/>
    <s v="less than 1 percentage"/>
    <s v="above 10 percentage"/>
    <s v="Green"/>
    <x v="0"/>
    <x v="0"/>
    <n v="343822"/>
    <n v="0"/>
    <n v="288806"/>
    <n v="288806"/>
  </r>
  <r>
    <s v="'003100625734050801"/>
    <s v="CASH IN HAND"/>
    <n v="43"/>
    <s v="80000-100000"/>
    <n v="2015"/>
    <n v="27"/>
    <n v="0.50068086999999994"/>
    <s v="Low_risk_sub_purpose_code"/>
    <s v="Above 80"/>
    <s v="between 100 - 150 percentage"/>
    <s v="less than 1 percentage"/>
    <s v="between 2- 5 percentage"/>
    <s v="Green"/>
    <x v="0"/>
    <x v="0"/>
    <n v="445471"/>
    <n v="0"/>
    <n v="377872"/>
    <n v="377872"/>
  </r>
  <r>
    <s v="'007000837650050801"/>
    <s v="CASH IN HAND"/>
    <n v="37"/>
    <s v="120000+"/>
    <n v="2016"/>
    <n v="37"/>
    <n v="0.44315343899999998"/>
    <s v="Low_risk_sub_purpose_code"/>
    <s v="40-60"/>
    <s v="between 50 - 100 percentage"/>
    <s v="less than 1 percentage"/>
    <s v="between 5- 10 percentage"/>
    <s v="Green"/>
    <x v="0"/>
    <x v="0"/>
    <n v="421544"/>
    <n v="0"/>
    <n v="297600"/>
    <n v="297600"/>
  </r>
  <r>
    <s v="'006100835756050802"/>
    <s v="CASH IN HAND"/>
    <n v="13"/>
    <s v="80000-100000"/>
    <n v="2012"/>
    <n v="53"/>
    <n v="0.32237951199999998"/>
    <s v="Low_risk_sub_purpose_code"/>
    <s v="20-40"/>
    <s v="Missing"/>
    <s v="Missing"/>
    <s v="Missing"/>
    <s v="Green"/>
    <x v="0"/>
    <x v="0"/>
    <n v="58515"/>
    <n v="0"/>
    <n v="381789"/>
    <n v="416472"/>
  </r>
  <r>
    <s v="'000700608195050801"/>
    <s v="CASH IN HAND"/>
    <n v="49"/>
    <s v="100000-120000"/>
    <n v="2015"/>
    <n v="35"/>
    <n v="0.45252347799999998"/>
    <s v="Low_risk_sub_purpose_code"/>
    <s v="Above 80"/>
    <s v="less than 50 percentage"/>
    <s v="between 1 - 5 percentage"/>
    <s v="between 5- 10 percentage"/>
    <s v="Green"/>
    <x v="0"/>
    <x v="0"/>
    <n v="438459"/>
    <n v="0"/>
    <n v="320940"/>
    <n v="320940"/>
  </r>
  <r>
    <s v="'005900294994050801"/>
    <s v="CASH IN HAND"/>
    <n v="49"/>
    <s v="100000-120000"/>
    <n v="2014"/>
    <n v="44"/>
    <n v="0.455017803"/>
    <s v="Low_risk_sub_purpose_code"/>
    <s v="Above 80"/>
    <s v="between 50 - 100 percentage"/>
    <s v="between 1 - 5 percentage"/>
    <s v="between 5- 10 percentage"/>
    <s v="Green"/>
    <x v="0"/>
    <x v="0"/>
    <n v="441453"/>
    <n v="0"/>
    <n v="230070.13"/>
    <n v="238824"/>
  </r>
  <r>
    <s v="'006700180952050803"/>
    <s v="CASH IN HAND"/>
    <n v="31"/>
    <s v="40000-60000"/>
    <n v="2012"/>
    <n v="40"/>
    <n v="0.31861365899999999"/>
    <s v="Low_risk_sub_purpose_code"/>
    <s v="Above 80"/>
    <s v="less than 50 percentage"/>
    <s v="between 1 - 5 percentage"/>
    <s v="between 5- 10 percentage"/>
    <s v="Green"/>
    <x v="0"/>
    <x v="0"/>
    <n v="238504"/>
    <n v="0"/>
    <n v="228424"/>
    <n v="228424"/>
  </r>
  <r>
    <s v="'008700391905050801"/>
    <s v="CASH IN HAND"/>
    <n v="19"/>
    <s v="80000-100000"/>
    <n v="2016"/>
    <n v="34"/>
    <n v="9.0768254000000007E-2"/>
    <s v="Medium_risk_sub_purpose_code"/>
    <s v="20-40"/>
    <s v="less than 50 percentage"/>
    <s v="less than 1 percentage"/>
    <s v="between 5- 10 percentage"/>
    <s v="Green"/>
    <x v="0"/>
    <x v="1"/>
    <n v="16306"/>
    <n v="0"/>
    <n v="157555.39000000001"/>
    <n v="176092"/>
  </r>
  <r>
    <s v="'015100825564050201"/>
    <s v="Three Wheeler-Lease-Registered"/>
    <n v="25"/>
    <s v="100000-120000"/>
    <n v="2016"/>
    <n v="24"/>
    <n v="0.49334857100000001"/>
    <s v="Medium_risk_sub_purpose_code"/>
    <s v="Above 80"/>
    <s v="between 50 - 100 percentage"/>
    <s v="less than 1 percentage"/>
    <s v="between 2- 5 percentage"/>
    <s v="Green"/>
    <x v="0"/>
    <x v="0"/>
    <n v="289591"/>
    <n v="0"/>
    <n v="566481.07999999996"/>
    <n v="586891"/>
  </r>
  <r>
    <s v="'021100525989050801"/>
    <s v="CASH IN HAND"/>
    <n v="19"/>
    <s v="40000-60000"/>
    <n v="2013"/>
    <n v="54"/>
    <n v="0.15290384600000001"/>
    <s v="Low_risk_sub_purpose_code"/>
    <s v="Above 80"/>
    <s v="less than 50 percentage"/>
    <s v="between 5 - 10 percentage"/>
    <s v="above 10 percentage"/>
    <s v="Green"/>
    <x v="1"/>
    <x v="0"/>
    <n v="92453"/>
    <n v="0"/>
    <n v="155766"/>
    <n v="155766"/>
  </r>
  <r>
    <s v="'001600779204050203"/>
    <s v="Three Wheeler-Lease-Registered"/>
    <n v="37"/>
    <s v="80000-100000"/>
    <n v="2013"/>
    <n v="27"/>
    <n v="0.47729428600000001"/>
    <s v="Low_risk_sub_purpose_code"/>
    <s v="Above 80"/>
    <s v="between 50 - 100 percentage"/>
    <s v="less than 1 percentage"/>
    <s v="between 5- 10 percentage"/>
    <s v="Green"/>
    <x v="0"/>
    <x v="0"/>
    <n v="387134"/>
    <n v="0"/>
    <n v="279046.73"/>
    <n v="281359"/>
  </r>
  <r>
    <s v="'004500845852050201"/>
    <s v="Three Wheeler-Lease-Registered"/>
    <n v="37"/>
    <s v="120000+"/>
    <n v="2015"/>
    <n v="51"/>
    <n v="0.491525822"/>
    <s v="Low_risk_sub_purpose_code"/>
    <s v="60-80"/>
    <s v="less than 50 percentage"/>
    <s v="less than 1 percentage"/>
    <s v="between 5- 10 percentage"/>
    <s v="Green"/>
    <x v="0"/>
    <x v="1"/>
    <n v="467544"/>
    <n v="0"/>
    <n v="249770"/>
    <n v="249770"/>
  </r>
  <r>
    <s v="'000600171978050801"/>
    <s v="CASH IN HAND"/>
    <n v="37"/>
    <s v="120000+"/>
    <n v="2012"/>
    <n v="48"/>
    <n v="0.44032487799999998"/>
    <s v="Medium_risk_sub_purpose_code"/>
    <s v="Above 80"/>
    <s v="between 50 - 100 percentage"/>
    <s v="less than 1 percentage"/>
    <s v="between 2- 5 percentage"/>
    <s v="Green"/>
    <x v="0"/>
    <x v="0"/>
    <n v="337724"/>
    <n v="0"/>
    <n v="298770"/>
    <n v="298770"/>
  </r>
  <r>
    <s v="'001900837161050201"/>
    <s v="Three Wheeler-Lease-Registered"/>
    <n v="25"/>
    <s v="100000-120000"/>
    <n v="2011"/>
    <n v="35"/>
    <n v="0.426351484"/>
    <s v="Low_risk_sub_purpose_code"/>
    <s v="Above 80"/>
    <s v="between 50 - 100 percentage"/>
    <s v="between 1 - 5 percentage"/>
    <s v="above 10 percentage"/>
    <s v="Green"/>
    <x v="0"/>
    <x v="0"/>
    <n v="264863"/>
    <n v="0"/>
    <n v="302088"/>
    <n v="302088"/>
  </r>
  <r>
    <s v="'000700830500050201"/>
    <s v="Three Wheeler-Lease-Registered"/>
    <n v="25"/>
    <s v="60000-80000"/>
    <n v="2011"/>
    <n v="34"/>
    <n v="0.27357728999999997"/>
    <s v="Low_risk_sub_purpose_code"/>
    <s v="Above 80"/>
    <s v="between 50 - 100 percentage"/>
    <s v="less than 1 percentage"/>
    <s v="between 2- 5 percentage"/>
    <s v="Green"/>
    <x v="0"/>
    <x v="0"/>
    <n v="153941"/>
    <n v="0"/>
    <n v="235150.99"/>
    <n v="249795"/>
  </r>
  <r>
    <s v="'007600586010050804"/>
    <s v="CASH IN HAND"/>
    <n v="13"/>
    <s v="60000-80000"/>
    <n v="2016"/>
    <n v="35"/>
    <n v="0.16769608499999999"/>
    <s v="Low_risk_sub_purpose_code"/>
    <s v="40-60"/>
    <s v="less than 50 percentage"/>
    <s v="between 1 - 5 percentage"/>
    <s v="between 5- 10 percentage"/>
    <s v="Green"/>
    <x v="0"/>
    <x v="2"/>
    <n v="118956"/>
    <n v="0"/>
    <n v="228209"/>
    <n v="298538"/>
  </r>
  <r>
    <s v="'005800498898050801"/>
    <s v="CASH IN HAND"/>
    <n v="19"/>
    <s v="100000-120000"/>
    <n v="2014"/>
    <n v="58"/>
    <n v="9.9305433999999998E-2"/>
    <s v="Low_risk_sub_purpose_code"/>
    <s v="Missing"/>
    <s v="Missing"/>
    <s v="Missing"/>
    <s v="Missing"/>
    <s v="Green"/>
    <x v="0"/>
    <x v="1"/>
    <n v="40192"/>
    <n v="0"/>
    <n v="131824"/>
    <n v="131824"/>
  </r>
  <r>
    <s v="'003600839128050201"/>
    <s v="Three Wheeler-Lease-Registered"/>
    <n v="37"/>
    <s v="60000-80000"/>
    <n v="2011"/>
    <n v="48"/>
    <n v="0.33502348399999998"/>
    <s v="Low_risk_sub_purpose_code"/>
    <s v="Above 80"/>
    <s v="less than 50 percentage"/>
    <s v="less than 1 percentage"/>
    <s v="between 5- 10 percentage"/>
    <s v="Green"/>
    <x v="0"/>
    <x v="0"/>
    <n v="267975"/>
    <n v="0"/>
    <n v="177144"/>
    <n v="177144"/>
  </r>
  <r>
    <s v="'006200488570050801"/>
    <s v="CASH IN HAND"/>
    <n v="37"/>
    <s v="80000-100000"/>
    <n v="2014"/>
    <n v="47"/>
    <n v="0.50932439299999999"/>
    <s v="Low_risk_sub_purpose_code"/>
    <s v="Above 80"/>
    <s v="between 50 - 100 percentage"/>
    <s v="between 1 - 5 percentage"/>
    <s v="between 5- 10 percentage"/>
    <s v="Green"/>
    <x v="0"/>
    <x v="0"/>
    <n v="487178"/>
    <n v="0"/>
    <n v="271810"/>
    <n v="289080"/>
  </r>
  <r>
    <s v="'005500297263050802"/>
    <s v="CASH IN HAND"/>
    <n v="37"/>
    <s v="60000-80000"/>
    <n v="2014"/>
    <n v="28"/>
    <n v="0.431464509"/>
    <s v="Low_risk_sub_purpose_code"/>
    <s v="Above 80"/>
    <s v="less than 50 percentage"/>
    <s v="between 1 - 5 percentage"/>
    <s v="between 5- 10 percentage"/>
    <s v="Green"/>
    <x v="0"/>
    <x v="0"/>
    <n v="397509"/>
    <n v="0"/>
    <n v="234708"/>
    <n v="256512"/>
  </r>
  <r>
    <s v="'041500831388050801"/>
    <s v="CASH IN HAND"/>
    <n v="37"/>
    <s v="60000-80000"/>
    <n v="2013"/>
    <n v="61"/>
    <n v="0.55847333300000002"/>
    <s v="Low_risk_sub_purpose_code"/>
    <s v="Above 80"/>
    <s v="between 50 - 100 percentage"/>
    <s v="less than 1 percentage"/>
    <s v="between 2- 5 percentage"/>
    <s v="Green"/>
    <x v="0"/>
    <x v="0"/>
    <n v="484175"/>
    <n v="0"/>
    <n v="293502"/>
    <n v="293502"/>
  </r>
  <r>
    <s v="'002800660227050801"/>
    <s v="CASH IN HAND"/>
    <n v="37"/>
    <s v="120000+"/>
    <n v="2005"/>
    <n v="51"/>
    <n v="0.51409559900000001"/>
    <s v="Low_risk_sub_purpose_code"/>
    <s v="Above 80"/>
    <s v="less than 50 percentage"/>
    <s v="between 1 - 5 percentage"/>
    <s v="above 10 percentage"/>
    <s v="Green"/>
    <x v="0"/>
    <x v="0"/>
    <n v="257313"/>
    <n v="0"/>
    <n v="245222"/>
    <n v="245968"/>
  </r>
  <r>
    <s v="'000600658879050801"/>
    <s v="CASH IN HAND"/>
    <n v="49"/>
    <s v="80000-100000"/>
    <n v="2012"/>
    <n v="28"/>
    <n v="0.41165073200000002"/>
    <s v="Low_risk_sub_purpose_code"/>
    <s v="Above 80"/>
    <s v="between 50 - 100 percentage"/>
    <s v="less than 1 percentage"/>
    <s v="between 2- 5 percentage"/>
    <s v="Green"/>
    <x v="0"/>
    <x v="0"/>
    <n v="361213"/>
    <n v="0"/>
    <n v="240184"/>
    <n v="240184"/>
  </r>
  <r>
    <s v="'015500682507050801"/>
    <s v="CASH IN HAND"/>
    <n v="49"/>
    <s v="60000-80000"/>
    <n v="2013"/>
    <n v="31"/>
    <n v="0.39270384600000002"/>
    <s v="Medium_risk_sub_purpose_code"/>
    <s v="Above 80"/>
    <s v="less than 50 percentage"/>
    <s v="less than 1 percentage"/>
    <s v="above 10 percentage"/>
    <s v="Green"/>
    <x v="0"/>
    <x v="1"/>
    <n v="349810"/>
    <n v="0"/>
    <n v="232876"/>
    <n v="232876"/>
  </r>
  <r>
    <s v="'013100484550050201"/>
    <s v="Three Wheeler-Lease-Registered"/>
    <n v="37"/>
    <s v="80000-100000"/>
    <n v="2014"/>
    <n v="38"/>
    <n v="0.293194866"/>
    <s v="Low_risk_sub_purpose_code"/>
    <s v="60-80"/>
    <s v="less than 50 percentage"/>
    <s v="less than 1 percentage"/>
    <s v="above 10 percentage"/>
    <s v="Green"/>
    <x v="0"/>
    <x v="0"/>
    <n v="252927"/>
    <n v="0"/>
    <n v="186204"/>
    <n v="186204"/>
  </r>
  <r>
    <s v="'000600329469050803"/>
    <s v="CASH IN HAND"/>
    <n v="37"/>
    <s v="120000+"/>
    <n v="2015"/>
    <n v="32"/>
    <n v="0.39341153800000001"/>
    <s v="Low_risk_sub_purpose_code"/>
    <s v="60-80"/>
    <s v="between 50 - 100 percentage"/>
    <s v="between 1 - 5 percentage"/>
    <s v="between 5- 10 percentage"/>
    <s v="Green"/>
    <x v="0"/>
    <x v="1"/>
    <n v="362924"/>
    <n v="0"/>
    <n v="151601"/>
    <n v="187330"/>
  </r>
  <r>
    <s v="'000200674723050801"/>
    <s v="CASH IN HAND"/>
    <n v="37"/>
    <s v="80000-100000"/>
    <n v="2012"/>
    <n v="48"/>
    <n v="0.51042731699999999"/>
    <s v="Low_risk_sub_purpose_code"/>
    <s v="Above 80"/>
    <s v="less than 50 percentage"/>
    <s v="between 1 - 5 percentage"/>
    <s v="between 5- 10 percentage"/>
    <s v="Green"/>
    <x v="0"/>
    <x v="0"/>
    <n v="430857"/>
    <n v="0"/>
    <n v="266970"/>
    <n v="266970"/>
  </r>
  <r>
    <s v="'011300483050050801"/>
    <s v="CASH IN HAND"/>
    <n v="13"/>
    <s v="100000-120000"/>
    <n v="2017"/>
    <n v="37"/>
    <n v="0.13768333299999999"/>
    <s v="Low_risk_sub_purpose_code"/>
    <s v="Missing"/>
    <s v="Missing"/>
    <s v="Missing"/>
    <s v="Missing"/>
    <s v="Green"/>
    <x v="0"/>
    <x v="0"/>
    <n v="31255"/>
    <n v="0"/>
    <n v="236808"/>
    <n v="236808"/>
  </r>
  <r>
    <s v="'001000487036050801"/>
    <s v="CASH IN HAND"/>
    <n v="37"/>
    <s v="60000-80000"/>
    <n v="2015"/>
    <n v="38"/>
    <n v="0.27311739099999999"/>
    <s v="Low_risk_sub_purpose_code"/>
    <s v="40-60"/>
    <s v="less than 50 percentage"/>
    <s v="less than 1 percentage"/>
    <s v="between 5- 10 percentage"/>
    <s v="Green"/>
    <x v="0"/>
    <x v="0"/>
    <n v="252927"/>
    <n v="0"/>
    <n v="184512"/>
    <n v="184512"/>
  </r>
  <r>
    <s v="'010400401690050801"/>
    <s v="CASH IN HAND"/>
    <n v="25"/>
    <s v="80000-100000"/>
    <n v="2016"/>
    <n v="57"/>
    <n v="0.17949037000000001"/>
    <s v="Low_risk_sub_purpose_code"/>
    <s v="Missing"/>
    <s v="Missing"/>
    <s v="Missing"/>
    <s v="Missing"/>
    <s v="Green"/>
    <x v="0"/>
    <x v="0"/>
    <n v="161268"/>
    <n v="0"/>
    <n v="136954"/>
    <n v="151261"/>
  </r>
  <r>
    <s v="'005500462991050802"/>
    <s v="CASH IN HAND"/>
    <n v="43"/>
    <s v="80000-100000"/>
    <n v="2010"/>
    <n v="30"/>
    <n v="0.47012295300000001"/>
    <s v="Low_risk_sub_purpose_code"/>
    <s v="Above 80"/>
    <s v="less than 50 percentage"/>
    <s v="between 1 - 5 percentage"/>
    <s v="between 5- 10 percentage"/>
    <s v="Green"/>
    <x v="1"/>
    <x v="0"/>
    <n v="408189"/>
    <n v="0"/>
    <n v="200935"/>
    <n v="242931"/>
  </r>
  <r>
    <s v="'001000835572050201"/>
    <s v="Three Wheeler-Lease-Registered"/>
    <n v="25"/>
    <s v="100000-120000"/>
    <n v="2007"/>
    <n v="42"/>
    <n v="0.43586420199999998"/>
    <s v="Low_risk_sub_purpose_code"/>
    <s v="Above 80"/>
    <s v="less than 50 percentage"/>
    <s v="between 1 - 5 percentage"/>
    <s v="between 5- 10 percentage"/>
    <s v="Green"/>
    <x v="0"/>
    <x v="0"/>
    <n v="207883"/>
    <n v="0"/>
    <n v="237864"/>
    <n v="237864"/>
  </r>
  <r>
    <s v="'004800425683050801"/>
    <s v="CASH IN HAND"/>
    <n v="25"/>
    <s v="60000-80000"/>
    <n v="2016"/>
    <n v="67"/>
    <n v="0.286264248"/>
    <s v="Low_risk_sub_purpose_code"/>
    <s v="40-60"/>
    <s v="less than 50 percentage"/>
    <s v="between 5 - 10 percentage"/>
    <s v="above 10 percentage"/>
    <s v="Green"/>
    <x v="0"/>
    <x v="0"/>
    <n v="316324"/>
    <n v="0"/>
    <n v="128288"/>
    <n v="197898"/>
  </r>
  <r>
    <s v="'008700119565050801"/>
    <s v="CASH IN HAND"/>
    <n v="37"/>
    <s v="60000-80000"/>
    <n v="2012"/>
    <n v="51"/>
    <n v="0.18963622599999999"/>
    <s v="Low_risk_sub_purpose_code"/>
    <s v="20-40"/>
    <s v="less than 50 percentage"/>
    <s v="less than 1 percentage"/>
    <s v="above 10 percentage"/>
    <s v="Green"/>
    <x v="0"/>
    <x v="0"/>
    <n v="130762"/>
    <n v="0"/>
    <n v="162775"/>
    <n v="162775"/>
  </r>
  <r>
    <s v="'004200705893050801"/>
    <s v="CASH IN HAND"/>
    <n v="37"/>
    <s v="60000-80000"/>
    <n v="2014"/>
    <n v="54"/>
    <n v="0.44131528599999997"/>
    <s v="Medium_risk_sub_purpose_code"/>
    <s v="Above 80"/>
    <s v="between 50 - 100 percentage"/>
    <s v="less than 1 percentage"/>
    <s v="between 2- 5 percentage"/>
    <s v="Red"/>
    <x v="0"/>
    <x v="0"/>
    <n v="406179"/>
    <n v="406179"/>
    <n v="226479"/>
    <n v="308835"/>
  </r>
  <r>
    <s v="'004300291806050803"/>
    <s v="CASH IN HAND"/>
    <n v="49"/>
    <s v="40000-60000"/>
    <n v="2014"/>
    <n v="67"/>
    <n v="0.15529525999999999"/>
    <s v="Low_risk_sub_purpose_code"/>
    <s v="Above 80"/>
    <s v="between 50 - 100 percentage"/>
    <s v="less than 1 percentage"/>
    <s v="between 2- 5 percentage"/>
    <s v="Green"/>
    <x v="0"/>
    <x v="0"/>
    <n v="145041"/>
    <n v="0"/>
    <n v="99489"/>
    <n v="106448"/>
  </r>
  <r>
    <s v="'001500518822050801"/>
    <s v="CASH IN HAND"/>
    <n v="19"/>
    <s v="60000-80000"/>
    <n v="2018"/>
    <n v="45"/>
    <n v="0.26430440999999999"/>
    <s v="Low_risk_sub_purpose_code"/>
    <s v="20-40"/>
    <s v="between 50 - 100 percentage"/>
    <s v="between 1 - 5 percentage"/>
    <s v="between 5- 10 percentage"/>
    <s v="Green"/>
    <x v="0"/>
    <x v="1"/>
    <n v="156504"/>
    <n v="0"/>
    <n v="271106.15000000002"/>
    <n v="295752"/>
  </r>
  <r>
    <s v="'006600681406050802"/>
    <s v="CASH IN HAND"/>
    <n v="49"/>
    <s v="120000+"/>
    <n v="2012"/>
    <n v="46"/>
    <n v="0.53613786200000002"/>
    <s v="Low_risk_sub_purpose_code"/>
    <s v="Above 80"/>
    <s v="between 50 - 100 percentage"/>
    <s v="between 1 - 5 percentage"/>
    <s v="between 5- 10 percentage"/>
    <s v="Green"/>
    <x v="0"/>
    <x v="0"/>
    <n v="491142"/>
    <n v="0"/>
    <n v="207505"/>
    <n v="233365"/>
  </r>
  <r>
    <s v="'007000843957050801"/>
    <s v="CASH IN HAND"/>
    <n v="19"/>
    <s v="100000-120000"/>
    <n v="2015"/>
    <n v="33"/>
    <n v="0.26446699499999998"/>
    <s v="Low_risk_sub_purpose_code"/>
    <s v="Missing"/>
    <s v="Missing"/>
    <s v="Missing"/>
    <s v="Missing"/>
    <s v="Green"/>
    <x v="0"/>
    <x v="1"/>
    <n v="158745"/>
    <n v="0"/>
    <n v="206819.99999999901"/>
    <n v="206820"/>
  </r>
  <r>
    <s v="'018000354650050801"/>
    <s v="CASH IN HAND"/>
    <n v="19"/>
    <s v="60000-80000"/>
    <n v="2014"/>
    <n v="38"/>
    <n v="0.205464971"/>
    <s v="Low_risk_sub_purpose_code"/>
    <s v="60-80"/>
    <s v="less than 50 percentage"/>
    <s v="between 5 - 10 percentage"/>
    <s v="above 10 percentage"/>
    <s v="Red"/>
    <x v="0"/>
    <x v="1"/>
    <n v="118388"/>
    <n v="118388"/>
    <n v="180925"/>
    <n v="246435"/>
  </r>
  <r>
    <s v="'016100491212050801"/>
    <s v="CASH IN HAND"/>
    <n v="61"/>
    <s v="100000-120000"/>
    <n v="2014"/>
    <n v="48"/>
    <n v="0.57568554900000002"/>
    <s v="Low_risk_sub_purpose_code"/>
    <s v="Above 80"/>
    <s v="between 50 - 100 percentage"/>
    <s v="less than 1 percentage"/>
    <s v="between 2- 5 percentage"/>
    <s v="Green"/>
    <x v="0"/>
    <x v="0"/>
    <n v="580514"/>
    <n v="0"/>
    <n v="250151"/>
    <n v="250151"/>
  </r>
  <r>
    <s v="'006100496685050802"/>
    <s v="CASH IN HAND"/>
    <n v="37"/>
    <s v="80000-100000"/>
    <n v="2010"/>
    <n v="31"/>
    <n v="0.53322266699999998"/>
    <s v="Low_risk_sub_purpose_code"/>
    <s v="Above 80"/>
    <s v="less than 50 percentage"/>
    <s v="between 1 - 5 percentage"/>
    <s v="above 10 percentage"/>
    <s v="Green"/>
    <x v="0"/>
    <x v="1"/>
    <n v="350756"/>
    <n v="0"/>
    <n v="189623"/>
    <n v="217068"/>
  </r>
  <r>
    <s v="'021100455068050801"/>
    <s v="CASH IN HAND"/>
    <n v="61"/>
    <s v="60000-80000"/>
    <n v="2015"/>
    <n v="55"/>
    <n v="0.45040087699999998"/>
    <s v="Low_risk_sub_purpose_code"/>
    <s v="Above 80"/>
    <s v="between 50 - 100 percentage"/>
    <s v="less than 1 percentage"/>
    <s v="between 2- 5 percentage"/>
    <s v="Green"/>
    <x v="0"/>
    <x v="0"/>
    <n v="480822"/>
    <n v="0"/>
    <n v="221522.7"/>
    <n v="224640"/>
  </r>
  <r>
    <s v="'000600674773050801"/>
    <s v="CASH IN HAND"/>
    <n v="61"/>
    <s v="80000-100000"/>
    <n v="2019"/>
    <n v="47"/>
    <n v="0.418092929"/>
    <s v="Low_risk_sub_purpose_code"/>
    <s v="Above 80"/>
    <s v="between 50 - 100 percentage"/>
    <s v="between 1 - 5 percentage"/>
    <s v="between 5- 10 percentage"/>
    <s v="Green"/>
    <x v="0"/>
    <x v="0"/>
    <n v="476287"/>
    <n v="0"/>
    <n v="229736"/>
    <n v="229736"/>
  </r>
  <r>
    <s v="'004800531191050801"/>
    <s v="CASH IN HAND"/>
    <n v="19"/>
    <s v="120000+"/>
    <n v="2005"/>
    <n v="35"/>
    <n v="0.28964402299999997"/>
    <s v="Low_risk_sub_purpose_code"/>
    <s v="40-60"/>
    <s v="between 50 - 100 percentage"/>
    <s v="between 1 - 5 percentage"/>
    <s v="between 5- 10 percentage"/>
    <s v="Green"/>
    <x v="0"/>
    <x v="0"/>
    <n v="82209"/>
    <n v="0"/>
    <n v="184046.6"/>
    <n v="189449"/>
  </r>
  <r>
    <s v="'001300522222050803"/>
    <s v="CASH IN HAND"/>
    <n v="25"/>
    <s v="100000-120000"/>
    <n v="2014"/>
    <n v="36"/>
    <n v="0.302810735"/>
    <s v="Low_risk_sub_purpose_code"/>
    <s v="0-20"/>
    <s v="Missing"/>
    <s v="Missing"/>
    <s v="Missing"/>
    <s v="Green"/>
    <x v="0"/>
    <x v="0"/>
    <n v="183366"/>
    <n v="0"/>
    <n v="262220"/>
    <n v="262220"/>
  </r>
  <r>
    <s v="'000700676316050803"/>
    <s v="CASH IN HAND"/>
    <n v="61"/>
    <s v="100000-120000"/>
    <n v="2015"/>
    <n v="72"/>
    <n v="0.51765478300000001"/>
    <s v="Medium_risk_sub_purpose_code"/>
    <s v="Above 80"/>
    <s v="between 50 - 100 percentage"/>
    <s v="less than 1 percentage"/>
    <s v="between 5- 10 percentage"/>
    <s v="Green"/>
    <x v="0"/>
    <x v="0"/>
    <n v="513735"/>
    <n v="0"/>
    <n v="378180"/>
    <n v="378180"/>
  </r>
  <r>
    <s v="'021200719960050801"/>
    <s v="CASH IN HAND"/>
    <n v="49"/>
    <s v="100000-120000"/>
    <n v="2014"/>
    <n v="30"/>
    <n v="0.27831953799999998"/>
    <s v="Low_risk_sub_purpose_code"/>
    <s v="60-80"/>
    <s v="between 50 - 100 percentage"/>
    <s v="less than 1 percentage"/>
    <s v="less than 2 percentage"/>
    <s v="Red"/>
    <x v="0"/>
    <x v="0"/>
    <n v="294466"/>
    <n v="294466"/>
    <n v="117823"/>
    <n v="167356"/>
  </r>
  <r>
    <s v="'041600387733050801"/>
    <s v="CASH IN HAND"/>
    <n v="37"/>
    <s v="60000-80000"/>
    <n v="2016"/>
    <n v="50"/>
    <n v="0.26589206300000001"/>
    <s v="Low_risk_sub_purpose_code"/>
    <s v="20-40"/>
    <s v="Missing"/>
    <s v="Missing"/>
    <s v="Missing"/>
    <s v="Green"/>
    <x v="0"/>
    <x v="0"/>
    <n v="220992"/>
    <n v="0"/>
    <n v="250280.33"/>
    <n v="276318"/>
  </r>
  <r>
    <s v="'002500358864050802"/>
    <s v="CASH IN HAND"/>
    <n v="37"/>
    <s v="40000-60000"/>
    <n v="2014"/>
    <n v="35"/>
    <n v="0.37830566500000001"/>
    <s v="Low_risk_sub_purpose_code"/>
    <s v="Above 80"/>
    <s v="between 50 - 100 percentage"/>
    <s v="between 1 - 5 percentage"/>
    <s v="between 5- 10 percentage"/>
    <s v="Green"/>
    <x v="0"/>
    <x v="0"/>
    <n v="329393"/>
    <n v="0"/>
    <n v="229560"/>
    <n v="229560"/>
  </r>
  <r>
    <s v="'018800834712050202"/>
    <s v="Three Wheeler-Lease-Registered"/>
    <n v="49"/>
    <s v="100000-120000"/>
    <n v="2013"/>
    <n v="33"/>
    <n v="0.495620952"/>
    <s v="Low_risk_sub_purpose_code"/>
    <s v="Above 80"/>
    <s v="between 50 - 100 percentage"/>
    <s v="less than 1 percentage"/>
    <s v="between 2- 5 percentage"/>
    <s v="Red"/>
    <x v="0"/>
    <x v="0"/>
    <n v="493236"/>
    <n v="0"/>
    <n v="242367"/>
    <n v="279786"/>
  </r>
  <r>
    <s v="'041500268822050801"/>
    <s v="CASH IN HAND"/>
    <n v="25"/>
    <s v="80000-100000"/>
    <n v="2014"/>
    <n v="44"/>
    <n v="0.212821079"/>
    <s v="Low_risk_sub_purpose_code"/>
    <s v="Missing"/>
    <s v="less than 50 percentage"/>
    <s v="less than 1 percentage"/>
    <s v="Missing"/>
    <s v="Green"/>
    <x v="0"/>
    <x v="1"/>
    <n v="144712"/>
    <n v="0"/>
    <n v="144683"/>
    <n v="144683"/>
  </r>
  <r>
    <s v="'005400639411050802"/>
    <s v="CASH IN HAND"/>
    <n v="25"/>
    <s v="60000-80000"/>
    <n v="2015"/>
    <n v="40"/>
    <n v="0.184090435"/>
    <s v="Medium_risk_sub_purpose_code"/>
    <s v="20-40"/>
    <s v="less than 50 percentage"/>
    <s v="less than 1 percentage"/>
    <s v="Missing"/>
    <s v="Red"/>
    <x v="0"/>
    <x v="0"/>
    <n v="235011"/>
    <n v="235011"/>
    <n v="136351.20000000001"/>
    <n v="244941"/>
  </r>
  <r>
    <s v="'006500834603050801"/>
    <s v="CASH IN HAND"/>
    <n v="19"/>
    <s v="80000-100000"/>
    <n v="2014"/>
    <n v="22"/>
    <n v="0.29791537600000001"/>
    <s v="Low_risk_sub_purpose_code"/>
    <s v="Missing"/>
    <s v="Missing"/>
    <s v="Missing"/>
    <s v="Missing"/>
    <s v="Green"/>
    <x v="1"/>
    <x v="0"/>
    <n v="187205"/>
    <n v="0"/>
    <n v="286843"/>
    <n v="319865"/>
  </r>
  <r>
    <s v="'001100563170050801"/>
    <s v="CASH IN HAND"/>
    <n v="37"/>
    <s v="120000+"/>
    <n v="2010"/>
    <n v="40"/>
    <n v="0.57731089700000005"/>
    <s v="Low_risk_sub_purpose_code"/>
    <s v="Above 80"/>
    <s v="between 50 - 100 percentage"/>
    <s v="between 1 - 5 percentage"/>
    <s v="between 2- 5 percentage"/>
    <s v="Green"/>
    <x v="0"/>
    <x v="2"/>
    <n v="413637"/>
    <n v="0"/>
    <n v="313321"/>
    <n v="317343"/>
  </r>
  <r>
    <s v="'001600504221050802"/>
    <s v="CASH IN HAND"/>
    <n v="19"/>
    <s v="60000-80000"/>
    <n v="2008"/>
    <n v="30"/>
    <n v="0.49775999999999998"/>
    <s v="Medium_risk_sub_purpose_code"/>
    <s v="Above 80"/>
    <s v="Missing"/>
    <s v="Missing"/>
    <s v="Missing"/>
    <s v="Green"/>
    <x v="0"/>
    <x v="1"/>
    <n v="120135"/>
    <n v="0"/>
    <n v="387093.64999999898"/>
    <n v="404010"/>
  </r>
  <r>
    <s v="'001000565717050202"/>
    <s v="Three Wheeler-Lease-Registered"/>
    <n v="37"/>
    <s v="100000-120000"/>
    <n v="2015"/>
    <n v="61"/>
    <n v="0.379906087"/>
    <s v="Low_risk_sub_purpose_code"/>
    <s v="40-60"/>
    <s v="less than 50 percentage"/>
    <s v="between 1 - 5 percentage"/>
    <s v="above 10 percentage"/>
    <s v="Green"/>
    <x v="0"/>
    <x v="0"/>
    <n v="333199"/>
    <n v="0"/>
    <n v="279678"/>
    <n v="279678"/>
  </r>
  <r>
    <s v="'000700661990050802"/>
    <s v="CASH IN HAND"/>
    <n v="13"/>
    <s v="60000-80000"/>
    <n v="2014"/>
    <n v="41"/>
    <n v="0.11205641600000001"/>
    <s v="Low_risk_sub_purpose_code"/>
    <s v="20-40"/>
    <s v="between 150 - 200 percentage"/>
    <s v="less than 1 percentage"/>
    <s v="between 2- 5 percentage"/>
    <s v="Green"/>
    <x v="0"/>
    <x v="0"/>
    <n v="10870"/>
    <n v="0"/>
    <n v="181714"/>
    <n v="181714"/>
  </r>
  <r>
    <s v="'000500824743050801"/>
    <s v="CASH IN HAND"/>
    <n v="25"/>
    <s v="120000+"/>
    <n v="2012"/>
    <n v="34"/>
    <n v="0.31027707300000001"/>
    <s v="Medium_risk_sub_purpose_code"/>
    <s v="20-40"/>
    <s v="less than 50 percentage"/>
    <s v="between 1 - 5 percentage"/>
    <s v="above 10 percentage"/>
    <s v="Green"/>
    <x v="0"/>
    <x v="0"/>
    <n v="165245"/>
    <n v="0"/>
    <n v="324185"/>
    <n v="357066"/>
  </r>
  <r>
    <s v="'006200040283050803"/>
    <s v="CASH IN HAND"/>
    <n v="49"/>
    <s v="120000+"/>
    <n v="2014"/>
    <n v="58"/>
    <n v="0.42746820800000002"/>
    <s v="Medium_risk_sub_purpose_code"/>
    <s v="Above 80"/>
    <s v="between 50 - 100 percentage"/>
    <s v="between 1 - 5 percentage"/>
    <s v="between 2- 5 percentage"/>
    <s v="Green"/>
    <x v="0"/>
    <x v="0"/>
    <n v="380312"/>
    <n v="0"/>
    <n v="286704"/>
    <n v="286704"/>
  </r>
  <r>
    <s v="'003600414452050801"/>
    <s v="CASH IN HAND"/>
    <n v="37"/>
    <s v="60000-80000"/>
    <n v="2016"/>
    <n v="57"/>
    <n v="8.8390264999999996E-2"/>
    <s v="Medium_risk_sub_purpose_code"/>
    <s v="60-80"/>
    <s v="less than 50 percentage"/>
    <s v="less than 1 percentage"/>
    <s v="between 2- 5 percentage"/>
    <s v="Green"/>
    <x v="0"/>
    <x v="0"/>
    <n v="73838"/>
    <n v="0"/>
    <n v="92990"/>
    <n v="109400"/>
  </r>
  <r>
    <s v="'003000816587050201"/>
    <s v="Three Wheeler-Lease-Registered"/>
    <n v="49"/>
    <s v="120000+"/>
    <n v="2016"/>
    <n v="35"/>
    <n v="0.56467107800000005"/>
    <s v="Low_risk_sub_purpose_code"/>
    <s v="Above 80"/>
    <s v="between 50 - 100 percentage"/>
    <s v="between 1 - 5 percentage"/>
    <s v="between 5- 10 percentage"/>
    <s v="Green"/>
    <x v="0"/>
    <x v="0"/>
    <n v="645788"/>
    <n v="0"/>
    <n v="209348"/>
    <n v="286308"/>
  </r>
  <r>
    <s v="'004000835704050801"/>
    <s v="CASH IN HAND"/>
    <n v="19"/>
    <s v="120000+"/>
    <n v="2016"/>
    <n v="31"/>
    <n v="0.53175534400000002"/>
    <s v="Low_risk_sub_purpose_code"/>
    <s v="Missing"/>
    <s v="Missing"/>
    <s v="Missing"/>
    <s v="Missing"/>
    <s v="Green"/>
    <x v="0"/>
    <x v="0"/>
    <n v="305184"/>
    <n v="0"/>
    <n v="552000"/>
    <n v="552000"/>
  </r>
  <r>
    <s v="'000600338177050802"/>
    <s v="CASH IN HAND"/>
    <n v="31"/>
    <s v="120000+"/>
    <n v="2015"/>
    <n v="33"/>
    <n v="0.36576347799999998"/>
    <s v="Medium_risk_sub_purpose_code"/>
    <s v="20-40"/>
    <s v="between 50 - 100 percentage"/>
    <s v="between 1 - 5 percentage"/>
    <s v="between 5- 10 percentage"/>
    <s v="Green"/>
    <x v="0"/>
    <x v="0"/>
    <n v="287220"/>
    <n v="0"/>
    <n v="309428"/>
    <n v="309428"/>
  </r>
  <r>
    <s v="'005700288899050802"/>
    <s v="CASH IN HAND"/>
    <n v="25"/>
    <s v="100000-120000"/>
    <n v="2014"/>
    <n v="44"/>
    <n v="0.72955612599999997"/>
    <s v="Low_risk_sub_purpose_code"/>
    <s v="Above 80"/>
    <s v="less than 50 percentage"/>
    <s v="between 1 - 5 percentage"/>
    <s v="above 10 percentage"/>
    <s v="Green"/>
    <x v="0"/>
    <x v="1"/>
    <n v="440471"/>
    <n v="0"/>
    <n v="616952"/>
    <n v="616952"/>
  </r>
  <r>
    <s v="'002400845513050801"/>
    <s v="CASH IN HAND"/>
    <n v="25"/>
    <s v="80000-100000"/>
    <n v="2016"/>
    <n v="26"/>
    <n v="0.53186955499999999"/>
    <s v="Low_risk_sub_purpose_code"/>
    <s v="20-40"/>
    <s v="less than 50 percentage"/>
    <s v="between 1 - 5 percentage"/>
    <s v="between 5- 10 percentage"/>
    <s v="Green"/>
    <x v="0"/>
    <x v="1"/>
    <n v="454021"/>
    <n v="0"/>
    <n v="280818"/>
    <n v="351020"/>
  </r>
  <r>
    <s v="'009500845502050801"/>
    <s v="CASH IN HAND"/>
    <n v="25"/>
    <s v="100000-120000"/>
    <n v="2011"/>
    <n v="47"/>
    <n v="0.35950664799999998"/>
    <s v="Low_risk_sub_purpose_code"/>
    <s v="40-60"/>
    <s v="between 50 - 100 percentage"/>
    <s v="between 1 - 5 percentage"/>
    <s v="between 2- 5 percentage"/>
    <s v="Green"/>
    <x v="0"/>
    <x v="1"/>
    <n v="227058"/>
    <n v="0"/>
    <n v="199560"/>
    <n v="199560"/>
  </r>
  <r>
    <s v="'005000438594050202"/>
    <s v="Three Wheeler-Lease-Registered"/>
    <n v="43"/>
    <s v="100000-120000"/>
    <n v="2012"/>
    <n v="35"/>
    <n v="0.50835707299999999"/>
    <s v="Low_risk_sub_purpose_code"/>
    <s v="Above 80"/>
    <s v="less than 50 percentage"/>
    <s v="between 1 - 5 percentage"/>
    <s v="between 5- 10 percentage"/>
    <s v="Green"/>
    <x v="0"/>
    <x v="0"/>
    <n v="434945"/>
    <n v="0"/>
    <n v="299908"/>
    <n v="321330"/>
  </r>
  <r>
    <s v="'011000826207050801"/>
    <s v="CASH IN HAND"/>
    <n v="31"/>
    <s v="60000-80000"/>
    <n v="2011"/>
    <n v="61"/>
    <n v="0.37992258099999998"/>
    <s v="Medium_risk_sub_purpose_code"/>
    <s v="40-60"/>
    <s v="less than 50 percentage"/>
    <s v="less than 1 percentage"/>
    <s v="Missing"/>
    <s v="Green"/>
    <x v="0"/>
    <x v="0"/>
    <n v="217756"/>
    <n v="0"/>
    <n v="332673"/>
    <n v="332673"/>
  </r>
  <r>
    <s v="'004000351851050801"/>
    <s v="CASH IN HAND"/>
    <n v="25"/>
    <s v="120000+"/>
    <n v="2011"/>
    <n v="44"/>
    <n v="0.30506820099999998"/>
    <s v="Low_risk_sub_purpose_code"/>
    <s v="Missing"/>
    <s v="between 50 - 100 percentage"/>
    <s v="between 1 - 5 percentage"/>
    <s v="above 10 percentage"/>
    <s v="Green"/>
    <x v="0"/>
    <x v="1"/>
    <n v="190418"/>
    <n v="0"/>
    <n v="173390"/>
    <n v="173390"/>
  </r>
  <r>
    <s v="'000900747156050201"/>
    <s v="Three Wheeler-Lease-Registered"/>
    <n v="49"/>
    <s v="100000-120000"/>
    <n v="2014"/>
    <n v="25"/>
    <n v="0.43366833300000002"/>
    <s v="Low_risk_sub_purpose_code"/>
    <s v="60-80"/>
    <s v="between 50 - 100 percentage"/>
    <s v="less than 1 percentage"/>
    <s v="above 10 percentage"/>
    <s v="Green"/>
    <x v="0"/>
    <x v="1"/>
    <n v="458977"/>
    <n v="0"/>
    <n v="256944"/>
    <n v="256944"/>
  </r>
  <r>
    <s v="'001500700191050802"/>
    <s v="CASH IN HAND"/>
    <n v="37"/>
    <s v="60000-80000"/>
    <n v="2005"/>
    <n v="28"/>
    <n v="0.43912258100000001"/>
    <s v="Low_risk_sub_purpose_code"/>
    <s v="Above 80"/>
    <s v="less than 50 percentage"/>
    <s v="between 1 - 5 percentage"/>
    <s v="above 10 percentage"/>
    <s v="Green"/>
    <x v="0"/>
    <x v="0"/>
    <n v="233015"/>
    <n v="0"/>
    <n v="160284"/>
    <n v="160284"/>
  </r>
  <r>
    <s v="'041400785509050202"/>
    <s v="Three Wheeler-Lease-Registered"/>
    <n v="25"/>
    <s v="60000-80000"/>
    <n v="2015"/>
    <n v="45"/>
    <n v="0.184114783"/>
    <s v="Low_risk_sub_purpose_code"/>
    <s v="Above 80"/>
    <s v="between 50 - 100 percentage"/>
    <s v="above 15 percentage"/>
    <s v="between 2- 5 percentage"/>
    <s v="Green"/>
    <x v="0"/>
    <x v="0"/>
    <n v="119575"/>
    <n v="0"/>
    <n v="166842"/>
    <n v="179676"/>
  </r>
  <r>
    <s v="'004500557176050801"/>
    <s v="CASH IN HAND"/>
    <n v="49"/>
    <s v="60000-80000"/>
    <n v="2012"/>
    <n v="27"/>
    <n v="0.56833891599999997"/>
    <s v="Low_risk_sub_purpose_code"/>
    <s v="Above 80"/>
    <s v="less than 50 percentage"/>
    <s v="between 1 - 5 percentage"/>
    <s v="above 10 percentage"/>
    <s v="Green"/>
    <x v="0"/>
    <x v="2"/>
    <n v="498176"/>
    <n v="0"/>
    <n v="339583.83"/>
    <n v="359744"/>
  </r>
  <r>
    <s v="'011500521125050802"/>
    <s v="CASH IN HAND"/>
    <n v="37"/>
    <s v="80000-100000"/>
    <n v="2006"/>
    <n v="46"/>
    <n v="0.424956098"/>
    <s v="Low_risk_sub_purpose_code"/>
    <s v="40-60"/>
    <s v="less than 50 percentage"/>
    <s v="less than 1 percentage"/>
    <s v="above 10 percentage"/>
    <s v="Green"/>
    <x v="0"/>
    <x v="1"/>
    <n v="220885"/>
    <n v="0"/>
    <n v="112194.39"/>
    <n v="115470"/>
  </r>
  <r>
    <s v="'020900593296050801"/>
    <s v="CASH IN HAND"/>
    <n v="25"/>
    <s v="60000-80000"/>
    <n v="2011"/>
    <n v="31"/>
    <n v="0.58493109700000001"/>
    <s v="Medium_risk_sub_purpose_code"/>
    <s v="Above 80"/>
    <s v="less than 50 percentage"/>
    <s v="between 1 - 5 percentage"/>
    <s v="above 10 percentage"/>
    <s v="Red"/>
    <x v="0"/>
    <x v="2"/>
    <n v="347197"/>
    <n v="347197"/>
    <n v="420212"/>
    <n v="549508"/>
  </r>
  <r>
    <s v="'000300837185050201"/>
    <s v="Three Wheeler-Lease-Registered"/>
    <n v="25"/>
    <s v="80000-100000"/>
    <n v="2007"/>
    <n v="56"/>
    <n v="0.256695126"/>
    <s v="Low_risk_sub_purpose_code"/>
    <s v="20-40"/>
    <s v="between 50 - 100 percentage"/>
    <s v="less than 1 percentage"/>
    <s v="between 5- 10 percentage"/>
    <s v="Green"/>
    <x v="0"/>
    <x v="0"/>
    <n v="123643"/>
    <n v="0"/>
    <n v="155664"/>
    <n v="155664"/>
  </r>
  <r>
    <s v="'005100546747050202"/>
    <s v="Three Wheeler-Lease-Registered"/>
    <n v="25"/>
    <s v="80000-100000"/>
    <n v="2014"/>
    <n v="43"/>
    <n v="0.19579560700000001"/>
    <s v="Medium_risk_sub_purpose_code"/>
    <s v="60-80"/>
    <s v="less than 50 percentage"/>
    <s v="between 1 - 5 percentage"/>
    <s v="above 10 percentage"/>
    <s v="Green"/>
    <x v="0"/>
    <x v="0"/>
    <n v="90903"/>
    <n v="0"/>
    <n v="233455.38"/>
    <n v="251750"/>
  </r>
  <r>
    <s v="'011900843156050801"/>
    <s v="CASH IN HAND"/>
    <n v="37"/>
    <s v="120000+"/>
    <n v="2015"/>
    <n v="49"/>
    <n v="0.29491549299999997"/>
    <s v="Low_risk_sub_purpose_code"/>
    <s v="Missing"/>
    <s v="between 50 - 100 percentage"/>
    <s v="less than 1 percentage"/>
    <s v="between 2- 5 percentage"/>
    <s v="Green"/>
    <x v="0"/>
    <x v="1"/>
    <n v="265554"/>
    <n v="0"/>
    <n v="156120"/>
    <n v="156120"/>
  </r>
  <r>
    <s v="'002500670552050801"/>
    <s v="CASH IN HAND"/>
    <n v="37"/>
    <s v="60000-80000"/>
    <n v="2014"/>
    <n v="55"/>
    <n v="0.387310983"/>
    <s v="Medium_risk_sub_purpose_code"/>
    <s v="40-60"/>
    <s v="less than 50 percentage"/>
    <s v="less than 1 percentage"/>
    <s v="Missing"/>
    <s v="Green"/>
    <x v="0"/>
    <x v="0"/>
    <n v="310064"/>
    <n v="0"/>
    <n v="301005"/>
    <n v="301005"/>
  </r>
  <r>
    <s v="'008400574745050801"/>
    <s v="CASH IN HAND"/>
    <n v="25"/>
    <s v="60000-80000"/>
    <n v="2012"/>
    <n v="52"/>
    <n v="0.30320295600000002"/>
    <s v="Low_risk_sub_purpose_code"/>
    <s v="20-40"/>
    <s v="less than 50 percentage"/>
    <s v="between 5 - 10 percentage"/>
    <s v="above 10 percentage"/>
    <s v="Green"/>
    <x v="0"/>
    <x v="1"/>
    <n v="189216"/>
    <n v="0"/>
    <n v="245743.76"/>
    <n v="259952"/>
  </r>
  <r>
    <s v="'000200825088050202"/>
    <s v="Three Wheeler-Lease-Registered"/>
    <n v="37"/>
    <s v="100000-120000"/>
    <n v="2015"/>
    <n v="29"/>
    <n v="0.52170869600000003"/>
    <s v="Medium_risk_sub_purpose_code"/>
    <s v="Above 80"/>
    <s v="less than 50 percentage"/>
    <s v="less than 1 percentage"/>
    <s v="between 2- 5 percentage"/>
    <s v="Green"/>
    <x v="0"/>
    <x v="0"/>
    <n v="410848"/>
    <n v="0"/>
    <n v="437882.55"/>
    <n v="464440"/>
  </r>
  <r>
    <s v="'001600844215050801"/>
    <s v="CASH IN HAND"/>
    <n v="37"/>
    <s v="80000-100000"/>
    <n v="2016"/>
    <n v="51"/>
    <n v="0.28650855200000003"/>
    <s v="Low_risk_sub_purpose_code"/>
    <s v="Missing"/>
    <s v="Missing"/>
    <s v="Missing"/>
    <s v="Missing"/>
    <s v="Green"/>
    <x v="0"/>
    <x v="1"/>
    <n v="265554"/>
    <n v="0"/>
    <n v="153900"/>
    <n v="153900"/>
  </r>
  <r>
    <s v="'000600838772050201"/>
    <s v="Three Wheeler-Lease-Registered"/>
    <n v="37"/>
    <s v="120000+"/>
    <n v="2012"/>
    <n v="23"/>
    <n v="0.45938438999999998"/>
    <s v="Low_risk_sub_purpose_code"/>
    <s v="Above 80"/>
    <s v="between 50 - 100 percentage"/>
    <s v="between 1 - 5 percentage"/>
    <s v="between 2- 5 percentage"/>
    <s v="Red"/>
    <x v="0"/>
    <x v="0"/>
    <n v="446086"/>
    <n v="446086"/>
    <n v="193614"/>
    <n v="247423"/>
  </r>
  <r>
    <s v="'001500305630050801"/>
    <s v="CASH IN HAND"/>
    <n v="49"/>
    <s v="120000+"/>
    <n v="2014"/>
    <n v="57"/>
    <n v="0.59994959199999998"/>
    <s v="Low_risk_sub_purpose_code"/>
    <s v="60-80"/>
    <s v="between 50 - 100 percentage"/>
    <s v="between 1 - 5 percentage"/>
    <s v="between 5- 10 percentage"/>
    <s v="Green"/>
    <x v="0"/>
    <x v="0"/>
    <n v="592606"/>
    <n v="0"/>
    <n v="287710"/>
    <n v="309252"/>
  </r>
  <r>
    <s v="'041600827448050201"/>
    <s v="Three Wheeler-Lease-Registered"/>
    <n v="25"/>
    <s v="60000-80000"/>
    <n v="2015"/>
    <n v="36"/>
    <n v="0.54747605600000004"/>
    <s v="Low_risk_sub_purpose_code"/>
    <s v="Above 80"/>
    <s v="between 50 - 100 percentage"/>
    <s v="between 1 - 5 percentage"/>
    <s v="between 2- 5 percentage"/>
    <s v="Green"/>
    <x v="0"/>
    <x v="1"/>
    <n v="418448"/>
    <n v="0"/>
    <n v="356984"/>
    <n v="387728"/>
  </r>
  <r>
    <s v="'013500423197050801"/>
    <s v="CASH IN HAND"/>
    <n v="61"/>
    <s v="60000-80000"/>
    <n v="2016"/>
    <n v="28"/>
    <n v="0.59818920600000003"/>
    <s v="Low_risk_sub_purpose_code"/>
    <s v="Above 80"/>
    <s v="between 50 - 100 percentage"/>
    <s v="less than 1 percentage"/>
    <s v="between 2- 5 percentage"/>
    <s v="Green"/>
    <x v="1"/>
    <x v="0"/>
    <n v="712211"/>
    <n v="0"/>
    <n v="214184"/>
    <n v="270512"/>
  </r>
  <r>
    <s v="'001700622112050203"/>
    <s v="Three Wheeler-Lease-Registered"/>
    <n v="37"/>
    <s v="100000-120000"/>
    <n v="2015"/>
    <n v="38"/>
    <n v="0.27532456100000002"/>
    <s v="Low_risk_sub_purpose_code"/>
    <s v="Above 80"/>
    <s v="between 50 - 100 percentage"/>
    <s v="between 5 - 10 percentage"/>
    <s v="between 2- 5 percentage"/>
    <s v="Green"/>
    <x v="0"/>
    <x v="0"/>
    <n v="224058"/>
    <n v="0"/>
    <n v="228240"/>
    <n v="228240"/>
  </r>
  <r>
    <s v="'007000833714050801"/>
    <s v="CASH IN HAND"/>
    <n v="25"/>
    <s v="100000-120000"/>
    <n v="2012"/>
    <n v="24"/>
    <n v="0.26669484300000001"/>
    <s v="Medium_risk_sub_purpose_code"/>
    <s v="20-40"/>
    <s v="less than 50 percentage"/>
    <s v="between 1 - 5 percentage"/>
    <s v="above 10 percentage"/>
    <s v="Red"/>
    <x v="0"/>
    <x v="0"/>
    <n v="166015"/>
    <n v="0"/>
    <n v="199286"/>
    <n v="221338"/>
  </r>
  <r>
    <s v="'011300799947050801"/>
    <s v="CASH IN HAND"/>
    <n v="25"/>
    <s v="80000-100000"/>
    <n v="2016"/>
    <n v="20"/>
    <n v="0.42894730199999997"/>
    <s v="Low_risk_sub_purpose_code"/>
    <s v="Missing"/>
    <s v="Missing"/>
    <s v="Missing"/>
    <s v="Missing"/>
    <s v="Green"/>
    <x v="0"/>
    <x v="0"/>
    <n v="303910"/>
    <n v="0"/>
    <n v="369330"/>
    <n v="369330"/>
  </r>
  <r>
    <s v="'004500842023050201"/>
    <s v="Three Wheeler-Lease-Registered"/>
    <n v="19"/>
    <s v="100000-120000"/>
    <n v="2013"/>
    <n v="54"/>
    <n v="0.20584559599999999"/>
    <s v="Low_risk_sub_purpose_code"/>
    <s v="Missing"/>
    <s v="Missing"/>
    <s v="Missing"/>
    <s v="Missing"/>
    <s v="Green"/>
    <x v="0"/>
    <x v="1"/>
    <n v="117471"/>
    <n v="0"/>
    <n v="166530"/>
    <n v="166530"/>
  </r>
  <r>
    <s v="'004500717372050801"/>
    <s v="CASH IN HAND"/>
    <n v="61"/>
    <s v="100000-120000"/>
    <n v="2010"/>
    <n v="60"/>
    <n v="0.58928539599999996"/>
    <s v="Low_risk_sub_purpose_code"/>
    <s v="Above 80"/>
    <s v="between 100 - 150 percentage"/>
    <s v="less than 1 percentage"/>
    <s v="less than 2 percentage"/>
    <s v="Green"/>
    <x v="0"/>
    <x v="2"/>
    <n v="468234"/>
    <n v="0"/>
    <n v="297152.34999999998"/>
    <n v="300352"/>
  </r>
  <r>
    <s v="'005500814080050801"/>
    <s v="CASH IN HAND"/>
    <n v="25"/>
    <s v="80000-100000"/>
    <n v="2011"/>
    <n v="51"/>
    <n v="0.273166452"/>
    <s v="Medium_risk_sub_purpose_code"/>
    <s v="20-40"/>
    <s v="Missing"/>
    <s v="Missing"/>
    <s v="Missing"/>
    <s v="Green"/>
    <x v="0"/>
    <x v="0"/>
    <n v="80150"/>
    <n v="0"/>
    <n v="327280"/>
    <n v="327280"/>
  </r>
  <r>
    <s v="'003300734072050801"/>
    <s v="CASH IN HAND"/>
    <n v="37"/>
    <s v="100000-120000"/>
    <n v="2016"/>
    <n v="25"/>
    <n v="0.38201140300000003"/>
    <s v="Low_risk_sub_purpose_code"/>
    <s v="Missing"/>
    <s v="between 50 - 100 percentage"/>
    <s v="between 5 - 10 percentage"/>
    <s v="between 5- 10 percentage"/>
    <s v="Green"/>
    <x v="0"/>
    <x v="1"/>
    <n v="408820"/>
    <n v="0"/>
    <n v="169829"/>
    <n v="199530"/>
  </r>
  <r>
    <s v="'000900777627050801"/>
    <s v="CASH IN HAND"/>
    <n v="37"/>
    <s v="100000-120000"/>
    <n v="2015"/>
    <n v="46"/>
    <n v="0.35439565200000001"/>
    <s v="Low_risk_sub_purpose_code"/>
    <s v="Missing"/>
    <s v="between 50 - 100 percentage"/>
    <s v="between 5 - 10 percentage"/>
    <s v="between 2- 5 percentage"/>
    <s v="Green"/>
    <x v="0"/>
    <x v="1"/>
    <n v="325400"/>
    <n v="0"/>
    <n v="216744"/>
    <n v="216744"/>
  </r>
  <r>
    <s v="'007200424769050801"/>
    <s v="CASH IN HAND"/>
    <n v="37"/>
    <s v="100000-120000"/>
    <n v="2016"/>
    <n v="66"/>
    <n v="0.531784127"/>
    <s v="Low_risk_sub_purpose_code"/>
    <s v="20-40"/>
    <s v="between 50 - 100 percentage"/>
    <s v="between 1 - 5 percentage"/>
    <s v="between 5- 10 percentage"/>
    <s v="Green"/>
    <x v="0"/>
    <x v="0"/>
    <n v="547717"/>
    <n v="0"/>
    <n v="296208"/>
    <n v="324786"/>
  </r>
  <r>
    <s v="'004500463717050801"/>
    <s v="CASH IN HAND"/>
    <n v="25"/>
    <s v="100000-120000"/>
    <n v="2012"/>
    <n v="25"/>
    <n v="0.58328033000000001"/>
    <s v="Low_risk_sub_purpose_code"/>
    <s v="20-40"/>
    <s v="between 50 - 100 percentage"/>
    <s v="between 1 - 5 percentage"/>
    <s v="between 5- 10 percentage"/>
    <s v="Green"/>
    <x v="0"/>
    <x v="0"/>
    <n v="393893"/>
    <n v="0"/>
    <n v="321277.26"/>
    <n v="353397"/>
  </r>
  <r>
    <s v="'002000838620050201"/>
    <s v="Three Wheeler-Lease-Registered"/>
    <n v="25"/>
    <s v="80000-100000"/>
    <n v="2014"/>
    <n v="59"/>
    <n v="0.19609063600000001"/>
    <s v="Low_risk_sub_purpose_code"/>
    <s v="Missing"/>
    <s v="Missing"/>
    <s v="Missing"/>
    <s v="Missing"/>
    <s v="Green"/>
    <x v="0"/>
    <x v="0"/>
    <n v="153884"/>
    <n v="0"/>
    <n v="137059"/>
    <n v="168084"/>
  </r>
  <r>
    <s v="'004500586367050801"/>
    <s v="CASH IN HAND"/>
    <n v="31"/>
    <s v="80000-100000"/>
    <n v="2013"/>
    <n v="52"/>
    <n v="0.30060666699999999"/>
    <s v="Medium_risk_sub_purpose_code"/>
    <s v="60-80"/>
    <s v="less than 50 percentage"/>
    <s v="above 15 percentage"/>
    <s v="between 5- 10 percentage"/>
    <s v="Green"/>
    <x v="0"/>
    <x v="0"/>
    <n v="187611"/>
    <n v="0"/>
    <n v="287283"/>
    <n v="287283"/>
  </r>
  <r>
    <s v="'018800836794050201"/>
    <s v="Three Wheeler-Lease-Registered"/>
    <n v="37"/>
    <s v="60000-80000"/>
    <n v="2013"/>
    <n v="25"/>
    <n v="0.46863428600000001"/>
    <s v="Low_risk_sub_purpose_code"/>
    <s v="Above 80"/>
    <s v="between 50 - 100 percentage"/>
    <s v="between 1 - 5 percentage"/>
    <s v="between 5- 10 percentage"/>
    <s v="Green"/>
    <x v="0"/>
    <x v="0"/>
    <n v="396249"/>
    <n v="0"/>
    <n v="283392"/>
    <n v="283392"/>
  </r>
  <r>
    <s v="'006700368321050802"/>
    <s v="CASH IN HAND"/>
    <n v="25"/>
    <s v="120000+"/>
    <n v="2015"/>
    <n v="65"/>
    <n v="0.44111652200000001"/>
    <s v="Medium_risk_sub_purpose_code"/>
    <s v="Missing"/>
    <s v="Missing"/>
    <s v="Missing"/>
    <s v="Missing"/>
    <s v="Green"/>
    <x v="0"/>
    <x v="0"/>
    <n v="266035"/>
    <n v="0"/>
    <n v="433605"/>
    <n v="433605"/>
  </r>
  <r>
    <s v="'004800839183050201"/>
    <s v="Three Wheeler-Lease-Registered"/>
    <n v="37"/>
    <s v="100000-120000"/>
    <n v="2011"/>
    <n v="27"/>
    <n v="0.48579303200000001"/>
    <s v="Low_risk_sub_purpose_code"/>
    <s v="60-80"/>
    <s v="between 50 - 100 percentage"/>
    <s v="less than 1 percentage"/>
    <s v="between 5- 10 percentage"/>
    <s v="Green"/>
    <x v="0"/>
    <x v="0"/>
    <n v="386534"/>
    <n v="0"/>
    <n v="243936"/>
    <n v="243936"/>
  </r>
  <r>
    <s v="'002700547720050801"/>
    <s v="CASH IN HAND"/>
    <n v="19"/>
    <s v="80000-100000"/>
    <n v="2011"/>
    <n v="34"/>
    <n v="0.31522167699999998"/>
    <s v="Low_risk_sub_purpose_code"/>
    <s v="Missing"/>
    <s v="Missing"/>
    <s v="Missing"/>
    <s v="Missing"/>
    <s v="Green"/>
    <x v="0"/>
    <x v="0"/>
    <n v="182487"/>
    <n v="0"/>
    <n v="230944"/>
    <n v="261888"/>
  </r>
  <r>
    <s v="'004400815903050203"/>
    <s v="Three Wheeler-Lease-Registered"/>
    <n v="25"/>
    <s v="60000-80000"/>
    <n v="2014"/>
    <n v="56"/>
    <n v="0.19569757199999999"/>
    <s v="Medium_risk_sub_purpose_code"/>
    <s v="20-40"/>
    <s v="less than 50 percentage"/>
    <s v="less than 1 percentage"/>
    <s v="Missing"/>
    <s v="Green"/>
    <x v="0"/>
    <x v="0"/>
    <n v="73400"/>
    <n v="0"/>
    <n v="251560"/>
    <n v="251560"/>
  </r>
  <r>
    <s v="'011900835741050801"/>
    <s v="CASH IN HAND"/>
    <n v="37"/>
    <s v="60000-80000"/>
    <n v="2013"/>
    <n v="30"/>
    <n v="0.29912857100000001"/>
    <s v="Low_risk_sub_purpose_code"/>
    <s v="Above 80"/>
    <s v="between 100 - 150 percentage"/>
    <s v="above 15 percentage"/>
    <s v="between 2- 5 percentage"/>
    <s v="Green"/>
    <x v="0"/>
    <x v="0"/>
    <n v="252927"/>
    <n v="0"/>
    <n v="185172"/>
    <n v="185172"/>
  </r>
  <r>
    <s v="'005400798620050801"/>
    <s v="CASH IN HAND"/>
    <n v="37"/>
    <s v="80000-100000"/>
    <n v="2010"/>
    <n v="36"/>
    <n v="0.46378912100000003"/>
    <s v="Low_risk_sub_purpose_code"/>
    <s v="60-80"/>
    <s v="less than 50 percentage"/>
    <s v="between 1 - 5 percentage"/>
    <s v="above 10 percentage"/>
    <s v="Green"/>
    <x v="0"/>
    <x v="0"/>
    <n v="323544"/>
    <n v="0"/>
    <n v="221198.69"/>
    <n v="239928"/>
  </r>
  <r>
    <s v="'003600836459050801"/>
    <s v="CASH IN HAND"/>
    <n v="19"/>
    <s v="100000-120000"/>
    <n v="2013"/>
    <n v="48"/>
    <n v="0.53686857099999996"/>
    <s v="Low_risk_sub_purpose_code"/>
    <s v="Missing"/>
    <s v="Missing"/>
    <s v="Missing"/>
    <s v="Missing"/>
    <s v="Green"/>
    <x v="0"/>
    <x v="0"/>
    <n v="273884"/>
    <n v="0"/>
    <n v="494844"/>
    <n v="494844"/>
  </r>
  <r>
    <s v="'002600570206050801"/>
    <s v="CASH IN HAND"/>
    <n v="25"/>
    <s v="100000-120000"/>
    <n v="2013"/>
    <n v="40"/>
    <n v="0.40385238099999998"/>
    <s v="Low_risk_sub_purpose_code"/>
    <s v="20-40"/>
    <s v="between 50 - 100 percentage"/>
    <s v="between 5 - 10 percentage"/>
    <s v="between 5- 10 percentage"/>
    <s v="Green"/>
    <x v="0"/>
    <x v="0"/>
    <n v="299624"/>
    <n v="0"/>
    <n v="252422.92"/>
    <n v="277651"/>
  </r>
  <r>
    <s v="'006600291836050801"/>
    <s v="CASH IN HAND"/>
    <n v="37"/>
    <s v="100000-120000"/>
    <n v="2007"/>
    <n v="50"/>
    <n v="0.28107159700000001"/>
    <s v="Medium_risk_sub_purpose_code"/>
    <s v="60-80"/>
    <s v="less than 50 percentage"/>
    <s v="less than 1 percentage"/>
    <s v="between 2- 5 percentage"/>
    <s v="Green"/>
    <x v="0"/>
    <x v="0"/>
    <n v="171743"/>
    <n v="0"/>
    <n v="188690.23"/>
    <n v="213266"/>
  </r>
  <r>
    <s v="'001600843954050801"/>
    <s v="CASH IN HAND"/>
    <n v="37"/>
    <s v="100000-120000"/>
    <n v="2015"/>
    <n v="55"/>
    <n v="0.49125633800000001"/>
    <s v="Low_risk_sub_purpose_code"/>
    <s v="Missing"/>
    <s v="Missing"/>
    <s v="Missing"/>
    <s v="Missing"/>
    <s v="Green"/>
    <x v="0"/>
    <x v="1"/>
    <n v="441315"/>
    <n v="0"/>
    <n v="243880"/>
    <n v="243880"/>
  </r>
  <r>
    <s v="'013300344815050801"/>
    <s v="CASH IN HAND"/>
    <n v="37"/>
    <s v="120000+"/>
    <n v="2015"/>
    <n v="46"/>
    <n v="0.45519565200000001"/>
    <s v="Low_risk_sub_purpose_code"/>
    <s v="Missing"/>
    <s v="Missing"/>
    <s v="Missing"/>
    <s v="Missing"/>
    <s v="Red"/>
    <x v="0"/>
    <x v="0"/>
    <n v="442379"/>
    <n v="442379"/>
    <n v="317152.78999999998"/>
    <n v="421073"/>
  </r>
  <r>
    <s v="'005000828737050801"/>
    <s v="CASH IN HAND"/>
    <n v="19"/>
    <s v="60000-80000"/>
    <n v="2011"/>
    <n v="52"/>
    <n v="0.27709316099999998"/>
    <s v="Medium_risk_sub_purpose_code"/>
    <s v="20-40"/>
    <s v="Missing"/>
    <s v="Missing"/>
    <s v="Missing"/>
    <s v="Green"/>
    <x v="0"/>
    <x v="0"/>
    <n v="84871"/>
    <n v="0"/>
    <n v="308940"/>
    <n v="308940"/>
  </r>
  <r>
    <s v="'002100825316050801"/>
    <s v="CASH IN HAND"/>
    <n v="37"/>
    <s v="40000-60000"/>
    <n v="2005"/>
    <n v="40"/>
    <n v="0.31276411199999998"/>
    <s v="Low_risk_sub_purpose_code"/>
    <s v="Above 80"/>
    <s v="less than 50 percentage"/>
    <s v="between 1 - 5 percentage"/>
    <s v="between 5- 10 percentage"/>
    <s v="Green"/>
    <x v="0"/>
    <x v="0"/>
    <n v="143870"/>
    <n v="0"/>
    <n v="179078"/>
    <n v="179078"/>
  </r>
  <r>
    <s v="'018000137051050801"/>
    <s v="CASH IN HAND"/>
    <n v="49"/>
    <s v="100000-120000"/>
    <n v="2016"/>
    <n v="54"/>
    <n v="0.44029121700000001"/>
    <s v="Medium_risk_sub_purpose_code"/>
    <s v="Above 80"/>
    <s v="between 50 - 100 percentage"/>
    <s v="between 5 - 10 percentage"/>
    <s v="between 2- 5 percentage"/>
    <s v="Green"/>
    <x v="0"/>
    <x v="0"/>
    <n v="443912"/>
    <n v="0"/>
    <n v="293552"/>
    <n v="293552"/>
  </r>
  <r>
    <s v="'007000294095050201"/>
    <s v="Three Wheeler-Lease-Registered"/>
    <n v="25"/>
    <s v="80000-100000"/>
    <n v="2014"/>
    <n v="41"/>
    <n v="0.348084544"/>
    <s v="Low_risk_sub_purpose_code"/>
    <s v="Missing"/>
    <s v="less than 50 percentage"/>
    <s v="between 1 - 5 percentage"/>
    <s v="above 10 percentage"/>
    <s v="Green"/>
    <x v="0"/>
    <x v="1"/>
    <n v="283759"/>
    <n v="0"/>
    <n v="161978"/>
    <n v="194780"/>
  </r>
  <r>
    <s v="'020600541257050201"/>
    <s v="Three Wheeler-Lease-Registered"/>
    <n v="37"/>
    <s v="120000+"/>
    <n v="2018"/>
    <n v="31"/>
    <n v="0.84122714099999996"/>
    <s v="Low_risk_sub_purpose_code"/>
    <s v="Above 80"/>
    <s v="less than 50 percentage"/>
    <s v="less than 1 percentage"/>
    <s v="between 5- 10 percentage"/>
    <s v="Green"/>
    <x v="0"/>
    <x v="2"/>
    <n v="687538"/>
    <n v="0"/>
    <n v="382706.54"/>
    <n v="399861"/>
  </r>
  <r>
    <s v="'005100837933050201"/>
    <s v="Three Wheeler-Lease-Registered"/>
    <n v="37"/>
    <s v="60000-80000"/>
    <n v="2012"/>
    <n v="37"/>
    <n v="0.35895428600000001"/>
    <s v="Low_risk_sub_purpose_code"/>
    <s v="40-60"/>
    <s v="between 50 - 100 percentage"/>
    <s v="less than 1 percentage"/>
    <s v="between 5- 10 percentage"/>
    <s v="Green"/>
    <x v="0"/>
    <x v="1"/>
    <n v="259332"/>
    <n v="0"/>
    <n v="168135"/>
    <n v="168135"/>
  </r>
  <r>
    <s v="'006200170733050802"/>
    <s v="CASH IN HAND"/>
    <n v="37"/>
    <s v="60000-80000"/>
    <n v="2009"/>
    <n v="51"/>
    <n v="0.16251104499999999"/>
    <s v="Low_risk_sub_purpose_code"/>
    <s v="20-40"/>
    <s v="less than 50 percentage"/>
    <s v="less than 1 percentage"/>
    <s v="Missing"/>
    <s v="Green"/>
    <x v="0"/>
    <x v="0"/>
    <n v="107969"/>
    <n v="0"/>
    <n v="93613"/>
    <n v="108015"/>
  </r>
  <r>
    <s v="'005700834559050801"/>
    <s v="CASH IN HAND"/>
    <n v="13"/>
    <s v="120000+"/>
    <n v="2010"/>
    <n v="46"/>
    <n v="0.550732"/>
    <s v="Low_risk_sub_purpose_code"/>
    <s v="Missing"/>
    <s v="Missing"/>
    <s v="Missing"/>
    <s v="Missing"/>
    <s v="Green"/>
    <x v="0"/>
    <x v="1"/>
    <n v="207759"/>
    <n v="0"/>
    <n v="481199"/>
    <n v="599027"/>
  </r>
  <r>
    <s v="'001800845998050201"/>
    <s v="Three Wheeler-Lease-Registered"/>
    <n v="31"/>
    <s v="80000-100000"/>
    <n v="2012"/>
    <n v="52"/>
    <n v="0.38186299899999998"/>
    <s v="Low_risk_sub_purpose_code"/>
    <s v="Missing"/>
    <s v="Missing"/>
    <s v="Missing"/>
    <s v="Missing"/>
    <s v="Green"/>
    <x v="1"/>
    <x v="1"/>
    <n v="275201"/>
    <n v="0"/>
    <n v="188700"/>
    <n v="188700"/>
  </r>
  <r>
    <s v="'000700829544050801"/>
    <s v="CASH IN HAND"/>
    <n v="37"/>
    <s v="60000-80000"/>
    <n v="2007"/>
    <n v="49"/>
    <n v="0.42229916000000001"/>
    <s v="Medium_risk_sub_purpose_code"/>
    <s v="Above 80"/>
    <s v="between 50 - 100 percentage"/>
    <s v="less than 1 percentage"/>
    <s v="between 2- 5 percentage"/>
    <s v="Green"/>
    <x v="0"/>
    <x v="0"/>
    <n v="232548"/>
    <n v="0"/>
    <n v="224040"/>
    <n v="224040"/>
  </r>
  <r>
    <s v="'006900693361050201"/>
    <s v="Three Wheeler-Lease-Registered"/>
    <n v="24"/>
    <s v="40000-60000"/>
    <n v="2011"/>
    <n v="44"/>
    <n v="0.502942373"/>
    <s v="Low_risk_sub_purpose_code"/>
    <s v="Above 80"/>
    <s v="Missing"/>
    <s v="Missing"/>
    <s v="Missing"/>
    <s v="Green"/>
    <x v="0"/>
    <x v="1"/>
    <n v="327116"/>
    <n v="0"/>
    <n v="357014"/>
    <n v="357014"/>
  </r>
  <r>
    <s v="'000600714356050203"/>
    <s v="Three Wheeler-Lease-Registered"/>
    <n v="27"/>
    <s v="100000-120000"/>
    <n v="2008"/>
    <n v="23"/>
    <n v="0.47758709700000002"/>
    <s v="Medium_risk_sub_purpose_code"/>
    <s v="Above 80"/>
    <s v="between 50 - 100 percentage"/>
    <s v="between 1 - 5 percentage"/>
    <s v="between 5- 10 percentage"/>
    <s v="Green"/>
    <x v="0"/>
    <x v="0"/>
    <n v="224390"/>
    <n v="0"/>
    <n v="278810"/>
    <n v="278810"/>
  </r>
  <r>
    <s v="'004200553436050802"/>
    <s v="CASH IN HAND"/>
    <n v="19"/>
    <s v="100000-120000"/>
    <n v="2012"/>
    <n v="37"/>
    <n v="0.36454187199999999"/>
    <s v="Medium_risk_sub_purpose_code"/>
    <s v="Missing"/>
    <s v="less than 50 percentage"/>
    <s v="between 10 - 15 percentage"/>
    <s v="above 10 percentage"/>
    <s v="Green"/>
    <x v="0"/>
    <x v="1"/>
    <n v="161536"/>
    <n v="0"/>
    <n v="322463"/>
    <n v="393225"/>
  </r>
  <r>
    <s v="'006700430656050801"/>
    <s v="CASH IN HAND"/>
    <n v="31"/>
    <s v="40000-60000"/>
    <n v="2010"/>
    <n v="59"/>
    <n v="0.34828910299999999"/>
    <s v="Low_risk_sub_purpose_code"/>
    <s v="20-40"/>
    <s v="Missing"/>
    <s v="Missing"/>
    <s v="Missing"/>
    <s v="Green"/>
    <x v="0"/>
    <x v="0"/>
    <n v="225359"/>
    <n v="0"/>
    <n v="204168"/>
    <n v="204168"/>
  </r>
  <r>
    <s v="'002400554480050202"/>
    <s v="Three Wheeler-Lease-Registered"/>
    <n v="49"/>
    <s v="120000+"/>
    <n v="2010"/>
    <n v="50"/>
    <n v="0.45924524100000003"/>
    <s v="Medium_risk_sub_purpose_code"/>
    <s v="Above 80"/>
    <s v="less than 50 percentage"/>
    <s v="between 1 - 5 percentage"/>
    <s v="between 5- 10 percentage"/>
    <s v="Red"/>
    <x v="0"/>
    <x v="0"/>
    <n v="451704"/>
    <n v="451704"/>
    <n v="170169"/>
    <n v="231154"/>
  </r>
  <r>
    <s v="'041000807474050802"/>
    <s v="CASH IN HAND"/>
    <n v="37"/>
    <s v="60000-80000"/>
    <n v="2015"/>
    <n v="27"/>
    <n v="0.40813130399999997"/>
    <s v="Low_risk_sub_purpose_code"/>
    <s v="20-40"/>
    <s v="between 100 - 150 percentage"/>
    <s v="less than 1 percentage"/>
    <s v="between 2- 5 percentage"/>
    <s v="Green"/>
    <x v="0"/>
    <x v="0"/>
    <n v="291004"/>
    <n v="0"/>
    <n v="387460.04"/>
    <n v="431991"/>
  </r>
  <r>
    <s v="'003100837146050201"/>
    <s v="Three Wheeler-Lease-Registered"/>
    <n v="19"/>
    <s v="100000-120000"/>
    <n v="2012"/>
    <n v="21"/>
    <n v="0.17454876799999999"/>
    <s v="Low_risk_sub_purpose_code"/>
    <s v="Missing"/>
    <s v="Missing"/>
    <s v="Missing"/>
    <s v="Missing"/>
    <s v="Green"/>
    <x v="0"/>
    <x v="0"/>
    <n v="137283"/>
    <n v="0"/>
    <n v="125574"/>
    <n v="147870"/>
  </r>
  <r>
    <s v="'005000275190050802"/>
    <s v="CASH IN HAND"/>
    <n v="49"/>
    <s v="40000-60000"/>
    <n v="2014"/>
    <n v="51"/>
    <n v="0.42084716799999999"/>
    <s v="Low_risk_sub_purpose_code"/>
    <s v="Above 80"/>
    <s v="between 50 - 100 percentage"/>
    <s v="between 1 - 5 percentage"/>
    <s v="between 2- 5 percentage"/>
    <s v="Green"/>
    <x v="0"/>
    <x v="0"/>
    <n v="401274"/>
    <n v="0"/>
    <n v="218401.22999999899"/>
    <n v="227084"/>
  </r>
  <r>
    <s v="'005900783937050801"/>
    <s v="CASH IN HAND"/>
    <n v="49"/>
    <s v="120000+"/>
    <n v="2018"/>
    <n v="34"/>
    <n v="0.408035282"/>
    <s v="Low_risk_sub_purpose_code"/>
    <s v="40-60"/>
    <s v="between 50 - 100 percentage"/>
    <s v="between 1 - 5 percentage"/>
    <s v="between 2- 5 percentage"/>
    <s v="Green"/>
    <x v="1"/>
    <x v="0"/>
    <n v="426615"/>
    <n v="0"/>
    <n v="226056"/>
    <n v="244894"/>
  </r>
  <r>
    <s v="'009500631131050802"/>
    <s v="CASH IN HAND"/>
    <n v="61"/>
    <s v="40000-60000"/>
    <n v="2014"/>
    <n v="37"/>
    <n v="0.56746543400000005"/>
    <s v="Low_risk_sub_purpose_code"/>
    <s v="Above 80"/>
    <s v="between 50 - 100 percentage"/>
    <s v="less than 1 percentage"/>
    <s v="between 5- 10 percentage"/>
    <s v="Green"/>
    <x v="0"/>
    <x v="2"/>
    <n v="579851"/>
    <n v="0"/>
    <n v="277668"/>
    <n v="308728"/>
  </r>
  <r>
    <s v="'001700697731050204"/>
    <s v="Three Wheeler-Lease-Registered"/>
    <n v="61"/>
    <s v="120000+"/>
    <n v="2018"/>
    <n v="45"/>
    <n v="0.59365333300000001"/>
    <s v="Low_risk_sub_purpose_code"/>
    <s v="60-80"/>
    <s v="between 50 - 100 percentage"/>
    <s v="less than 1 percentage"/>
    <s v="between 5- 10 percentage"/>
    <s v="Green"/>
    <x v="0"/>
    <x v="0"/>
    <n v="617518"/>
    <n v="0"/>
    <n v="434753.06"/>
    <n v="438048"/>
  </r>
  <r>
    <s v="'007000815018050802"/>
    <s v="CASH IN HAND"/>
    <n v="61"/>
    <s v="100000-120000"/>
    <n v="2016"/>
    <n v="54"/>
    <n v="0.43803259300000003"/>
    <s v="Medium_risk_sub_purpose_code"/>
    <s v="60-80"/>
    <s v="less than 50 percentage"/>
    <s v="less than 1 percentage"/>
    <s v="between 2- 5 percentage"/>
    <s v="Green"/>
    <x v="1"/>
    <x v="0"/>
    <n v="434019"/>
    <n v="0"/>
    <n v="363900"/>
    <n v="363900"/>
  </r>
  <r>
    <s v="'041200765436050802"/>
    <s v="CASH IN HAND"/>
    <n v="37"/>
    <s v="80000-100000"/>
    <n v="2012"/>
    <n v="34"/>
    <n v="0.59908866999999999"/>
    <s v="Low_risk_sub_purpose_code"/>
    <s v="Above 80"/>
    <s v="between 100 - 150 percentage"/>
    <s v="between 5 - 10 percentage"/>
    <s v="between 2- 5 percentage"/>
    <s v="Green"/>
    <x v="1"/>
    <x v="2"/>
    <n v="459718"/>
    <n v="0"/>
    <n v="349556.54"/>
    <n v="376194"/>
  </r>
  <r>
    <s v="'001900841736050801"/>
    <s v="CASH IN HAND"/>
    <n v="31"/>
    <s v="100000-120000"/>
    <n v="2012"/>
    <n v="30"/>
    <n v="0.51486914900000003"/>
    <s v="Low_risk_sub_purpose_code"/>
    <s v="Missing"/>
    <s v="between 50 - 100 percentage"/>
    <s v="above 15 percentage"/>
    <s v="between 5- 10 percentage"/>
    <s v="Green"/>
    <x v="0"/>
    <x v="1"/>
    <n v="372078"/>
    <n v="0"/>
    <n v="280962"/>
    <n v="280962"/>
  </r>
  <r>
    <s v="'021100831196050801"/>
    <s v="CASH IN HAND"/>
    <n v="25"/>
    <s v="60000-80000"/>
    <n v="2011"/>
    <n v="27"/>
    <n v="0.43750296799999999"/>
    <s v="Medium_risk_sub_purpose_code"/>
    <s v="40-60"/>
    <s v="less than 50 percentage"/>
    <s v="less than 1 percentage"/>
    <s v="Missing"/>
    <s v="Green"/>
    <x v="0"/>
    <x v="0"/>
    <n v="239907"/>
    <n v="0"/>
    <n v="359314.53"/>
    <n v="360010"/>
  </r>
  <r>
    <s v="'010000326614050801"/>
    <s v="CASH IN HAND"/>
    <n v="37"/>
    <s v="100000-120000"/>
    <n v="2015"/>
    <n v="57"/>
    <n v="0.28222087000000001"/>
    <s v="Medium_risk_sub_purpose_code"/>
    <s v="40-60"/>
    <s v="between 50 - 100 percentage"/>
    <s v="between 1 - 5 percentage"/>
    <s v="between 2- 5 percentage"/>
    <s v="Green"/>
    <x v="0"/>
    <x v="0"/>
    <n v="262015"/>
    <n v="0"/>
    <n v="220308"/>
    <n v="237885"/>
  </r>
  <r>
    <s v="'008400590683050801"/>
    <s v="CASH IN HAND"/>
    <n v="31"/>
    <s v="100000-120000"/>
    <n v="2006"/>
    <n v="40"/>
    <n v="0.43428428600000002"/>
    <s v="Low_risk_sub_purpose_code"/>
    <s v="40-60"/>
    <s v="between 100 - 150 percentage"/>
    <s v="between 1 - 5 percentage"/>
    <s v="between 2- 5 percentage"/>
    <s v="Green"/>
    <x v="0"/>
    <x v="0"/>
    <n v="214620"/>
    <n v="0"/>
    <n v="227020"/>
    <n v="233100"/>
  </r>
  <r>
    <s v="'000200676874050801"/>
    <s v="CASH IN HAND"/>
    <n v="31"/>
    <s v="80000-100000"/>
    <n v="2009"/>
    <n v="32"/>
    <n v="0.37668179099999999"/>
    <s v="Low_risk_sub_purpose_code"/>
    <s v="40-60"/>
    <s v="between 50 - 100 percentage"/>
    <s v="between 1 - 5 percentage"/>
    <s v="between 2- 5 percentage"/>
    <s v="Red"/>
    <x v="0"/>
    <x v="0"/>
    <n v="333218"/>
    <n v="333218"/>
    <n v="87653"/>
    <n v="204636"/>
  </r>
  <r>
    <s v="'006200846114050201"/>
    <s v="Three Wheeler-Lease-Registered"/>
    <n v="19"/>
    <s v="60000-80000"/>
    <n v="2015"/>
    <n v="40"/>
    <n v="0.20164037600000001"/>
    <s v="Low_risk_sub_purpose_code"/>
    <s v="Missing"/>
    <s v="Missing"/>
    <s v="Missing"/>
    <s v="Missing"/>
    <s v="Green"/>
    <x v="0"/>
    <x v="1"/>
    <n v="126995"/>
    <n v="0"/>
    <n v="175280"/>
    <n v="175280"/>
  </r>
  <r>
    <s v="'000600846431050201"/>
    <s v="Three Wheeler-Lease-Registered"/>
    <n v="13"/>
    <s v="60000-80000"/>
    <n v="2014"/>
    <n v="45"/>
    <n v="0.110510414"/>
    <s v="Low_risk_sub_purpose_code"/>
    <s v="Missing"/>
    <s v="Missing"/>
    <s v="Missing"/>
    <s v="Missing"/>
    <s v="Green"/>
    <x v="0"/>
    <x v="1"/>
    <n v="38696"/>
    <n v="0"/>
    <n v="120456"/>
    <n v="120456"/>
  </r>
  <r>
    <s v="'009700661882050801"/>
    <s v="CASH IN HAND"/>
    <n v="13"/>
    <s v="80000-100000"/>
    <n v="2006"/>
    <n v="36"/>
    <n v="0.159631884"/>
    <s v="Low_risk_sub_purpose_code"/>
    <s v="Missing"/>
    <s v="Missing"/>
    <s v="Missing"/>
    <s v="Missing"/>
    <s v="Green"/>
    <x v="0"/>
    <x v="0"/>
    <n v="19505"/>
    <n v="0"/>
    <n v="151452"/>
    <n v="151452"/>
  </r>
  <r>
    <s v="'009300841673050201"/>
    <s v="Three Wheeler-Lease-Registered"/>
    <n v="19"/>
    <s v="100000-120000"/>
    <n v="2010"/>
    <n v="49"/>
    <n v="0.13068127900000001"/>
    <s v="Low_risk_sub_purpose_code"/>
    <s v="Missing"/>
    <s v="between 50 - 100 percentage"/>
    <s v="less than 1 percentage"/>
    <s v="between 2- 5 percentage"/>
    <s v="Green"/>
    <x v="0"/>
    <x v="1"/>
    <n v="57704"/>
    <n v="0"/>
    <n v="107866"/>
    <n v="107866"/>
  </r>
  <r>
    <s v="'000500594531050801"/>
    <s v="CASH IN HAND"/>
    <n v="37"/>
    <s v="120000+"/>
    <n v="2019"/>
    <n v="50"/>
    <n v="0.73568228099999999"/>
    <s v="Low_risk_sub_purpose_code"/>
    <s v="Above 80"/>
    <s v="less than 50 percentage"/>
    <s v="between 1 - 5 percentage"/>
    <s v="between 2- 5 percentage"/>
    <s v="Green"/>
    <x v="0"/>
    <x v="2"/>
    <n v="685449"/>
    <n v="0"/>
    <n v="563262"/>
    <n v="563262"/>
  </r>
  <r>
    <s v="'009300018313050801"/>
    <s v="CASH IN HAND"/>
    <n v="25"/>
    <s v="40000-60000"/>
    <n v="2011"/>
    <n v="54"/>
    <n v="0.21864154799999999"/>
    <s v="Medium_risk_sub_purpose_code"/>
    <s v="40-60"/>
    <s v="less than 50 percentage"/>
    <s v="less than 1 percentage"/>
    <s v="Missing"/>
    <s v="Green"/>
    <x v="0"/>
    <x v="0"/>
    <n v="119420"/>
    <n v="0"/>
    <n v="184891.73"/>
    <n v="188342"/>
  </r>
  <r>
    <s v="'041500687315050801"/>
    <s v="CASH IN HAND"/>
    <n v="37"/>
    <s v="60000-80000"/>
    <n v="2007"/>
    <n v="54"/>
    <n v="0.53632806700000002"/>
    <s v="Medium_risk_sub_purpose_code"/>
    <s v="Above 80"/>
    <s v="between 50 - 100 percentage"/>
    <s v="less than 1 percentage"/>
    <s v="between 2- 5 percentage"/>
    <s v="Green"/>
    <x v="0"/>
    <x v="2"/>
    <n v="326795"/>
    <n v="0"/>
    <n v="236223"/>
    <n v="236223"/>
  </r>
  <r>
    <s v="'008400726797050801"/>
    <s v="CASH IN HAND"/>
    <n v="43"/>
    <s v="60000-80000"/>
    <n v="2011"/>
    <n v="39"/>
    <n v="0.59777314199999998"/>
    <s v="Low_risk_sub_purpose_code"/>
    <s v="Above 80"/>
    <s v="between 50 - 100 percentage"/>
    <s v="between 1 - 5 percentage"/>
    <s v="between 2- 5 percentage"/>
    <s v="Green"/>
    <x v="0"/>
    <x v="2"/>
    <n v="489619"/>
    <n v="0"/>
    <n v="312312"/>
    <n v="336336"/>
  </r>
  <r>
    <s v="'000500574536050802"/>
    <s v="CASH IN HAND"/>
    <n v="49"/>
    <s v="120000+"/>
    <n v="2014"/>
    <n v="56"/>
    <n v="0.51290265899999998"/>
    <s v="Medium_risk_sub_purpose_code"/>
    <s v="60-80"/>
    <s v="less than 50 percentage"/>
    <s v="between 1 - 5 percentage"/>
    <s v="between 5- 10 percentage"/>
    <s v="Green"/>
    <x v="0"/>
    <x v="0"/>
    <n v="450631"/>
    <n v="0"/>
    <n v="342144.58"/>
    <n v="362268"/>
  </r>
  <r>
    <s v="'000600585950050802"/>
    <s v="CASH IN HAND"/>
    <n v="37"/>
    <s v="100000-120000"/>
    <n v="2014"/>
    <n v="40"/>
    <n v="0.60492855499999998"/>
    <s v="Medium_risk_sub_purpose_code"/>
    <s v="Above 80"/>
    <s v="less than 50 percentage"/>
    <s v="less than 1 percentage"/>
    <s v="between 5- 10 percentage"/>
    <s v="Green"/>
    <x v="0"/>
    <x v="2"/>
    <n v="487267"/>
    <n v="0"/>
    <n v="447233.1"/>
    <n v="468224"/>
  </r>
  <r>
    <s v="'004800696797050801"/>
    <s v="CASH IN HAND"/>
    <n v="43"/>
    <s v="100000-120000"/>
    <n v="2020"/>
    <n v="42"/>
    <n v="0.54476469400000005"/>
    <s v="Low_risk_sub_purpose_code"/>
    <s v="Missing"/>
    <s v="Missing"/>
    <s v="Missing"/>
    <s v="Missing"/>
    <s v="Green"/>
    <x v="1"/>
    <x v="2"/>
    <n v="561016"/>
    <n v="0"/>
    <n v="324063.81"/>
    <n v="333827"/>
  </r>
  <r>
    <s v="'004800792671050801"/>
    <s v="CASH IN HAND"/>
    <n v="25"/>
    <s v="120000+"/>
    <n v="2018"/>
    <n v="35"/>
    <n v="0.84555815400000001"/>
    <s v="Medium_risk_sub_purpose_code"/>
    <s v="Above 80"/>
    <s v="between 50 - 100 percentage"/>
    <s v="between 1 - 5 percentage"/>
    <s v="between 5- 10 percentage"/>
    <s v="Green"/>
    <x v="0"/>
    <x v="0"/>
    <n v="514040"/>
    <n v="0"/>
    <n v="1031022"/>
    <n v="1031022"/>
  </r>
  <r>
    <s v="'013100523075050802"/>
    <s v="CASH IN HAND"/>
    <n v="25"/>
    <s v="120000+"/>
    <n v="2011"/>
    <n v="30"/>
    <n v="0.54715458100000003"/>
    <s v="Low_risk_sub_purpose_code"/>
    <s v="Missing"/>
    <s v="Missing"/>
    <s v="Missing"/>
    <s v="Missing"/>
    <s v="Green"/>
    <x v="1"/>
    <x v="0"/>
    <n v="418908"/>
    <n v="0"/>
    <n v="332804"/>
    <n v="349734"/>
  </r>
  <r>
    <s v="'007000844520050801"/>
    <s v="CASH IN HAND"/>
    <n v="37"/>
    <s v="60000-80000"/>
    <n v="2016"/>
    <n v="29"/>
    <n v="0.23875667"/>
    <s v="Low_risk_sub_purpose_code"/>
    <s v="Missing"/>
    <s v="less than 50 percentage"/>
    <s v="between 1 - 5 percentage"/>
    <s v="above 10 percentage"/>
    <s v="Green"/>
    <x v="0"/>
    <x v="1"/>
    <n v="257685"/>
    <n v="0"/>
    <n v="91924"/>
    <n v="129240"/>
  </r>
  <r>
    <s v="'005700841481050201"/>
    <s v="Three Wheeler-Lease-Registered"/>
    <n v="25"/>
    <s v="120000+"/>
    <n v="2015"/>
    <n v="40"/>
    <n v="0.577338028"/>
    <s v="Low_risk_sub_purpose_code"/>
    <s v="Missing"/>
    <s v="Missing"/>
    <s v="Missing"/>
    <s v="Missing"/>
    <s v="Green"/>
    <x v="0"/>
    <x v="1"/>
    <n v="501376"/>
    <n v="0"/>
    <n v="317669"/>
    <n v="317669"/>
  </r>
  <r>
    <s v="'019100805457050201"/>
    <s v="Three Wheeler-Lease-Registered"/>
    <n v="37"/>
    <s v="60000-80000"/>
    <n v="2015"/>
    <n v="35"/>
    <n v="0.47443217399999998"/>
    <s v="Medium_risk_sub_purpose_code"/>
    <s v="60-80"/>
    <s v="less than 50 percentage"/>
    <s v="less than 1 percentage"/>
    <s v="above 10 percentage"/>
    <s v="Green"/>
    <x v="0"/>
    <x v="0"/>
    <n v="297345"/>
    <n v="0"/>
    <n v="442860"/>
    <n v="465003"/>
  </r>
  <r>
    <s v="'000600460927050801"/>
    <s v="CASH IN HAND"/>
    <n v="37"/>
    <s v="100000-120000"/>
    <n v="2011"/>
    <n v="43"/>
    <n v="0.21602580599999999"/>
    <s v="Low_risk_sub_purpose_code"/>
    <s v="Missing"/>
    <s v="Missing"/>
    <s v="Missing"/>
    <s v="Missing"/>
    <s v="Green"/>
    <x v="0"/>
    <x v="1"/>
    <n v="155130"/>
    <n v="0"/>
    <n v="168784"/>
    <n v="179333"/>
  </r>
  <r>
    <s v="'004400762046050202"/>
    <s v="Three Wheeler-Lease-Registered"/>
    <n v="37"/>
    <s v="120000+"/>
    <n v="2012"/>
    <n v="39"/>
    <n v="0.44551063800000001"/>
    <s v="Low_risk_sub_purpose_code"/>
    <s v="20-40"/>
    <s v="between 50 - 100 percentage"/>
    <s v="less than 1 percentage"/>
    <s v="between 2- 5 percentage"/>
    <s v="Green"/>
    <x v="0"/>
    <x v="1"/>
    <n v="354072"/>
    <n v="0"/>
    <n v="203300"/>
    <n v="203300"/>
  </r>
  <r>
    <s v="'005000538853050801"/>
    <s v="CASH IN HAND"/>
    <n v="25"/>
    <s v="80000-100000"/>
    <n v="2010"/>
    <n v="36"/>
    <n v="0.45157138499999999"/>
    <s v="Low_risk_sub_purpose_code"/>
    <s v="Missing"/>
    <s v="Missing"/>
    <s v="Missing"/>
    <s v="Missing"/>
    <s v="Green"/>
    <x v="0"/>
    <x v="1"/>
    <n v="265747"/>
    <n v="0"/>
    <n v="229080"/>
    <n v="229080"/>
  </r>
  <r>
    <s v="'010600622402050203"/>
    <s v="Three Wheeler-Lease-Registered"/>
    <n v="13"/>
    <s v="60000-80000"/>
    <n v="2015"/>
    <n v="35"/>
    <n v="0.15698596500000001"/>
    <s v="Low_risk_sub_purpose_code"/>
    <s v="Missing"/>
    <s v="Missing"/>
    <s v="Missing"/>
    <s v="Missing"/>
    <s v="Green"/>
    <x v="0"/>
    <x v="0"/>
    <n v="36480"/>
    <n v="0"/>
    <n v="222624"/>
    <n v="222624"/>
  </r>
  <r>
    <s v="'005300712708050201"/>
    <s v="Three Wheeler-Lease-Registered"/>
    <n v="13"/>
    <s v="80000-100000"/>
    <n v="2012"/>
    <n v="54"/>
    <n v="0.12336201300000001"/>
    <s v="Medium_risk_sub_purpose_code"/>
    <s v="40-60"/>
    <s v="less than 50 percentage"/>
    <s v="between 5 - 10 percentage"/>
    <s v="above 10 percentage"/>
    <s v="Green"/>
    <x v="1"/>
    <x v="0"/>
    <n v="34864"/>
    <n v="0"/>
    <n v="121994"/>
    <n v="158106"/>
  </r>
  <r>
    <s v="'007800620729050802"/>
    <s v="CASH IN HAND"/>
    <n v="25"/>
    <s v="80000-100000"/>
    <n v="2010"/>
    <n v="52"/>
    <n v="0.56883328899999996"/>
    <s v="Low_risk_sub_purpose_code"/>
    <s v="Missing"/>
    <s v="Missing"/>
    <s v="Missing"/>
    <s v="Missing"/>
    <s v="Green"/>
    <x v="0"/>
    <x v="2"/>
    <n v="256260"/>
    <n v="0"/>
    <n v="483856"/>
    <n v="483856"/>
  </r>
  <r>
    <s v="'001500652088050804"/>
    <s v="CASH IN HAND"/>
    <n v="37"/>
    <s v="120000+"/>
    <n v="2012"/>
    <n v="28"/>
    <n v="0.408309268"/>
    <s v="Low_risk_sub_purpose_code"/>
    <s v="20-40"/>
    <s v="less than 50 percentage"/>
    <s v="above 15 percentage"/>
    <s v="above 10 percentage"/>
    <s v="Green"/>
    <x v="0"/>
    <x v="0"/>
    <n v="380486"/>
    <n v="0"/>
    <n v="283574"/>
    <n v="301598"/>
  </r>
  <r>
    <s v="'013300499755050202"/>
    <s v="Three Wheeler-Lease-Registered"/>
    <n v="37"/>
    <s v="120000+"/>
    <n v="2018"/>
    <n v="34"/>
    <n v="0.268064529"/>
    <s v="Low_risk_sub_purpose_code"/>
    <s v="0-20"/>
    <s v="less than 50 percentage"/>
    <s v="between 1 - 5 percentage"/>
    <s v="above 10 percentage"/>
    <s v="Green"/>
    <x v="0"/>
    <x v="2"/>
    <n v="251794"/>
    <n v="0"/>
    <n v="182954"/>
    <n v="187486"/>
  </r>
  <r>
    <s v="'041500594687050201"/>
    <s v="Three Wheeler-Lease-Registered"/>
    <n v="25"/>
    <s v="120000+"/>
    <n v="2016"/>
    <n v="46"/>
    <n v="0.62857286199999995"/>
    <s v="Low_risk_sub_purpose_code"/>
    <s v="60-80"/>
    <s v="between 50 - 100 percentage"/>
    <s v="less than 1 percentage"/>
    <s v="between 5- 10 percentage"/>
    <s v="Green"/>
    <x v="0"/>
    <x v="0"/>
    <n v="470305"/>
    <n v="0"/>
    <n v="453618"/>
    <n v="453618"/>
  </r>
  <r>
    <s v="'006200839522050801"/>
    <s v="CASH IN HAND"/>
    <n v="25"/>
    <s v="60000-80000"/>
    <n v="2015"/>
    <n v="41"/>
    <n v="0.18436782600000001"/>
    <s v="Low_risk_sub_purpose_code"/>
    <s v="20-40"/>
    <s v="less than 50 percentage"/>
    <s v="between 10 - 15 percentage"/>
    <s v="between 5- 10 percentage"/>
    <s v="Green"/>
    <x v="0"/>
    <x v="0"/>
    <n v="148343"/>
    <n v="0"/>
    <n v="146691.88"/>
    <n v="151877"/>
  </r>
  <r>
    <s v="'001100268122050201"/>
    <s v="Three Wheeler-Lease-Registered"/>
    <n v="37"/>
    <s v="120000+"/>
    <n v="2014"/>
    <n v="32"/>
    <n v="0.31735766799999998"/>
    <s v="Low_risk_sub_purpose_code"/>
    <s v="Missing"/>
    <s v="between 50 - 100 percentage"/>
    <s v="between 1 - 5 percentage"/>
    <s v="between 5- 10 percentage"/>
    <s v="Green"/>
    <x v="0"/>
    <x v="1"/>
    <n v="272132"/>
    <n v="0"/>
    <n v="128520"/>
    <n v="157080"/>
  </r>
  <r>
    <s v="'004200843182050201"/>
    <s v="Three Wheeler-Lease-Registered"/>
    <n v="13"/>
    <s v="80000-100000"/>
    <n v="2010"/>
    <n v="42"/>
    <n v="0.38516125000000001"/>
    <s v="Low_risk_sub_purpose_code"/>
    <s v="Missing"/>
    <s v="Missing"/>
    <s v="Missing"/>
    <s v="Missing"/>
    <s v="Green"/>
    <x v="0"/>
    <x v="1"/>
    <n v="105717"/>
    <n v="0"/>
    <n v="321460"/>
    <n v="321460"/>
  </r>
  <r>
    <s v="'002500495384050802"/>
    <s v="CASH IN HAND"/>
    <n v="25"/>
    <s v="80000-100000"/>
    <n v="2012"/>
    <n v="32"/>
    <n v="0.48005132099999998"/>
    <s v="Medium_risk_sub_purpose_code"/>
    <s v="40-60"/>
    <s v="less than 50 percentage"/>
    <s v="between 5 - 10 percentage"/>
    <s v="above 10 percentage"/>
    <s v="Red"/>
    <x v="0"/>
    <x v="0"/>
    <n v="305011"/>
    <n v="305011"/>
    <n v="364281"/>
    <n v="486149"/>
  </r>
  <r>
    <s v="'020000828457050201"/>
    <s v="Three Wheeler-Lease-Registered"/>
    <n v="49"/>
    <s v="80000-100000"/>
    <n v="2015"/>
    <n v="44"/>
    <n v="0.51949652199999996"/>
    <s v="Low_risk_sub_purpose_code"/>
    <s v="40-60"/>
    <s v="less than 50 percentage"/>
    <s v="less than 1 percentage"/>
    <s v="Missing"/>
    <s v="Green"/>
    <x v="0"/>
    <x v="0"/>
    <n v="526369"/>
    <n v="0"/>
    <n v="361712"/>
    <n v="390464"/>
  </r>
  <r>
    <s v="'041400700318050201"/>
    <s v="Three Wheeler-Lease-Registered"/>
    <n v="30"/>
    <s v="60000-80000"/>
    <n v="2011"/>
    <n v="31"/>
    <n v="0.40876140799999999"/>
    <s v="Low_risk_sub_purpose_code"/>
    <s v="Above 80"/>
    <s v="between 50 - 100 percentage"/>
    <s v="between 5 - 10 percentage"/>
    <s v="between 2- 5 percentage"/>
    <s v="Green"/>
    <x v="0"/>
    <x v="1"/>
    <n v="286394"/>
    <n v="0"/>
    <n v="225314.5"/>
    <n v="245472"/>
  </r>
  <r>
    <s v="'005000832619050201"/>
    <s v="Three Wheeler-Lease-Registered"/>
    <n v="25"/>
    <s v="80000-100000"/>
    <n v="2013"/>
    <n v="55"/>
    <n v="0.41748285699999998"/>
    <s v="Low_risk_sub_purpose_code"/>
    <s v="0-20"/>
    <s v="Missing"/>
    <s v="Missing"/>
    <s v="Missing"/>
    <s v="Green"/>
    <x v="0"/>
    <x v="0"/>
    <n v="249109"/>
    <n v="0"/>
    <n v="369642"/>
    <n v="369642"/>
  </r>
  <r>
    <s v="'004100585230050801"/>
    <s v="CASH IN HAND"/>
    <n v="25"/>
    <s v="100000-120000"/>
    <n v="2015"/>
    <n v="42"/>
    <n v="0.84597478299999995"/>
    <s v="Medium_risk_sub_purpose_code"/>
    <s v="60-80"/>
    <s v="less than 50 percentage"/>
    <s v="less than 1 percentage"/>
    <s v="above 10 percentage"/>
    <s v="Green"/>
    <x v="0"/>
    <x v="1"/>
    <n v="383779"/>
    <n v="0"/>
    <n v="979776"/>
    <n v="979776"/>
  </r>
  <r>
    <s v="'004600603516050803"/>
    <s v="CASH IN HAND"/>
    <n v="37"/>
    <s v="40000-60000"/>
    <n v="2013"/>
    <n v="43"/>
    <n v="0.358797115"/>
    <s v="Low_risk_sub_purpose_code"/>
    <s v="60-80"/>
    <s v="between 50 - 100 percentage"/>
    <s v="between 1 - 5 percentage"/>
    <s v="between 5- 10 percentage"/>
    <s v="Green"/>
    <x v="0"/>
    <x v="0"/>
    <n v="301406"/>
    <n v="0"/>
    <n v="231268.88"/>
    <n v="251280"/>
  </r>
  <r>
    <s v="'008700838106050201"/>
    <s v="Three Wheeler-Lease-Registered"/>
    <n v="19"/>
    <s v="120000+"/>
    <n v="2009"/>
    <n v="59"/>
    <n v="0.320518209"/>
    <s v="Low_risk_sub_purpose_code"/>
    <s v="20-40"/>
    <s v="between 100 - 150 percentage"/>
    <s v="between 1 - 5 percentage"/>
    <s v="less than 2 percentage"/>
    <s v="Green"/>
    <x v="0"/>
    <x v="0"/>
    <n v="130894"/>
    <n v="0"/>
    <n v="239107"/>
    <n v="239107"/>
  </r>
  <r>
    <s v="'017400841714050201"/>
    <s v="Three Wheeler-Lease-Registered"/>
    <n v="25"/>
    <s v="100000-120000"/>
    <n v="2008"/>
    <n v="52"/>
    <n v="0.245823188"/>
    <s v="Low_risk_sub_purpose_code"/>
    <s v="Missing"/>
    <s v="between 50 - 100 percentage"/>
    <s v="between 5 - 10 percentage"/>
    <s v="between 5- 10 percentage"/>
    <s v="Green"/>
    <x v="0"/>
    <x v="1"/>
    <n v="121868"/>
    <n v="0"/>
    <n v="105672.96000000001"/>
    <n v="117410"/>
  </r>
  <r>
    <s v="'001000746142050203"/>
    <s v="Three Wheeler-Lease-Registered"/>
    <n v="37"/>
    <s v="80000-100000"/>
    <n v="2015"/>
    <n v="60"/>
    <n v="0.37218309900000002"/>
    <s v="Low_risk_sub_purpose_code"/>
    <s v="Missing"/>
    <s v="less than 50 percentage"/>
    <s v="between 5 - 10 percentage"/>
    <s v="between 5- 10 percentage"/>
    <s v="Green"/>
    <x v="0"/>
    <x v="1"/>
    <n v="335128"/>
    <n v="0"/>
    <n v="185520"/>
    <n v="185520"/>
  </r>
  <r>
    <s v="'003100001395050802"/>
    <s v="CASH IN HAND"/>
    <n v="61"/>
    <s v="120000+"/>
    <n v="2011"/>
    <n v="55"/>
    <n v="0.67245684500000003"/>
    <s v="Low_risk_sub_purpose_code"/>
    <s v="Above 80"/>
    <s v="less than 50 percentage"/>
    <s v="less than 1 percentage"/>
    <s v="above 10 percentage"/>
    <s v="Green"/>
    <x v="0"/>
    <x v="2"/>
    <n v="573456"/>
    <n v="0"/>
    <n v="331845"/>
    <n v="331845"/>
  </r>
  <r>
    <s v="'005100838862050201"/>
    <s v="Three Wheeler-Lease-Registered"/>
    <n v="25"/>
    <s v="80000-100000"/>
    <n v="2014"/>
    <n v="29"/>
    <n v="0.30903768799999998"/>
    <s v="Low_risk_sub_purpose_code"/>
    <s v="0-20"/>
    <s v="between 50 - 100 percentage"/>
    <s v="between 1 - 5 percentage"/>
    <s v="between 5- 10 percentage"/>
    <s v="Green"/>
    <x v="0"/>
    <x v="0"/>
    <n v="235085"/>
    <n v="0"/>
    <n v="199725"/>
    <n v="227425"/>
  </r>
  <r>
    <s v="'005500345490050801"/>
    <s v="CASH IN HAND"/>
    <n v="49"/>
    <s v="120000+"/>
    <n v="2010"/>
    <n v="33"/>
    <n v="0.62353120200000001"/>
    <s v="Low_risk_sub_purpose_code"/>
    <s v="Above 80"/>
    <s v="between 50 - 100 percentage"/>
    <s v="less than 1 percentage"/>
    <s v="between 5- 10 percentage"/>
    <s v="Green"/>
    <x v="0"/>
    <x v="1"/>
    <n v="464130"/>
    <n v="0"/>
    <n v="212330"/>
    <n v="212330"/>
  </r>
  <r>
    <s v="'003600711209050801"/>
    <s v="CASH IN HAND"/>
    <n v="37"/>
    <s v="60000-80000"/>
    <n v="2012"/>
    <n v="46"/>
    <n v="0.51159647799999997"/>
    <s v="Medium_risk_sub_purpose_code"/>
    <s v="Above 80"/>
    <s v="between 50 - 100 percentage"/>
    <s v="between 1 - 5 percentage"/>
    <s v="between 2- 5 percentage"/>
    <s v="Green"/>
    <x v="0"/>
    <x v="0"/>
    <n v="437363"/>
    <n v="0"/>
    <n v="255024"/>
    <n v="278208"/>
  </r>
  <r>
    <s v="'000600841228050201"/>
    <s v="Three Wheeler-Lease-Registered"/>
    <n v="25"/>
    <s v="100000-120000"/>
    <n v="2011"/>
    <n v="21"/>
    <n v="0.239912871"/>
    <s v="Low_risk_sub_purpose_code"/>
    <s v="Missing"/>
    <s v="Missing"/>
    <s v="Missing"/>
    <s v="Missing"/>
    <s v="Green"/>
    <x v="1"/>
    <x v="0"/>
    <n v="144712"/>
    <n v="0"/>
    <n v="158136"/>
    <n v="158136"/>
  </r>
  <r>
    <s v="'008200628959050801"/>
    <s v="CASH IN HAND"/>
    <n v="25"/>
    <s v="60000-80000"/>
    <n v="2006"/>
    <n v="29"/>
    <n v="0.53005571399999996"/>
    <s v="Medium_risk_sub_purpose_code"/>
    <s v="40-60"/>
    <s v="between 50 - 100 percentage"/>
    <s v="less than 1 percentage"/>
    <s v="above 10 percentage"/>
    <s v="Green"/>
    <x v="1"/>
    <x v="0"/>
    <n v="187396"/>
    <n v="0"/>
    <n v="341991.27"/>
    <n v="387498"/>
  </r>
  <r>
    <s v="'002600837424050201"/>
    <s v="Three Wheeler-Lease-Registered"/>
    <n v="37"/>
    <s v="100000-120000"/>
    <n v="2014"/>
    <n v="54"/>
    <n v="0.61969757199999997"/>
    <s v="Low_risk_sub_purpose_code"/>
    <s v="Above 80"/>
    <s v="between 100 - 150 percentage"/>
    <s v="less than 1 percentage"/>
    <s v="between 2- 5 percentage"/>
    <s v="Green"/>
    <x v="0"/>
    <x v="0"/>
    <n v="539720"/>
    <n v="0"/>
    <n v="378201.76"/>
    <n v="378876"/>
  </r>
  <r>
    <s v="'004200669100050202"/>
    <s v="Three Wheeler-Lease-Registered"/>
    <n v="13"/>
    <s v="60000-80000"/>
    <n v="2011"/>
    <n v="53"/>
    <n v="0.12103956"/>
    <s v="Low_risk_sub_purpose_code"/>
    <s v="Missing"/>
    <s v="Missing"/>
    <s v="Missing"/>
    <s v="Missing"/>
    <s v="Green"/>
    <x v="0"/>
    <x v="1"/>
    <n v="26471"/>
    <n v="0"/>
    <n v="147708"/>
    <n v="147708"/>
  </r>
  <r>
    <s v="'012400732524050202"/>
    <s v="Three Wheeler-Lease-Registered"/>
    <n v="30"/>
    <s v="120000+"/>
    <n v="2015"/>
    <n v="21"/>
    <n v="0.33269565200000001"/>
    <s v="Medium_risk_sub_purpose_code"/>
    <s v="Missing"/>
    <s v="Missing"/>
    <s v="Missing"/>
    <s v="Missing"/>
    <s v="Green"/>
    <x v="0"/>
    <x v="1"/>
    <n v="312765"/>
    <n v="0"/>
    <n v="230120"/>
    <n v="251040"/>
  </r>
  <r>
    <s v="'000900817046050801"/>
    <s v="CASH IN HAND"/>
    <n v="49"/>
    <s v="100000-120000"/>
    <n v="2007"/>
    <n v="49"/>
    <n v="0.27922554599999999"/>
    <s v="Medium_risk_sub_purpose_code"/>
    <s v="60-80"/>
    <s v="between 50 - 100 percentage"/>
    <s v="less than 1 percentage"/>
    <s v="between 2- 5 percentage"/>
    <s v="Green"/>
    <x v="0"/>
    <x v="0"/>
    <n v="160043"/>
    <n v="0"/>
    <n v="162412"/>
    <n v="162412"/>
  </r>
  <r>
    <s v="'006800450746050801"/>
    <s v="CASH IN HAND"/>
    <n v="49"/>
    <s v="100000-120000"/>
    <n v="2008"/>
    <n v="35"/>
    <n v="0.33495741899999998"/>
    <s v="Medium_risk_sub_purpose_code"/>
    <s v="60-80"/>
    <s v="less than 50 percentage"/>
    <s v="less than 1 percentage"/>
    <s v="between 2- 5 percentage"/>
    <s v="Green"/>
    <x v="0"/>
    <x v="0"/>
    <n v="220654"/>
    <n v="0"/>
    <n v="190472"/>
    <n v="219576"/>
  </r>
  <r>
    <s v="'005600563445050802"/>
    <s v="CASH IN HAND"/>
    <n v="61"/>
    <s v="60000-80000"/>
    <n v="2011"/>
    <n v="26"/>
    <n v="0.50800722600000003"/>
    <s v="Low_risk_sub_purpose_code"/>
    <s v="Above 80"/>
    <s v="less than 50 percentage"/>
    <s v="between 1 - 5 percentage"/>
    <s v="between 5- 10 percentage"/>
    <s v="Red"/>
    <x v="1"/>
    <x v="0"/>
    <n v="497215"/>
    <n v="497215"/>
    <n v="233460"/>
    <n v="315452"/>
  </r>
  <r>
    <s v="'001300829936050201"/>
    <s v="Three Wheeler-Lease-Registered"/>
    <n v="12"/>
    <s v="120000+"/>
    <n v="2016"/>
    <n v="37"/>
    <n v="0.25775880499999998"/>
    <s v="Low_risk_sub_purpose_code"/>
    <s v="below 0"/>
    <s v="between 50 - 100 percentage"/>
    <s v="above 15 percentage"/>
    <s v="above 10 percentage"/>
    <s v="Red"/>
    <x v="0"/>
    <x v="1"/>
    <n v="73085"/>
    <n v="73085"/>
    <n v="316315"/>
    <n v="389400"/>
  </r>
  <r>
    <s v="'000800074386050802"/>
    <s v="CASH IN HAND"/>
    <n v="61"/>
    <s v="60000-80000"/>
    <n v="2014"/>
    <n v="31"/>
    <n v="0.287303584"/>
    <s v="Medium_risk_sub_purpose_code"/>
    <s v="40-60"/>
    <s v="less than 50 percentage"/>
    <s v="less than 1 percentage"/>
    <s v="between 5- 10 percentage"/>
    <s v="Red"/>
    <x v="0"/>
    <x v="0"/>
    <n v="292377"/>
    <n v="0"/>
    <n v="201684"/>
    <n v="215498"/>
  </r>
  <r>
    <s v="'004400810754050201"/>
    <s v="Three Wheeler-Lease-Registered"/>
    <n v="37"/>
    <s v="120000+"/>
    <n v="2015"/>
    <n v="43"/>
    <n v="0.45396173899999998"/>
    <s v="Low_risk_sub_purpose_code"/>
    <s v="Missing"/>
    <s v="Missing"/>
    <s v="Missing"/>
    <s v="Missing"/>
    <s v="Green"/>
    <x v="0"/>
    <x v="0"/>
    <n v="314498"/>
    <n v="0"/>
    <n v="468020"/>
    <n v="468020"/>
  </r>
  <r>
    <s v="'040100695532050802"/>
    <s v="CASH IN HAND"/>
    <n v="25"/>
    <s v="60000-80000"/>
    <n v="2005"/>
    <n v="25"/>
    <n v="0.39537777800000001"/>
    <s v="Low_risk_sub_purpose_code"/>
    <s v="Missing"/>
    <s v="Missing"/>
    <s v="Missing"/>
    <s v="Missing"/>
    <s v="Green"/>
    <x v="1"/>
    <x v="1"/>
    <n v="189052"/>
    <n v="0"/>
    <n v="92974.64"/>
    <n v="132780"/>
  </r>
  <r>
    <s v="'009300845165050201"/>
    <s v="Three Wheeler-Lease-Registered"/>
    <n v="49"/>
    <s v="100000-120000"/>
    <n v="2016"/>
    <n v="39"/>
    <n v="0.47443010299999999"/>
    <s v="Low_risk_sub_purpose_code"/>
    <s v="20-40"/>
    <s v="less than 50 percentage"/>
    <s v="between 1 - 5 percentage"/>
    <s v="between 5- 10 percentage"/>
    <s v="Green"/>
    <x v="1"/>
    <x v="1"/>
    <n v="473102"/>
    <n v="0"/>
    <n v="210634"/>
    <n v="213090"/>
  </r>
  <r>
    <s v="'005500843233050801"/>
    <s v="CASH IN HAND"/>
    <n v="49"/>
    <s v="120000+"/>
    <n v="2015"/>
    <n v="46"/>
    <n v="0.58636807499999999"/>
    <s v="Low_risk_sub_purpose_code"/>
    <s v="Missing"/>
    <s v="between 50 - 100 percentage"/>
    <s v="less than 1 percentage"/>
    <s v="between 2- 5 percentage"/>
    <s v="Green"/>
    <x v="0"/>
    <x v="1"/>
    <n v="566014"/>
    <n v="0"/>
    <n v="255960"/>
    <n v="255960"/>
  </r>
  <r>
    <s v="'001300007327050801"/>
    <s v="CASH IN HAND"/>
    <n v="37"/>
    <s v="100000-120000"/>
    <n v="2015"/>
    <n v="77"/>
    <n v="0.73873070200000002"/>
    <s v="Low_risk_sub_purpose_code"/>
    <s v="Above 80"/>
    <s v="between 100 - 150 percentage"/>
    <s v="between 1 - 5 percentage"/>
    <s v="between 2- 5 percentage"/>
    <s v="Green"/>
    <x v="0"/>
    <x v="1"/>
    <n v="676728"/>
    <n v="0"/>
    <n v="488111"/>
    <n v="525658"/>
  </r>
  <r>
    <s v="'010000631444050201"/>
    <s v="Three Wheeler-Lease-Registered"/>
    <n v="19"/>
    <s v="100000-120000"/>
    <n v="2008"/>
    <n v="34"/>
    <n v="0.186736232"/>
    <s v="Low_risk_sub_purpose_code"/>
    <s v="Missing"/>
    <s v="Missing"/>
    <s v="Missing"/>
    <s v="Missing"/>
    <s v="Green"/>
    <x v="0"/>
    <x v="1"/>
    <n v="92685"/>
    <n v="0"/>
    <n v="100538"/>
    <n v="122903"/>
  </r>
  <r>
    <s v="'040200844321050801"/>
    <s v="CASH IN HAND"/>
    <n v="37"/>
    <s v="120000+"/>
    <n v="2009"/>
    <n v="60"/>
    <n v="0.41716013299999999"/>
    <s v="Low_risk_sub_purpose_code"/>
    <s v="Missing"/>
    <s v="Missing"/>
    <s v="Missing"/>
    <s v="Missing"/>
    <s v="Green"/>
    <x v="0"/>
    <x v="1"/>
    <n v="264790"/>
    <n v="0"/>
    <n v="154330"/>
    <n v="154330"/>
  </r>
  <r>
    <s v="'001200207892050801"/>
    <s v="CASH IN HAND"/>
    <n v="49"/>
    <s v="80000-100000"/>
    <n v="2014"/>
    <n v="48"/>
    <n v="0.51156716800000002"/>
    <s v="Medium_risk_sub_purpose_code"/>
    <s v="20-40"/>
    <s v="between 50 - 100 percentage"/>
    <s v="less than 1 percentage"/>
    <s v="between 5- 10 percentage"/>
    <s v="Green"/>
    <x v="0"/>
    <x v="0"/>
    <n v="424333"/>
    <n v="0"/>
    <n v="379296"/>
    <n v="400368"/>
  </r>
  <r>
    <s v="'011300612141050801"/>
    <s v="CASH IN HAND"/>
    <n v="37"/>
    <s v="60000-80000"/>
    <n v="2013"/>
    <n v="33"/>
    <n v="0.29912857100000001"/>
    <s v="Low_risk_sub_purpose_code"/>
    <s v="Missing"/>
    <s v="Missing"/>
    <s v="Missing"/>
    <s v="Missing"/>
    <s v="Green"/>
    <x v="0"/>
    <x v="0"/>
    <n v="271756"/>
    <n v="0"/>
    <n v="141546"/>
    <n v="169367"/>
  </r>
  <r>
    <s v="'953700842951050201"/>
    <s v="Three Wheeler-Lease-Registered"/>
    <n v="25"/>
    <s v="60000-80000"/>
    <n v="2012"/>
    <n v="38"/>
    <n v="0.23331279199999999"/>
    <s v="Low_risk_sub_purpose_code"/>
    <s v="Missing"/>
    <s v="between 100 - 150 percentage"/>
    <s v="less than 1 percentage"/>
    <s v="between 2- 5 percentage"/>
    <s v="Green"/>
    <x v="0"/>
    <x v="1"/>
    <n v="165046"/>
    <n v="0"/>
    <n v="114308"/>
    <n v="141130"/>
  </r>
  <r>
    <s v="'005100829651050801"/>
    <s v="CASH IN HAND"/>
    <n v="25"/>
    <s v="60000-80000"/>
    <n v="2012"/>
    <n v="30"/>
    <n v="0.517127805"/>
    <s v="Low_risk_sub_purpose_code"/>
    <s v="Missing"/>
    <s v="Missing"/>
    <s v="Missing"/>
    <s v="Missing"/>
    <s v="Green"/>
    <x v="0"/>
    <x v="0"/>
    <n v="279855"/>
    <n v="0"/>
    <n v="475215"/>
    <n v="475215"/>
  </r>
  <r>
    <s v="'004400189719050801"/>
    <s v="CASH IN HAND"/>
    <n v="49"/>
    <s v="120000+"/>
    <n v="2013"/>
    <n v="56"/>
    <n v="0.65917905799999998"/>
    <s v="Low_risk_sub_purpose_code"/>
    <s v="Above 80"/>
    <s v="between 50 - 100 percentage"/>
    <s v="between 1 - 5 percentage"/>
    <s v="between 5- 10 percentage"/>
    <s v="Green"/>
    <x v="0"/>
    <x v="1"/>
    <n v="561722"/>
    <n v="0"/>
    <n v="270644"/>
    <n v="270644"/>
  </r>
  <r>
    <s v="'011000830530050801"/>
    <s v="CASH IN HAND"/>
    <n v="37"/>
    <s v="80000-100000"/>
    <n v="2010"/>
    <n v="43"/>
    <n v="0.52220026799999997"/>
    <s v="Medium_risk_sub_purpose_code"/>
    <s v="40-60"/>
    <s v="less than 50 percentage"/>
    <s v="less than 1 percentage"/>
    <s v="Missing"/>
    <s v="Green"/>
    <x v="0"/>
    <x v="0"/>
    <n v="357346"/>
    <n v="0"/>
    <n v="315519.53000000003"/>
    <n v="338010"/>
  </r>
  <r>
    <s v="'008400433065050801"/>
    <s v="CASH IN HAND"/>
    <n v="25"/>
    <s v="60000-80000"/>
    <n v="2014"/>
    <n v="24"/>
    <n v="0.37298757900000001"/>
    <s v="Low_risk_sub_purpose_code"/>
    <s v="0-20"/>
    <s v="between 50 - 100 percentage"/>
    <s v="between 1 - 5 percentage"/>
    <s v="between 2- 5 percentage"/>
    <s v="Green"/>
    <x v="0"/>
    <x v="1"/>
    <n v="265440"/>
    <n v="0"/>
    <n v="219140"/>
    <n v="219140"/>
  </r>
  <r>
    <s v="'041200823654050802"/>
    <s v="CASH IN HAND"/>
    <n v="37"/>
    <s v="60000-80000"/>
    <n v="2015"/>
    <n v="37"/>
    <n v="0.52290173900000003"/>
    <s v="Medium_risk_sub_purpose_code"/>
    <s v="60-80"/>
    <s v="between 100 - 150 percentage"/>
    <s v="less than 1 percentage"/>
    <s v="between 2- 5 percentage"/>
    <s v="Green"/>
    <x v="0"/>
    <x v="0"/>
    <n v="431695"/>
    <n v="0"/>
    <n v="399375"/>
    <n v="430000"/>
  </r>
  <r>
    <s v="'002500718285050806"/>
    <s v="CASH IN HAND"/>
    <n v="49"/>
    <s v="120000+"/>
    <n v="2017"/>
    <n v="62"/>
    <n v="0.74206833299999997"/>
    <s v="Medium_risk_sub_purpose_code"/>
    <s v="Above 80"/>
    <s v="between 50 - 100 percentage"/>
    <s v="less than 1 percentage"/>
    <s v="between 2- 5 percentage"/>
    <s v="Red"/>
    <x v="0"/>
    <x v="2"/>
    <n v="921557"/>
    <n v="921557"/>
    <n v="269901"/>
    <n v="453713"/>
  </r>
  <r>
    <s v="'004400840394050201"/>
    <s v="Three Wheeler-Lease-Registered"/>
    <n v="25"/>
    <s v="120000+"/>
    <n v="2007"/>
    <n v="19"/>
    <n v="0.377150924"/>
    <s v="Low_risk_sub_purpose_code"/>
    <s v="Missing"/>
    <s v="Missing"/>
    <s v="Missing"/>
    <s v="Missing"/>
    <s v="Green"/>
    <x v="0"/>
    <x v="0"/>
    <n v="191452"/>
    <n v="0"/>
    <n v="196515"/>
    <n v="196515"/>
  </r>
  <r>
    <s v="'005100842758050201"/>
    <s v="Three Wheeler-Lease-Registered"/>
    <n v="43"/>
    <s v="80000-100000"/>
    <n v="2013"/>
    <n v="58"/>
    <n v="0.21624456"/>
    <s v="Low_risk_sub_purpose_code"/>
    <s v="Missing"/>
    <s v="between 50 - 100 percentage"/>
    <s v="between 1 - 5 percentage"/>
    <s v="between 2- 5 percentage"/>
    <s v="Green"/>
    <x v="0"/>
    <x v="1"/>
    <n v="212955"/>
    <n v="0"/>
    <n v="79583"/>
    <n v="98610"/>
  </r>
  <r>
    <s v="'006300842867050801"/>
    <s v="CASH IN HAND"/>
    <n v="49"/>
    <s v="120000+"/>
    <n v="2012"/>
    <n v="58"/>
    <n v="0.57265694599999994"/>
    <s v="Low_risk_sub_purpose_code"/>
    <s v="Missing"/>
    <s v="between 100 - 150 percentage"/>
    <s v="above 15 percentage"/>
    <s v="above 10 percentage"/>
    <s v="Green"/>
    <x v="0"/>
    <x v="1"/>
    <n v="471679"/>
    <n v="0"/>
    <n v="215150"/>
    <n v="215150"/>
  </r>
  <r>
    <s v="'001100001886050801"/>
    <s v="CASH IN HAND"/>
    <n v="37"/>
    <s v="40000-60000"/>
    <n v="2010"/>
    <n v="47"/>
    <n v="0.39326818800000002"/>
    <s v="Low_risk_sub_purpose_code"/>
    <s v="40-60"/>
    <s v="less than 50 percentage"/>
    <s v="less than 1 percentage"/>
    <s v="less than 2 percentage"/>
    <s v="Green"/>
    <x v="0"/>
    <x v="0"/>
    <n v="294064"/>
    <n v="0"/>
    <n v="210672"/>
    <n v="210672"/>
  </r>
  <r>
    <s v="'003300318592050202"/>
    <s v="Three Wheeler-Lease-Registered"/>
    <n v="37"/>
    <s v="120000+"/>
    <n v="2019"/>
    <n v="32"/>
    <n v="0.83477881899999995"/>
    <s v="Medium_risk_sub_purpose_code"/>
    <s v="Above 80"/>
    <s v="less than 50 percentage"/>
    <s v="less than 1 percentage"/>
    <s v="between 5- 10 percentage"/>
    <s v="Red"/>
    <x v="0"/>
    <x v="2"/>
    <n v="931314"/>
    <n v="0"/>
    <n v="629664"/>
    <n v="674640"/>
  </r>
  <r>
    <s v="'006500805568050201"/>
    <s v="Three Wheeler-Lease-Registered"/>
    <n v="25"/>
    <s v="60000-80000"/>
    <n v="2012"/>
    <n v="29"/>
    <n v="0.37082264199999998"/>
    <s v="Medium_risk_sub_purpose_code"/>
    <s v="20-40"/>
    <s v="Missing"/>
    <s v="Missing"/>
    <s v="Missing"/>
    <s v="Green"/>
    <x v="0"/>
    <x v="0"/>
    <n v="87649"/>
    <n v="0"/>
    <n v="435876"/>
    <n v="435876"/>
  </r>
  <r>
    <s v="'006800310266050803"/>
    <s v="CASH IN HAND"/>
    <n v="37"/>
    <s v="80000-100000"/>
    <n v="2011"/>
    <n v="27"/>
    <n v="0.54036128999999999"/>
    <s v="Low_risk_sub_purpose_code"/>
    <s v="40-60"/>
    <s v="between 50 - 100 percentage"/>
    <s v="between 1 - 5 percentage"/>
    <s v="between 5- 10 percentage"/>
    <s v="Green"/>
    <x v="0"/>
    <x v="2"/>
    <n v="477696"/>
    <n v="0"/>
    <n v="237572"/>
    <n v="298608"/>
  </r>
  <r>
    <s v="'019100816191050201"/>
    <s v="Three Wheeler-Lease-Registered"/>
    <n v="19"/>
    <s v="120000+"/>
    <n v="2017"/>
    <n v="50"/>
    <n v="0.312724167"/>
    <s v="Medium_risk_sub_purpose_code"/>
    <s v="20-40"/>
    <s v="between 50 - 100 percentage"/>
    <s v="between 10 - 15 percentage"/>
    <s v="between 5- 10 percentage"/>
    <s v="Green"/>
    <x v="0"/>
    <x v="0"/>
    <n v="47904"/>
    <n v="0"/>
    <n v="527402"/>
    <n v="527402"/>
  </r>
  <r>
    <s v="'002800636620050802"/>
    <s v="CASH IN HAND"/>
    <n v="37"/>
    <s v="80000-100000"/>
    <n v="2012"/>
    <n v="22"/>
    <n v="0.45024039399999999"/>
    <s v="Low_risk_sub_purpose_code"/>
    <s v="Missing"/>
    <s v="Missing"/>
    <s v="Missing"/>
    <s v="Missing"/>
    <s v="Green"/>
    <x v="0"/>
    <x v="0"/>
    <n v="388931"/>
    <n v="0"/>
    <n v="251052"/>
    <n v="251052"/>
  </r>
  <r>
    <s v="'004600531160050801"/>
    <s v="CASH IN HAND"/>
    <n v="49"/>
    <s v="100000-120000"/>
    <n v="2015"/>
    <n v="40"/>
    <n v="0.54746754399999997"/>
    <s v="Low_risk_sub_purpose_code"/>
    <s v="Missing"/>
    <s v="Missing"/>
    <s v="Missing"/>
    <s v="Missing"/>
    <s v="Green"/>
    <x v="0"/>
    <x v="2"/>
    <n v="586928"/>
    <n v="0"/>
    <n v="264863.46999999997"/>
    <n v="297504"/>
  </r>
  <r>
    <s v="'002800691145050801"/>
    <s v="CASH IN HAND"/>
    <n v="49"/>
    <s v="80000-100000"/>
    <n v="2006"/>
    <n v="62"/>
    <n v="0.60232142899999996"/>
    <s v="Low_risk_sub_purpose_code"/>
    <s v="Above 80"/>
    <s v="less than 50 percentage"/>
    <s v="less than 1 percentage"/>
    <s v="between 5- 10 percentage"/>
    <s v="Green"/>
    <x v="0"/>
    <x v="2"/>
    <n v="378116"/>
    <n v="0"/>
    <n v="249417"/>
    <n v="271152"/>
  </r>
  <r>
    <s v="'004200720126050802"/>
    <s v="CASH IN HAND"/>
    <n v="25"/>
    <s v="60000-80000"/>
    <n v="2012"/>
    <n v="22"/>
    <n v="0.26196847299999998"/>
    <s v="Medium_risk_sub_purpose_code"/>
    <s v="Missing"/>
    <s v="Missing"/>
    <s v="Missing"/>
    <s v="Missing"/>
    <s v="Green"/>
    <x v="1"/>
    <x v="0"/>
    <n v="150262"/>
    <n v="0"/>
    <n v="215782"/>
    <n v="215782"/>
  </r>
  <r>
    <s v="'005400530480050802"/>
    <s v="CASH IN HAND"/>
    <n v="61"/>
    <s v="60000-80000"/>
    <n v="2013"/>
    <n v="27"/>
    <n v="0.58644190500000004"/>
    <s v="Low_risk_sub_purpose_code"/>
    <s v="Above 80"/>
    <s v="between 50 - 100 percentage"/>
    <s v="between 1 - 5 percentage"/>
    <s v="between 2- 5 percentage"/>
    <s v="Green"/>
    <x v="0"/>
    <x v="0"/>
    <n v="572834"/>
    <n v="0"/>
    <n v="253610"/>
    <n v="275093"/>
  </r>
  <r>
    <s v="'006400585610050802"/>
    <s v="CASH IN HAND"/>
    <n v="37"/>
    <s v="60000-80000"/>
    <n v="2011"/>
    <n v="49"/>
    <n v="0.52249703199999997"/>
    <s v="Medium_risk_sub_purpose_code"/>
    <s v="Above 80"/>
    <s v="between 100 - 150 percentage"/>
    <s v="between 1 - 5 percentage"/>
    <s v="between 2- 5 percentage"/>
    <s v="Green"/>
    <x v="0"/>
    <x v="0"/>
    <n v="360219"/>
    <n v="0"/>
    <n v="375584"/>
    <n v="375584"/>
  </r>
  <r>
    <s v="'002900840157050801"/>
    <s v="CASH IN HAND"/>
    <n v="25"/>
    <s v="100000-120000"/>
    <n v="2011"/>
    <n v="68"/>
    <n v="0.63438038699999999"/>
    <s v="Low_risk_sub_purpose_code"/>
    <s v="20-40"/>
    <s v="between 50 - 100 percentage"/>
    <s v="less than 1 percentage"/>
    <s v="between 5- 10 percentage"/>
    <s v="Green"/>
    <x v="0"/>
    <x v="0"/>
    <n v="418205"/>
    <n v="0"/>
    <n v="401522"/>
    <n v="401522"/>
  </r>
  <r>
    <s v="'010400775123050801"/>
    <s v="CASH IN HAND"/>
    <n v="49"/>
    <s v="100000-120000"/>
    <n v="2016"/>
    <n v="24"/>
    <n v="0.52036371400000003"/>
    <s v="Low_risk_sub_purpose_code"/>
    <s v="Missing"/>
    <s v="Missing"/>
    <s v="Missing"/>
    <s v="Missing"/>
    <s v="Green"/>
    <x v="0"/>
    <x v="0"/>
    <n v="546980"/>
    <n v="0"/>
    <n v="280806"/>
    <n v="285672"/>
  </r>
  <r>
    <s v="'008200829248050201"/>
    <s v="Three Wheeler-Lease-Registered"/>
    <n v="37"/>
    <s v="120000+"/>
    <n v="2010"/>
    <n v="49"/>
    <n v="0.50611751699999996"/>
    <s v="Medium_risk_sub_purpose_code"/>
    <s v="20-40"/>
    <s v="less than 50 percentage"/>
    <s v="less than 1 percentage"/>
    <s v="above 10 percentage"/>
    <s v="Green"/>
    <x v="0"/>
    <x v="0"/>
    <n v="380543"/>
    <n v="0"/>
    <n v="305536"/>
    <n v="327360"/>
  </r>
  <r>
    <s v="'011000571794050201"/>
    <s v="Three Wheeler-Lease-Registered"/>
    <n v="25"/>
    <s v="60000-80000"/>
    <n v="2011"/>
    <n v="49"/>
    <n v="0.34070853800000001"/>
    <s v="Low_risk_sub_purpose_code"/>
    <s v="Missing"/>
    <s v="between 50 - 100 percentage"/>
    <s v="above 15 percentage"/>
    <s v="between 5- 10 percentage"/>
    <s v="Green"/>
    <x v="0"/>
    <x v="1"/>
    <n v="220844"/>
    <n v="0"/>
    <n v="163727.81"/>
    <n v="177900"/>
  </r>
  <r>
    <s v="'008700274304050801"/>
    <s v="CASH IN HAND"/>
    <n v="37"/>
    <s v="60000-80000"/>
    <n v="2012"/>
    <n v="47"/>
    <n v="0.469324138"/>
    <s v="Low_risk_sub_purpose_code"/>
    <s v="Missing"/>
    <s v="Missing"/>
    <s v="Missing"/>
    <s v="Missing"/>
    <s v="Green"/>
    <x v="0"/>
    <x v="1"/>
    <n v="387413"/>
    <n v="0"/>
    <n v="271050"/>
    <n v="301700"/>
  </r>
  <r>
    <s v="'041000833673050201"/>
    <s v="Three Wheeler-Lease-Registered"/>
    <n v="18"/>
    <s v="80000-100000"/>
    <n v="2010"/>
    <n v="54"/>
    <n v="0.50116689299999995"/>
    <s v="Low_risk_sub_purpose_code"/>
    <s v="Missing"/>
    <s v="Missing"/>
    <s v="Missing"/>
    <s v="Missing"/>
    <s v="Green"/>
    <x v="0"/>
    <x v="1"/>
    <n v="288915"/>
    <n v="0"/>
    <n v="393646"/>
    <n v="429432"/>
  </r>
  <r>
    <s v="'002600708308050802"/>
    <s v="CASH IN HAND"/>
    <n v="49"/>
    <s v="120000+"/>
    <n v="2012"/>
    <n v="46"/>
    <n v="0.54250767300000002"/>
    <s v="Low_risk_sub_purpose_code"/>
    <s v="Missing"/>
    <s v="Missing"/>
    <s v="Missing"/>
    <s v="Missing"/>
    <s v="Green"/>
    <x v="0"/>
    <x v="2"/>
    <n v="496369"/>
    <n v="0"/>
    <n v="256128"/>
    <n v="256128"/>
  </r>
  <r>
    <s v="'003200587256050801"/>
    <s v="CASH IN HAND"/>
    <n v="37"/>
    <s v="120000+"/>
    <n v="2007"/>
    <n v="30"/>
    <n v="0.52083495800000001"/>
    <s v="Low_risk_sub_purpose_code"/>
    <s v="60-80"/>
    <s v="between 50 - 100 percentage"/>
    <s v="between 1 - 5 percentage"/>
    <s v="between 2- 5 percentage"/>
    <s v="Green"/>
    <x v="0"/>
    <x v="0"/>
    <n v="350748"/>
    <n v="0"/>
    <n v="228222"/>
    <n v="260120"/>
  </r>
  <r>
    <s v="'002900468094050802"/>
    <s v="CASH IN HAND"/>
    <n v="37"/>
    <s v="40000-60000"/>
    <n v="2017"/>
    <n v="42"/>
    <n v="0.28959637999999999"/>
    <s v="Low_risk_sub_purpose_code"/>
    <s v="Missing"/>
    <s v="between 50 - 100 percentage"/>
    <s v="above 15 percentage"/>
    <s v="between 5- 10 percentage"/>
    <s v="Green"/>
    <x v="1"/>
    <x v="1"/>
    <n v="285951"/>
    <n v="0"/>
    <n v="158279"/>
    <n v="158279"/>
  </r>
  <r>
    <s v="'005500824117050201"/>
    <s v="Three Wheeler-Lease-Registered"/>
    <n v="49"/>
    <s v="100000-120000"/>
    <n v="2012"/>
    <n v="24"/>
    <n v="0.57604226400000003"/>
    <s v="Low_risk_sub_purpose_code"/>
    <s v="20-40"/>
    <s v="less than 50 percentage"/>
    <s v="less than 1 percentage"/>
    <s v="Missing"/>
    <s v="Red"/>
    <x v="0"/>
    <x v="2"/>
    <n v="577996"/>
    <n v="0"/>
    <n v="23525"/>
    <n v="282300"/>
  </r>
  <r>
    <s v="'000500632161050801"/>
    <s v="CASH IN HAND"/>
    <n v="25"/>
    <s v="120000+"/>
    <n v="2012"/>
    <n v="32"/>
    <n v="0.395244335"/>
    <s v="Low_risk_sub_purpose_code"/>
    <s v="0-20"/>
    <s v="between 50 - 100 percentage"/>
    <s v="between 10 - 15 percentage"/>
    <s v="between 5- 10 percentage"/>
    <s v="Green"/>
    <x v="0"/>
    <x v="0"/>
    <n v="304085"/>
    <n v="0"/>
    <n v="228866.99"/>
    <n v="296244"/>
  </r>
  <r>
    <s v="'001600842796050201"/>
    <s v="Three Wheeler-Lease-Registered"/>
    <n v="49"/>
    <s v="100000-120000"/>
    <n v="2015"/>
    <n v="61"/>
    <n v="0.48864037599999999"/>
    <s v="Low_risk_sub_purpose_code"/>
    <s v="Missing"/>
    <s v="Missing"/>
    <s v="Missing"/>
    <s v="Missing"/>
    <s v="Green"/>
    <x v="0"/>
    <x v="1"/>
    <n v="471679"/>
    <n v="0"/>
    <n v="214852.53"/>
    <n v="215340"/>
  </r>
  <r>
    <s v="'002500772010050802"/>
    <s v="CASH IN HAND"/>
    <n v="25"/>
    <s v="80000-100000"/>
    <n v="2011"/>
    <n v="29"/>
    <n v="0.59272464499999999"/>
    <s v="Medium_risk_sub_purpose_code"/>
    <s v="60-80"/>
    <s v="between 50 - 100 percentage"/>
    <s v="between 5 - 10 percentage"/>
    <s v="above 10 percentage"/>
    <s v="Red"/>
    <x v="1"/>
    <x v="2"/>
    <n v="555775"/>
    <n v="555775"/>
    <n v="47216"/>
    <n v="451024"/>
  </r>
  <r>
    <s v="'005500813830050801"/>
    <s v="CASH IN HAND"/>
    <n v="31"/>
    <s v="120000+"/>
    <n v="2008"/>
    <n v="42"/>
    <n v="0.27108903200000001"/>
    <s v="Medium_risk_sub_purpose_code"/>
    <s v="60-80"/>
    <s v="between 50 - 100 percentage"/>
    <s v="between 10 - 15 percentage"/>
    <s v="between 5- 10 percentage"/>
    <s v="Green"/>
    <x v="1"/>
    <x v="0"/>
    <n v="102284"/>
    <n v="0"/>
    <n v="218614"/>
    <n v="230120"/>
  </r>
  <r>
    <s v="'008600542099050801"/>
    <s v="CASH IN HAND"/>
    <n v="49"/>
    <s v="100000-120000"/>
    <n v="2014"/>
    <n v="39"/>
    <n v="0.42982683799999999"/>
    <s v="Low_risk_sub_purpose_code"/>
    <s v="40-60"/>
    <s v="less than 50 percentage"/>
    <s v="between 10 - 15 percentage"/>
    <s v="above 10 percentage"/>
    <s v="Green"/>
    <x v="0"/>
    <x v="1"/>
    <n v="394181"/>
    <n v="0"/>
    <n v="257320"/>
    <n v="257320"/>
  </r>
  <r>
    <s v="'007900729235050801"/>
    <s v="CASH IN HAND"/>
    <n v="61"/>
    <s v="100000-120000"/>
    <n v="2018"/>
    <n v="39"/>
    <n v="0.72981427099999996"/>
    <s v="Low_risk_sub_purpose_code"/>
    <s v="Above 80"/>
    <s v="between 50 - 100 percentage"/>
    <s v="less than 1 percentage"/>
    <s v="between 2- 5 percentage"/>
    <s v="Green"/>
    <x v="0"/>
    <x v="2"/>
    <n v="798246"/>
    <n v="0"/>
    <n v="442162"/>
    <n v="442162"/>
  </r>
  <r>
    <s v="'004600835944050801"/>
    <s v="CASH IN HAND"/>
    <n v="37"/>
    <s v="80000-100000"/>
    <n v="2008"/>
    <n v="32"/>
    <n v="0.34195294100000001"/>
    <s v="Low_risk_sub_purpose_code"/>
    <s v="Missing"/>
    <s v="Missing"/>
    <s v="Missing"/>
    <s v="Missing"/>
    <s v="Red"/>
    <x v="0"/>
    <x v="0"/>
    <n v="241181"/>
    <n v="241181"/>
    <n v="110701"/>
    <n v="154728"/>
  </r>
  <r>
    <s v="'000300837924050801"/>
    <s v="CASH IN HAND"/>
    <n v="49"/>
    <s v="120000+"/>
    <n v="2010"/>
    <n v="32"/>
    <n v="0.57423668999999999"/>
    <s v="Low_risk_sub_purpose_code"/>
    <s v="20-40"/>
    <s v="between 50 - 100 percentage"/>
    <s v="between 1 - 5 percentage"/>
    <s v="between 5- 10 percentage"/>
    <s v="Green"/>
    <x v="0"/>
    <x v="0"/>
    <n v="473551"/>
    <n v="0"/>
    <n v="222300"/>
    <n v="258408"/>
  </r>
  <r>
    <s v="'041800841178050201"/>
    <s v="Three Wheeler-Lease-Registered"/>
    <n v="19"/>
    <s v="40000-60000"/>
    <n v="2016"/>
    <n v="20"/>
    <n v="0.244865678"/>
    <s v="Low_risk_sub_purpose_code"/>
    <s v="Missing"/>
    <s v="Missing"/>
    <s v="Missing"/>
    <s v="Missing"/>
    <s v="Green"/>
    <x v="0"/>
    <x v="0"/>
    <n v="144779"/>
    <n v="0"/>
    <n v="232452"/>
    <n v="232452"/>
  </r>
  <r>
    <s v="'002000838961050801"/>
    <s v="CASH IN HAND"/>
    <n v="43"/>
    <s v="100000-120000"/>
    <n v="2012"/>
    <n v="46"/>
    <n v="0.472472956"/>
    <s v="Low_risk_sub_purpose_code"/>
    <s v="20-40"/>
    <s v="between 50 - 100 percentage"/>
    <s v="between 5 - 10 percentage"/>
    <s v="between 2- 5 percentage"/>
    <s v="Red"/>
    <x v="1"/>
    <x v="0"/>
    <n v="498380"/>
    <n v="498380"/>
    <n v="136894"/>
    <n v="227634"/>
  </r>
  <r>
    <s v="'021200839527050801"/>
    <s v="CASH IN HAND"/>
    <n v="37"/>
    <s v="100000-120000"/>
    <n v="2017"/>
    <n v="43"/>
    <n v="0.62817000000000001"/>
    <s v="Low_risk_sub_purpose_code"/>
    <s v="20-40"/>
    <s v="between 50 - 100 percentage"/>
    <s v="less than 1 percentage"/>
    <s v="between 5- 10 percentage"/>
    <s v="Green"/>
    <x v="0"/>
    <x v="0"/>
    <n v="641038"/>
    <n v="0"/>
    <n v="389708"/>
    <n v="389708"/>
  </r>
  <r>
    <s v="'008700151443050201"/>
    <s v="Three Wheeler-Lease-Registered"/>
    <n v="37"/>
    <s v="80000-100000"/>
    <n v="2012"/>
    <n v="35"/>
    <n v="0.25535317099999999"/>
    <s v="Low_risk_sub_purpose_code"/>
    <s v="Missing"/>
    <s v="Missing"/>
    <s v="Missing"/>
    <s v="Missing"/>
    <s v="Green"/>
    <x v="0"/>
    <x v="0"/>
    <n v="215238"/>
    <n v="0"/>
    <n v="158004"/>
    <n v="158004"/>
  </r>
  <r>
    <s v="'016100842937050201"/>
    <s v="Three Wheeler-Lease-Registered"/>
    <n v="37"/>
    <s v="100000-120000"/>
    <n v="2013"/>
    <n v="48"/>
    <n v="0.43349430100000003"/>
    <s v="Low_risk_sub_purpose_code"/>
    <s v="Missing"/>
    <s v="Missing"/>
    <s v="Missing"/>
    <s v="Missing"/>
    <s v="Green"/>
    <x v="0"/>
    <x v="1"/>
    <n v="352025"/>
    <n v="0"/>
    <n v="199970"/>
    <n v="199970"/>
  </r>
  <r>
    <s v="'006500838927050201"/>
    <s v="Three Wheeler-Lease-Registered"/>
    <n v="49"/>
    <s v="100000-120000"/>
    <n v="2015"/>
    <n v="25"/>
    <n v="0.36201913000000002"/>
    <s v="Low_risk_sub_purpose_code"/>
    <s v="20-40"/>
    <s v="between 100 - 150 percentage"/>
    <s v="between 1 - 5 percentage"/>
    <s v="between 2- 5 percentage"/>
    <s v="Green"/>
    <x v="0"/>
    <x v="0"/>
    <n v="387213"/>
    <n v="0"/>
    <n v="174986"/>
    <n v="192346"/>
  </r>
  <r>
    <s v="'019200829579050201"/>
    <s v="Three Wheeler-Lease-Registered"/>
    <n v="25"/>
    <s v="40000-60000"/>
    <n v="2015"/>
    <n v="24"/>
    <n v="0.36873478300000001"/>
    <s v="Medium_risk_sub_purpose_code"/>
    <s v="60-80"/>
    <s v="between 50 - 100 percentage"/>
    <s v="between 1 - 5 percentage"/>
    <s v="above 10 percentage"/>
    <s v="Green"/>
    <x v="0"/>
    <x v="0"/>
    <n v="232763"/>
    <n v="0"/>
    <n v="354268"/>
    <n v="389085"/>
  </r>
  <r>
    <s v="'006700796828050801"/>
    <s v="CASH IN HAND"/>
    <n v="49"/>
    <s v="80000-100000"/>
    <n v="2015"/>
    <n v="45"/>
    <n v="0.51488695699999998"/>
    <s v="Low_risk_sub_purpose_code"/>
    <s v="Missing"/>
    <s v="Missing"/>
    <s v="Missing"/>
    <s v="Missing"/>
    <s v="Green"/>
    <x v="0"/>
    <x v="0"/>
    <n v="554748"/>
    <n v="0"/>
    <n v="202439"/>
    <n v="263280"/>
  </r>
  <r>
    <s v="'006100765963050201"/>
    <s v="Three Wheeler-Lease-Registered"/>
    <n v="25"/>
    <s v="60000-80000"/>
    <n v="2007"/>
    <n v="24"/>
    <n v="0.714066176"/>
    <s v="Low_risk_sub_purpose_code"/>
    <s v="Above 80"/>
    <s v="less than 50 percentage"/>
    <s v="less than 1 percentage"/>
    <s v="above 10 percentage"/>
    <s v="Green"/>
    <x v="0"/>
    <x v="2"/>
    <n v="336953"/>
    <n v="0"/>
    <n v="299923.71999999997"/>
    <n v="304381"/>
  </r>
  <r>
    <s v="'000600784867050201"/>
    <s v="Three Wheeler-Lease-Registered"/>
    <n v="25"/>
    <s v="120000+"/>
    <n v="2011"/>
    <n v="21"/>
    <n v="0.59978048100000003"/>
    <s v="Low_risk_sub_purpose_code"/>
    <s v="Missing"/>
    <s v="Missing"/>
    <s v="Missing"/>
    <s v="Missing"/>
    <s v="Green"/>
    <x v="0"/>
    <x v="1"/>
    <n v="380836"/>
    <n v="0"/>
    <n v="324290"/>
    <n v="324290"/>
  </r>
  <r>
    <s v="'005900454707050801"/>
    <s v="CASH IN HAND"/>
    <n v="37"/>
    <s v="120000+"/>
    <n v="2011"/>
    <n v="57"/>
    <n v="0.43142399999999997"/>
    <s v="Medium_risk_sub_purpose_code"/>
    <s v="Missing"/>
    <s v="Missing"/>
    <s v="Missing"/>
    <s v="Missing"/>
    <s v="Green"/>
    <x v="0"/>
    <x v="0"/>
    <n v="361179"/>
    <n v="0"/>
    <n v="196127"/>
    <n v="248651"/>
  </r>
  <r>
    <s v="'000800409863050801"/>
    <s v="CASH IN HAND"/>
    <n v="49"/>
    <s v="100000-120000"/>
    <n v="2016"/>
    <n v="44"/>
    <n v="0.40203201700000002"/>
    <s v="Medium_risk_sub_purpose_code"/>
    <s v="Missing"/>
    <s v="Missing"/>
    <s v="Missing"/>
    <s v="Missing"/>
    <s v="Green"/>
    <x v="0"/>
    <x v="0"/>
    <n v="402306"/>
    <n v="0"/>
    <n v="260862"/>
    <n v="260862"/>
  </r>
  <r>
    <s v="'004000830697050201"/>
    <s v="Three Wheeler-Lease-Registered"/>
    <n v="37"/>
    <s v="80000-100000"/>
    <n v="2020"/>
    <n v="61"/>
    <n v="0.54170507499999998"/>
    <s v="Medium_risk_sub_purpose_code"/>
    <s v="20-40"/>
    <s v="Missing"/>
    <s v="Missing"/>
    <s v="Missing"/>
    <s v="Green"/>
    <x v="0"/>
    <x v="2"/>
    <n v="519001"/>
    <n v="0"/>
    <n v="418885.13"/>
    <n v="447454"/>
  </r>
  <r>
    <s v="'018000804056050801"/>
    <s v="CASH IN HAND"/>
    <n v="49"/>
    <s v="60000-80000"/>
    <n v="2015"/>
    <n v="36"/>
    <n v="0.50170956499999997"/>
    <s v="Medium_risk_sub_purpose_code"/>
    <s v="60-80"/>
    <s v="between 100 - 150 percentage"/>
    <s v="less than 1 percentage"/>
    <s v="between 2- 5 percentage"/>
    <s v="Green"/>
    <x v="0"/>
    <x v="0"/>
    <n v="488826"/>
    <n v="0"/>
    <n v="361024"/>
    <n v="383588"/>
  </r>
  <r>
    <s v="'002300258678050803"/>
    <s v="CASH IN HAND"/>
    <n v="61"/>
    <s v="100000-120000"/>
    <n v="2014"/>
    <n v="37"/>
    <n v="0.56877687899999996"/>
    <s v="Medium_risk_sub_purpose_code"/>
    <s v="60-80"/>
    <s v="between 100 - 150 percentage"/>
    <s v="less than 1 percentage"/>
    <s v="between 2- 5 percentage"/>
    <s v="Green"/>
    <x v="0"/>
    <x v="2"/>
    <n v="594334"/>
    <n v="0"/>
    <n v="274354"/>
    <n v="317884"/>
  </r>
  <r>
    <s v="'020000827731050801"/>
    <s v="CASH IN HAND"/>
    <n v="49"/>
    <s v="60000-80000"/>
    <n v="2009"/>
    <n v="55"/>
    <n v="0.43445014900000001"/>
    <s v="Low_risk_sub_purpose_code"/>
    <s v="20-40"/>
    <s v="Missing"/>
    <s v="Missing"/>
    <s v="Missing"/>
    <s v="Red"/>
    <x v="0"/>
    <x v="0"/>
    <n v="337646"/>
    <n v="337646"/>
    <n v="123698"/>
    <n v="236928"/>
  </r>
  <r>
    <s v="'000600648359050801"/>
    <s v="CASH IN HAND"/>
    <n v="43"/>
    <s v="120000+"/>
    <n v="2015"/>
    <n v="36"/>
    <n v="0.49032695700000001"/>
    <s v="Medium_risk_sub_purpose_code"/>
    <s v="60-80"/>
    <s v="between 50 - 100 percentage"/>
    <s v="above 15 percentage"/>
    <s v="between 2- 5 percentage"/>
    <s v="Green"/>
    <x v="0"/>
    <x v="0"/>
    <n v="447390"/>
    <n v="0"/>
    <n v="323736"/>
    <n v="346860"/>
  </r>
  <r>
    <s v="'007000371577050201"/>
    <s v="Three Wheeler-Lease-Registered"/>
    <n v="19"/>
    <s v="60000-80000"/>
    <n v="2015"/>
    <n v="29"/>
    <n v="0.139985217"/>
    <s v="Medium_risk_sub_purpose_code"/>
    <s v="Missing"/>
    <s v="Missing"/>
    <s v="Missing"/>
    <s v="Missing"/>
    <s v="Green"/>
    <x v="0"/>
    <x v="2"/>
    <n v="69099"/>
    <n v="0"/>
    <n v="172900"/>
    <n v="172900"/>
  </r>
  <r>
    <s v="'010800779856050202"/>
    <s v="Three Wheeler-Lease-Registered"/>
    <n v="25"/>
    <s v="80000-100000"/>
    <n v="2013"/>
    <n v="63"/>
    <n v="0.74687884599999999"/>
    <s v="Medium_risk_sub_purpose_code"/>
    <s v="Above 80"/>
    <s v="between 100 - 150 percentage"/>
    <s v="less than 1 percentage"/>
    <s v="between 2- 5 percentage"/>
    <s v="Green"/>
    <x v="0"/>
    <x v="2"/>
    <n v="438155"/>
    <n v="0"/>
    <n v="622370"/>
    <n v="622370"/>
  </r>
  <r>
    <s v="'011900841715050201"/>
    <s v="Three Wheeler-Lease-Registered"/>
    <n v="37"/>
    <s v="120000+"/>
    <n v="2014"/>
    <n v="31"/>
    <n v="0.52544542000000005"/>
    <s v="Low_risk_sub_purpose_code"/>
    <s v="Missing"/>
    <s v="between 100 - 150 percentage"/>
    <s v="above 15 percentage"/>
    <s v="between 2- 5 percentage"/>
    <s v="Green"/>
    <x v="0"/>
    <x v="1"/>
    <n v="432221"/>
    <n v="0"/>
    <n v="249925"/>
    <n v="274868"/>
  </r>
  <r>
    <s v="'011900216435050801"/>
    <s v="CASH IN HAND"/>
    <n v="37"/>
    <s v="120000+"/>
    <n v="2012"/>
    <n v="38"/>
    <n v="0.52255295599999996"/>
    <s v="Low_risk_sub_purpose_code"/>
    <s v="60-80"/>
    <s v="between 50 - 100 percentage"/>
    <s v="above 15 percentage"/>
    <s v="less than 2 percentage"/>
    <s v="Red"/>
    <x v="0"/>
    <x v="0"/>
    <n v="427121"/>
    <n v="0"/>
    <n v="254628"/>
    <n v="297768"/>
  </r>
  <r>
    <s v="'000600812399050201"/>
    <s v="Three Wheeler-Lease-Registered"/>
    <n v="37"/>
    <s v="100000-120000"/>
    <n v="2011"/>
    <n v="28"/>
    <n v="0.51278141899999996"/>
    <s v="Medium_risk_sub_purpose_code"/>
    <s v="Above 80"/>
    <s v="between 100 - 150 percentage"/>
    <s v="between 1 - 5 percentage"/>
    <s v="between 2- 5 percentage"/>
    <s v="Green"/>
    <x v="0"/>
    <x v="0"/>
    <n v="363897"/>
    <n v="0"/>
    <n v="389504"/>
    <n v="389504"/>
  </r>
  <r>
    <s v="'009400569598050802"/>
    <s v="CASH IN HAND"/>
    <n v="37"/>
    <s v="60000-80000"/>
    <n v="2011"/>
    <n v="71"/>
    <n v="0.19481199499999999"/>
    <s v="Medium_risk_sub_purpose_code"/>
    <s v="40-60"/>
    <s v="between 150 - 200 percentage"/>
    <s v="less than 1 percentage"/>
    <s v="between 2- 5 percentage"/>
    <s v="Green"/>
    <x v="0"/>
    <x v="0"/>
    <n v="138289"/>
    <n v="0"/>
    <n v="131880"/>
    <n v="131880"/>
  </r>
  <r>
    <s v="'007000816477050201"/>
    <s v="Three Wheeler-Lease-Registered"/>
    <n v="37"/>
    <s v="120000+"/>
    <n v="2011"/>
    <n v="37"/>
    <n v="0.32351174199999999"/>
    <s v="Medium_risk_sub_purpose_code"/>
    <s v="40-60"/>
    <s v="between 50 - 100 percentage"/>
    <s v="between 1 - 5 percentage"/>
    <s v="between 5- 10 percentage"/>
    <s v="Green"/>
    <x v="0"/>
    <x v="0"/>
    <n v="197986"/>
    <n v="0"/>
    <n v="263376"/>
    <n v="278008"/>
  </r>
  <r>
    <s v="'005000646624050802"/>
    <s v="CASH IN HAND"/>
    <n v="31"/>
    <s v="120000+"/>
    <n v="2015"/>
    <n v="41"/>
    <n v="0.408861739"/>
    <s v="Medium_risk_sub_purpose_code"/>
    <s v="below 0"/>
    <s v="less than 50 percentage"/>
    <s v="between 5 - 10 percentage"/>
    <s v="between 5- 10 percentage"/>
    <s v="Green"/>
    <x v="0"/>
    <x v="2"/>
    <n v="317821"/>
    <n v="0"/>
    <n v="323002.09000000003"/>
    <n v="352650"/>
  </r>
  <r>
    <s v="'002900831990050201"/>
    <s v="Three Wheeler-Lease-Registered"/>
    <n v="37"/>
    <s v="80000-100000"/>
    <n v="2014"/>
    <n v="35"/>
    <n v="0.41467537900000001"/>
    <s v="Low_risk_sub_purpose_code"/>
    <s v="Missing"/>
    <s v="Missing"/>
    <s v="Missing"/>
    <s v="Missing"/>
    <s v="Green"/>
    <x v="0"/>
    <x v="0"/>
    <n v="338790"/>
    <n v="0"/>
    <n v="295134"/>
    <n v="295134"/>
  </r>
  <r>
    <s v="'007100622070050802"/>
    <s v="CASH IN HAND"/>
    <n v="25"/>
    <s v="120000+"/>
    <n v="2019"/>
    <n v="54"/>
    <n v="0.76701252499999995"/>
    <s v="Low_risk_sub_purpose_code"/>
    <s v="Missing"/>
    <s v="Missing"/>
    <s v="Missing"/>
    <s v="Missing"/>
    <s v="Green"/>
    <x v="0"/>
    <x v="2"/>
    <n v="500464"/>
    <n v="0"/>
    <n v="812895"/>
    <n v="812895"/>
  </r>
  <r>
    <s v="'012500805065050201"/>
    <s v="Three Wheeler-Lease-Registered"/>
    <n v="37"/>
    <s v="120000+"/>
    <n v="2015"/>
    <n v="31"/>
    <n v="0.18178"/>
    <s v="Medium_risk_sub_purpose_code"/>
    <s v="Missing"/>
    <s v="Missing"/>
    <s v="Missing"/>
    <s v="Missing"/>
    <s v="Green"/>
    <x v="0"/>
    <x v="1"/>
    <n v="127312"/>
    <n v="0"/>
    <n v="201991.27"/>
    <n v="202760"/>
  </r>
  <r>
    <s v="'003600844413050801"/>
    <s v="CASH IN HAND"/>
    <n v="19"/>
    <s v="120000+"/>
    <n v="2014"/>
    <n v="50"/>
    <n v="0.608036036"/>
    <s v="Low_risk_sub_purpose_code"/>
    <s v="Missing"/>
    <s v="Missing"/>
    <s v="Missing"/>
    <s v="Missing"/>
    <s v="Green"/>
    <x v="0"/>
    <x v="1"/>
    <n v="349240"/>
    <n v="0"/>
    <n v="430800"/>
    <n v="430800"/>
  </r>
  <r>
    <s v="'008200828408050201"/>
    <s v="Three Wheeler-Lease-Registered"/>
    <n v="61"/>
    <s v="60000-80000"/>
    <n v="2006"/>
    <n v="50"/>
    <n v="0.370511429"/>
    <s v="Medium_risk_sub_purpose_code"/>
    <s v="Above 80"/>
    <s v="between 50 - 100 percentage"/>
    <s v="less than 1 percentage"/>
    <s v="between 2- 5 percentage"/>
    <s v="Green"/>
    <x v="0"/>
    <x v="0"/>
    <n v="245535"/>
    <n v="0"/>
    <n v="147865.79999999999"/>
    <n v="162576"/>
  </r>
  <r>
    <s v="'004200845575050201"/>
    <s v="Three Wheeler-Lease-Registered"/>
    <n v="49"/>
    <s v="80000-100000"/>
    <n v="2011"/>
    <n v="42"/>
    <n v="0.58476249999999996"/>
    <s v="Low_risk_sub_purpose_code"/>
    <s v="20-40"/>
    <s v="between 50 - 100 percentage"/>
    <s v="less than 1 percentage"/>
    <s v="between 5- 10 percentage"/>
    <s v="Green"/>
    <x v="0"/>
    <x v="1"/>
    <n v="422300"/>
    <n v="0"/>
    <n v="189070"/>
    <n v="189070"/>
  </r>
  <r>
    <s v="'040200576084050801"/>
    <s v="CASH IN HAND"/>
    <n v="49"/>
    <s v="120000+"/>
    <n v="2005"/>
    <n v="46"/>
    <n v="0.51981756999999995"/>
    <s v="Low_risk_sub_purpose_code"/>
    <s v="60-80"/>
    <s v="between 50 - 100 percentage"/>
    <s v="between 1 - 5 percentage"/>
    <s v="between 2- 5 percentage"/>
    <s v="Green"/>
    <x v="0"/>
    <x v="0"/>
    <n v="297271"/>
    <n v="0"/>
    <n v="233285"/>
    <n v="241723"/>
  </r>
  <r>
    <s v="'000600732479050801"/>
    <s v="CASH IN HAND"/>
    <n v="43"/>
    <s v="80000-100000"/>
    <n v="2015"/>
    <n v="32"/>
    <n v="0.67544695700000001"/>
    <s v="Medium_risk_sub_purpose_code"/>
    <s v="Above 80"/>
    <s v="between 50 - 100 percentage"/>
    <s v="less than 1 percentage"/>
    <s v="between 2- 5 percentage"/>
    <s v="Green"/>
    <x v="0"/>
    <x v="2"/>
    <n v="616231"/>
    <n v="0"/>
    <n v="475770"/>
    <n v="475770"/>
  </r>
  <r>
    <s v="'007300823461050201"/>
    <s v="Three Wheeler-Lease-Registered"/>
    <n v="61"/>
    <s v="60000-80000"/>
    <n v="2012"/>
    <n v="30"/>
    <n v="0.31202817599999999"/>
    <s v="Medium_risk_sub_purpose_code"/>
    <s v="60-80"/>
    <s v="less than 50 percentage"/>
    <s v="less than 1 percentage"/>
    <s v="above 10 percentage"/>
    <s v="Red"/>
    <x v="0"/>
    <x v="2"/>
    <n v="279091"/>
    <n v="0"/>
    <n v="170656"/>
    <n v="195984"/>
  </r>
  <r>
    <s v="'000900363986050804"/>
    <s v="CASH IN HAND"/>
    <n v="43"/>
    <s v="60000-80000"/>
    <n v="2015"/>
    <n v="32"/>
    <n v="0.31754956499999998"/>
    <s v="Medium_risk_sub_purpose_code"/>
    <s v="Missing"/>
    <s v="Missing"/>
    <s v="Missing"/>
    <s v="Missing"/>
    <s v="Green"/>
    <x v="0"/>
    <x v="0"/>
    <n v="291961"/>
    <n v="0"/>
    <n v="241935"/>
    <n v="241935"/>
  </r>
  <r>
    <s v="'003600811149050201"/>
    <s v="Three Wheeler-Lease-Registered"/>
    <n v="37"/>
    <s v="100000-120000"/>
    <n v="2015"/>
    <n v="43"/>
    <n v="0.317943478"/>
    <s v="Medium_risk_sub_purpose_code"/>
    <s v="Missing"/>
    <s v="Missing"/>
    <s v="Missing"/>
    <s v="Missing"/>
    <s v="Green"/>
    <x v="0"/>
    <x v="1"/>
    <n v="221474"/>
    <n v="0"/>
    <n v="343300"/>
    <n v="343300"/>
  </r>
  <r>
    <s v="'016400596897050801"/>
    <s v="CASH IN HAND"/>
    <n v="61"/>
    <s v="100000-120000"/>
    <n v="2019"/>
    <n v="32"/>
    <n v="0.67351272699999998"/>
    <s v="Low_risk_sub_purpose_code"/>
    <s v="Above 80"/>
    <s v="less than 50 percentage"/>
    <s v="between 1 - 5 percentage"/>
    <s v="between 5- 10 percentage"/>
    <s v="Green"/>
    <x v="0"/>
    <x v="2"/>
    <n v="740645"/>
    <n v="0"/>
    <n v="480288"/>
    <n v="480288"/>
  </r>
  <r>
    <s v="'018000830775050201"/>
    <s v="Three Wheeler-Lease-Registered"/>
    <n v="37"/>
    <s v="80000-100000"/>
    <n v="2008"/>
    <n v="35"/>
    <n v="0.337725161"/>
    <s v="Medium_risk_sub_purpose_code"/>
    <s v="20-40"/>
    <s v="less than 50 percentage"/>
    <s v="less than 1 percentage"/>
    <s v="between 5- 10 percentage"/>
    <s v="Green"/>
    <x v="0"/>
    <x v="0"/>
    <n v="199614"/>
    <n v="0"/>
    <n v="182000"/>
    <n v="182000"/>
  </r>
  <r>
    <s v="'008400124889050803"/>
    <s v="CASH IN HAND"/>
    <n v="49"/>
    <s v="100000-120000"/>
    <n v="2012"/>
    <n v="33"/>
    <n v="0.59060487800000006"/>
    <s v="Low_risk_sub_purpose_code"/>
    <s v="Missing"/>
    <s v="Missing"/>
    <s v="Missing"/>
    <s v="Missing"/>
    <s v="Green"/>
    <x v="0"/>
    <x v="2"/>
    <n v="646116"/>
    <n v="0"/>
    <n v="285888"/>
    <n v="341512"/>
  </r>
  <r>
    <s v="'000600810162050801"/>
    <s v="CASH IN HAND"/>
    <n v="49"/>
    <s v="60000-80000"/>
    <n v="2014"/>
    <n v="34"/>
    <n v="0.56627514499999998"/>
    <s v="Medium_risk_sub_purpose_code"/>
    <s v="20-40"/>
    <s v="less than 50 percentage"/>
    <s v="less than 1 percentage"/>
    <s v="Missing"/>
    <s v="Green"/>
    <x v="0"/>
    <x v="0"/>
    <n v="808317"/>
    <n v="0"/>
    <n v="444342"/>
    <n v="515786"/>
  </r>
  <r>
    <s v="'002200453545050201"/>
    <s v="Three Wheeler-Lease-Registered"/>
    <n v="37"/>
    <s v="120000+"/>
    <n v="2017"/>
    <n v="46"/>
    <n v="0.42912666700000002"/>
    <s v="Medium_risk_sub_purpose_code"/>
    <s v="Missing"/>
    <s v="Missing"/>
    <s v="Missing"/>
    <s v="Missing"/>
    <s v="Green"/>
    <x v="0"/>
    <x v="0"/>
    <n v="376762"/>
    <n v="0"/>
    <n v="339555"/>
    <n v="339555"/>
  </r>
  <r>
    <s v="'001700835394050201"/>
    <s v="Three Wheeler-Lease-Registered"/>
    <n v="25"/>
    <s v="60000-80000"/>
    <n v="2008"/>
    <n v="43"/>
    <n v="0.27357806499999998"/>
    <s v="Low_risk_sub_purpose_code"/>
    <s v="Missing"/>
    <s v="Missing"/>
    <s v="Missing"/>
    <s v="Missing"/>
    <s v="Green"/>
    <x v="0"/>
    <x v="0"/>
    <n v="136866"/>
    <n v="0"/>
    <n v="169680"/>
    <n v="169680"/>
  </r>
  <r>
    <s v="'011900839099050801"/>
    <s v="CASH IN HAND"/>
    <n v="37"/>
    <s v="60000-80000"/>
    <n v="2013"/>
    <n v="33"/>
    <n v="0.398838095"/>
    <s v="Low_risk_sub_purpose_code"/>
    <s v="20-40"/>
    <s v="less than 50 percentage"/>
    <s v="between 5 - 10 percentage"/>
    <s v="between 2- 5 percentage"/>
    <s v="Red"/>
    <x v="0"/>
    <x v="0"/>
    <n v="411715"/>
    <n v="411715"/>
    <n v="52376"/>
    <n v="221386"/>
  </r>
  <r>
    <s v="'006700818738050201"/>
    <s v="Three Wheeler-Lease-Registered"/>
    <n v="25"/>
    <s v="60000-80000"/>
    <n v="2009"/>
    <n v="43"/>
    <n v="0.36653134300000001"/>
    <s v="Low_risk_sub_purpose_code"/>
    <s v="Missing"/>
    <s v="Missing"/>
    <s v="Missing"/>
    <s v="Missing"/>
    <s v="Green"/>
    <x v="0"/>
    <x v="1"/>
    <n v="120845"/>
    <n v="0"/>
    <n v="338760"/>
    <n v="338760"/>
  </r>
  <r>
    <s v="'002600832898050202"/>
    <s v="Three Wheeler-Lease-Registered"/>
    <n v="13"/>
    <s v="100000-120000"/>
    <n v="2011"/>
    <n v="29"/>
    <n v="0.17928670999999999"/>
    <s v="Medium_risk_sub_purpose_code"/>
    <s v="60-80"/>
    <s v="between 50 - 100 percentage"/>
    <s v="between 5 - 10 percentage"/>
    <s v="between 2- 5 percentage"/>
    <s v="Green"/>
    <x v="0"/>
    <x v="0"/>
    <n v="41521"/>
    <n v="0"/>
    <n v="202349.86"/>
    <n v="247507"/>
  </r>
  <r>
    <s v="'000600815519050201"/>
    <s v="Three Wheeler-Lease-Registered"/>
    <n v="43"/>
    <s v="100000-120000"/>
    <n v="2012"/>
    <n v="45"/>
    <n v="0.32875902400000001"/>
    <s v="Medium_risk_sub_purpose_code"/>
    <s v="60-80"/>
    <s v="between 100 - 150 percentage"/>
    <s v="between 1 - 5 percentage"/>
    <s v="less than 2 percentage"/>
    <s v="Green"/>
    <x v="0"/>
    <x v="0"/>
    <n v="233005"/>
    <n v="0"/>
    <n v="287620"/>
    <n v="287620"/>
  </r>
  <r>
    <s v="'014200817409050801"/>
    <s v="CASH IN HAND"/>
    <n v="37"/>
    <s v="60000-80000"/>
    <n v="2012"/>
    <n v="28"/>
    <n v="0.77249561"/>
    <s v="Low_risk_sub_purpose_code"/>
    <s v="Above 80"/>
    <s v="less than 50 percentage"/>
    <s v="between 1 - 5 percentage"/>
    <s v="between 5- 10 percentage"/>
    <s v="Green"/>
    <x v="0"/>
    <x v="2"/>
    <n v="656892"/>
    <n v="0"/>
    <n v="429823"/>
    <n v="466609"/>
  </r>
  <r>
    <s v="'004700712158050801"/>
    <s v="CASH IN HAND"/>
    <n v="37"/>
    <s v="100000-120000"/>
    <n v="2011"/>
    <n v="50"/>
    <n v="0.80753548399999997"/>
    <s v="Low_risk_sub_purpose_code"/>
    <s v="Above 80"/>
    <s v="between 50 - 100 percentage"/>
    <s v="between 1 - 5 percentage"/>
    <s v="between 2- 5 percentage"/>
    <s v="Green"/>
    <x v="0"/>
    <x v="1"/>
    <n v="577196"/>
    <n v="0"/>
    <n v="526423.52"/>
    <n v="526425"/>
  </r>
  <r>
    <s v="'004600438899050801"/>
    <s v="CASH IN HAND"/>
    <n v="37"/>
    <s v="40000-60000"/>
    <n v="2011"/>
    <n v="35"/>
    <n v="0.42662748299999997"/>
    <s v="Low_risk_sub_purpose_code"/>
    <s v="40-60"/>
    <s v="less than 50 percentage"/>
    <s v="between 1 - 5 percentage"/>
    <s v="above 10 percentage"/>
    <s v="Green"/>
    <x v="0"/>
    <x v="0"/>
    <n v="295810"/>
    <n v="0"/>
    <n v="247520"/>
    <n v="247520"/>
  </r>
  <r>
    <s v="'007000702858050801"/>
    <s v="CASH IN HAND"/>
    <n v="61"/>
    <s v="80000-100000"/>
    <n v="2015"/>
    <n v="44"/>
    <n v="0.603394714"/>
    <s v="Low_risk_sub_purpose_code"/>
    <s v="Above 80"/>
    <s v="between 100 - 150 percentage"/>
    <s v="less than 1 percentage"/>
    <s v="between 2- 5 percentage"/>
    <s v="Green"/>
    <x v="0"/>
    <x v="2"/>
    <n v="676352"/>
    <n v="0"/>
    <n v="247680"/>
    <n v="321984"/>
  </r>
  <r>
    <s v="'000900748717050802"/>
    <s v="CASH IN HAND"/>
    <n v="37"/>
    <s v="80000-100000"/>
    <n v="2010"/>
    <n v="41"/>
    <n v="0.531214505"/>
    <s v="Low_risk_sub_purpose_code"/>
    <s v="Missing"/>
    <s v="Missing"/>
    <s v="Missing"/>
    <s v="Missing"/>
    <s v="Red"/>
    <x v="0"/>
    <x v="0"/>
    <n v="455173"/>
    <n v="455173"/>
    <n v="152867"/>
    <n v="238469"/>
  </r>
  <r>
    <s v="'000800816528050201"/>
    <s v="Three Wheeler-Lease-Registered"/>
    <n v="61"/>
    <s v="60000-80000"/>
    <n v="2015"/>
    <n v="27"/>
    <n v="0.45021304299999998"/>
    <s v="Medium_risk_sub_purpose_code"/>
    <s v="60-80"/>
    <s v="less than 50 percentage"/>
    <s v="less than 1 percentage"/>
    <s v="above 10 percentage"/>
    <s v="Green"/>
    <x v="0"/>
    <x v="0"/>
    <n v="441509"/>
    <n v="0"/>
    <n v="352222"/>
    <n v="352222"/>
  </r>
  <r>
    <s v="'021100839556050201"/>
    <s v="Three Wheeler-Lease-Registered"/>
    <n v="25"/>
    <s v="120000+"/>
    <n v="2019"/>
    <n v="25"/>
    <n v="0.63909002000000004"/>
    <s v="Low_risk_sub_purpose_code"/>
    <s v="40-60"/>
    <s v="less than 50 percentage"/>
    <s v="between 1 - 5 percentage"/>
    <s v="above 10 percentage"/>
    <s v="Green"/>
    <x v="0"/>
    <x v="0"/>
    <n v="535424"/>
    <n v="0"/>
    <n v="514668"/>
    <n v="514668"/>
  </r>
  <r>
    <s v="'002500309071050802"/>
    <s v="CASH IN HAND"/>
    <n v="49"/>
    <s v="80000-100000"/>
    <n v="2016"/>
    <n v="43"/>
    <n v="0.412004233"/>
    <s v="Medium_risk_sub_purpose_code"/>
    <s v="Missing"/>
    <s v="Missing"/>
    <s v="Missing"/>
    <s v="Missing"/>
    <s v="Green"/>
    <x v="0"/>
    <x v="0"/>
    <n v="456468"/>
    <n v="0"/>
    <n v="222888"/>
    <n v="256022"/>
  </r>
  <r>
    <s v="'005900510839050801"/>
    <s v="CASH IN HAND"/>
    <n v="25"/>
    <s v="60000-80000"/>
    <n v="2007"/>
    <n v="45"/>
    <n v="0.283124706"/>
    <s v="Medium_risk_sub_purpose_code"/>
    <s v="Missing"/>
    <s v="Missing"/>
    <s v="Missing"/>
    <s v="Missing"/>
    <s v="Green"/>
    <x v="1"/>
    <x v="0"/>
    <n v="62733"/>
    <n v="0"/>
    <n v="260131.6"/>
    <n v="260169"/>
  </r>
  <r>
    <s v="'002800406216050802"/>
    <s v="CASH IN HAND"/>
    <n v="49"/>
    <s v="40000-60000"/>
    <n v="2016"/>
    <n v="38"/>
    <n v="0.51543957699999998"/>
    <s v="Low_risk_sub_purpose_code"/>
    <s v="Above 80"/>
    <s v="between 50 - 100 percentage"/>
    <s v="above 15 percentage"/>
    <s v="between 2- 5 percentage"/>
    <s v="Green"/>
    <x v="0"/>
    <x v="2"/>
    <n v="509134"/>
    <n v="0"/>
    <n v="364376"/>
    <n v="377248"/>
  </r>
  <r>
    <s v="'005000753859050201"/>
    <s v="Three Wheeler-Lease-Registered"/>
    <n v="49"/>
    <s v="60000-80000"/>
    <n v="2015"/>
    <n v="38"/>
    <n v="0.53826572800000005"/>
    <s v="Low_risk_sub_purpose_code"/>
    <s v="Above 80"/>
    <s v="between 50 - 100 percentage"/>
    <s v="between 5 - 10 percentage"/>
    <s v="between 2- 5 percentage"/>
    <s v="Red"/>
    <x v="0"/>
    <x v="0"/>
    <n v="569203"/>
    <n v="569203"/>
    <n v="163086"/>
    <n v="243991"/>
  </r>
  <r>
    <s v="'000600828342050201"/>
    <s v="Three Wheeler-Lease-Registered"/>
    <n v="37"/>
    <s v="120000+"/>
    <n v="2012"/>
    <n v="47"/>
    <n v="0.52279245299999999"/>
    <s v="Medium_risk_sub_purpose_code"/>
    <s v="20-40"/>
    <s v="Missing"/>
    <s v="Missing"/>
    <s v="Missing"/>
    <s v="Green"/>
    <x v="0"/>
    <x v="0"/>
    <n v="371240"/>
    <n v="0"/>
    <n v="390832"/>
    <n v="390832"/>
  </r>
  <r>
    <s v="'003200828507050201"/>
    <s v="Three Wheeler-Lease-Registered"/>
    <n v="19"/>
    <s v="100000-120000"/>
    <n v="2006"/>
    <n v="44"/>
    <n v="0.53609857100000002"/>
    <s v="Medium_risk_sub_purpose_code"/>
    <s v="20-40"/>
    <s v="Missing"/>
    <s v="Missing"/>
    <s v="Missing"/>
    <s v="Green"/>
    <x v="0"/>
    <x v="0"/>
    <n v="117075"/>
    <n v="0"/>
    <n v="416745"/>
    <n v="416745"/>
  </r>
  <r>
    <s v="'001600731322050203"/>
    <s v="Three Wheeler-Lease-Registered"/>
    <n v="37"/>
    <s v="60000-80000"/>
    <n v="2011"/>
    <n v="43"/>
    <n v="0.525735226"/>
    <s v="Low_risk_sub_purpose_code"/>
    <s v="60-80"/>
    <s v="less than 50 percentage"/>
    <s v="between 1 - 5 percentage"/>
    <s v="between 5- 10 percentage"/>
    <s v="Red"/>
    <x v="0"/>
    <x v="2"/>
    <n v="486913"/>
    <n v="486913"/>
    <n v="182437.39"/>
    <n v="295165"/>
  </r>
  <r>
    <s v="'006100652817050202"/>
    <s v="Three Wheeler-Lease-Registered"/>
    <n v="19"/>
    <s v="80000-100000"/>
    <n v="2011"/>
    <n v="23"/>
    <n v="0.55715417300000003"/>
    <s v="Low_risk_sub_purpose_code"/>
    <s v="Missing"/>
    <s v="Missing"/>
    <s v="Missing"/>
    <s v="Missing"/>
    <s v="Green"/>
    <x v="0"/>
    <x v="1"/>
    <n v="291457"/>
    <n v="0"/>
    <n v="344900"/>
    <n v="344900"/>
  </r>
  <r>
    <s v="'005900506177050801"/>
    <s v="CASH IN HAND"/>
    <n v="37"/>
    <s v="80000-100000"/>
    <n v="2012"/>
    <n v="47"/>
    <n v="0.44353811300000001"/>
    <s v="Medium_risk_sub_purpose_code"/>
    <s v="Missing"/>
    <s v="Missing"/>
    <s v="Missing"/>
    <s v="Missing"/>
    <s v="Red"/>
    <x v="0"/>
    <x v="0"/>
    <n v="408682"/>
    <n v="0"/>
    <n v="244532"/>
    <n v="287602"/>
  </r>
  <r>
    <s v="'002200816633050202"/>
    <s v="Three Wheeler-Lease-Registered"/>
    <n v="25"/>
    <s v="40000-60000"/>
    <n v="2007"/>
    <n v="54"/>
    <n v="0.54766655500000005"/>
    <s v="Medium_risk_sub_purpose_code"/>
    <s v="60-80"/>
    <s v="less than 50 percentage"/>
    <s v="less than 1 percentage"/>
    <s v="above 10 percentage"/>
    <s v="Green"/>
    <x v="0"/>
    <x v="0"/>
    <n v="156686"/>
    <n v="0"/>
    <n v="436057.06"/>
    <n v="459895"/>
  </r>
  <r>
    <s v="'006700837702050201"/>
    <s v="Three Wheeler-Lease-Registered"/>
    <n v="31"/>
    <s v="100000-120000"/>
    <n v="2007"/>
    <n v="43"/>
    <n v="0.56584873899999999"/>
    <s v="Low_risk_sub_purpose_code"/>
    <s v="Missing"/>
    <s v="Missing"/>
    <s v="Missing"/>
    <s v="Missing"/>
    <s v="Green"/>
    <x v="0"/>
    <x v="0"/>
    <n v="324585"/>
    <n v="0"/>
    <n v="256516.25"/>
    <n v="271548"/>
  </r>
  <r>
    <s v="'008700845433050201"/>
    <s v="Three Wheeler-Lease-Registered"/>
    <n v="49"/>
    <s v="120000+"/>
    <n v="2015"/>
    <n v="40"/>
    <n v="0.59774691899999999"/>
    <s v="Low_risk_sub_purpose_code"/>
    <s v="Missing"/>
    <s v="Missing"/>
    <s v="Missing"/>
    <s v="Missing"/>
    <s v="Red"/>
    <x v="0"/>
    <x v="1"/>
    <n v="645944"/>
    <n v="0"/>
    <n v="184358"/>
    <n v="258580"/>
  </r>
  <r>
    <s v="'007000840417050801"/>
    <s v="CASH IN HAND"/>
    <n v="25"/>
    <s v="120000+"/>
    <n v="2011"/>
    <n v="48"/>
    <n v="0.635473548"/>
    <s v="Low_risk_sub_purpose_code"/>
    <s v="20-40"/>
    <s v="Missing"/>
    <s v="Missing"/>
    <s v="Missing"/>
    <s v="Green"/>
    <x v="0"/>
    <x v="0"/>
    <n v="418923"/>
    <n v="0"/>
    <n v="365400"/>
    <n v="365400"/>
  </r>
  <r>
    <s v="'006300705677050201"/>
    <s v="Three Wheeler-Lease-Registered"/>
    <n v="25"/>
    <s v="60000-80000"/>
    <n v="2011"/>
    <n v="36"/>
    <n v="0.48131273200000002"/>
    <s v="Low_risk_sub_purpose_code"/>
    <s v="Missing"/>
    <s v="Missing"/>
    <s v="Missing"/>
    <s v="Missing"/>
    <s v="Green"/>
    <x v="0"/>
    <x v="1"/>
    <n v="313265"/>
    <n v="0"/>
    <n v="249248"/>
    <n v="255950"/>
  </r>
  <r>
    <s v="'004500826638050201"/>
    <s v="Three Wheeler-Lease-Registered"/>
    <n v="24"/>
    <s v="60000-80000"/>
    <n v="2008"/>
    <n v="26"/>
    <n v="0.28237777800000002"/>
    <s v="Low_risk_sub_purpose_code"/>
    <s v="Missing"/>
    <s v="Missing"/>
    <s v="Missing"/>
    <s v="Missing"/>
    <s v="Red"/>
    <x v="0"/>
    <x v="1"/>
    <n v="159624"/>
    <n v="0"/>
    <n v="169499"/>
    <n v="202905"/>
  </r>
  <r>
    <s v="'001600658913050202"/>
    <s v="Three Wheeler-Lease-Registered"/>
    <n v="37"/>
    <s v="60000-80000"/>
    <n v="2015"/>
    <n v="49"/>
    <n v="0.40435565200000001"/>
    <s v="Low_risk_sub_purpose_code"/>
    <s v="Missing"/>
    <s v="Missing"/>
    <s v="Missing"/>
    <s v="Missing"/>
    <s v="Green"/>
    <x v="0"/>
    <x v="0"/>
    <n v="399084"/>
    <n v="0"/>
    <n v="221088"/>
    <n v="278018"/>
  </r>
  <r>
    <s v="'005100846548050801"/>
    <s v="CASH IN HAND"/>
    <n v="37"/>
    <s v="60000-80000"/>
    <n v="2010"/>
    <n v="31"/>
    <n v="0.44618812800000002"/>
    <s v="Low_risk_sub_purpose_code"/>
    <s v="Missing"/>
    <s v="Missing"/>
    <s v="Missing"/>
    <s v="Missing"/>
    <s v="Green"/>
    <x v="0"/>
    <x v="2"/>
    <n v="319867"/>
    <n v="0"/>
    <n v="176320"/>
    <n v="176320"/>
  </r>
  <r>
    <s v="'040100349455050804"/>
    <s v="CASH IN HAND"/>
    <n v="25"/>
    <s v="&lt; 40000"/>
    <n v="2015"/>
    <n v="40"/>
    <n v="0.18328260900000001"/>
    <s v="Medium_risk_sub_purpose_code"/>
    <s v="60-80"/>
    <s v="less than 50 percentage"/>
    <s v="between 1 - 5 percentage"/>
    <s v="above 10 percentage"/>
    <s v="Red"/>
    <x v="0"/>
    <x v="0"/>
    <n v="85016"/>
    <n v="85016"/>
    <n v="211816"/>
    <n v="258321"/>
  </r>
  <r>
    <s v="'041600840610050201"/>
    <s v="Three Wheeler-Lease-Registered"/>
    <n v="37"/>
    <s v="60000-80000"/>
    <n v="2010"/>
    <n v="23"/>
    <n v="0.31191834499999999"/>
    <s v="Low_risk_sub_purpose_code"/>
    <s v="60-80"/>
    <s v="between 100 - 150 percentage"/>
    <s v="between 1 - 5 percentage"/>
    <s v="between 2- 5 percentage"/>
    <s v="Green"/>
    <x v="0"/>
    <x v="0"/>
    <n v="233397"/>
    <n v="0"/>
    <n v="146041"/>
    <n v="155111"/>
  </r>
  <r>
    <s v="'006800827275050801"/>
    <s v="CASH IN HAND"/>
    <n v="61"/>
    <s v="60000-80000"/>
    <n v="2015"/>
    <n v="32"/>
    <n v="0.45049217400000002"/>
    <s v="Low_risk_sub_purpose_code"/>
    <s v="20-40"/>
    <s v="between 50 - 100 percentage"/>
    <s v="between 1 - 5 percentage"/>
    <s v="between 5- 10 percentage"/>
    <s v="Red"/>
    <x v="0"/>
    <x v="0"/>
    <n v="542474"/>
    <n v="542474"/>
    <n v="199219"/>
    <n v="301904"/>
  </r>
  <r>
    <s v="'004100264234050202"/>
    <s v="Three Wheeler-Lease-Registered"/>
    <n v="49"/>
    <s v="100000-120000"/>
    <n v="2016"/>
    <n v="54"/>
    <n v="0.83973302599999999"/>
    <s v="Low_risk_sub_purpose_code"/>
    <s v="40-60"/>
    <s v="less than 50 percentage"/>
    <s v="less than 1 percentage"/>
    <s v="above 10 percentage"/>
    <s v="Green"/>
    <x v="0"/>
    <x v="1"/>
    <n v="826757"/>
    <n v="0"/>
    <n v="361600"/>
    <n v="361600"/>
  </r>
  <r>
    <s v="'018700506370050803"/>
    <s v="CASH IN HAND"/>
    <n v="61"/>
    <s v="60000-80000"/>
    <n v="2014"/>
    <n v="41"/>
    <n v="0.51641711000000001"/>
    <s v="Medium_risk_sub_purpose_code"/>
    <s v="Above 80"/>
    <s v="between 50 - 100 percentage"/>
    <s v="between 1 - 5 percentage"/>
    <s v="less than 2 percentage"/>
    <s v="Red"/>
    <x v="0"/>
    <x v="0"/>
    <n v="529971"/>
    <n v="529971"/>
    <n v="158204"/>
    <n v="317712"/>
  </r>
  <r>
    <s v="'005000832104050202"/>
    <s v="Three Wheeler-Lease-Registered"/>
    <n v="13"/>
    <s v="60000-80000"/>
    <n v="2013"/>
    <n v="21"/>
    <n v="0.133959048"/>
    <s v="Medium_risk_sub_purpose_code"/>
    <s v="Missing"/>
    <s v="Missing"/>
    <s v="Missing"/>
    <s v="Missing"/>
    <s v="Green"/>
    <x v="0"/>
    <x v="0"/>
    <n v="15882"/>
    <n v="0"/>
    <n v="206466"/>
    <n v="206466"/>
  </r>
  <r>
    <s v="'010600661341050201"/>
    <s v="Three Wheeler-Lease-Registered"/>
    <n v="43"/>
    <s v="100000-120000"/>
    <n v="2014"/>
    <n v="28"/>
    <n v="0.52780116700000002"/>
    <s v="Low_risk_sub_purpose_code"/>
    <s v="60-80"/>
    <s v="between 100 - 150 percentage"/>
    <s v="between 5 - 10 percentage"/>
    <s v="between 2- 5 percentage"/>
    <s v="Green"/>
    <x v="1"/>
    <x v="2"/>
    <n v="488020"/>
    <n v="0"/>
    <n v="276130"/>
    <n v="295356"/>
  </r>
  <r>
    <s v="'014100827472050801"/>
    <s v="CASH IN HAND"/>
    <n v="61"/>
    <s v="60000-80000"/>
    <n v="2014"/>
    <n v="26"/>
    <n v="0.47913618499999999"/>
    <s v="Medium_risk_sub_purpose_code"/>
    <s v="20-40"/>
    <s v="less than 50 percentage"/>
    <s v="less than 1 percentage"/>
    <s v="Missing"/>
    <s v="Green"/>
    <x v="0"/>
    <x v="0"/>
    <n v="458658"/>
    <n v="0"/>
    <n v="301904"/>
    <n v="301904"/>
  </r>
  <r>
    <s v="'013000753277050801"/>
    <s v="CASH IN HAND"/>
    <n v="49"/>
    <s v="60000-80000"/>
    <n v="2012"/>
    <n v="57"/>
    <n v="0.56895106399999995"/>
    <s v="Low_risk_sub_purpose_code"/>
    <s v="Missing"/>
    <s v="between 50 - 100 percentage"/>
    <s v="between 1 - 5 percentage"/>
    <s v="between 5- 10 percentage"/>
    <s v="Green"/>
    <x v="0"/>
    <x v="1"/>
    <n v="533732"/>
    <n v="0"/>
    <n v="198330"/>
    <n v="198330"/>
  </r>
  <r>
    <s v="'004000675092050201"/>
    <s v="Three Wheeler-Lease-Registered"/>
    <n v="24"/>
    <s v="60000-80000"/>
    <n v="2006"/>
    <n v="22"/>
    <n v="0.31420289899999998"/>
    <s v="Low_risk_sub_purpose_code"/>
    <s v="Missing"/>
    <s v="Missing"/>
    <s v="Missing"/>
    <s v="Missing"/>
    <s v="Red"/>
    <x v="0"/>
    <x v="1"/>
    <n v="192247"/>
    <n v="192247"/>
    <n v="99010.72"/>
    <n v="176384"/>
  </r>
  <r>
    <s v="'004800593680050801"/>
    <s v="CASH IN HAND"/>
    <n v="49"/>
    <s v="100000-120000"/>
    <n v="2011"/>
    <n v="38"/>
    <n v="0.51509367699999997"/>
    <s v="Low_risk_sub_purpose_code"/>
    <s v="20-40"/>
    <s v="less than 50 percentage"/>
    <s v="between 5 - 10 percentage"/>
    <s v="above 10 percentage"/>
    <s v="Green"/>
    <x v="0"/>
    <x v="0"/>
    <n v="403250"/>
    <n v="0"/>
    <n v="334084"/>
    <n v="334084"/>
  </r>
  <r>
    <s v="'002500774161050802"/>
    <s v="CASH IN HAND"/>
    <n v="25"/>
    <s v="120000+"/>
    <n v="2011"/>
    <n v="29"/>
    <n v="0.62994064500000002"/>
    <s v="Medium_risk_sub_purpose_code"/>
    <s v="Above 80"/>
    <s v="between 100 - 150 percentage"/>
    <s v="between 1 - 5 percentage"/>
    <s v="between 2- 5 percentage"/>
    <s v="Red"/>
    <x v="1"/>
    <x v="2"/>
    <n v="437953"/>
    <n v="437953"/>
    <n v="366562"/>
    <n v="492380"/>
  </r>
  <r>
    <s v="'008400844596050801"/>
    <s v="CASH IN HAND"/>
    <n v="25"/>
    <s v="100000-120000"/>
    <n v="2014"/>
    <n v="51"/>
    <n v="0.63463086599999996"/>
    <s v="Low_risk_sub_purpose_code"/>
    <s v="Missing"/>
    <s v="between 50 - 100 percentage"/>
    <s v="above 15 percentage"/>
    <s v="between 5- 10 percentage"/>
    <s v="Green"/>
    <x v="0"/>
    <x v="1"/>
    <n v="498530"/>
    <n v="0"/>
    <n v="289348"/>
    <n v="373370"/>
  </r>
  <r>
    <s v="'004000840602050201"/>
    <s v="Three Wheeler-Lease-Registered"/>
    <n v="37"/>
    <s v="100000-120000"/>
    <n v="2009"/>
    <n v="36"/>
    <n v="0.53887058799999998"/>
    <s v="Low_risk_sub_purpose_code"/>
    <s v="20-40"/>
    <s v="between 100 - 150 percentage"/>
    <s v="less than 1 percentage"/>
    <s v="between 2- 5 percentage"/>
    <s v="Green"/>
    <x v="0"/>
    <x v="1"/>
    <n v="320630"/>
    <n v="0"/>
    <n v="162742"/>
    <n v="198902"/>
  </r>
  <r>
    <s v="'006900318755050801"/>
    <s v="CASH IN HAND"/>
    <n v="13"/>
    <s v="120000+"/>
    <n v="2015"/>
    <n v="35"/>
    <n v="0.66087887300000003"/>
    <s v="Low_risk_sub_purpose_code"/>
    <s v="Missing"/>
    <s v="Missing"/>
    <s v="Missing"/>
    <s v="Missing"/>
    <s v="Green"/>
    <x v="0"/>
    <x v="1"/>
    <n v="197745"/>
    <n v="0"/>
    <n v="740954.62"/>
    <n v="754171"/>
  </r>
  <r>
    <s v="'004800421832050801"/>
    <s v="CASH IN HAND"/>
    <n v="49"/>
    <s v="120000+"/>
    <n v="2016"/>
    <n v="32"/>
    <n v="0.61462433900000002"/>
    <s v="Low_risk_sub_purpose_code"/>
    <s v="20-40"/>
    <s v="less than 50 percentage"/>
    <s v="less than 1 percentage"/>
    <s v="Missing"/>
    <s v="Green"/>
    <x v="0"/>
    <x v="0"/>
    <n v="593059"/>
    <n v="0"/>
    <n v="458414.31"/>
    <n v="485370"/>
  </r>
  <r>
    <s v="'021200705576050801"/>
    <s v="CASH IN HAND"/>
    <n v="37"/>
    <s v="100000-120000"/>
    <n v="2011"/>
    <n v="31"/>
    <n v="0.52303690300000005"/>
    <s v="Medium_risk_sub_purpose_code"/>
    <s v="60-80"/>
    <s v="between 50 - 100 percentage"/>
    <s v="between 1 - 5 percentage"/>
    <s v="between 2- 5 percentage"/>
    <s v="Green"/>
    <x v="0"/>
    <x v="1"/>
    <n v="383767"/>
    <n v="0"/>
    <n v="327701"/>
    <n v="337155"/>
  </r>
  <r>
    <s v="'041500807793050201"/>
    <s v="Three Wheeler-Lease-Registered"/>
    <n v="37"/>
    <s v="60000-80000"/>
    <n v="2010"/>
    <n v="37"/>
    <n v="0.40341476500000001"/>
    <s v="Medium_risk_sub_purpose_code"/>
    <s v="60-80"/>
    <s v="less than 50 percentage"/>
    <s v="less than 1 percentage"/>
    <s v="between 2- 5 percentage"/>
    <s v="Green"/>
    <x v="0"/>
    <x v="0"/>
    <n v="231917"/>
    <n v="0"/>
    <n v="322218.53999999998"/>
    <n v="356076"/>
  </r>
  <r>
    <s v="'001100551339050202"/>
    <s v="Three Wheeler-Lease-Registered"/>
    <n v="37"/>
    <s v="120000+"/>
    <n v="2010"/>
    <n v="34"/>
    <n v="0.64285076699999999"/>
    <s v="Low_risk_sub_purpose_code"/>
    <s v="Above 80"/>
    <s v="less than 50 percentage"/>
    <s v="between 1 - 5 percentage"/>
    <s v="between 5- 10 percentage"/>
    <s v="Green"/>
    <x v="0"/>
    <x v="2"/>
    <n v="475384"/>
    <n v="0"/>
    <n v="288706"/>
    <n v="288706"/>
  </r>
  <r>
    <s v="'011500830026050202"/>
    <s v="Three Wheeler-Lease-Registered"/>
    <n v="24"/>
    <s v="60000-80000"/>
    <n v="2012"/>
    <n v="35"/>
    <n v="0.27668292700000002"/>
    <s v="Medium_risk_sub_purpose_code"/>
    <s v="0-20"/>
    <s v="Missing"/>
    <s v="Missing"/>
    <s v="Missing"/>
    <s v="Green"/>
    <x v="0"/>
    <x v="1"/>
    <n v="168019"/>
    <n v="0"/>
    <n v="240240"/>
    <n v="240240"/>
  </r>
  <r>
    <s v="'004700738609050801"/>
    <s v="CASH IN HAND"/>
    <n v="37"/>
    <s v="60000-80000"/>
    <n v="2009"/>
    <n v="35"/>
    <n v="0.36881051100000001"/>
    <s v="Low_risk_sub_purpose_code"/>
    <s v="60-80"/>
    <s v="between 50 - 100 percentage"/>
    <s v="between 5 - 10 percentage"/>
    <s v="between 2- 5 percentage"/>
    <s v="Green"/>
    <x v="0"/>
    <x v="0"/>
    <n v="269105"/>
    <n v="0"/>
    <n v="178048"/>
    <n v="206934"/>
  </r>
  <r>
    <s v="'005800358310050202"/>
    <s v="Three Wheeler-Lease-Registered"/>
    <n v="25"/>
    <s v="120000+"/>
    <n v="2012"/>
    <n v="30"/>
    <n v="0.52778968599999998"/>
    <s v="Low_risk_sub_purpose_code"/>
    <s v="0-20"/>
    <s v="less than 50 percentage"/>
    <s v="between 5 - 10 percentage"/>
    <s v="between 5- 10 percentage"/>
    <s v="Green"/>
    <x v="0"/>
    <x v="0"/>
    <n v="316623"/>
    <n v="0"/>
    <n v="469650"/>
    <n v="500960"/>
  </r>
  <r>
    <s v="'002200835338050201"/>
    <s v="Three Wheeler-Lease-Registered"/>
    <n v="37"/>
    <s v="120000+"/>
    <n v="2011"/>
    <n v="37"/>
    <n v="0.52306993499999999"/>
    <s v="Low_risk_sub_purpose_code"/>
    <s v="40-60"/>
    <s v="between 50 - 100 percentage"/>
    <s v="between 1 - 5 percentage"/>
    <s v="between 2- 5 percentage"/>
    <s v="Red"/>
    <x v="0"/>
    <x v="0"/>
    <n v="478741"/>
    <n v="478741"/>
    <n v="195768"/>
    <n v="290676"/>
  </r>
  <r>
    <s v="'000300825977050201"/>
    <s v="Three Wheeler-Lease-Registered"/>
    <n v="37"/>
    <s v="120000+"/>
    <n v="2008"/>
    <n v="45"/>
    <n v="0.47255612899999999"/>
    <s v="Low_risk_sub_purpose_code"/>
    <s v="Missing"/>
    <s v="Missing"/>
    <s v="Missing"/>
    <s v="Missing"/>
    <s v="Green"/>
    <x v="0"/>
    <x v="1"/>
    <n v="253016"/>
    <n v="0"/>
    <n v="297228"/>
    <n v="297228"/>
  </r>
  <r>
    <s v="'006200805385050201"/>
    <s v="Three Wheeler-Lease-Registered"/>
    <n v="37"/>
    <s v="80000-100000"/>
    <n v="2011"/>
    <n v="25"/>
    <n v="0.59046606499999998"/>
    <s v="Medium_risk_sub_purpose_code"/>
    <s v="20-40"/>
    <s v="less than 50 percentage"/>
    <s v="less than 1 percentage"/>
    <s v="between 5- 10 percentage"/>
    <s v="Green"/>
    <x v="0"/>
    <x v="3"/>
    <n v="314712"/>
    <n v="0"/>
    <n v="471120"/>
    <n v="494676"/>
  </r>
  <r>
    <s v="'005900745005050801"/>
    <s v="CASH IN HAND"/>
    <n v="49"/>
    <s v="80000-100000"/>
    <n v="2015"/>
    <n v="39"/>
    <n v="0.73657565199999997"/>
    <s v="Medium_risk_sub_purpose_code"/>
    <s v="Above 80"/>
    <s v="between 50 - 100 percentage"/>
    <s v="less than 1 percentage"/>
    <s v="between 2- 5 percentage"/>
    <s v="Red"/>
    <x v="0"/>
    <x v="2"/>
    <n v="0"/>
    <n v="0"/>
    <n v="226856"/>
    <n v="446264"/>
  </r>
  <r>
    <s v="'006300692239050802"/>
    <s v="CASH IN HAND"/>
    <n v="25"/>
    <s v="60000-80000"/>
    <n v="2012"/>
    <n v="29"/>
    <n v="0.53258767299999998"/>
    <s v="Medium_risk_sub_purpose_code"/>
    <s v="20-40"/>
    <s v="between 50 - 100 percentage"/>
    <s v="between 1 - 5 percentage"/>
    <s v="between 2- 5 percentage"/>
    <s v="Green"/>
    <x v="0"/>
    <x v="0"/>
    <n v="223756"/>
    <n v="0"/>
    <n v="553120"/>
    <n v="616400"/>
  </r>
  <r>
    <s v="'004500699397050201"/>
    <s v="Three Wheeler-Lease-Registered"/>
    <n v="49"/>
    <s v="100000-120000"/>
    <n v="2013"/>
    <n v="32"/>
    <n v="0.45034807700000001"/>
    <s v="Low_risk_sub_purpose_code"/>
    <s v="Missing"/>
    <s v="Missing"/>
    <s v="Missing"/>
    <s v="Missing"/>
    <s v="Green"/>
    <x v="0"/>
    <x v="0"/>
    <n v="413080"/>
    <n v="0"/>
    <n v="234096"/>
    <n v="234096"/>
  </r>
  <r>
    <s v="'003600502309050802"/>
    <s v="CASH IN HAND"/>
    <n v="37"/>
    <s v="100000-120000"/>
    <n v="2006"/>
    <n v="42"/>
    <n v="0.52347428600000001"/>
    <s v="Medium_risk_sub_purpose_code"/>
    <s v="60-80"/>
    <s v="less than 50 percentage"/>
    <s v="between 5 - 10 percentage"/>
    <s v="above 10 percentage"/>
    <s v="Green"/>
    <x v="0"/>
    <x v="0"/>
    <n v="347585"/>
    <n v="0"/>
    <n v="212808.84"/>
    <n v="246894"/>
  </r>
  <r>
    <s v="'001500745016050801"/>
    <s v="CASH IN HAND"/>
    <n v="73"/>
    <s v="60000-80000"/>
    <n v="2015"/>
    <n v="55"/>
    <n v="0.79246086999999998"/>
    <s v="Low_risk_sub_purpose_code"/>
    <s v="Above 80"/>
    <s v="between 50 - 100 percentage"/>
    <s v="less than 1 percentage"/>
    <s v="less than 2 percentage"/>
    <s v="Red"/>
    <x v="0"/>
    <x v="2"/>
    <n v="938042"/>
    <n v="938042"/>
    <n v="303567.28999999998"/>
    <n v="419790"/>
  </r>
  <r>
    <s v="'000800835695050201"/>
    <s v="Three Wheeler-Lease-Registered"/>
    <n v="37"/>
    <s v="60000-80000"/>
    <n v="2014"/>
    <n v="24"/>
    <n v="0.48413872800000002"/>
    <s v="Low_risk_sub_purpose_code"/>
    <s v="Missing"/>
    <s v="Missing"/>
    <s v="Missing"/>
    <s v="Missing"/>
    <s v="Green"/>
    <x v="0"/>
    <x v="0"/>
    <n v="421544"/>
    <n v="0"/>
    <n v="274670"/>
    <n v="299640"/>
  </r>
  <r>
    <s v="'013100839511050201"/>
    <s v="Three Wheeler-Lease-Registered"/>
    <n v="37"/>
    <s v="100000-120000"/>
    <n v="2012"/>
    <n v="26"/>
    <n v="0.52676729600000005"/>
    <s v="Low_risk_sub_purpose_code"/>
    <s v="0-20"/>
    <s v="between 100 - 150 percentage"/>
    <s v="less than 1 percentage"/>
    <s v="between 2- 5 percentage"/>
    <s v="Green"/>
    <x v="0"/>
    <x v="0"/>
    <n v="432221"/>
    <n v="0"/>
    <n v="274978"/>
    <n v="274978"/>
  </r>
  <r>
    <s v="'001500599529050802"/>
    <s v="CASH IN HAND"/>
    <n v="25"/>
    <s v="120000+"/>
    <n v="2015"/>
    <n v="57"/>
    <n v="0.34956434800000002"/>
    <s v="Medium_risk_sub_purpose_code"/>
    <s v="0-20"/>
    <s v="between 50 - 100 percentage"/>
    <s v="between 10 - 15 percentage"/>
    <s v="between 2- 5 percentage"/>
    <s v="Green"/>
    <x v="0"/>
    <x v="0"/>
    <n v="372168"/>
    <n v="0"/>
    <n v="213203"/>
    <n v="229667"/>
  </r>
  <r>
    <s v="'041500079374050801"/>
    <s v="CASH IN HAND"/>
    <n v="61"/>
    <s v="80000-100000"/>
    <n v="2014"/>
    <n v="53"/>
    <n v="0.40658867100000001"/>
    <s v="Low_risk_sub_purpose_code"/>
    <s v="40-60"/>
    <s v="between 50 - 100 percentage"/>
    <s v="above 15 percentage"/>
    <s v="between 2- 5 percentage"/>
    <s v="Green"/>
    <x v="0"/>
    <x v="0"/>
    <n v="427826"/>
    <n v="0"/>
    <n v="159676"/>
    <n v="189865"/>
  </r>
  <r>
    <s v="'005200618040050801"/>
    <s v="CASH IN HAND"/>
    <n v="37"/>
    <s v="80000-100000"/>
    <n v="2007"/>
    <n v="44"/>
    <n v="0.516233049"/>
    <s v="Low_risk_sub_purpose_code"/>
    <s v="Missing"/>
    <s v="Missing"/>
    <s v="Missing"/>
    <s v="Missing"/>
    <s v="Green"/>
    <x v="0"/>
    <x v="0"/>
    <n v="358092"/>
    <n v="0"/>
    <n v="145871"/>
    <n v="191081"/>
  </r>
  <r>
    <s v="'008400616907050801"/>
    <s v="CASH IN HAND"/>
    <n v="49"/>
    <s v="80000-100000"/>
    <n v="2019"/>
    <n v="41"/>
    <n v="0.67075763700000002"/>
    <s v="Low_risk_sub_purpose_code"/>
    <s v="60-80"/>
    <s v="between 50 - 100 percentage"/>
    <s v="less than 1 percentage"/>
    <s v="between 2- 5 percentage"/>
    <s v="Green"/>
    <x v="0"/>
    <x v="1"/>
    <n v="731601"/>
    <n v="0"/>
    <n v="344091"/>
    <n v="344091"/>
  </r>
  <r>
    <s v="'041500711566050801"/>
    <s v="CASH IN HAND"/>
    <n v="49"/>
    <s v="100000-120000"/>
    <n v="2011"/>
    <n v="63"/>
    <n v="0.69530735499999996"/>
    <s v="Low_risk_sub_purpose_code"/>
    <s v="Above 80"/>
    <s v="between 50 - 100 percentage"/>
    <s v="between 1 - 5 percentage"/>
    <s v="between 2- 5 percentage"/>
    <s v="Green"/>
    <x v="0"/>
    <x v="2"/>
    <n v="618231"/>
    <n v="0"/>
    <n v="288211.84000000003"/>
    <n v="314388"/>
  </r>
  <r>
    <s v="'040200673966050202"/>
    <s v="Three Wheeler-Lease-Registered"/>
    <n v="73"/>
    <s v="120000+"/>
    <n v="2013"/>
    <n v="36"/>
    <n v="0.58488857100000002"/>
    <s v="Low_risk_sub_purpose_code"/>
    <s v="20-40"/>
    <s v="between 50 - 100 percentage"/>
    <s v="less than 1 percentage"/>
    <s v="between 2- 5 percentage"/>
    <s v="Green"/>
    <x v="0"/>
    <x v="2"/>
    <n v="566433"/>
    <n v="0"/>
    <n v="327712"/>
    <n v="327712"/>
  </r>
  <r>
    <s v="'004800624508050801"/>
    <s v="CASH IN HAND"/>
    <n v="49"/>
    <s v="120000+"/>
    <n v="2012"/>
    <n v="48"/>
    <n v="0.65780886699999996"/>
    <s v="Low_risk_sub_purpose_code"/>
    <s v="60-80"/>
    <s v="between 50 - 100 percentage"/>
    <s v="less than 1 percentage"/>
    <s v="between 2- 5 percentage"/>
    <s v="Red"/>
    <x v="0"/>
    <x v="2"/>
    <n v="0"/>
    <n v="0"/>
    <n v="111028"/>
    <n v="344045"/>
  </r>
  <r>
    <s v="'006500733787050802"/>
    <s v="CASH IN HAND"/>
    <n v="49"/>
    <s v="60000-80000"/>
    <n v="2016"/>
    <n v="24"/>
    <n v="0.57796317500000005"/>
    <s v="Low_risk_sub_purpose_code"/>
    <s v="60-80"/>
    <s v="between 50 - 100 percentage"/>
    <s v="between 5 - 10 percentage"/>
    <s v="between 2- 5 percentage"/>
    <s v="Red"/>
    <x v="0"/>
    <x v="0"/>
    <n v="656566"/>
    <n v="656566"/>
    <n v="272195"/>
    <n v="372946"/>
  </r>
  <r>
    <s v="'002800817314050201"/>
    <s v="Three Wheeler-Lease-Registered"/>
    <n v="37"/>
    <s v="80000-100000"/>
    <n v="2010"/>
    <n v="45"/>
    <n v="0.55361434499999995"/>
    <s v="Medium_risk_sub_purpose_code"/>
    <s v="20-40"/>
    <s v="less than 50 percentage"/>
    <s v="less than 1 percentage"/>
    <s v="Missing"/>
    <s v="Green"/>
    <x v="1"/>
    <x v="0"/>
    <n v="318566"/>
    <n v="0"/>
    <n v="438634"/>
    <n v="438634"/>
  </r>
  <r>
    <s v="'006100541523050201"/>
    <s v="Three Wheeler-Lease-Registered"/>
    <n v="24"/>
    <s v="80000-100000"/>
    <n v="2018"/>
    <n v="30"/>
    <n v="0.239097436"/>
    <s v="Low_risk_sub_purpose_code"/>
    <s v="below 0"/>
    <s v="between 50 - 100 percentage"/>
    <s v="between 5 - 10 percentage"/>
    <s v="between 2- 5 percentage"/>
    <s v="Green"/>
    <x v="0"/>
    <x v="1"/>
    <n v="206616"/>
    <n v="0"/>
    <n v="180320"/>
    <n v="180320"/>
  </r>
  <r>
    <s v="'005800657482050202"/>
    <s v="Three Wheeler-Lease-Registered"/>
    <n v="37"/>
    <s v="120000+"/>
    <n v="2014"/>
    <n v="25"/>
    <n v="0.79674077799999998"/>
    <s v="Low_risk_sub_purpose_code"/>
    <s v="Above 80"/>
    <s v="between 50 - 100 percentage"/>
    <s v="between 5 - 10 percentage"/>
    <s v="between 5- 10 percentage"/>
    <s v="Green"/>
    <x v="0"/>
    <x v="1"/>
    <n v="700254"/>
    <n v="0"/>
    <n v="292873"/>
    <n v="358390"/>
  </r>
  <r>
    <s v="'000300691228050801"/>
    <s v="CASH IN HAND"/>
    <n v="37"/>
    <s v="120000+"/>
    <n v="2013"/>
    <n v="30"/>
    <n v="0.78660857100000003"/>
    <s v="Low_risk_sub_purpose_code"/>
    <s v="Above 80"/>
    <s v="between 50 - 100 percentage"/>
    <s v="between 5 - 10 percentage"/>
    <s v="between 2- 5 percentage"/>
    <s v="Red"/>
    <x v="0"/>
    <x v="2"/>
    <n v="828792"/>
    <n v="828792"/>
    <n v="292297"/>
    <n v="453792"/>
  </r>
  <r>
    <s v="'009400543420050801"/>
    <s v="CASH IN HAND"/>
    <n v="49"/>
    <s v="60000-80000"/>
    <n v="2012"/>
    <n v="42"/>
    <n v="0.58141773399999996"/>
    <s v="Low_risk_sub_purpose_code"/>
    <s v="Missing"/>
    <s v="Missing"/>
    <s v="Missing"/>
    <s v="Missing"/>
    <s v="Green"/>
    <x v="1"/>
    <x v="1"/>
    <n v="495807"/>
    <n v="0"/>
    <n v="348330"/>
    <n v="348330"/>
  </r>
  <r>
    <s v="'003500836949050801"/>
    <s v="CASH IN HAND"/>
    <n v="61"/>
    <s v="80000-100000"/>
    <n v="2010"/>
    <n v="41"/>
    <n v="0.61816717200000004"/>
    <s v="Low_risk_sub_purpose_code"/>
    <s v="Above 80"/>
    <s v="less than 50 percentage"/>
    <s v="less than 1 percentage"/>
    <s v="between 2- 5 percentage"/>
    <s v="Green"/>
    <x v="0"/>
    <x v="0"/>
    <n v="518033"/>
    <n v="0"/>
    <n v="253632"/>
    <n v="253632"/>
  </r>
  <r>
    <s v="'001700152811050201"/>
    <s v="Three Wheeler-Lease-Registered"/>
    <n v="18"/>
    <s v="40000-60000"/>
    <n v="2005"/>
    <n v="58"/>
    <n v="0.34261241999999997"/>
    <s v="Low_risk_sub_purpose_code"/>
    <s v="Missing"/>
    <s v="between 50 - 100 percentage"/>
    <s v="less than 1 percentage"/>
    <s v="between 2- 5 percentage"/>
    <s v="Green"/>
    <x v="0"/>
    <x v="1"/>
    <n v="125803"/>
    <n v="0"/>
    <n v="162179.60999999999"/>
    <n v="162180"/>
  </r>
  <r>
    <s v="'041100845702050201"/>
    <s v="Three Wheeler-Lease-Registered"/>
    <n v="37"/>
    <s v="120000+"/>
    <n v="2010"/>
    <n v="31"/>
    <n v="0.50992998499999997"/>
    <s v="Low_risk_sub_purpose_code"/>
    <s v="Missing"/>
    <s v="between 50 - 100 percentage"/>
    <s v="less than 1 percentage"/>
    <s v="between 5- 10 percentage"/>
    <s v="Green"/>
    <x v="0"/>
    <x v="1"/>
    <n v="397137"/>
    <n v="0"/>
    <n v="154905"/>
    <n v="203300"/>
  </r>
  <r>
    <s v="'001700807945050201"/>
    <s v="Three Wheeler-Lease-Registered"/>
    <n v="37"/>
    <s v="60000-80000"/>
    <n v="2006"/>
    <n v="30"/>
    <n v="0.447237143"/>
    <s v="Low_risk_sub_purpose_code"/>
    <s v="20-40"/>
    <s v="between 100 - 150 percentage"/>
    <s v="less than 1 percentage"/>
    <s v="between 2- 5 percentage"/>
    <s v="Green"/>
    <x v="0"/>
    <x v="0"/>
    <n v="187554"/>
    <n v="0"/>
    <n v="286740"/>
    <n v="286740"/>
  </r>
  <r>
    <s v="'011500839208050201"/>
    <s v="Three Wheeler-Lease-Registered"/>
    <n v="37"/>
    <s v="60000-80000"/>
    <n v="2007"/>
    <n v="30"/>
    <n v="0.42229916000000001"/>
    <s v="Low_risk_sub_purpose_code"/>
    <s v="20-40"/>
    <s v="between 100 - 150 percentage"/>
    <s v="less than 1 percentage"/>
    <s v="between 2- 5 percentage"/>
    <s v="Green"/>
    <x v="0"/>
    <x v="0"/>
    <n v="259332"/>
    <n v="0"/>
    <n v="169763"/>
    <n v="169763"/>
  </r>
  <r>
    <s v="'005000730408050202"/>
    <s v="Three Wheeler-Lease-Registered"/>
    <n v="25"/>
    <s v="80000-100000"/>
    <n v="2010"/>
    <n v="26"/>
    <n v="0.66527558600000003"/>
    <s v="Medium_risk_sub_purpose_code"/>
    <s v="Above 80"/>
    <s v="between 50 - 100 percentage"/>
    <s v="less than 1 percentage"/>
    <s v="between 2- 5 percentage"/>
    <s v="Green"/>
    <x v="0"/>
    <x v="2"/>
    <n v="378662"/>
    <n v="0"/>
    <n v="420013.28"/>
    <n v="452699"/>
  </r>
  <r>
    <s v="'007400510760050801"/>
    <s v="CASH IN HAND"/>
    <n v="37"/>
    <s v="60000-80000"/>
    <n v="2013"/>
    <n v="44"/>
    <n v="0.32580666699999999"/>
    <s v="Medium_risk_sub_purpose_code"/>
    <s v="60-80"/>
    <s v="between 50 - 100 percentage"/>
    <s v="between 10 - 15 percentage"/>
    <s v="between 5- 10 percentage"/>
    <s v="Red"/>
    <x v="0"/>
    <x v="0"/>
    <n v="337707"/>
    <n v="337707"/>
    <n v="140365"/>
    <n v="241095"/>
  </r>
  <r>
    <s v="'002200619345050202"/>
    <s v="Three Wheeler-Lease-Registered"/>
    <n v="43"/>
    <s v="120000+"/>
    <n v="2014"/>
    <n v="42"/>
    <n v="0.56194959499999997"/>
    <s v="Medium_risk_sub_purpose_code"/>
    <s v="Missing"/>
    <s v="Missing"/>
    <s v="Missing"/>
    <s v="Missing"/>
    <s v="Red"/>
    <x v="0"/>
    <x v="2"/>
    <n v="539910"/>
    <n v="539910"/>
    <n v="253160"/>
    <n v="358932"/>
  </r>
  <r>
    <s v="'011500793673050202"/>
    <s v="Three Wheeler-Lease-Registered"/>
    <n v="49"/>
    <s v="60000-80000"/>
    <n v="2015"/>
    <n v="41"/>
    <n v="0.46875873000000001"/>
    <s v="Low_risk_sub_purpose_code"/>
    <s v="Missing"/>
    <s v="Missing"/>
    <s v="Missing"/>
    <s v="Missing"/>
    <s v="Green"/>
    <x v="0"/>
    <x v="1"/>
    <n v="520339"/>
    <n v="0"/>
    <n v="299038.09999999998"/>
    <n v="304318"/>
  </r>
  <r>
    <s v="'040700738008050203"/>
    <s v="Three Wheeler-Lease-Registered"/>
    <n v="37"/>
    <s v="60000-80000"/>
    <n v="2007"/>
    <n v="59"/>
    <n v="0.33816286200000001"/>
    <s v="Low_risk_sub_purpose_code"/>
    <s v="Missing"/>
    <s v="Missing"/>
    <s v="Missing"/>
    <s v="Missing"/>
    <s v="Green"/>
    <x v="0"/>
    <x v="0"/>
    <n v="200748"/>
    <n v="0"/>
    <n v="158144"/>
    <n v="161168"/>
  </r>
  <r>
    <s v="'006200828477050201"/>
    <s v="Three Wheeler-Lease-Registered"/>
    <n v="60"/>
    <s v="120000+"/>
    <n v="2008"/>
    <n v="51"/>
    <n v="0.59858064499999997"/>
    <s v="Medium_risk_sub_purpose_code"/>
    <s v="Above 80"/>
    <s v="between 150 - 200 percentage"/>
    <s v="less than 1 percentage"/>
    <s v="between 2- 5 percentage"/>
    <s v="Green"/>
    <x v="0"/>
    <x v="1"/>
    <n v="439605"/>
    <n v="0"/>
    <n v="232934"/>
    <n v="250852"/>
  </r>
  <r>
    <s v="'000600679834050802"/>
    <s v="CASH IN HAND"/>
    <n v="43"/>
    <s v="40000-60000"/>
    <n v="2006"/>
    <n v="48"/>
    <n v="0.41230285700000002"/>
    <s v="Medium_risk_sub_purpose_code"/>
    <s v="Above 80"/>
    <s v="between 50 - 100 percentage"/>
    <s v="between 5 - 10 percentage"/>
    <s v="between 5- 10 percentage"/>
    <s v="Green"/>
    <x v="0"/>
    <x v="0"/>
    <n v="223527"/>
    <n v="0"/>
    <n v="191968"/>
    <n v="191968"/>
  </r>
  <r>
    <s v="'005000606775050802"/>
    <s v="CASH IN HAND"/>
    <n v="43"/>
    <s v="60000-80000"/>
    <n v="2014"/>
    <n v="42"/>
    <n v="0.541514465"/>
    <s v="Medium_risk_sub_purpose_code"/>
    <s v="Missing"/>
    <s v="Missing"/>
    <s v="Missing"/>
    <s v="Missing"/>
    <s v="Green"/>
    <x v="1"/>
    <x v="0"/>
    <n v="442756"/>
    <n v="0"/>
    <n v="270493.73"/>
    <n v="279331"/>
  </r>
  <r>
    <s v="'008600837213050801"/>
    <s v="CASH IN HAND"/>
    <n v="61"/>
    <s v="60000-80000"/>
    <n v="2011"/>
    <n v="28"/>
    <n v="0.59513741899999995"/>
    <s v="Low_risk_sub_purpose_code"/>
    <s v="Above 80"/>
    <s v="between 150 - 200 percentage"/>
    <s v="between 1 - 5 percentage"/>
    <s v="between 2- 5 percentage"/>
    <s v="Green"/>
    <x v="0"/>
    <x v="0"/>
    <n v="535973"/>
    <n v="0"/>
    <n v="248373.96"/>
    <n v="257688"/>
  </r>
  <r>
    <s v="'010100817387050201"/>
    <s v="Three Wheeler-Lease-Registered"/>
    <n v="31"/>
    <s v="40000-60000"/>
    <n v="2010"/>
    <n v="23"/>
    <n v="0.46365572399999999"/>
    <s v="Medium_risk_sub_purpose_code"/>
    <s v="60-80"/>
    <s v="between 50 - 100 percentage"/>
    <s v="less than 1 percentage"/>
    <s v="between 2- 5 percentage"/>
    <s v="Green"/>
    <x v="0"/>
    <x v="0"/>
    <n v="218842"/>
    <n v="0"/>
    <n v="414390"/>
    <n v="414390"/>
  </r>
  <r>
    <s v="'007000709013050801"/>
    <s v="CASH IN HAND"/>
    <n v="49"/>
    <s v="60000-80000"/>
    <n v="2015"/>
    <n v="47"/>
    <n v="0.67552434800000005"/>
    <s v="Medium_risk_sub_purpose_code"/>
    <s v="Above 80"/>
    <s v="between 100 - 150 percentage"/>
    <s v="less than 1 percentage"/>
    <s v="between 2- 5 percentage"/>
    <s v="Red"/>
    <x v="0"/>
    <x v="2"/>
    <n v="0"/>
    <n v="0"/>
    <n v="190909"/>
    <n v="439584"/>
  </r>
  <r>
    <s v="'002800325844050801"/>
    <s v="CASH IN HAND"/>
    <n v="37"/>
    <s v="120000+"/>
    <n v="2015"/>
    <n v="38"/>
    <n v="0.835288696"/>
    <s v="Medium_risk_sub_purpose_code"/>
    <s v="40-60"/>
    <s v="less than 50 percentage"/>
    <s v="less than 1 percentage"/>
    <s v="Missing"/>
    <s v="Green"/>
    <x v="0"/>
    <x v="2"/>
    <n v="628097"/>
    <n v="0"/>
    <n v="749790"/>
    <n v="749790"/>
  </r>
  <r>
    <s v="'003600845829050801"/>
    <s v="CASH IN HAND"/>
    <n v="37"/>
    <s v="60000-80000"/>
    <n v="2010"/>
    <n v="31"/>
    <n v="0.433006795"/>
    <s v="Low_risk_sub_purpose_code"/>
    <s v="40-60"/>
    <s v="between 50 - 100 percentage"/>
    <s v="between 5 - 10 percentage"/>
    <s v="between 2- 5 percentage"/>
    <s v="Red"/>
    <x v="1"/>
    <x v="1"/>
    <n v="375254"/>
    <n v="375254"/>
    <n v="91916"/>
    <n v="139720"/>
  </r>
  <r>
    <s v="'002100825234050202"/>
    <s v="Three Wheeler-Lease-Registered"/>
    <n v="25"/>
    <s v="40000-60000"/>
    <n v="2005"/>
    <n v="53"/>
    <n v="0.23778242999999999"/>
    <s v="Low_risk_sub_purpose_code"/>
    <s v="Missing"/>
    <s v="Missing"/>
    <s v="Missing"/>
    <s v="Missing"/>
    <s v="Green"/>
    <x v="0"/>
    <x v="0"/>
    <n v="70580"/>
    <n v="0"/>
    <n v="187221"/>
    <n v="187221"/>
  </r>
  <r>
    <s v="'005200598677050802"/>
    <s v="CASH IN HAND"/>
    <n v="49"/>
    <s v="60000-80000"/>
    <n v="2015"/>
    <n v="46"/>
    <n v="0.67290526299999998"/>
    <s v="Low_risk_sub_purpose_code"/>
    <s v="Above 80"/>
    <s v="between 100 - 150 percentage"/>
    <s v="between 1 - 5 percentage"/>
    <s v="between 2- 5 percentage"/>
    <s v="Green"/>
    <x v="1"/>
    <x v="2"/>
    <n v="671249"/>
    <n v="0"/>
    <n v="413574"/>
    <n v="443115"/>
  </r>
  <r>
    <s v="'020900693661050801"/>
    <s v="CASH IN HAND"/>
    <n v="37"/>
    <s v="80000-100000"/>
    <n v="2012"/>
    <n v="37"/>
    <n v="0.52226616400000003"/>
    <s v="Medium_risk_sub_purpose_code"/>
    <s v="Missing"/>
    <s v="Missing"/>
    <s v="Missing"/>
    <s v="Missing"/>
    <s v="Green"/>
    <x v="0"/>
    <x v="0"/>
    <n v="378470"/>
    <n v="0"/>
    <n v="375771.99"/>
    <n v="387600"/>
  </r>
  <r>
    <s v="'003600724668050801"/>
    <s v="CASH IN HAND"/>
    <n v="37"/>
    <s v="60000-80000"/>
    <n v="2018"/>
    <n v="29"/>
    <n v="0.34361435899999998"/>
    <s v="Medium_risk_sub_purpose_code"/>
    <s v="20-40"/>
    <s v="between 100 - 150 percentage"/>
    <s v="above 15 percentage"/>
    <s v="between 2- 5 percentage"/>
    <s v="Green"/>
    <x v="0"/>
    <x v="0"/>
    <n v="310064"/>
    <n v="0"/>
    <n v="300045"/>
    <n v="300045"/>
  </r>
  <r>
    <s v="'001600818208050201"/>
    <s v="Three Wheeler-Lease-Registered"/>
    <n v="37"/>
    <s v="80000-100000"/>
    <n v="2013"/>
    <n v="32"/>
    <n v="0.19898476200000001"/>
    <s v="Medium_risk_sub_purpose_code"/>
    <s v="Missing"/>
    <s v="Missing"/>
    <s v="Missing"/>
    <s v="Missing"/>
    <s v="Green"/>
    <x v="0"/>
    <x v="0"/>
    <n v="142179"/>
    <n v="0"/>
    <n v="183536"/>
    <n v="193724"/>
  </r>
  <r>
    <s v="'003500831144050201"/>
    <s v="Three Wheeler-Lease-Registered"/>
    <n v="25"/>
    <s v="60000-80000"/>
    <n v="2011"/>
    <n v="29"/>
    <n v="0.38289858100000002"/>
    <s v="Medium_risk_sub_purpose_code"/>
    <s v="0-20"/>
    <s v="Missing"/>
    <s v="Missing"/>
    <s v="Missing"/>
    <s v="Green"/>
    <x v="0"/>
    <x v="0"/>
    <n v="210790"/>
    <n v="0"/>
    <n v="322938"/>
    <n v="322938"/>
  </r>
  <r>
    <s v="'005000411715050801"/>
    <s v="CASH IN HAND"/>
    <n v="61"/>
    <s v="80000-100000"/>
    <n v="2016"/>
    <n v="46"/>
    <n v="0.82839195799999998"/>
    <s v="Medium_risk_sub_purpose_code"/>
    <s v="Above 80"/>
    <s v="Missing"/>
    <s v="Missing"/>
    <s v="Missing"/>
    <s v="Red"/>
    <x v="0"/>
    <x v="1"/>
    <n v="0"/>
    <n v="0"/>
    <n v="308763"/>
    <n v="686140"/>
  </r>
  <r>
    <s v="'014200824036050201"/>
    <s v="Three Wheeler-Lease-Registered"/>
    <n v="49"/>
    <s v="80000-100000"/>
    <n v="2015"/>
    <n v="39"/>
    <n v="0.63205043500000002"/>
    <s v="Low_risk_sub_purpose_code"/>
    <s v="60-80"/>
    <s v="less than 50 percentage"/>
    <s v="less than 1 percentage"/>
    <s v="above 10 percentage"/>
    <s v="Green"/>
    <x v="0"/>
    <x v="0"/>
    <n v="571638"/>
    <n v="0"/>
    <n v="500796"/>
    <n v="500796"/>
  </r>
  <r>
    <s v="'041600806204050201"/>
    <s v="Three Wheeler-Lease-Registered"/>
    <n v="37"/>
    <s v="40000-60000"/>
    <n v="2014"/>
    <n v="50"/>
    <n v="0.504854566"/>
    <s v="Medium_risk_sub_purpose_code"/>
    <s v="60-80"/>
    <s v="between 50 - 100 percentage"/>
    <s v="less than 1 percentage"/>
    <s v="between 2- 5 percentage"/>
    <s v="Green"/>
    <x v="0"/>
    <x v="0"/>
    <n v="321651"/>
    <n v="0"/>
    <n v="456035"/>
    <n v="467565"/>
  </r>
  <r>
    <s v="'020000830702050801"/>
    <s v="CASH IN HAND"/>
    <n v="43"/>
    <s v="100000-120000"/>
    <n v="2014"/>
    <n v="37"/>
    <n v="0.48248693599999998"/>
    <s v="Medium_risk_sub_purpose_code"/>
    <s v="0-20"/>
    <s v="less than 50 percentage"/>
    <s v="between 5 - 10 percentage"/>
    <s v="between 5- 10 percentage"/>
    <s v="Red"/>
    <x v="1"/>
    <x v="0"/>
    <n v="494372"/>
    <n v="494372"/>
    <n v="227670"/>
    <n v="318738"/>
  </r>
  <r>
    <s v="'004100400649050202"/>
    <s v="Three Wheeler-Lease-Registered"/>
    <n v="25"/>
    <s v="120000+"/>
    <n v="2012"/>
    <n v="47"/>
    <n v="0.79022758599999998"/>
    <s v="Low_risk_sub_purpose_code"/>
    <s v="40-60"/>
    <s v="between 50 - 100 percentage"/>
    <s v="between 1 - 5 percentage"/>
    <s v="between 5- 10 percentage"/>
    <s v="Green"/>
    <x v="0"/>
    <x v="2"/>
    <n v="517756"/>
    <n v="0"/>
    <n v="506121"/>
    <n v="552132"/>
  </r>
  <r>
    <s v="'003600824882050201"/>
    <s v="Three Wheeler-Lease-Registered"/>
    <n v="37"/>
    <s v="40000-60000"/>
    <n v="2018"/>
    <n v="36"/>
    <n v="0.24292676899999999"/>
    <s v="Medium_risk_sub_purpose_code"/>
    <s v="20-40"/>
    <s v="less than 50 percentage"/>
    <s v="between 1 - 5 percentage"/>
    <s v="above 10 percentage"/>
    <s v="Green"/>
    <x v="0"/>
    <x v="0"/>
    <n v="203646"/>
    <n v="0"/>
    <n v="239224"/>
    <n v="239224"/>
  </r>
  <r>
    <s v="'002400339426050804"/>
    <s v="CASH IN HAND"/>
    <n v="49"/>
    <s v="40000-60000"/>
    <n v="2015"/>
    <n v="30"/>
    <n v="0.55761304300000003"/>
    <s v="Low_risk_sub_purpose_code"/>
    <s v="60-80"/>
    <s v="between 50 - 100 percentage"/>
    <s v="between 1 - 5 percentage"/>
    <s v="between 2- 5 percentage"/>
    <s v="Red"/>
    <x v="0"/>
    <x v="1"/>
    <n v="640758"/>
    <n v="640758"/>
    <n v="297109"/>
    <n v="464595"/>
  </r>
  <r>
    <s v="'006700706178050201"/>
    <s v="Three Wheeler-Lease-Registered"/>
    <n v="31"/>
    <s v="40000-60000"/>
    <n v="2010"/>
    <n v="40"/>
    <n v="0.51599889700000001"/>
    <s v="Low_risk_sub_purpose_code"/>
    <s v="20-40"/>
    <s v="less than 50 percentage"/>
    <s v="between 1 - 5 percentage"/>
    <s v="between 5- 10 percentage"/>
    <s v="Red"/>
    <x v="1"/>
    <x v="2"/>
    <n v="357874"/>
    <n v="0"/>
    <n v="259877"/>
    <n v="310401"/>
  </r>
  <r>
    <s v="'016000527046050801"/>
    <s v="CASH IN HAND"/>
    <n v="37"/>
    <s v="120000+"/>
    <n v="2011"/>
    <n v="80"/>
    <n v="0.62681909700000005"/>
    <s v="Low_risk_sub_purpose_code"/>
    <s v="20-40"/>
    <s v="between 100 - 150 percentage"/>
    <s v="less than 1 percentage"/>
    <s v="between 2- 5 percentage"/>
    <s v="Green"/>
    <x v="0"/>
    <x v="0"/>
    <n v="501376"/>
    <n v="0"/>
    <n v="315403"/>
    <n v="315403"/>
  </r>
  <r>
    <s v="'005400706454050802"/>
    <s v="CASH IN HAND"/>
    <n v="37"/>
    <s v="80000-100000"/>
    <n v="2011"/>
    <n v="22"/>
    <n v="0.485528774"/>
    <s v="Medium_risk_sub_purpose_code"/>
    <s v="Missing"/>
    <s v="Missing"/>
    <s v="Missing"/>
    <s v="Missing"/>
    <s v="Red"/>
    <x v="0"/>
    <x v="0"/>
    <n v="415425"/>
    <n v="415425"/>
    <n v="145530"/>
    <n v="270270"/>
  </r>
  <r>
    <s v="'001100834178050201"/>
    <s v="Three Wheeler-Lease-Registered"/>
    <n v="25"/>
    <s v="40000-60000"/>
    <n v="2010"/>
    <n v="20"/>
    <n v="0.233956414"/>
    <s v="Low_risk_sub_purpose_code"/>
    <s v="Missing"/>
    <s v="Missing"/>
    <s v="Missing"/>
    <s v="Missing"/>
    <s v="Green"/>
    <x v="1"/>
    <x v="0"/>
    <n v="131165"/>
    <n v="0"/>
    <n v="165281"/>
    <n v="181623"/>
  </r>
  <r>
    <s v="'006500316710050201"/>
    <s v="Three Wheeler-Lease-Registered"/>
    <n v="31"/>
    <s v="120000+"/>
    <n v="2015"/>
    <n v="32"/>
    <n v="0.63127478299999995"/>
    <s v="Low_risk_sub_purpose_code"/>
    <s v="60-80"/>
    <s v="less than 50 percentage"/>
    <s v="between 5 - 10 percentage"/>
    <s v="between 5- 10 percentage"/>
    <s v="Green"/>
    <x v="0"/>
    <x v="0"/>
    <n v="576068"/>
    <n v="0"/>
    <n v="415769.63"/>
    <n v="450900"/>
  </r>
  <r>
    <s v="'012700840015050201"/>
    <s v="Three Wheeler-Lease-Registered"/>
    <n v="19"/>
    <s v="80000-100000"/>
    <n v="2016"/>
    <n v="30"/>
    <n v="0.63628867700000002"/>
    <s v="Low_risk_sub_purpose_code"/>
    <s v="20-40"/>
    <s v="between 50 - 100 percentage"/>
    <s v="less than 1 percentage"/>
    <s v="less than 2 percentage"/>
    <s v="Red"/>
    <x v="0"/>
    <x v="0"/>
    <n v="568863"/>
    <n v="568863"/>
    <n v="381461"/>
    <n v="599434"/>
  </r>
  <r>
    <s v="'006900846250050201"/>
    <s v="Three Wheeler-Lease-Registered"/>
    <n v="61"/>
    <s v="100000-120000"/>
    <n v="2015"/>
    <n v="46"/>
    <n v="0.62206829299999999"/>
    <s v="Low_risk_sub_purpose_code"/>
    <s v="Above 80"/>
    <s v="between 50 - 100 percentage"/>
    <s v="less than 1 percentage"/>
    <s v="less than 2 percentage"/>
    <s v="Red"/>
    <x v="0"/>
    <x v="1"/>
    <n v="0"/>
    <n v="0"/>
    <n v="47174"/>
    <n v="235870"/>
  </r>
  <r>
    <s v="'004000837522050201"/>
    <s v="Three Wheeler-Lease-Registered"/>
    <n v="37"/>
    <s v="100000-120000"/>
    <n v="2011"/>
    <n v="20"/>
    <n v="0.54036128999999999"/>
    <s v="Low_risk_sub_purpose_code"/>
    <s v="Missing"/>
    <s v="Missing"/>
    <s v="Missing"/>
    <s v="Missing"/>
    <s v="Green"/>
    <x v="0"/>
    <x v="0"/>
    <n v="421544"/>
    <n v="0"/>
    <n v="276208"/>
    <n v="301308"/>
  </r>
  <r>
    <s v="'016100267512050801"/>
    <s v="CASH IN HAND"/>
    <n v="61"/>
    <s v="40000-60000"/>
    <n v="2013"/>
    <n v="47"/>
    <n v="0.49401523800000002"/>
    <s v="Low_risk_sub_purpose_code"/>
    <s v="20-40"/>
    <s v="Missing"/>
    <s v="Missing"/>
    <s v="Missing"/>
    <s v="Green"/>
    <x v="0"/>
    <x v="0"/>
    <n v="471077"/>
    <n v="0"/>
    <n v="273000"/>
    <n v="273000"/>
  </r>
  <r>
    <s v="'000700840603050201"/>
    <s v="Three Wheeler-Lease-Registered"/>
    <n v="37"/>
    <s v="80000-100000"/>
    <n v="2010"/>
    <n v="48"/>
    <n v="0.52347444399999998"/>
    <s v="Low_risk_sub_purpose_code"/>
    <s v="Missing"/>
    <s v="Missing"/>
    <s v="Missing"/>
    <s v="Missing"/>
    <s v="Red"/>
    <x v="0"/>
    <x v="1"/>
    <n v="436322"/>
    <n v="436322"/>
    <n v="122609"/>
    <n v="248699"/>
  </r>
  <r>
    <s v="'004900278024050201"/>
    <s v="Three Wheeler-Lease-Registered"/>
    <n v="61"/>
    <s v="120000+"/>
    <n v="2019"/>
    <n v="54"/>
    <n v="0.60945119000000003"/>
    <s v="Medium_risk_sub_purpose_code"/>
    <s v="Above 80"/>
    <s v="between 50 - 100 percentage"/>
    <s v="less than 1 percentage"/>
    <s v="between 2- 5 percentage"/>
    <s v="Green"/>
    <x v="0"/>
    <x v="0"/>
    <n v="866359"/>
    <n v="0"/>
    <n v="659813"/>
    <n v="659813"/>
  </r>
  <r>
    <s v="'006500696335050203"/>
    <s v="Three Wheeler-Lease-Registered"/>
    <n v="36"/>
    <s v="&lt; 40000"/>
    <n v="2013"/>
    <n v="36"/>
    <n v="0.57696666699999999"/>
    <s v="Low_risk_sub_purpose_code"/>
    <s v="Above 80"/>
    <s v="Missing"/>
    <s v="Missing"/>
    <s v="Missing"/>
    <s v="Red"/>
    <x v="0"/>
    <x v="1"/>
    <n v="0"/>
    <n v="0"/>
    <n v="114000"/>
    <n v="426112"/>
  </r>
  <r>
    <s v="'002300033280050802"/>
    <s v="CASH IN HAND"/>
    <n v="37"/>
    <s v="40000-60000"/>
    <n v="2008"/>
    <n v="41"/>
    <n v="0.23127483900000001"/>
    <s v="Low_risk_sub_purpose_code"/>
    <s v="Missing"/>
    <s v="Missing"/>
    <s v="Missing"/>
    <s v="Missing"/>
    <s v="Green"/>
    <x v="0"/>
    <x v="0"/>
    <n v="146074"/>
    <n v="0"/>
    <n v="114595"/>
    <n v="114595"/>
  </r>
  <r>
    <s v="'018000837209050201"/>
    <s v="Three Wheeler-Lease-Registered"/>
    <n v="61"/>
    <s v="80000-100000"/>
    <n v="2012"/>
    <n v="36"/>
    <n v="0.50787320800000002"/>
    <s v="Low_risk_sub_purpose_code"/>
    <s v="20-40"/>
    <s v="Missing"/>
    <s v="Missing"/>
    <s v="Missing"/>
    <s v="Red"/>
    <x v="0"/>
    <x v="1"/>
    <n v="499927"/>
    <n v="499927"/>
    <n v="63773"/>
    <n v="225276"/>
  </r>
  <r>
    <s v="'001500156700050802"/>
    <s v="CASH IN HAND"/>
    <n v="73"/>
    <s v="60000-80000"/>
    <n v="2011"/>
    <n v="55"/>
    <n v="0.44495896800000001"/>
    <s v="Low_risk_sub_purpose_code"/>
    <s v="Missing"/>
    <s v="Missing"/>
    <s v="Missing"/>
    <s v="Missing"/>
    <s v="Green"/>
    <x v="0"/>
    <x v="0"/>
    <n v="403439"/>
    <n v="0"/>
    <n v="214079.15"/>
    <n v="216180"/>
  </r>
  <r>
    <s v="'016300442118050801"/>
    <s v="CASH IN HAND"/>
    <n v="61"/>
    <s v="60000-80000"/>
    <n v="2013"/>
    <n v="55"/>
    <n v="0.57017047600000004"/>
    <s v="Low_risk_sub_purpose_code"/>
    <s v="40-60"/>
    <s v="between 50 - 100 percentage"/>
    <s v="between 5 - 10 percentage"/>
    <s v="between 5- 10 percentage"/>
    <s v="Green"/>
    <x v="0"/>
    <x v="2"/>
    <n v="576645"/>
    <n v="0"/>
    <n v="278798.17"/>
    <n v="320400"/>
  </r>
  <r>
    <s v="'000600682500050801"/>
    <s v="CASH IN HAND"/>
    <n v="49"/>
    <s v="100000-120000"/>
    <n v="2010"/>
    <n v="48"/>
    <n v="0.59186979299999998"/>
    <s v="Medium_risk_sub_purpose_code"/>
    <s v="40-60"/>
    <s v="between 50 - 100 percentage"/>
    <s v="between 1 - 5 percentage"/>
    <s v="between 2- 5 percentage"/>
    <s v="Red"/>
    <x v="0"/>
    <x v="2"/>
    <n v="595342"/>
    <n v="0"/>
    <n v="311397"/>
    <n v="328737"/>
  </r>
  <r>
    <s v="'014200830229050801"/>
    <s v="CASH IN HAND"/>
    <n v="61"/>
    <s v="120000+"/>
    <n v="2015"/>
    <n v="44"/>
    <n v="0.51871652199999996"/>
    <s v="Medium_risk_sub_purpose_code"/>
    <s v="Missing"/>
    <s v="Missing"/>
    <s v="Missing"/>
    <s v="Missing"/>
    <s v="Green"/>
    <x v="0"/>
    <x v="0"/>
    <n v="564055"/>
    <n v="0"/>
    <n v="267768"/>
    <n v="312396"/>
  </r>
  <r>
    <s v="'002200734729050202"/>
    <s v="Three Wheeler-Lease-Registered"/>
    <n v="61"/>
    <s v="120000+"/>
    <n v="2008"/>
    <n v="34"/>
    <n v="0.731709677"/>
    <s v="Low_risk_sub_purpose_code"/>
    <s v="Above 80"/>
    <s v="less than 50 percentage"/>
    <s v="less than 1 percentage"/>
    <s v="between 5- 10 percentage"/>
    <s v="Green"/>
    <x v="0"/>
    <x v="1"/>
    <n v="536585"/>
    <n v="0"/>
    <n v="223355"/>
    <n v="223355"/>
  </r>
  <r>
    <s v="'010100778183050203"/>
    <s v="Three Wheeler-Lease-Registered"/>
    <n v="49"/>
    <s v="40000-60000"/>
    <n v="2011"/>
    <n v="39"/>
    <n v="0.56101883900000005"/>
    <s v="Medium_risk_sub_purpose_code"/>
    <s v="Above 80"/>
    <s v="between 50 - 100 percentage"/>
    <s v="less than 1 percentage"/>
    <s v="between 2- 5 percentage"/>
    <s v="Green"/>
    <x v="0"/>
    <x v="2"/>
    <n v="474797"/>
    <n v="0"/>
    <n v="289816"/>
    <n v="312000"/>
  </r>
  <r>
    <s v="'005500440228050802"/>
    <s v="CASH IN HAND"/>
    <n v="37"/>
    <s v="120000+"/>
    <n v="2016"/>
    <n v="44"/>
    <n v="0.71357883600000005"/>
    <s v="Low_risk_sub_purpose_code"/>
    <s v="Missing"/>
    <s v="Missing"/>
    <s v="Missing"/>
    <s v="Missing"/>
    <s v="Green"/>
    <x v="0"/>
    <x v="2"/>
    <n v="639919"/>
    <n v="0"/>
    <n v="527982"/>
    <n v="527982"/>
  </r>
  <r>
    <s v="'004000709464050801"/>
    <s v="CASH IN HAND"/>
    <n v="25"/>
    <s v="100000-120000"/>
    <n v="2010"/>
    <n v="54"/>
    <n v="0.72769680400000003"/>
    <s v="Low_risk_sub_purpose_code"/>
    <s v="Missing"/>
    <s v="less than 50 percentage"/>
    <s v="less than 1 percentage"/>
    <s v="above 10 percentage"/>
    <s v="Green"/>
    <x v="0"/>
    <x v="1"/>
    <n v="427910"/>
    <n v="0"/>
    <n v="340510"/>
    <n v="340510"/>
  </r>
  <r>
    <s v="'001900321116050802"/>
    <s v="CASH IN HAND"/>
    <n v="37"/>
    <s v="60000-80000"/>
    <n v="2015"/>
    <n v="31"/>
    <n v="0.52290173900000003"/>
    <s v="Medium_risk_sub_purpose_code"/>
    <s v="0-20"/>
    <s v="less than 50 percentage"/>
    <s v="between 1 - 5 percentage"/>
    <s v="above 10 percentage"/>
    <s v="Green"/>
    <x v="0"/>
    <x v="0"/>
    <n v="455505"/>
    <n v="0"/>
    <n v="385840"/>
    <n v="440960"/>
  </r>
  <r>
    <s v="'014100815912050801"/>
    <s v="CASH IN HAND"/>
    <n v="31"/>
    <s v="120000+"/>
    <n v="2015"/>
    <n v="27"/>
    <n v="0.83950782599999996"/>
    <s v="High_risk_sub_purpose_code"/>
    <s v="60-80"/>
    <s v="between 50 - 100 percentage"/>
    <s v="less than 1 percentage"/>
    <s v="between 2- 5 percentage"/>
    <s v="Red"/>
    <x v="0"/>
    <x v="0"/>
    <n v="0"/>
    <n v="0"/>
    <n v="472195"/>
    <n v="937700"/>
  </r>
  <r>
    <s v="'003300755208050201"/>
    <s v="Three Wheeler-Lease-Registered"/>
    <n v="31"/>
    <s v="100000-120000"/>
    <n v="2012"/>
    <n v="35"/>
    <n v="0.65605418699999996"/>
    <s v="Medium_risk_sub_purpose_code"/>
    <s v="20-40"/>
    <s v="less than 50 percentage"/>
    <s v="less than 1 percentage"/>
    <s v="above 10 percentage"/>
    <s v="Green"/>
    <x v="0"/>
    <x v="2"/>
    <n v="465233"/>
    <n v="0"/>
    <n v="459541"/>
    <n v="489855"/>
  </r>
  <r>
    <s v="'006400846262050201"/>
    <s v="Three Wheeler-Lease-Registered"/>
    <n v="61"/>
    <s v="100000-120000"/>
    <n v="2017"/>
    <n v="29"/>
    <n v="0.57185650200000004"/>
    <s v="Low_risk_sub_purpose_code"/>
    <s v="Missing"/>
    <s v="between 50 - 100 percentage"/>
    <s v="less than 1 percentage"/>
    <s v="between 2- 5 percentage"/>
    <s v="Green"/>
    <x v="0"/>
    <x v="1"/>
    <n v="609150"/>
    <n v="0"/>
    <n v="215969.65"/>
    <n v="236340"/>
  </r>
  <r>
    <s v="'005900823988050202"/>
    <s v="Three Wheeler-Lease-Registered"/>
    <n v="25"/>
    <s v="40000-60000"/>
    <n v="2009"/>
    <n v="48"/>
    <n v="0.246877664"/>
    <s v="Medium_risk_sub_purpose_code"/>
    <s v="20-40"/>
    <s v="Missing"/>
    <s v="Missing"/>
    <s v="Missing"/>
    <s v="Green"/>
    <x v="0"/>
    <x v="0"/>
    <n v="88065"/>
    <n v="0"/>
    <n v="234828"/>
    <n v="234828"/>
  </r>
  <r>
    <s v="'000400704265050801"/>
    <s v="CASH IN HAND"/>
    <n v="49"/>
    <s v="60000-80000"/>
    <n v="2011"/>
    <n v="37"/>
    <n v="0.603828645"/>
    <s v="Low_risk_sub_purpose_code"/>
    <s v="Above 80"/>
    <s v="between 50 - 100 percentage"/>
    <s v="between 1 - 5 percentage"/>
    <s v="between 5- 10 percentage"/>
    <s v="Green"/>
    <x v="0"/>
    <x v="2"/>
    <n v="522245"/>
    <n v="0"/>
    <n v="283928"/>
    <n v="298844"/>
  </r>
  <r>
    <s v="'000600706841050801"/>
    <s v="CASH IN HAND"/>
    <n v="61"/>
    <s v="120000+"/>
    <n v="2012"/>
    <n v="42"/>
    <n v="0.722600252"/>
    <s v="Medium_risk_sub_purpose_code"/>
    <s v="Above 80"/>
    <s v="between 50 - 100 percentage"/>
    <s v="less than 1 percentage"/>
    <s v="less than 2 percentage"/>
    <s v="Red"/>
    <x v="1"/>
    <x v="1"/>
    <n v="803433"/>
    <n v="803433"/>
    <n v="300799"/>
    <n v="389270"/>
  </r>
  <r>
    <s v="'005400752503050801"/>
    <s v="CASH IN HAND"/>
    <n v="61"/>
    <s v="80000-100000"/>
    <n v="2013"/>
    <n v="65"/>
    <n v="0.77489333299999996"/>
    <s v="Low_risk_sub_purpose_code"/>
    <s v="Above 80"/>
    <s v="between 50 - 100 percentage"/>
    <s v="between 1 - 5 percentage"/>
    <s v="between 2- 5 percentage"/>
    <s v="Red"/>
    <x v="0"/>
    <x v="2"/>
    <n v="786610"/>
    <n v="0"/>
    <n v="264550"/>
    <n v="343915"/>
  </r>
  <r>
    <s v="'008400815843050203"/>
    <s v="Three Wheeler-Lease-Registered"/>
    <n v="37"/>
    <s v="120000+"/>
    <n v="2012"/>
    <n v="25"/>
    <n v="0.83443193299999996"/>
    <s v="Medium_risk_sub_purpose_code"/>
    <s v="60-80"/>
    <s v="less than 50 percentage"/>
    <s v="less than 1 percentage"/>
    <s v="above 10 percentage"/>
    <s v="Red"/>
    <x v="0"/>
    <x v="1"/>
    <n v="944283"/>
    <n v="944283"/>
    <n v="183485"/>
    <n v="800910"/>
  </r>
  <r>
    <s v="'000700662521050803"/>
    <s v="CASH IN HAND"/>
    <n v="37"/>
    <s v="80000-100000"/>
    <n v="2010"/>
    <n v="37"/>
    <n v="0.56059704700000001"/>
    <s v="Medium_risk_sub_purpose_code"/>
    <s v="Missing"/>
    <s v="Missing"/>
    <s v="Missing"/>
    <s v="Missing"/>
    <s v="Green"/>
    <x v="0"/>
    <x v="0"/>
    <n v="345773"/>
    <n v="0"/>
    <n v="429452"/>
    <n v="474684"/>
  </r>
  <r>
    <s v="'005900515897050801"/>
    <s v="CASH IN HAND"/>
    <n v="37"/>
    <s v="100000-120000"/>
    <n v="2011"/>
    <n v="42"/>
    <n v="0.52112412900000005"/>
    <s v="Low_risk_sub_purpose_code"/>
    <s v="40-60"/>
    <s v="between 150 - 200 percentage"/>
    <s v="above 15 percentage"/>
    <s v="between 2- 5 percentage"/>
    <s v="Red"/>
    <x v="0"/>
    <x v="0"/>
    <n v="454035"/>
    <n v="454035"/>
    <n v="195916"/>
    <n v="327824"/>
  </r>
  <r>
    <s v="'005600586454050801"/>
    <s v="CASH IN HAND"/>
    <n v="31"/>
    <s v="100000-120000"/>
    <n v="2007"/>
    <n v="28"/>
    <n v="0.28247932799999997"/>
    <s v="Medium_risk_sub_purpose_code"/>
    <s v="40-60"/>
    <s v="above 200 percentage"/>
    <s v="above 15 percentage"/>
    <s v="between 2- 5 percentage"/>
    <s v="Green"/>
    <x v="0"/>
    <x v="0"/>
    <n v="109421"/>
    <n v="0"/>
    <n v="206368.54"/>
    <n v="217626"/>
  </r>
  <r>
    <s v="'003100679901050801"/>
    <s v="CASH IN HAND"/>
    <n v="37"/>
    <s v="80000-100000"/>
    <n v="2005"/>
    <n v="30"/>
    <n v="0.52261831800000003"/>
    <s v="Medium_risk_sub_purpose_code"/>
    <s v="20-40"/>
    <s v="between 50 - 100 percentage"/>
    <s v="between 1 - 5 percentage"/>
    <s v="between 5- 10 percentage"/>
    <s v="Red"/>
    <x v="0"/>
    <x v="0"/>
    <n v="302013"/>
    <n v="302013"/>
    <n v="188106.76"/>
    <n v="266458"/>
  </r>
  <r>
    <s v="'008600563890050201"/>
    <s v="Three Wheeler-Lease-Registered"/>
    <n v="25"/>
    <s v="60000-80000"/>
    <n v="2006"/>
    <n v="31"/>
    <n v="0.30288999999999999"/>
    <s v="Medium_risk_sub_purpose_code"/>
    <s v="Missing"/>
    <s v="Missing"/>
    <s v="Missing"/>
    <s v="Missing"/>
    <s v="Green"/>
    <x v="0"/>
    <x v="1"/>
    <n v="94108"/>
    <n v="0"/>
    <n v="234430"/>
    <n v="234430"/>
  </r>
  <r>
    <s v="'006700826790050201"/>
    <s v="Three Wheeler-Lease-Registered"/>
    <n v="25"/>
    <s v="60000-80000"/>
    <n v="2005"/>
    <n v="31"/>
    <n v="0.47556485999999998"/>
    <s v="Low_risk_sub_purpose_code"/>
    <s v="60-80"/>
    <s v="between 50 - 100 percentage"/>
    <s v="between 10 - 15 percentage"/>
    <s v="between 5- 10 percentage"/>
    <s v="Red"/>
    <x v="0"/>
    <x v="0"/>
    <n v="190799"/>
    <n v="0"/>
    <n v="262189"/>
    <n v="318144"/>
  </r>
  <r>
    <s v="'001500837005050201"/>
    <s v="Three Wheeler-Lease-Registered"/>
    <n v="37"/>
    <s v="120000+"/>
    <n v="2009"/>
    <n v="23"/>
    <n v="0.56253970099999995"/>
    <s v="Low_risk_sub_purpose_code"/>
    <s v="Missing"/>
    <s v="Missing"/>
    <s v="Missing"/>
    <s v="Missing"/>
    <s v="Red"/>
    <x v="0"/>
    <x v="0"/>
    <n v="465480"/>
    <n v="0"/>
    <n v="209354"/>
    <n v="272124"/>
  </r>
  <r>
    <s v="'007600718959050202"/>
    <s v="Three Wheeler-Lease-Registered"/>
    <n v="37"/>
    <s v="100000-120000"/>
    <n v="2012"/>
    <n v="47"/>
    <n v="0.50987121999999996"/>
    <s v="Medium_risk_sub_purpose_code"/>
    <s v="Missing"/>
    <s v="Missing"/>
    <s v="Missing"/>
    <s v="Missing"/>
    <s v="Green"/>
    <x v="0"/>
    <x v="0"/>
    <n v="430428"/>
    <n v="0"/>
    <n v="302302"/>
    <n v="332038"/>
  </r>
  <r>
    <s v="'040700824073050201"/>
    <s v="Three Wheeler-Lease-Registered"/>
    <n v="37"/>
    <s v="100000-120000"/>
    <n v="2019"/>
    <n v="34"/>
    <n v="0.58998060600000002"/>
    <s v="Medium_risk_sub_purpose_code"/>
    <s v="20-40"/>
    <s v="between 100 - 150 percentage"/>
    <s v="between 1 - 5 percentage"/>
    <s v="less than 2 percentage"/>
    <s v="Red"/>
    <x v="0"/>
    <x v="0"/>
    <n v="609698"/>
    <n v="609698"/>
    <n v="436258"/>
    <n v="564606"/>
  </r>
  <r>
    <s v="'040200157617050201"/>
    <s v="Three Wheeler-Lease-Registered"/>
    <n v="49"/>
    <s v="120000+"/>
    <n v="2012"/>
    <n v="59"/>
    <n v="0.71737365900000005"/>
    <s v="Medium_risk_sub_purpose_code"/>
    <s v="60-80"/>
    <s v="less than 50 percentage"/>
    <s v="less than 1 percentage"/>
    <s v="above 10 percentage"/>
    <s v="Green"/>
    <x v="0"/>
    <x v="2"/>
    <n v="625330"/>
    <n v="0"/>
    <n v="399966"/>
    <n v="399966"/>
  </r>
  <r>
    <s v="'002300846015050801"/>
    <s v="CASH IN HAND"/>
    <n v="37"/>
    <s v="80000-100000"/>
    <n v="2006"/>
    <n v="51"/>
    <n v="0.62748292699999997"/>
    <s v="Low_risk_sub_purpose_code"/>
    <s v="20-40"/>
    <s v="between 50 - 100 percentage"/>
    <s v="less than 1 percentage"/>
    <s v="between 5- 10 percentage"/>
    <s v="Green"/>
    <x v="0"/>
    <x v="1"/>
    <n v="324743"/>
    <n v="0"/>
    <n v="165483"/>
    <n v="183870"/>
  </r>
  <r>
    <s v="'001000831078050201"/>
    <s v="Three Wheeler-Lease-Registered"/>
    <n v="49"/>
    <s v="120000+"/>
    <n v="2009"/>
    <n v="29"/>
    <n v="0.52024992699999995"/>
    <s v="Medium_risk_sub_purpose_code"/>
    <s v="60-80"/>
    <s v="between 50 - 100 percentage"/>
    <s v="less than 1 percentage"/>
    <s v="less than 2 percentage"/>
    <s v="Green"/>
    <x v="0"/>
    <x v="0"/>
    <n v="389301"/>
    <n v="0"/>
    <n v="258562"/>
    <n v="260092"/>
  </r>
  <r>
    <s v="'005800777734050201"/>
    <s v="Three Wheeler-Lease-Registered"/>
    <n v="43"/>
    <s v="100000-120000"/>
    <n v="2006"/>
    <n v="56"/>
    <n v="0.75139857099999996"/>
    <s v="Low_risk_sub_purpose_code"/>
    <s v="Above 80"/>
    <s v="less than 50 percentage"/>
    <s v="between 1 - 5 percentage"/>
    <s v="between 2- 5 percentage"/>
    <s v="Green"/>
    <x v="1"/>
    <x v="2"/>
    <n v="440865"/>
    <n v="0"/>
    <n v="245993.44"/>
    <n v="286986"/>
  </r>
  <r>
    <s v="'019100831206050801"/>
    <s v="CASH IN HAND"/>
    <n v="37"/>
    <s v="60000-80000"/>
    <n v="2015"/>
    <n v="54"/>
    <n v="0.40945130400000002"/>
    <s v="Medium_risk_sub_purpose_code"/>
    <s v="0-20"/>
    <s v="less than 50 percentage"/>
    <s v="above 15 percentage"/>
    <s v="between 5- 10 percentage"/>
    <s v="Green"/>
    <x v="0"/>
    <x v="0"/>
    <n v="372937"/>
    <n v="0"/>
    <n v="295396"/>
    <n v="310436"/>
  </r>
  <r>
    <s v="'011000591313050801"/>
    <s v="CASH IN HAND"/>
    <n v="25"/>
    <s v="40000-60000"/>
    <n v="2005"/>
    <n v="32"/>
    <n v="0.34119327100000002"/>
    <s v="Medium_risk_sub_purpose_code"/>
    <s v="Missing"/>
    <s v="Missing"/>
    <s v="Missing"/>
    <s v="Missing"/>
    <s v="Green"/>
    <x v="1"/>
    <x v="0"/>
    <n v="131344"/>
    <n v="0"/>
    <n v="188412"/>
    <n v="188888"/>
  </r>
  <r>
    <s v="'006100826095050201"/>
    <s v="Three Wheeler-Lease-Registered"/>
    <n v="25"/>
    <s v="40000-60000"/>
    <n v="2007"/>
    <n v="28"/>
    <n v="0.21369680699999999"/>
    <s v="Low_risk_sub_purpose_code"/>
    <s v="0-20"/>
    <s v="Missing"/>
    <s v="Missing"/>
    <s v="Missing"/>
    <s v="Green"/>
    <x v="0"/>
    <x v="0"/>
    <n v="92704"/>
    <n v="0"/>
    <n v="162455"/>
    <n v="185045"/>
  </r>
  <r>
    <s v="'008700830166050201"/>
    <s v="Three Wheeler-Lease-Registered"/>
    <n v="37"/>
    <s v="40000-60000"/>
    <n v="2010"/>
    <n v="53"/>
    <n v="0.34657655199999998"/>
    <s v="Medium_risk_sub_purpose_code"/>
    <s v="20-40"/>
    <s v="Missing"/>
    <s v="Missing"/>
    <s v="Missing"/>
    <s v="Green"/>
    <x v="0"/>
    <x v="0"/>
    <n v="232548"/>
    <n v="0"/>
    <n v="230775"/>
    <n v="230775"/>
  </r>
  <r>
    <s v="'009500334258050201"/>
    <s v="Three Wheeler-Lease-Registered"/>
    <n v="25"/>
    <s v="120000+"/>
    <n v="2012"/>
    <n v="29"/>
    <n v="0.76892075500000001"/>
    <s v="Low_risk_sub_purpose_code"/>
    <s v="20-40"/>
    <s v="between 50 - 100 percentage"/>
    <s v="between 1 - 5 percentage"/>
    <s v="between 5- 10 percentage"/>
    <s v="Green"/>
    <x v="0"/>
    <x v="2"/>
    <n v="540182"/>
    <n v="0"/>
    <n v="479538"/>
    <n v="510456"/>
  </r>
  <r>
    <s v="'000700019867050801"/>
    <s v="CASH IN HAND"/>
    <n v="61"/>
    <s v="120000+"/>
    <n v="2010"/>
    <n v="45"/>
    <n v="0.73298778799999997"/>
    <s v="Low_risk_sub_purpose_code"/>
    <s v="Above 80"/>
    <s v="between 50 - 100 percentage"/>
    <s v="between 1 - 5 percentage"/>
    <s v="between 2- 5 percentage"/>
    <s v="Green"/>
    <x v="0"/>
    <x v="2"/>
    <n v="647602"/>
    <n v="0"/>
    <n v="301345"/>
    <n v="345366"/>
  </r>
  <r>
    <s v="'000600814704050201"/>
    <s v="Three Wheeler-Lease-Registered"/>
    <n v="25"/>
    <s v="&lt; 40000"/>
    <n v="2013"/>
    <n v="64"/>
    <n v="0.100760952"/>
    <s v="Medium_risk_sub_purpose_code"/>
    <s v="20-40"/>
    <s v="less than 50 percentage"/>
    <s v="less than 1 percentage"/>
    <s v="Missing"/>
    <s v="Green"/>
    <x v="0"/>
    <x v="0"/>
    <n v="31850"/>
    <n v="0"/>
    <n v="155620"/>
    <n v="155620"/>
  </r>
  <r>
    <s v="'012700722180050803"/>
    <s v="CASH IN HAND"/>
    <n v="37"/>
    <s v="60000-80000"/>
    <n v="2013"/>
    <n v="20"/>
    <n v="0.59727809499999995"/>
    <s v="Medium_risk_sub_purpose_code"/>
    <s v="Missing"/>
    <s v="Missing"/>
    <s v="Missing"/>
    <s v="Missing"/>
    <s v="Red"/>
    <x v="0"/>
    <x v="0"/>
    <n v="494692"/>
    <n v="494692"/>
    <n v="422805"/>
    <n v="563740"/>
  </r>
  <r>
    <s v="'005000451670050802"/>
    <s v="CASH IN HAND"/>
    <n v="25"/>
    <s v="120000+"/>
    <n v="2005"/>
    <n v="30"/>
    <n v="0.62370990699999995"/>
    <s v="Low_risk_sub_purpose_code"/>
    <s v="60-80"/>
    <s v="between 50 - 100 percentage"/>
    <s v="between 5 - 10 percentage"/>
    <s v="between 5- 10 percentage"/>
    <s v="Green"/>
    <x v="0"/>
    <x v="2"/>
    <n v="256134"/>
    <n v="0"/>
    <n v="290914"/>
    <n v="335104"/>
  </r>
  <r>
    <s v="'041500386388050801"/>
    <s v="CASH IN HAND"/>
    <n v="25"/>
    <s v="120000+"/>
    <n v="2015"/>
    <n v="44"/>
    <n v="0.64588087000000005"/>
    <s v="Medium_risk_sub_purpose_code"/>
    <s v="Missing"/>
    <s v="Missing"/>
    <s v="Missing"/>
    <s v="Missing"/>
    <s v="Green"/>
    <x v="0"/>
    <x v="2"/>
    <n v="432881"/>
    <n v="0"/>
    <n v="600166"/>
    <n v="643035"/>
  </r>
  <r>
    <s v="'004600814917050801"/>
    <s v="CASH IN HAND"/>
    <n v="25"/>
    <s v="40000-60000"/>
    <n v="2006"/>
    <n v="22"/>
    <n v="0.15340869600000001"/>
    <s v="Medium_risk_sub_purpose_code"/>
    <s v="Missing"/>
    <s v="Missing"/>
    <s v="Missing"/>
    <s v="Missing"/>
    <s v="Green"/>
    <x v="1"/>
    <x v="0"/>
    <n v="32060"/>
    <n v="0"/>
    <n v="140448"/>
    <n v="147840"/>
  </r>
  <r>
    <s v="'006100754480050203"/>
    <s v="Three Wheeler-Lease-Registered"/>
    <n v="13"/>
    <s v="100000-120000"/>
    <n v="2016"/>
    <n v="20"/>
    <n v="0.81057422999999995"/>
    <s v="Low_risk_sub_purpose_code"/>
    <s v="Missing"/>
    <s v="Missing"/>
    <s v="Missing"/>
    <s v="Missing"/>
    <s v="Green"/>
    <x v="0"/>
    <x v="1"/>
    <n v="305279"/>
    <n v="0"/>
    <n v="821980"/>
    <n v="821980"/>
  </r>
  <r>
    <s v="'004700837917050201"/>
    <s v="Three Wheeler-Lease-Registered"/>
    <n v="19"/>
    <s v="120000+"/>
    <n v="2015"/>
    <n v="21"/>
    <n v="0.64424260899999997"/>
    <s v="Low_risk_sub_purpose_code"/>
    <s v="Missing"/>
    <s v="Missing"/>
    <s v="Missing"/>
    <s v="Missing"/>
    <s v="Green"/>
    <x v="0"/>
    <x v="0"/>
    <n v="400563"/>
    <n v="0"/>
    <n v="591571.57999999996"/>
    <n v="592394"/>
  </r>
  <r>
    <s v="'009900412568050802"/>
    <s v="CASH IN HAND"/>
    <n v="37"/>
    <s v="100000-120000"/>
    <n v="2016"/>
    <n v="32"/>
    <n v="0.72237609400000002"/>
    <s v="Low_risk_sub_purpose_code"/>
    <s v="Missing"/>
    <s v="Missing"/>
    <s v="Missing"/>
    <s v="Missing"/>
    <s v="Red"/>
    <x v="1"/>
    <x v="1"/>
    <n v="762688"/>
    <n v="762688"/>
    <n v="311479.55"/>
    <n v="437748"/>
  </r>
  <r>
    <s v="'005100322582050802"/>
    <s v="CASH IN HAND"/>
    <n v="37"/>
    <s v="60000-80000"/>
    <n v="2013"/>
    <n v="48"/>
    <n v="0.62816952400000003"/>
    <s v="Low_risk_sub_purpose_code"/>
    <s v="60-80"/>
    <s v="between 50 - 100 percentage"/>
    <s v="between 1 - 5 percentage"/>
    <s v="between 5- 10 percentage"/>
    <s v="Green"/>
    <x v="0"/>
    <x v="0"/>
    <n v="605777"/>
    <n v="0"/>
    <n v="278469"/>
    <n v="338415"/>
  </r>
  <r>
    <s v="'000800240189050802"/>
    <s v="CASH IN HAND"/>
    <n v="61"/>
    <s v="60000-80000"/>
    <n v="2013"/>
    <n v="40"/>
    <n v="0.49401523800000002"/>
    <s v="Medium_risk_sub_purpose_code"/>
    <s v="60-80"/>
    <s v="less than 50 percentage"/>
    <s v="above 15 percentage"/>
    <s v="between 5- 10 percentage"/>
    <s v="Green"/>
    <x v="0"/>
    <x v="0"/>
    <n v="478049"/>
    <n v="0"/>
    <n v="261641.05"/>
    <n v="292605"/>
  </r>
  <r>
    <s v="'005300632561050202"/>
    <s v="Three Wheeler-Lease-Registered"/>
    <n v="37"/>
    <s v="80000-100000"/>
    <n v="2005"/>
    <n v="47"/>
    <n v="0.58270654200000005"/>
    <s v="Medium_risk_sub_purpose_code"/>
    <s v="40-60"/>
    <s v="less than 50 percentage"/>
    <s v="between 1 - 5 percentage"/>
    <s v="between 5- 10 percentage"/>
    <s v="Green"/>
    <x v="0"/>
    <x v="2"/>
    <n v="334994"/>
    <n v="0"/>
    <n v="204540"/>
    <n v="218010"/>
  </r>
  <r>
    <s v="'000600691473050801"/>
    <s v="CASH IN HAND"/>
    <n v="61"/>
    <s v="80000-100000"/>
    <n v="2020"/>
    <n v="27"/>
    <n v="0.81453293500000001"/>
    <s v="Medium_risk_sub_purpose_code"/>
    <s v="60-80"/>
    <s v="less than 50 percentage"/>
    <s v="less than 1 percentage"/>
    <s v="above 10 percentage"/>
    <s v="Green"/>
    <x v="1"/>
    <x v="0"/>
    <n v="871013"/>
    <n v="0"/>
    <n v="650052.07999999996"/>
    <n v="715575"/>
  </r>
  <r>
    <s v="'007200838067050201"/>
    <s v="Three Wheeler-Lease-Registered"/>
    <n v="37"/>
    <s v="100000-120000"/>
    <n v="2007"/>
    <n v="27"/>
    <n v="0.62641075599999996"/>
    <s v="Low_risk_sub_purpose_code"/>
    <s v="60-80"/>
    <s v="less than 50 percentage"/>
    <s v="less than 1 percentage"/>
    <s v="between 5- 10 percentage"/>
    <s v="Green"/>
    <x v="0"/>
    <x v="0"/>
    <n v="442589"/>
    <n v="0"/>
    <n v="247404.13"/>
    <n v="269652"/>
  </r>
  <r>
    <s v="'006100836729050201"/>
    <s v="Three Wheeler-Lease-Registered"/>
    <n v="49"/>
    <s v="80000-100000"/>
    <n v="2011"/>
    <n v="46"/>
    <n v="0.58016412900000003"/>
    <s v="Low_risk_sub_purpose_code"/>
    <s v="Missing"/>
    <s v="Missing"/>
    <s v="Missing"/>
    <s v="Missing"/>
    <s v="Green"/>
    <x v="0"/>
    <x v="2"/>
    <n v="495694"/>
    <n v="0"/>
    <n v="278736"/>
    <n v="278736"/>
  </r>
  <r>
    <s v="'011000694570050203"/>
    <s v="Three Wheeler-Lease-Registered"/>
    <n v="12"/>
    <s v="&lt; 40000"/>
    <n v="2020"/>
    <n v="36"/>
    <n v="0.19870169200000001"/>
    <s v="Low_risk_sub_purpose_code"/>
    <s v="Missing"/>
    <s v="Missing"/>
    <s v="Missing"/>
    <s v="Missing"/>
    <s v="Green"/>
    <x v="0"/>
    <x v="1"/>
    <n v="458"/>
    <n v="0"/>
    <n v="305832"/>
    <n v="305832"/>
  </r>
  <r>
    <s v="'018700806303050201"/>
    <s v="Three Wheeler-Lease-Registered"/>
    <n v="61"/>
    <s v="60000-80000"/>
    <n v="2015"/>
    <n v="35"/>
    <n v="0.58976347799999995"/>
    <s v="Medium_risk_sub_purpose_code"/>
    <s v="60-80"/>
    <s v="between 50 - 100 percentage"/>
    <s v="less than 1 percentage"/>
    <s v="between 2- 5 percentage"/>
    <s v="Green"/>
    <x v="0"/>
    <x v="0"/>
    <n v="537864"/>
    <n v="0"/>
    <n v="382900"/>
    <n v="382900"/>
  </r>
  <r>
    <s v="'001700831844050202"/>
    <s v="Three Wheeler-Lease-Registered"/>
    <n v="37"/>
    <s v="40000-60000"/>
    <n v="2008"/>
    <n v="40"/>
    <n v="0.45714580599999999"/>
    <s v="Low_risk_sub_purpose_code"/>
    <s v="20-40"/>
    <s v="Missing"/>
    <s v="Missing"/>
    <s v="Missing"/>
    <s v="Green"/>
    <x v="1"/>
    <x v="0"/>
    <n v="329247"/>
    <n v="0"/>
    <n v="189062.22"/>
    <n v="213956"/>
  </r>
  <r>
    <s v="'000200448167050803"/>
    <s v="CASH IN HAND"/>
    <n v="61"/>
    <s v="80000-100000"/>
    <n v="2017"/>
    <n v="32"/>
    <n v="0.51720333299999999"/>
    <s v="Medium_risk_sub_purpose_code"/>
    <s v="Missing"/>
    <s v="Missing"/>
    <s v="Missing"/>
    <s v="Missing"/>
    <s v="Green"/>
    <x v="1"/>
    <x v="1"/>
    <n v="543574"/>
    <n v="0"/>
    <n v="377092.83"/>
    <n v="377281"/>
  </r>
  <r>
    <s v="'040900730194050801"/>
    <s v="CASH IN HAND"/>
    <n v="37"/>
    <s v="80000-100000"/>
    <n v="2015"/>
    <n v="30"/>
    <n v="0.72325826100000001"/>
    <s v="Low_risk_sub_purpose_code"/>
    <s v="20-40"/>
    <s v="between 50 - 100 percentage"/>
    <s v="between 1 - 5 percentage"/>
    <s v="between 5- 10 percentage"/>
    <s v="Green"/>
    <x v="0"/>
    <x v="2"/>
    <n v="681099"/>
    <n v="0"/>
    <n v="399784"/>
    <n v="399784"/>
  </r>
  <r>
    <s v="'005400767984050802"/>
    <s v="CASH IN HAND"/>
    <n v="37"/>
    <s v="100000-120000"/>
    <n v="2014"/>
    <n v="43"/>
    <n v="0.60466034700000004"/>
    <s v="Low_risk_sub_purpose_code"/>
    <s v="Missing"/>
    <s v="Missing"/>
    <s v="Missing"/>
    <s v="Missing"/>
    <s v="Green"/>
    <x v="0"/>
    <x v="2"/>
    <n v="525020"/>
    <n v="0"/>
    <n v="353160"/>
    <n v="353160"/>
  </r>
  <r>
    <s v="'006300819053050201"/>
    <s v="Three Wheeler-Lease-Registered"/>
    <n v="61"/>
    <s v="60000-80000"/>
    <n v="2016"/>
    <n v="38"/>
    <n v="0.48183619"/>
    <s v="Medium_risk_sub_purpose_code"/>
    <s v="20-40"/>
    <s v="Missing"/>
    <s v="Missing"/>
    <s v="Missing"/>
    <s v="Green"/>
    <x v="0"/>
    <x v="0"/>
    <n v="619318"/>
    <n v="0"/>
    <n v="324819"/>
    <n v="439673"/>
  </r>
  <r>
    <s v="'011700833208050201"/>
    <s v="Three Wheeler-Lease-Registered"/>
    <n v="36"/>
    <s v="40000-60000"/>
    <n v="2015"/>
    <n v="22"/>
    <n v="0.45686956499999998"/>
    <s v="Low_risk_sub_purpose_code"/>
    <s v="Missing"/>
    <s v="Missing"/>
    <s v="Missing"/>
    <s v="Missing"/>
    <s v="Green"/>
    <x v="0"/>
    <x v="1"/>
    <n v="456070"/>
    <n v="0"/>
    <n v="278415"/>
    <n v="305040"/>
  </r>
  <r>
    <s v="'005000648541050201"/>
    <s v="Three Wheeler-Lease-Registered"/>
    <n v="49"/>
    <s v="&lt; 40000"/>
    <n v="2011"/>
    <n v="26"/>
    <n v="0.40826322599999998"/>
    <s v="Medium_risk_sub_purpose_code"/>
    <s v="Above 80"/>
    <s v="less than 50 percentage"/>
    <s v="less than 1 percentage"/>
    <s v="above 10 percentage"/>
    <s v="Green"/>
    <x v="0"/>
    <x v="0"/>
    <n v="343775"/>
    <n v="0"/>
    <n v="216034"/>
    <n v="216034"/>
  </r>
  <r>
    <s v="'010100721068050202"/>
    <s v="Three Wheeler-Lease-Registered"/>
    <n v="37"/>
    <s v="40000-60000"/>
    <n v="2010"/>
    <n v="26"/>
    <n v="0.68678550299999996"/>
    <s v="Low_risk_sub_purpose_code"/>
    <s v="Above 80"/>
    <s v="between 50 - 100 percentage"/>
    <s v="less than 1 percentage"/>
    <s v="between 5- 10 percentage"/>
    <s v="Green"/>
    <x v="0"/>
    <x v="2"/>
    <n v="479757"/>
    <n v="0"/>
    <n v="421191.05"/>
    <n v="434175"/>
  </r>
  <r>
    <s v="'002800645627050801"/>
    <s v="CASH IN HAND"/>
    <n v="43"/>
    <s v="100000-120000"/>
    <n v="2015"/>
    <n v="43"/>
    <n v="0.60229099500000005"/>
    <s v="Low_risk_sub_purpose_code"/>
    <s v="Missing"/>
    <s v="between 50 - 100 percentage"/>
    <s v="between 10 - 15 percentage"/>
    <s v="above 10 percentage"/>
    <s v="Green"/>
    <x v="1"/>
    <x v="1"/>
    <n v="549905"/>
    <n v="0"/>
    <n v="294767"/>
    <n v="294767"/>
  </r>
  <r>
    <s v="'006100434770050803"/>
    <s v="CASH IN HAND"/>
    <n v="37"/>
    <s v="40000-60000"/>
    <n v="2006"/>
    <n v="43"/>
    <n v="0.45391014499999999"/>
    <s v="Low_risk_sub_purpose_code"/>
    <s v="Missing"/>
    <s v="Missing"/>
    <s v="Missing"/>
    <s v="Missing"/>
    <s v="Green"/>
    <x v="0"/>
    <x v="0"/>
    <n v="237123"/>
    <n v="0"/>
    <n v="195188"/>
    <n v="224096"/>
  </r>
  <r>
    <s v="'007000723150050801"/>
    <s v="CASH IN HAND"/>
    <n v="49"/>
    <s v="100000-120000"/>
    <n v="2012"/>
    <n v="31"/>
    <n v="0.70119122"/>
    <s v="Medium_risk_sub_purpose_code"/>
    <s v="Above 80"/>
    <s v="between 100 - 150 percentage"/>
    <s v="between 1 - 5 percentage"/>
    <s v="between 2- 5 percentage"/>
    <s v="Green"/>
    <x v="1"/>
    <x v="2"/>
    <n v="618165"/>
    <n v="0"/>
    <n v="385574"/>
    <n v="440656"/>
  </r>
  <r>
    <s v="'008200504014050201"/>
    <s v="Three Wheeler-Lease-Registered"/>
    <n v="37"/>
    <s v="80000-100000"/>
    <n v="2015"/>
    <n v="29"/>
    <n v="0.63456869599999999"/>
    <s v="Medium_risk_sub_purpose_code"/>
    <s v="60-80"/>
    <s v="less than 50 percentage"/>
    <s v="less than 1 percentage"/>
    <s v="between 5- 10 percentage"/>
    <s v="Green"/>
    <x v="0"/>
    <x v="2"/>
    <n v="552140"/>
    <n v="0"/>
    <n v="451360"/>
    <n v="451360"/>
  </r>
  <r>
    <s v="'002500608971050801"/>
    <s v="CASH IN HAND"/>
    <n v="49"/>
    <s v="120000+"/>
    <n v="2019"/>
    <n v="40"/>
    <n v="0.64281697000000004"/>
    <s v="Low_risk_sub_purpose_code"/>
    <s v="Missing"/>
    <s v="Missing"/>
    <s v="Missing"/>
    <s v="Missing"/>
    <s v="Green"/>
    <x v="0"/>
    <x v="2"/>
    <n v="701590"/>
    <n v="0"/>
    <n v="381684"/>
    <n v="381684"/>
  </r>
  <r>
    <s v="'014200840233050201"/>
    <s v="Three Wheeler-Lease-Registered"/>
    <n v="61"/>
    <s v="120000+"/>
    <n v="2012"/>
    <n v="30"/>
    <n v="0.62219874200000003"/>
    <s v="Low_risk_sub_purpose_code"/>
    <s v="60-80"/>
    <s v="between 50 - 100 percentage"/>
    <s v="less than 1 percentage"/>
    <s v="above 10 percentage"/>
    <s v="Green"/>
    <x v="0"/>
    <x v="0"/>
    <n v="576643"/>
    <n v="0"/>
    <n v="233010"/>
    <n v="256311"/>
  </r>
  <r>
    <s v="'006800823972050201"/>
    <s v="Three Wheeler-Lease-Registered"/>
    <n v="37"/>
    <s v="60000-80000"/>
    <n v="2007"/>
    <n v="32"/>
    <n v="0.42115361299999998"/>
    <s v="Low_risk_sub_purpose_code"/>
    <s v="Missing"/>
    <s v="Missing"/>
    <s v="Missing"/>
    <s v="Missing"/>
    <s v="Red"/>
    <x v="0"/>
    <x v="0"/>
    <n v="268521"/>
    <n v="268521"/>
    <n v="191108"/>
    <n v="260586"/>
  </r>
  <r>
    <s v="'001500230085050805"/>
    <s v="CASH IN HAND"/>
    <n v="49"/>
    <s v="60000-80000"/>
    <n v="2009"/>
    <n v="37"/>
    <n v="0.80312238800000002"/>
    <s v="Low_risk_sub_purpose_code"/>
    <s v="Above 80"/>
    <s v="between 50 - 100 percentage"/>
    <s v="between 1 - 5 percentage"/>
    <s v="between 5- 10 percentage"/>
    <s v="Red"/>
    <x v="0"/>
    <x v="2"/>
    <n v="641089"/>
    <n v="641089"/>
    <n v="220174"/>
    <n v="312429"/>
  </r>
  <r>
    <s v="'004200834041050201"/>
    <s v="Three Wheeler-Lease-Registered"/>
    <n v="43"/>
    <s v="60000-80000"/>
    <n v="2009"/>
    <n v="33"/>
    <n v="0.40013850699999998"/>
    <s v="Low_risk_sub_purpose_code"/>
    <s v="Missing"/>
    <s v="Missing"/>
    <s v="Missing"/>
    <s v="Missing"/>
    <s v="Green"/>
    <x v="0"/>
    <x v="0"/>
    <n v="279295"/>
    <n v="0"/>
    <n v="195884"/>
    <n v="195884"/>
  </r>
  <r>
    <s v="'001700707545050204"/>
    <s v="Three Wheeler-Lease-Registered"/>
    <n v="43"/>
    <s v="60000-80000"/>
    <n v="2007"/>
    <n v="36"/>
    <n v="0.44550732500000001"/>
    <s v="Low_risk_sub_purpose_code"/>
    <s v="Missing"/>
    <s v="Missing"/>
    <s v="Missing"/>
    <s v="Missing"/>
    <s v="Green"/>
    <x v="0"/>
    <x v="0"/>
    <n v="304877"/>
    <n v="0"/>
    <n v="149460"/>
    <n v="188244"/>
  </r>
  <r>
    <s v="'011000562732050202"/>
    <s v="Three Wheeler-Lease-Registered"/>
    <n v="43"/>
    <s v="100000-120000"/>
    <n v="2014"/>
    <n v="52"/>
    <n v="0.78344323699999996"/>
    <s v="Low_risk_sub_purpose_code"/>
    <s v="60-80"/>
    <s v="between 50 - 100 percentage"/>
    <s v="between 1 - 5 percentage"/>
    <s v="between 2- 5 percentage"/>
    <s v="Green"/>
    <x v="1"/>
    <x v="2"/>
    <n v="903342"/>
    <n v="0"/>
    <n v="298613"/>
    <n v="423519"/>
  </r>
  <r>
    <s v="'004700591806050802"/>
    <s v="CASH IN HAND"/>
    <n v="37"/>
    <s v="100000-120000"/>
    <n v="2011"/>
    <n v="37"/>
    <n v="0.73015535499999995"/>
    <s v="Low_risk_sub_purpose_code"/>
    <s v="40-60"/>
    <s v="between 50 - 100 percentage"/>
    <s v="between 1 - 5 percentage"/>
    <s v="between 5- 10 percentage"/>
    <s v="Green"/>
    <x v="0"/>
    <x v="2"/>
    <n v="512938"/>
    <n v="0"/>
    <n v="427469.39"/>
    <n v="457890"/>
  </r>
  <r>
    <s v="'008700453099050801"/>
    <s v="CASH IN HAND"/>
    <n v="19"/>
    <s v="100000-120000"/>
    <n v="2006"/>
    <n v="41"/>
    <n v="0.61356428600000001"/>
    <s v="Low_risk_sub_purpose_code"/>
    <s v="Missing"/>
    <s v="Missing"/>
    <s v="Missing"/>
    <s v="Missing"/>
    <s v="Green"/>
    <x v="0"/>
    <x v="1"/>
    <n v="276334"/>
    <n v="0"/>
    <n v="345795"/>
    <n v="352528"/>
  </r>
  <r>
    <s v="'003600819618050201"/>
    <s v="Three Wheeler-Lease-Registered"/>
    <n v="73"/>
    <s v="40000-60000"/>
    <n v="2016"/>
    <n v="52"/>
    <n v="0.26193947099999998"/>
    <s v="Medium_risk_sub_purpose_code"/>
    <s v="20-40"/>
    <s v="Missing"/>
    <s v="Missing"/>
    <s v="Missing"/>
    <s v="Red"/>
    <x v="0"/>
    <x v="0"/>
    <n v="324601"/>
    <n v="324601"/>
    <n v="125409"/>
    <n v="181818"/>
  </r>
  <r>
    <s v="'000500395624050803"/>
    <s v="CASH IN HAND"/>
    <n v="61"/>
    <s v="120000+"/>
    <n v="2016"/>
    <n v="49"/>
    <n v="0.59487982900000003"/>
    <s v="Low_risk_sub_purpose_code"/>
    <s v="below 0"/>
    <s v="between 50 - 100 percentage"/>
    <s v="above 15 percentage"/>
    <s v="between 5- 10 percentage"/>
    <s v="Green"/>
    <x v="1"/>
    <x v="2"/>
    <n v="690015"/>
    <n v="0"/>
    <n v="221267.48"/>
    <n v="294396"/>
  </r>
  <r>
    <s v="'001600846222050201"/>
    <s v="Three Wheeler-Lease-Registered"/>
    <n v="49"/>
    <s v="80000-100000"/>
    <n v="2012"/>
    <n v="25"/>
    <n v="0.46504042600000001"/>
    <s v="Low_risk_sub_purpose_code"/>
    <s v="20-40"/>
    <s v="between 50 - 100 percentage"/>
    <s v="between 5 - 10 percentage"/>
    <s v="between 2- 5 percentage"/>
    <s v="Green"/>
    <x v="0"/>
    <x v="1"/>
    <n v="404518"/>
    <n v="0"/>
    <n v="166077.54"/>
    <n v="183670"/>
  </r>
  <r>
    <s v="'006600278710050801"/>
    <s v="CASH IN HAND"/>
    <n v="61"/>
    <s v="&lt; 40000"/>
    <n v="2014"/>
    <n v="60"/>
    <n v="0.28543815"/>
    <s v="Medium_risk_sub_purpose_code"/>
    <s v="60-80"/>
    <s v="less than 50 percentage"/>
    <s v="less than 1 percentage"/>
    <s v="Missing"/>
    <s v="Green"/>
    <x v="0"/>
    <x v="0"/>
    <n v="243406"/>
    <n v="0"/>
    <n v="197379"/>
    <n v="197379"/>
  </r>
  <r>
    <s v="'003100033592050801"/>
    <s v="CASH IN HAND"/>
    <n v="37"/>
    <s v="60000-80000"/>
    <n v="2009"/>
    <n v="62"/>
    <n v="0.63451447800000005"/>
    <s v="Low_risk_sub_purpose_code"/>
    <s v="60-80"/>
    <s v="between 50 - 100 percentage"/>
    <s v="less than 1 percentage"/>
    <s v="between 2- 5 percentage"/>
    <s v="Green"/>
    <x v="0"/>
    <x v="0"/>
    <n v="388996"/>
    <n v="0"/>
    <n v="245707"/>
    <n v="245707"/>
  </r>
  <r>
    <s v="'004000843005050801"/>
    <s v="CASH IN HAND"/>
    <n v="37"/>
    <s v="100000-120000"/>
    <n v="2014"/>
    <n v="30"/>
    <n v="0.62527979899999997"/>
    <s v="Low_risk_sub_purpose_code"/>
    <s v="Missing"/>
    <s v="between 100 - 150 percentage"/>
    <s v="less than 1 percentage"/>
    <s v="between 2- 5 percentage"/>
    <s v="Green"/>
    <x v="0"/>
    <x v="1"/>
    <n v="526681"/>
    <n v="0"/>
    <n v="267970"/>
    <n v="294850"/>
  </r>
  <r>
    <s v="'001000726805050202"/>
    <s v="Three Wheeler-Lease-Registered"/>
    <n v="49"/>
    <s v="100000-120000"/>
    <n v="2011"/>
    <n v="41"/>
    <n v="0.80322580600000004"/>
    <s v="Medium_risk_sub_purpose_code"/>
    <s v="Above 80"/>
    <s v="between 100 - 150 percentage"/>
    <s v="less than 1 percentage"/>
    <s v="between 2- 5 percentage"/>
    <s v="Green"/>
    <x v="1"/>
    <x v="1"/>
    <n v="686951"/>
    <n v="0"/>
    <n v="407807.5"/>
    <n v="423332"/>
  </r>
  <r>
    <s v="'005500343004050802"/>
    <s v="CASH IN HAND"/>
    <n v="37"/>
    <s v="120000+"/>
    <n v="2015"/>
    <n v="47"/>
    <n v="0.67642086999999995"/>
    <s v="Low_risk_sub_purpose_code"/>
    <s v="60-80"/>
    <s v="less than 50 percentage"/>
    <s v="between 10 - 15 percentage"/>
    <s v="between 5- 10 percentage"/>
    <s v="Green"/>
    <x v="0"/>
    <x v="2"/>
    <n v="685093"/>
    <n v="0"/>
    <n v="357030"/>
    <n v="392733"/>
  </r>
  <r>
    <s v="'006700804317050201"/>
    <s v="Three Wheeler-Lease-Registered"/>
    <n v="37"/>
    <s v="40000-60000"/>
    <n v="2015"/>
    <n v="44"/>
    <n v="0.53330695699999997"/>
    <s v="Low_risk_sub_purpose_code"/>
    <s v="Missing"/>
    <s v="Missing"/>
    <s v="Missing"/>
    <s v="Missing"/>
    <s v="Green"/>
    <x v="0"/>
    <x v="1"/>
    <n v="335310"/>
    <n v="0"/>
    <n v="519708"/>
    <n v="519708"/>
  </r>
  <r>
    <s v="'000700547620050201"/>
    <s v="Three Wheeler-Lease-Registered"/>
    <n v="49"/>
    <s v="80000-100000"/>
    <n v="2006"/>
    <n v="52"/>
    <n v="0.592326829"/>
    <s v="Low_risk_sub_purpose_code"/>
    <s v="Missing"/>
    <s v="less than 50 percentage"/>
    <s v="less than 1 percentage"/>
    <s v="above 10 percentage"/>
    <s v="Green"/>
    <x v="0"/>
    <x v="1"/>
    <n v="330174"/>
    <n v="0"/>
    <n v="154830"/>
    <n v="154830"/>
  </r>
  <r>
    <s v="'002900482465050803"/>
    <s v="CASH IN HAND"/>
    <n v="13"/>
    <s v="80000-100000"/>
    <n v="2008"/>
    <n v="43"/>
    <n v="0.66057806500000005"/>
    <s v="Low_risk_sub_purpose_code"/>
    <s v="60-80"/>
    <s v="between 50 - 100 percentage"/>
    <s v="above 15 percentage"/>
    <s v="between 5- 10 percentage"/>
    <s v="Green"/>
    <x v="0"/>
    <x v="2"/>
    <n v="90343"/>
    <n v="0"/>
    <n v="611580"/>
    <n v="611580"/>
  </r>
  <r>
    <s v="'002600839173050201"/>
    <s v="Three Wheeler-Lease-Registered"/>
    <n v="37"/>
    <s v="80000-100000"/>
    <n v="2006"/>
    <n v="25"/>
    <n v="0.59825714299999999"/>
    <s v="Low_risk_sub_purpose_code"/>
    <s v="0-20"/>
    <s v="between 100 - 150 percentage"/>
    <s v="less than 1 percentage"/>
    <s v="between 2- 5 percentage"/>
    <s v="Green"/>
    <x v="0"/>
    <x v="0"/>
    <n v="345777"/>
    <n v="0"/>
    <n v="223971"/>
    <n v="223971"/>
  </r>
  <r>
    <s v="'002300827857050201"/>
    <s v="Three Wheeler-Lease-Registered"/>
    <n v="31"/>
    <s v="100000-120000"/>
    <n v="2011"/>
    <n v="29"/>
    <n v="0.43396954799999998"/>
    <s v="High_risk_sub_purpose_code"/>
    <s v="0-20"/>
    <s v="Missing"/>
    <s v="Missing"/>
    <s v="Missing"/>
    <s v="Green"/>
    <x v="0"/>
    <x v="0"/>
    <n v="326503"/>
    <n v="0"/>
    <n v="293076"/>
    <n v="350768"/>
  </r>
  <r>
    <s v="'006400827425050201"/>
    <s v="Three Wheeler-Lease-Registered"/>
    <n v="25"/>
    <s v="60000-80000"/>
    <n v="2007"/>
    <n v="37"/>
    <n v="0.35990319300000001"/>
    <s v="Medium_risk_sub_purpose_code"/>
    <s v="40-60"/>
    <s v="less than 50 percentage"/>
    <s v="between 10 - 15 percentage"/>
    <s v="above 10 percentage"/>
    <s v="Green"/>
    <x v="0"/>
    <x v="0"/>
    <n v="133018"/>
    <n v="0"/>
    <n v="269717.77"/>
    <n v="272160"/>
  </r>
  <r>
    <s v="'006900826708050201"/>
    <s v="Three Wheeler-Lease-Registered"/>
    <n v="25"/>
    <s v="60000-80000"/>
    <n v="2011"/>
    <n v="41"/>
    <n v="0.45914838699999999"/>
    <s v="Medium_risk_sub_purpose_code"/>
    <s v="40-60"/>
    <s v="between 50 - 100 percentage"/>
    <s v="above 15 percentage"/>
    <s v="between 2- 5 percentage"/>
    <s v="Green"/>
    <x v="0"/>
    <x v="0"/>
    <n v="214422"/>
    <n v="0"/>
    <n v="400320"/>
    <n v="400320"/>
  </r>
  <r>
    <s v="'005900826742050201"/>
    <s v="Three Wheeler-Lease-Registered"/>
    <n v="19"/>
    <s v="40000-60000"/>
    <n v="2010"/>
    <n v="22"/>
    <n v="0.23060080499999999"/>
    <s v="Medium_risk_sub_purpose_code"/>
    <s v="Missing"/>
    <s v="Missing"/>
    <s v="Missing"/>
    <s v="Missing"/>
    <s v="Green"/>
    <x v="0"/>
    <x v="0"/>
    <n v="42053"/>
    <n v="0"/>
    <n v="291573.44"/>
    <n v="292264"/>
  </r>
  <r>
    <s v="'005400498892050802"/>
    <s v="CASH IN HAND"/>
    <n v="31"/>
    <s v="120000+"/>
    <n v="2013"/>
    <n v="40"/>
    <n v="0.75083714300000004"/>
    <s v="Medium_risk_sub_purpose_code"/>
    <s v="Missing"/>
    <s v="Missing"/>
    <s v="Missing"/>
    <s v="Missing"/>
    <s v="Green"/>
    <x v="0"/>
    <x v="0"/>
    <n v="411350"/>
    <n v="0"/>
    <n v="744398.21"/>
    <n v="745541"/>
  </r>
  <r>
    <s v="'001600763924050202"/>
    <s v="Three Wheeler-Lease-Registered"/>
    <n v="49"/>
    <s v="80000-100000"/>
    <n v="2010"/>
    <n v="56"/>
    <n v="0.72583838899999997"/>
    <s v="Low_risk_sub_purpose_code"/>
    <s v="Above 80"/>
    <s v="between 50 - 100 percentage"/>
    <s v="between 1 - 5 percentage"/>
    <s v="between 2- 5 percentage"/>
    <s v="Green"/>
    <x v="0"/>
    <x v="2"/>
    <n v="589342"/>
    <n v="0"/>
    <n v="318660"/>
    <n v="374265"/>
  </r>
  <r>
    <s v="'004000058917050201"/>
    <s v="Three Wheeler-Lease-Registered"/>
    <n v="18"/>
    <s v="60000-80000"/>
    <n v="2010"/>
    <n v="51"/>
    <n v="0.21021505400000001"/>
    <s v="Low_risk_sub_purpose_code"/>
    <s v="below 0"/>
    <s v="between 150 - 200 percentage"/>
    <s v="above 15 percentage"/>
    <s v="between 5- 10 percentage"/>
    <s v="Green"/>
    <x v="1"/>
    <x v="1"/>
    <n v="93230"/>
    <n v="0"/>
    <n v="171226"/>
    <n v="202358"/>
  </r>
  <r>
    <s v="'000600840734050201"/>
    <s v="Three Wheeler-Lease-Registered"/>
    <n v="49"/>
    <s v="80000-100000"/>
    <n v="2011"/>
    <n v="20"/>
    <n v="0.51570167700000002"/>
    <s v="Low_risk_sub_purpose_code"/>
    <s v="Missing"/>
    <s v="Missing"/>
    <s v="Missing"/>
    <s v="Missing"/>
    <s v="Green"/>
    <x v="0"/>
    <x v="0"/>
    <n v="488371"/>
    <n v="0"/>
    <n v="201264"/>
    <n v="228613"/>
  </r>
  <r>
    <s v="'040200691257050201"/>
    <s v="Three Wheeler-Lease-Registered"/>
    <n v="49"/>
    <s v="80000-100000"/>
    <n v="2010"/>
    <n v="54"/>
    <n v="0.41583066699999999"/>
    <s v="Medium_risk_sub_purpose_code"/>
    <s v="Missing"/>
    <s v="Missing"/>
    <s v="Missing"/>
    <s v="Missing"/>
    <s v="Green"/>
    <x v="0"/>
    <x v="1"/>
    <n v="281249"/>
    <n v="0"/>
    <n v="182784"/>
    <n v="182784"/>
  </r>
  <r>
    <s v="'008200704335050801"/>
    <s v="CASH IN HAND"/>
    <n v="37"/>
    <s v="80000-100000"/>
    <n v="2009"/>
    <n v="21"/>
    <n v="0.55404379599999998"/>
    <s v="Medium_risk_sub_purpose_code"/>
    <s v="Missing"/>
    <s v="Missing"/>
    <s v="Missing"/>
    <s v="Missing"/>
    <s v="Red"/>
    <x v="0"/>
    <x v="2"/>
    <n v="450677"/>
    <n v="450677"/>
    <n v="229524"/>
    <n v="305830"/>
  </r>
  <r>
    <s v="'001700590216050802"/>
    <s v="CASH IN HAND"/>
    <n v="37"/>
    <s v="40000-60000"/>
    <n v="2006"/>
    <n v="22"/>
    <n v="0.44747571400000002"/>
    <s v="Low_risk_sub_purpose_code"/>
    <s v="Missing"/>
    <s v="Missing"/>
    <s v="Missing"/>
    <s v="Missing"/>
    <s v="Green"/>
    <x v="0"/>
    <x v="0"/>
    <n v="200009"/>
    <n v="0"/>
    <n v="273340.17"/>
    <n v="274626"/>
  </r>
  <r>
    <s v="'000600824647050201"/>
    <s v="Three Wheeler-Lease-Registered"/>
    <n v="49"/>
    <s v="120000+"/>
    <n v="2012"/>
    <n v="35"/>
    <n v="0.51989463400000002"/>
    <s v="Medium_risk_sub_purpose_code"/>
    <s v="0-20"/>
    <s v="Missing"/>
    <s v="Missing"/>
    <s v="Missing"/>
    <s v="Green"/>
    <x v="0"/>
    <x v="0"/>
    <n v="426027"/>
    <n v="0"/>
    <n v="394092"/>
    <n v="394092"/>
  </r>
  <r>
    <s v="'003400716903050801"/>
    <s v="CASH IN HAND"/>
    <n v="37"/>
    <s v="40000-60000"/>
    <n v="2010"/>
    <n v="23"/>
    <n v="0.50334455199999995"/>
    <s v="Low_risk_sub_purpose_code"/>
    <s v="Missing"/>
    <s v="Missing"/>
    <s v="Missing"/>
    <s v="Missing"/>
    <s v="Green"/>
    <x v="0"/>
    <x v="0"/>
    <n v="337737"/>
    <n v="0"/>
    <n v="318840"/>
    <n v="318840"/>
  </r>
  <r>
    <s v="'008600600204050801"/>
    <s v="CASH IN HAND"/>
    <n v="49"/>
    <s v="60000-80000"/>
    <n v="2010"/>
    <n v="36"/>
    <n v="0.62137530500000004"/>
    <s v="Low_risk_sub_purpose_code"/>
    <s v="20-40"/>
    <s v="less than 50 percentage"/>
    <s v="less than 1 percentage"/>
    <s v="above 10 percentage"/>
    <s v="Green"/>
    <x v="0"/>
    <x v="1"/>
    <n v="507192"/>
    <n v="0"/>
    <n v="282636"/>
    <n v="282636"/>
  </r>
  <r>
    <s v="'004900234260050201"/>
    <s v="Three Wheeler-Lease-Registered"/>
    <n v="49"/>
    <s v="40000-60000"/>
    <n v="2012"/>
    <n v="59"/>
    <n v="0.499213978"/>
    <s v="Low_risk_sub_purpose_code"/>
    <s v="Missing"/>
    <s v="between 50 - 100 percentage"/>
    <s v="less than 1 percentage"/>
    <s v="between 2- 5 percentage"/>
    <s v="Green"/>
    <x v="0"/>
    <x v="1"/>
    <n v="415458"/>
    <n v="0"/>
    <n v="204688"/>
    <n v="204688"/>
  </r>
  <r>
    <s v="'953700841749050201"/>
    <s v="Three Wheeler-Lease-Registered"/>
    <n v="25"/>
    <s v="40000-60000"/>
    <n v="2011"/>
    <n v="18"/>
    <n v="0.59978048100000003"/>
    <s v="Low_risk_sub_purpose_code"/>
    <s v="Missing"/>
    <s v="Missing"/>
    <s v="Missing"/>
    <s v="Missing"/>
    <s v="Green"/>
    <x v="0"/>
    <x v="1"/>
    <n v="361772"/>
    <n v="0"/>
    <n v="355674"/>
    <n v="355674"/>
  </r>
  <r>
    <s v="'005000772466050201"/>
    <s v="Three Wheeler-Lease-Registered"/>
    <n v="31"/>
    <s v="80000-100000"/>
    <n v="2015"/>
    <n v="43"/>
    <n v="0.68096619700000005"/>
    <s v="Low_risk_sub_purpose_code"/>
    <s v="Missing"/>
    <s v="Missing"/>
    <s v="Missing"/>
    <s v="Missing"/>
    <s v="Green"/>
    <x v="0"/>
    <x v="1"/>
    <n v="624014"/>
    <n v="0"/>
    <n v="279969"/>
    <n v="363780"/>
  </r>
  <r>
    <s v="'005800596114050802"/>
    <s v="CASH IN HAND"/>
    <n v="49"/>
    <s v="120000+"/>
    <n v="2015"/>
    <n v="47"/>
    <n v="0.81263652200000003"/>
    <s v="Low_risk_sub_purpose_code"/>
    <s v="Missing"/>
    <s v="Missing"/>
    <s v="Missing"/>
    <s v="Missing"/>
    <s v="Red"/>
    <x v="0"/>
    <x v="3"/>
    <n v="0"/>
    <n v="0"/>
    <n v="273559.33999999898"/>
    <n v="701640"/>
  </r>
  <r>
    <s v="'007100184438050801"/>
    <s v="CASH IN HAND"/>
    <n v="49"/>
    <s v="120000+"/>
    <n v="2015"/>
    <n v="44"/>
    <n v="0.82511652199999996"/>
    <s v="Low_risk_sub_purpose_code"/>
    <s v="Missing"/>
    <s v="Missing"/>
    <s v="Missing"/>
    <s v="Missing"/>
    <s v="Red"/>
    <x v="0"/>
    <x v="2"/>
    <n v="960196"/>
    <n v="960196"/>
    <n v="174062"/>
    <n v="317124"/>
  </r>
  <r>
    <s v="'013500511161050801"/>
    <s v="CASH IN HAND"/>
    <n v="25"/>
    <s v="80000-100000"/>
    <n v="2011"/>
    <n v="28"/>
    <n v="0.63576803400000004"/>
    <s v="Low_risk_sub_purpose_code"/>
    <s v="Missing"/>
    <s v="less than 50 percentage"/>
    <s v="less than 1 percentage"/>
    <s v="above 10 percentage"/>
    <s v="Green"/>
    <x v="0"/>
    <x v="1"/>
    <n v="512601"/>
    <n v="0"/>
    <n v="336400"/>
    <n v="336400"/>
  </r>
  <r>
    <s v="'005700506852050801"/>
    <s v="CASH IN HAND"/>
    <n v="49"/>
    <s v="120000+"/>
    <n v="2018"/>
    <n v="44"/>
    <n v="0.77465811799999995"/>
    <s v="Low_risk_sub_purpose_code"/>
    <s v="60-80"/>
    <s v="between 100 - 150 percentage"/>
    <s v="between 5 - 10 percentage"/>
    <s v="between 2- 5 percentage"/>
    <s v="Green"/>
    <x v="1"/>
    <x v="2"/>
    <n v="825296"/>
    <n v="0"/>
    <n v="442632"/>
    <n v="442632"/>
  </r>
  <r>
    <s v="'006500707274050801"/>
    <s v="CASH IN HAND"/>
    <n v="37"/>
    <s v="60000-80000"/>
    <n v="2011"/>
    <n v="21"/>
    <n v="0.53871999999999998"/>
    <s v="Medium_risk_sub_purpose_code"/>
    <s v="Missing"/>
    <s v="Missing"/>
    <s v="Missing"/>
    <s v="Missing"/>
    <s v="Red"/>
    <x v="1"/>
    <x v="2"/>
    <n v="444859"/>
    <n v="0"/>
    <n v="311623"/>
    <n v="335594"/>
  </r>
  <r>
    <s v="'002100704950050202"/>
    <s v="Three Wheeler-Lease-Registered"/>
    <n v="61"/>
    <s v="100000-120000"/>
    <n v="2013"/>
    <n v="73"/>
    <n v="0.76990096200000002"/>
    <s v="Low_risk_sub_purpose_code"/>
    <s v="Above 80"/>
    <s v="between 50 - 100 percentage"/>
    <s v="between 1 - 5 percentage"/>
    <s v="between 2- 5 percentage"/>
    <s v="Green"/>
    <x v="1"/>
    <x v="2"/>
    <n v="754106"/>
    <n v="0"/>
    <n v="371943"/>
    <n v="400554"/>
  </r>
  <r>
    <s v="'002200706056050202"/>
    <s v="Three Wheeler-Lease-Registered"/>
    <n v="61"/>
    <s v="100000-120000"/>
    <n v="2008"/>
    <n v="43"/>
    <n v="0.59263354800000001"/>
    <s v="Low_risk_sub_purpose_code"/>
    <s v="60-80"/>
    <s v="between 100 - 150 percentage"/>
    <s v="between 1 - 5 percentage"/>
    <s v="between 2- 5 percentage"/>
    <s v="Green"/>
    <x v="0"/>
    <x v="0"/>
    <n v="434980"/>
    <n v="0"/>
    <n v="217781"/>
    <n v="253952"/>
  </r>
  <r>
    <s v="'005900558614050801"/>
    <s v="CASH IN HAND"/>
    <n v="61"/>
    <s v="60000-80000"/>
    <n v="2010"/>
    <n v="39"/>
    <n v="0.51114372399999997"/>
    <s v="Medium_risk_sub_purpose_code"/>
    <s v="Above 80"/>
    <s v="between 50 - 100 percentage"/>
    <s v="above 15 percentage"/>
    <s v="between 2- 5 percentage"/>
    <s v="Green"/>
    <x v="0"/>
    <x v="0"/>
    <n v="410862"/>
    <n v="0"/>
    <n v="269536"/>
    <n v="269536"/>
  </r>
  <r>
    <s v="'010100576821050202"/>
    <s v="Three Wheeler-Lease-Registered"/>
    <n v="61"/>
    <s v="60000-80000"/>
    <n v="2012"/>
    <n v="57"/>
    <n v="0.59431647799999998"/>
    <s v="Medium_risk_sub_purpose_code"/>
    <s v="60-80"/>
    <s v="between 50 - 100 percentage"/>
    <s v="between 1 - 5 percentage"/>
    <s v="between 5- 10 percentage"/>
    <s v="Red"/>
    <x v="0"/>
    <x v="2"/>
    <n v="610747"/>
    <n v="610747"/>
    <n v="240985"/>
    <n v="319860"/>
  </r>
  <r>
    <s v="'009000829219050201"/>
    <s v="Three Wheeler-Lease-Registered"/>
    <n v="61"/>
    <s v="120000+"/>
    <n v="2010"/>
    <n v="39"/>
    <n v="0.57237627599999996"/>
    <s v="Low_risk_sub_purpose_code"/>
    <s v="Missing"/>
    <s v="Missing"/>
    <s v="Missing"/>
    <s v="Missing"/>
    <s v="Green"/>
    <x v="0"/>
    <x v="2"/>
    <n v="468026"/>
    <n v="0"/>
    <n v="294255"/>
    <n v="294255"/>
  </r>
  <r>
    <s v="'001600818705050201"/>
    <s v="Three Wheeler-Lease-Registered"/>
    <n v="49"/>
    <s v="60000-80000"/>
    <n v="2017"/>
    <n v="48"/>
    <n v="0.83117666700000004"/>
    <s v="Low_risk_sub_purpose_code"/>
    <s v="60-80"/>
    <s v="between 50 - 100 percentage"/>
    <s v="less than 1 percentage"/>
    <s v="between 2- 5 percentage"/>
    <s v="Green"/>
    <x v="0"/>
    <x v="0"/>
    <n v="772088"/>
    <n v="0"/>
    <n v="731633"/>
    <n v="731633"/>
  </r>
  <r>
    <s v="'004200805069050201"/>
    <s v="Three Wheeler-Lease-Registered"/>
    <n v="19"/>
    <s v="40000-60000"/>
    <n v="2006"/>
    <n v="44"/>
    <n v="0.22868428599999999"/>
    <s v="Medium_risk_sub_purpose_code"/>
    <s v="Missing"/>
    <s v="Missing"/>
    <s v="Missing"/>
    <s v="Missing"/>
    <s v="Green"/>
    <x v="0"/>
    <x v="0"/>
    <n v="63846"/>
    <n v="0"/>
    <n v="236546"/>
    <n v="270218"/>
  </r>
  <r>
    <s v="'001600715300050202"/>
    <s v="Three Wheeler-Lease-Registered"/>
    <n v="49"/>
    <s v="80000-100000"/>
    <n v="2016"/>
    <n v="36"/>
    <n v="0.58045460299999996"/>
    <s v="Medium_risk_sub_purpose_code"/>
    <s v="60-80"/>
    <s v="between 100 - 150 percentage"/>
    <s v="between 5 - 10 percentage"/>
    <s v="between 2- 5 percentage"/>
    <s v="Green"/>
    <x v="0"/>
    <x v="2"/>
    <n v="660409"/>
    <n v="0"/>
    <n v="348651.16"/>
    <n v="374864"/>
  </r>
  <r>
    <s v="'003300285535050201"/>
    <s v="Three Wheeler-Lease-Registered"/>
    <n v="36"/>
    <s v="&lt; 40000"/>
    <n v="2014"/>
    <n v="36"/>
    <n v="0.52294235700000002"/>
    <s v="Low_risk_sub_purpose_code"/>
    <s v="Above 80"/>
    <s v="between 50 - 100 percentage"/>
    <s v="between 5 - 10 percentage"/>
    <s v="between 5- 10 percentage"/>
    <s v="Green"/>
    <x v="0"/>
    <x v="1"/>
    <n v="413177"/>
    <n v="0"/>
    <n v="395120"/>
    <n v="395120"/>
  </r>
  <r>
    <s v="'040200706551050801"/>
    <s v="CASH IN HAND"/>
    <n v="37"/>
    <s v="120000+"/>
    <n v="2012"/>
    <n v="36"/>
    <n v="0.72159121999999998"/>
    <s v="Low_risk_sub_purpose_code"/>
    <s v="20-40"/>
    <s v="between 50 - 100 percentage"/>
    <s v="between 1 - 5 percentage"/>
    <s v="between 2- 5 percentage"/>
    <s v="Red"/>
    <x v="0"/>
    <x v="2"/>
    <n v="705207"/>
    <n v="705207"/>
    <n v="273364"/>
    <n v="433433"/>
  </r>
  <r>
    <s v="'003600364702050801"/>
    <s v="CASH IN HAND"/>
    <n v="61"/>
    <s v="120000+"/>
    <n v="2015"/>
    <n v="32"/>
    <n v="0.62246000000000001"/>
    <s v="Low_risk_sub_purpose_code"/>
    <s v="40-60"/>
    <s v="between 50 - 100 percentage"/>
    <s v="between 1 - 5 percentage"/>
    <s v="between 5- 10 percentage"/>
    <s v="Green"/>
    <x v="0"/>
    <x v="0"/>
    <n v="697956"/>
    <n v="0"/>
    <n v="257389"/>
    <n v="320088"/>
  </r>
  <r>
    <s v="'006200683393050201"/>
    <s v="Three Wheeler-Lease-Registered"/>
    <n v="48"/>
    <s v="&lt; 40000"/>
    <n v="2010"/>
    <n v="36"/>
    <n v="0.50276510100000005"/>
    <s v="Low_risk_sub_purpose_code"/>
    <s v="Above 80"/>
    <s v="Missing"/>
    <s v="Missing"/>
    <s v="Missing"/>
    <s v="Red"/>
    <x v="1"/>
    <x v="1"/>
    <n v="511118"/>
    <n v="511118"/>
    <n v="129008.709999999"/>
    <n v="252655"/>
  </r>
  <r>
    <s v="'000600808382050203"/>
    <s v="Three Wheeler-Lease-Registered"/>
    <n v="61"/>
    <s v="60000-80000"/>
    <n v="2016"/>
    <n v="29"/>
    <n v="0.56874920600000001"/>
    <s v="Medium_risk_sub_purpose_code"/>
    <s v="20-40"/>
    <s v="Missing"/>
    <s v="Missing"/>
    <s v="Missing"/>
    <s v="Green"/>
    <x v="0"/>
    <x v="0"/>
    <n v="597789"/>
    <n v="0"/>
    <n v="391425"/>
    <n v="453060"/>
  </r>
  <r>
    <s v="'004100314415050801"/>
    <s v="CASH IN HAND"/>
    <n v="43"/>
    <s v="80000-100000"/>
    <n v="2015"/>
    <n v="29"/>
    <n v="0.62531455400000002"/>
    <s v="Low_risk_sub_purpose_code"/>
    <s v="Missing"/>
    <s v="between 100 - 150 percentage"/>
    <s v="less than 1 percentage"/>
    <s v="between 2- 5 percentage"/>
    <s v="Green"/>
    <x v="0"/>
    <x v="1"/>
    <n v="583970"/>
    <n v="0"/>
    <n v="281520"/>
    <n v="281520"/>
  </r>
  <r>
    <s v="'003100568366050801"/>
    <s v="CASH IN HAND"/>
    <n v="37"/>
    <s v="80000-100000"/>
    <n v="2005"/>
    <n v="47"/>
    <n v="0.52203215000000003"/>
    <s v="Low_risk_sub_purpose_code"/>
    <s v="40-60"/>
    <s v="between 100 - 150 percentage"/>
    <s v="between 10 - 15 percentage"/>
    <s v="between 2- 5 percentage"/>
    <s v="Green"/>
    <x v="0"/>
    <x v="0"/>
    <n v="239068"/>
    <n v="0"/>
    <n v="266169"/>
    <n v="266169"/>
  </r>
  <r>
    <s v="'005900752431050801"/>
    <s v="CASH IN HAND"/>
    <n v="49"/>
    <s v="120000+"/>
    <n v="2014"/>
    <n v="49"/>
    <n v="0.746728324"/>
    <s v="Medium_risk_sub_purpose_code"/>
    <s v="20-40"/>
    <s v="less than 50 percentage"/>
    <s v="between 1 - 5 percentage"/>
    <s v="above 10 percentage"/>
    <s v="Green"/>
    <x v="0"/>
    <x v="2"/>
    <n v="707888"/>
    <n v="0"/>
    <n v="395002"/>
    <n v="432420"/>
  </r>
  <r>
    <s v="'008400649275050803"/>
    <s v="CASH IN HAND"/>
    <n v="61"/>
    <s v="80000-100000"/>
    <n v="2010"/>
    <n v="37"/>
    <n v="0.72919403000000005"/>
    <s v="Low_risk_sub_purpose_code"/>
    <s v="Above 80"/>
    <s v="between 50 - 100 percentage"/>
    <s v="between 1 - 5 percentage"/>
    <s v="between 2- 5 percentage"/>
    <s v="Red"/>
    <x v="1"/>
    <x v="2"/>
    <n v="662448"/>
    <n v="662448"/>
    <n v="72793"/>
    <n v="341895"/>
  </r>
  <r>
    <s v="'009600607861050801"/>
    <s v="CASH IN HAND"/>
    <n v="61"/>
    <s v="100000-120000"/>
    <n v="2011"/>
    <n v="45"/>
    <n v="0.53379096800000003"/>
    <s v="Medium_risk_sub_purpose_code"/>
    <s v="Missing"/>
    <s v="Missing"/>
    <s v="Missing"/>
    <s v="Missing"/>
    <s v="Green"/>
    <x v="0"/>
    <x v="0"/>
    <n v="626249"/>
    <n v="0"/>
    <n v="266777"/>
    <n v="323937"/>
  </r>
  <r>
    <s v="'003200841903050201"/>
    <s v="Three Wheeler-Lease-Registered"/>
    <n v="37"/>
    <s v="120000+"/>
    <n v="2016"/>
    <n v="40"/>
    <n v="0.66851995399999997"/>
    <s v="Low_risk_sub_purpose_code"/>
    <s v="Missing"/>
    <s v="less than 50 percentage"/>
    <s v="less than 1 percentage"/>
    <s v="above 10 percentage"/>
    <s v="Green"/>
    <x v="0"/>
    <x v="1"/>
    <n v="581948"/>
    <n v="0"/>
    <n v="324300"/>
    <n v="324300"/>
  </r>
  <r>
    <s v="'040100578610050802"/>
    <s v="CASH IN HAND"/>
    <n v="49"/>
    <s v="40000-60000"/>
    <n v="2009"/>
    <n v="43"/>
    <n v="0.49476737199999998"/>
    <s v="Low_risk_sub_purpose_code"/>
    <s v="Missing"/>
    <s v="Missing"/>
    <s v="Missing"/>
    <s v="Missing"/>
    <s v="Green"/>
    <x v="0"/>
    <x v="0"/>
    <n v="361056"/>
    <n v="0"/>
    <n v="199511"/>
    <n v="214858"/>
  </r>
  <r>
    <s v="'004400826334050201"/>
    <s v="Three Wheeler-Lease-Registered"/>
    <n v="61"/>
    <s v="120000+"/>
    <n v="2010"/>
    <n v="21"/>
    <n v="0.51513931000000002"/>
    <s v="Low_risk_sub_purpose_code"/>
    <s v="Missing"/>
    <s v="Missing"/>
    <s v="Missing"/>
    <s v="Missing"/>
    <s v="Red"/>
    <x v="0"/>
    <x v="0"/>
    <n v="477558"/>
    <n v="477558"/>
    <n v="216494"/>
    <n v="300220"/>
  </r>
  <r>
    <s v="'003100768877050801"/>
    <s v="CASH IN HAND"/>
    <n v="49"/>
    <s v="80000-100000"/>
    <n v="2005"/>
    <n v="45"/>
    <n v="0.58716812100000004"/>
    <s v="Low_risk_sub_purpose_code"/>
    <s v="60-80"/>
    <s v="between 150 - 200 percentage"/>
    <s v="between 5 - 10 percentage"/>
    <s v="between 2- 5 percentage"/>
    <s v="Green"/>
    <x v="0"/>
    <x v="2"/>
    <n v="417477"/>
    <n v="0"/>
    <n v="144511"/>
    <n v="196225"/>
  </r>
  <r>
    <s v="'004500806778050201"/>
    <s v="Three Wheeler-Lease-Registered"/>
    <n v="49"/>
    <s v="40000-60000"/>
    <n v="2016"/>
    <n v="45"/>
    <n v="0.35859809500000001"/>
    <s v="Medium_risk_sub_purpose_code"/>
    <s v="Missing"/>
    <s v="Missing"/>
    <s v="Missing"/>
    <s v="Missing"/>
    <s v="Green"/>
    <x v="0"/>
    <x v="0"/>
    <n v="297620"/>
    <n v="0"/>
    <n v="307545"/>
    <n v="307545"/>
  </r>
  <r>
    <s v="'010100565609050202"/>
    <s v="Three Wheeler-Lease-Registered"/>
    <n v="49"/>
    <s v="40000-60000"/>
    <n v="2014"/>
    <n v="36"/>
    <n v="0.575134335"/>
    <s v="Medium_risk_sub_purpose_code"/>
    <s v="60-80"/>
    <s v="less than 50 percentage"/>
    <s v="between 1 - 5 percentage"/>
    <s v="between 5- 10 percentage"/>
    <s v="Green"/>
    <x v="0"/>
    <x v="2"/>
    <n v="529578"/>
    <n v="0"/>
    <n v="337274"/>
    <n v="337274"/>
  </r>
  <r>
    <s v="'010400836375050201"/>
    <s v="Three Wheeler-Lease-Registered"/>
    <n v="37"/>
    <s v="120000+"/>
    <n v="2011"/>
    <n v="43"/>
    <n v="0.73774289400000004"/>
    <s v="Low_risk_sub_purpose_code"/>
    <s v="20-40"/>
    <s v="between 100 - 150 percentage"/>
    <s v="less than 1 percentage"/>
    <s v="between 2- 5 percentage"/>
    <s v="Green"/>
    <x v="0"/>
    <x v="2"/>
    <n v="603956"/>
    <n v="0"/>
    <n v="381816"/>
    <n v="381816"/>
  </r>
  <r>
    <s v="'005400839990050201"/>
    <s v="Three Wheeler-Lease-Registered"/>
    <n v="49"/>
    <s v="60000-80000"/>
    <n v="2009"/>
    <n v="27"/>
    <n v="0.62100776099999999"/>
    <s v="Low_risk_sub_purpose_code"/>
    <s v="Above 80"/>
    <s v="between 50 - 100 percentage"/>
    <s v="less than 1 percentage"/>
    <s v="between 2- 5 percentage"/>
    <s v="Green"/>
    <x v="0"/>
    <x v="0"/>
    <n v="464103"/>
    <n v="0"/>
    <n v="235235"/>
    <n v="235235"/>
  </r>
  <r>
    <s v="'004000365465050802"/>
    <s v="CASH IN HAND"/>
    <n v="37"/>
    <s v="80000-100000"/>
    <n v="2016"/>
    <n v="41"/>
    <n v="0.69609058199999996"/>
    <s v="Medium_risk_sub_purpose_code"/>
    <s v="60-80"/>
    <s v="between 50 - 100 percentage"/>
    <s v="between 1 - 5 percentage"/>
    <s v="between 2- 5 percentage"/>
    <s v="Green"/>
    <x v="0"/>
    <x v="2"/>
    <n v="687814"/>
    <n v="0"/>
    <n v="522271"/>
    <n v="590286"/>
  </r>
  <r>
    <s v="'008400844273050201"/>
    <s v="Three Wheeler-Lease-Registered"/>
    <n v="37"/>
    <s v="60000-80000"/>
    <n v="2006"/>
    <n v="39"/>
    <n v="0.52744064999999996"/>
    <s v="Low_risk_sub_purpose_code"/>
    <s v="Missing"/>
    <s v="between 100 - 150 percentage"/>
    <s v="less than 1 percentage"/>
    <s v="between 2- 5 percentage"/>
    <s v="Green"/>
    <x v="0"/>
    <x v="1"/>
    <n v="273613"/>
    <n v="0"/>
    <n v="159500"/>
    <n v="159500"/>
  </r>
  <r>
    <s v="'009700615192050201"/>
    <s v="Three Wheeler-Lease-Registered"/>
    <n v="36"/>
    <s v="100000-120000"/>
    <n v="2010"/>
    <n v="26"/>
    <n v="0.40037991899999997"/>
    <s v="Low_risk_sub_purpose_code"/>
    <s v="below 0"/>
    <s v="between 50 - 100 percentage"/>
    <s v="between 5 - 10 percentage"/>
    <s v="between 5- 10 percentage"/>
    <s v="Green"/>
    <x v="0"/>
    <x v="1"/>
    <n v="281254"/>
    <n v="0"/>
    <n v="223032"/>
    <n v="246960"/>
  </r>
  <r>
    <s v="'010400538461050201"/>
    <s v="Three Wheeler-Lease-Registered"/>
    <n v="24"/>
    <s v="&lt; 40000"/>
    <n v="2018"/>
    <n v="36"/>
    <n v="0.48645294700000002"/>
    <s v="Low_risk_sub_purpose_code"/>
    <s v="Missing"/>
    <s v="Missing"/>
    <s v="Missing"/>
    <s v="Missing"/>
    <s v="Red"/>
    <x v="0"/>
    <x v="1"/>
    <n v="409530"/>
    <n v="409530"/>
    <n v="362168"/>
    <n v="540672"/>
  </r>
  <r>
    <s v="'006200168092050801"/>
    <s v="CASH IN HAND"/>
    <n v="25"/>
    <s v="100000-120000"/>
    <n v="2012"/>
    <n v="38"/>
    <n v="0.84639414599999996"/>
    <s v="Medium_risk_sub_purpose_code"/>
    <s v="Missing"/>
    <s v="Missing"/>
    <s v="Missing"/>
    <s v="Missing"/>
    <s v="Green"/>
    <x v="0"/>
    <x v="0"/>
    <n v="465404"/>
    <n v="0"/>
    <n v="816928"/>
    <n v="795163"/>
  </r>
  <r>
    <s v="'040200246320050801"/>
    <s v="CASH IN HAND"/>
    <n v="61"/>
    <s v="120000+"/>
    <n v="2014"/>
    <n v="29"/>
    <n v="0.71768786100000004"/>
    <s v="Low_risk_sub_purpose_code"/>
    <s v="20-40"/>
    <s v="less than 50 percentage"/>
    <s v="between 1 - 5 percentage"/>
    <s v="between 5- 10 percentage"/>
    <s v="Red"/>
    <x v="0"/>
    <x v="2"/>
    <n v="836817"/>
    <n v="836817"/>
    <n v="169700"/>
    <n v="311091"/>
  </r>
  <r>
    <s v="'000200425006050802"/>
    <s v="CASH IN HAND"/>
    <n v="13"/>
    <s v="&lt; 40000"/>
    <n v="2016"/>
    <n v="29"/>
    <n v="0.20486095200000001"/>
    <s v="Medium_risk_sub_purpose_code"/>
    <s v="40-60"/>
    <s v="between 50 - 100 percentage"/>
    <s v="between 5 - 10 percentage"/>
    <s v="between 2- 5 percentage"/>
    <s v="Red"/>
    <x v="0"/>
    <x v="0"/>
    <n v="73362"/>
    <n v="0"/>
    <n v="342667"/>
    <n v="456220"/>
  </r>
  <r>
    <s v="'000300461394050802"/>
    <s v="CASH IN HAND"/>
    <n v="49"/>
    <s v="80000-100000"/>
    <n v="2011"/>
    <n v="30"/>
    <n v="0.77975122600000002"/>
    <s v="Low_risk_sub_purpose_code"/>
    <s v="60-80"/>
    <s v="between 50 - 100 percentage"/>
    <s v="between 1 - 5 percentage"/>
    <s v="between 5- 10 percentage"/>
    <s v="Green"/>
    <x v="0"/>
    <x v="2"/>
    <n v="677215"/>
    <n v="0"/>
    <n v="346141.77"/>
    <n v="410200"/>
  </r>
  <r>
    <s v="'007000846667050801"/>
    <s v="CASH IN HAND"/>
    <n v="61"/>
    <s v="120000+"/>
    <n v="2016"/>
    <n v="60"/>
    <n v="0.61435439000000003"/>
    <s v="Low_risk_sub_purpose_code"/>
    <s v="Missing"/>
    <s v="between 50 - 100 percentage"/>
    <s v="less than 1 percentage"/>
    <s v="between 2- 5 percentage"/>
    <s v="Green"/>
    <x v="0"/>
    <x v="1"/>
    <n v="631116"/>
    <n v="0"/>
    <n v="243560"/>
    <n v="243560"/>
  </r>
  <r>
    <s v="'040200789447050801"/>
    <s v="CASH IN HAND"/>
    <n v="61"/>
    <s v="120000+"/>
    <n v="2012"/>
    <n v="37"/>
    <n v="0.77357584899999998"/>
    <s v="Medium_risk_sub_purpose_code"/>
    <s v="Above 80"/>
    <s v="between 50 - 100 percentage"/>
    <s v="between 1 - 5 percentage"/>
    <s v="between 2- 5 percentage"/>
    <s v="Red"/>
    <x v="0"/>
    <x v="2"/>
    <n v="720286"/>
    <n v="720286"/>
    <n v="247140"/>
    <n v="377384"/>
  </r>
  <r>
    <s v="'000500684452050801"/>
    <s v="CASH IN HAND"/>
    <n v="37"/>
    <s v="120000+"/>
    <n v="2007"/>
    <n v="52"/>
    <n v="0.74105212899999995"/>
    <s v="Medium_risk_sub_purpose_code"/>
    <s v="60-80"/>
    <s v="between 50 - 100 percentage"/>
    <s v="between 1 - 5 percentage"/>
    <s v="between 5- 10 percentage"/>
    <s v="Green"/>
    <x v="0"/>
    <x v="2"/>
    <n v="426166"/>
    <n v="0"/>
    <n v="326537.31"/>
    <n v="389328"/>
  </r>
  <r>
    <s v="'007100837347050201"/>
    <s v="Three Wheeler-Lease-Registered"/>
    <n v="37"/>
    <s v="60000-80000"/>
    <n v="2006"/>
    <n v="31"/>
    <n v="0.52347428600000001"/>
    <s v="Low_risk_sub_purpose_code"/>
    <s v="0-20"/>
    <s v="Missing"/>
    <s v="Missing"/>
    <s v="Missing"/>
    <s v="Red"/>
    <x v="0"/>
    <x v="0"/>
    <n v="0"/>
    <n v="0"/>
    <n v="65147"/>
    <n v="216084"/>
  </r>
  <r>
    <s v="'006500809132050201"/>
    <s v="Three Wheeler-Lease-Registered"/>
    <n v="37"/>
    <s v="60000-80000"/>
    <n v="2011"/>
    <n v="34"/>
    <n v="0.431117419"/>
    <s v="Medium_risk_sub_purpose_code"/>
    <s v="Missing"/>
    <s v="Missing"/>
    <s v="Missing"/>
    <s v="Missing"/>
    <s v="Green"/>
    <x v="0"/>
    <x v="0"/>
    <n v="251600"/>
    <n v="0"/>
    <n v="378140"/>
    <n v="378140"/>
  </r>
  <r>
    <s v="'019100735859050801"/>
    <s v="CASH IN HAND"/>
    <n v="48"/>
    <s v="60000-80000"/>
    <n v="2012"/>
    <n v="33"/>
    <n v="0.72704000000000002"/>
    <s v="Medium_risk_sub_purpose_code"/>
    <s v="Above 80"/>
    <s v="less than 50 percentage"/>
    <s v="between 1 - 5 percentage"/>
    <s v="between 2- 5 percentage"/>
    <s v="Red"/>
    <x v="1"/>
    <x v="2"/>
    <n v="880376"/>
    <n v="880376"/>
    <n v="290070"/>
    <n v="438136"/>
  </r>
  <r>
    <s v="'005800580853050801"/>
    <s v="CASH IN HAND"/>
    <n v="37"/>
    <s v="120000+"/>
    <n v="2005"/>
    <n v="32"/>
    <n v="0.62621308399999998"/>
    <s v="Low_risk_sub_purpose_code"/>
    <s v="60-80"/>
    <s v="between 50 - 100 percentage"/>
    <s v="between 1 - 5 percentage"/>
    <s v="between 2- 5 percentage"/>
    <s v="Red"/>
    <x v="0"/>
    <x v="0"/>
    <n v="415022"/>
    <n v="0"/>
    <n v="161805"/>
    <n v="221155"/>
  </r>
  <r>
    <s v="'016400322128050801"/>
    <s v="CASH IN HAND"/>
    <n v="43"/>
    <s v="80000-100000"/>
    <n v="2011"/>
    <n v="38"/>
    <n v="0.67853212900000004"/>
    <s v="Low_risk_sub_purpose_code"/>
    <s v="60-80"/>
    <s v="between 100 - 150 percentage"/>
    <s v="between 1 - 5 percentage"/>
    <s v="between 2- 5 percentage"/>
    <s v="Green"/>
    <x v="1"/>
    <x v="1"/>
    <n v="537054"/>
    <n v="0"/>
    <n v="419096"/>
    <n v="482664"/>
  </r>
  <r>
    <s v="'014200397999050801"/>
    <s v="CASH IN HAND"/>
    <n v="61"/>
    <s v="60000-80000"/>
    <n v="2016"/>
    <n v="53"/>
    <n v="0.69127047600000002"/>
    <s v="Low_risk_sub_purpose_code"/>
    <s v="0-20"/>
    <s v="less than 50 percentage"/>
    <s v="less than 1 percentage"/>
    <s v="above 10 percentage"/>
    <s v="Green"/>
    <x v="1"/>
    <x v="1"/>
    <n v="672264"/>
    <n v="0"/>
    <n v="338400"/>
    <n v="363300"/>
  </r>
  <r>
    <s v="'012500803280050202"/>
    <s v="Three Wheeler-Lease-Registered"/>
    <n v="49"/>
    <s v="100000-120000"/>
    <n v="2012"/>
    <n v="42"/>
    <n v="0.70934439000000005"/>
    <s v="Low_risk_sub_purpose_code"/>
    <s v="20-40"/>
    <s v="less than 50 percentage"/>
    <s v="less than 1 percentage"/>
    <s v="between 2- 5 percentage"/>
    <s v="Green"/>
    <x v="0"/>
    <x v="2"/>
    <n v="640399"/>
    <n v="0"/>
    <n v="323136"/>
    <n v="376992"/>
  </r>
  <r>
    <s v="'040800831573050201"/>
    <s v="Three Wheeler-Lease-Registered"/>
    <n v="49"/>
    <s v="80000-100000"/>
    <n v="2009"/>
    <n v="39"/>
    <n v="0.52025576600000001"/>
    <s v="Medium_risk_sub_purpose_code"/>
    <s v="20-40"/>
    <s v="Missing"/>
    <s v="Missing"/>
    <s v="Missing"/>
    <s v="Green"/>
    <x v="0"/>
    <x v="0"/>
    <n v="384027"/>
    <n v="0"/>
    <n v="265888"/>
    <n v="265888"/>
  </r>
  <r>
    <s v="'001400430341050804"/>
    <s v="CASH IN HAND"/>
    <n v="73"/>
    <s v="100000-120000"/>
    <n v="2015"/>
    <n v="43"/>
    <n v="0.60585877200000005"/>
    <s v="Low_risk_sub_purpose_code"/>
    <s v="60-80"/>
    <s v="between 50 - 100 percentage"/>
    <s v="between 1 - 5 percentage"/>
    <s v="between 2- 5 percentage"/>
    <s v="Red"/>
    <x v="0"/>
    <x v="0"/>
    <n v="737959"/>
    <n v="737959"/>
    <n v="164277"/>
    <n v="258995"/>
  </r>
  <r>
    <s v="'000500836965050201"/>
    <s v="Three Wheeler-Lease-Registered"/>
    <n v="37"/>
    <s v="120000+"/>
    <n v="2014"/>
    <n v="45"/>
    <n v="0.62453919099999999"/>
    <s v="Low_risk_sub_purpose_code"/>
    <s v="Missing"/>
    <s v="Missing"/>
    <s v="Missing"/>
    <s v="Missing"/>
    <s v="Green"/>
    <x v="0"/>
    <x v="0"/>
    <n v="615970"/>
    <n v="0"/>
    <n v="312612"/>
    <n v="381588"/>
  </r>
  <r>
    <s v="'006800590817050801"/>
    <s v="CASH IN HAND"/>
    <n v="43"/>
    <s v="100000-120000"/>
    <n v="2014"/>
    <n v="29"/>
    <n v="0.67305063600000004"/>
    <s v="Low_risk_sub_purpose_code"/>
    <s v="40-60"/>
    <s v="between 50 - 100 percentage"/>
    <s v="between 5 - 10 percentage"/>
    <s v="between 2- 5 percentage"/>
    <s v="Red"/>
    <x v="1"/>
    <x v="2"/>
    <n v="558342"/>
    <n v="558342"/>
    <n v="305488"/>
    <n v="406736"/>
  </r>
  <r>
    <s v="'004600835390050201"/>
    <s v="Three Wheeler-Lease-Registered"/>
    <n v="37"/>
    <s v="60000-80000"/>
    <n v="2010"/>
    <n v="31"/>
    <n v="0.62316771299999996"/>
    <s v="Low_risk_sub_purpose_code"/>
    <s v="20-40"/>
    <s v="less than 50 percentage"/>
    <s v="less than 1 percentage"/>
    <s v="above 10 percentage"/>
    <s v="Green"/>
    <x v="0"/>
    <x v="2"/>
    <n v="438306"/>
    <n v="0"/>
    <n v="260264"/>
    <n v="264605"/>
  </r>
  <r>
    <s v="'007400828841050201"/>
    <s v="Three Wheeler-Lease-Registered"/>
    <n v="37"/>
    <s v="40000-60000"/>
    <n v="2014"/>
    <n v="57"/>
    <n v="0.55310566000000005"/>
    <s v="Medium_risk_sub_purpose_code"/>
    <s v="40-60"/>
    <s v="between 50 - 100 percentage"/>
    <s v="between 1 - 5 percentage"/>
    <s v="between 2- 5 percentage"/>
    <s v="Green"/>
    <x v="0"/>
    <x v="1"/>
    <n v="434090"/>
    <n v="0"/>
    <n v="413820"/>
    <n v="413820"/>
  </r>
  <r>
    <s v="'004900844888050201"/>
    <s v="Three Wheeler-Lease-Registered"/>
    <n v="37"/>
    <s v="40000-60000"/>
    <n v="2010"/>
    <n v="20"/>
    <n v="0.43344048699999999"/>
    <s v="Low_risk_sub_purpose_code"/>
    <s v="Missing"/>
    <s v="Missing"/>
    <s v="Missing"/>
    <s v="Missing"/>
    <s v="Green"/>
    <x v="1"/>
    <x v="1"/>
    <n v="321263"/>
    <n v="0"/>
    <n v="153104"/>
    <n v="174340"/>
  </r>
  <r>
    <s v="'011000484824050801"/>
    <s v="CASH IN HAND"/>
    <n v="37"/>
    <s v="60000-80000"/>
    <n v="2015"/>
    <n v="48"/>
    <n v="0.62765304300000002"/>
    <s v="Low_risk_sub_purpose_code"/>
    <s v="Missing"/>
    <s v="Missing"/>
    <s v="Missing"/>
    <s v="Missing"/>
    <s v="Red"/>
    <x v="0"/>
    <x v="1"/>
    <n v="675523"/>
    <n v="675523"/>
    <n v="249508"/>
    <n v="364540"/>
  </r>
  <r>
    <s v="'041400336148050201"/>
    <s v="Three Wheeler-Lease-Registered"/>
    <n v="61"/>
    <s v="60000-80000"/>
    <n v="2012"/>
    <n v="47"/>
    <n v="0.50606439000000003"/>
    <s v="Low_risk_sub_purpose_code"/>
    <s v="Missing"/>
    <s v="Missing"/>
    <s v="Missing"/>
    <s v="Missing"/>
    <s v="Green"/>
    <x v="0"/>
    <x v="0"/>
    <n v="495657"/>
    <n v="0"/>
    <n v="303441.18"/>
    <n v="331381"/>
  </r>
  <r>
    <s v="'005100831074050201"/>
    <s v="Three Wheeler-Lease-Registered"/>
    <n v="49"/>
    <s v="60000-80000"/>
    <n v="2012"/>
    <n v="59"/>
    <n v="0.54822439000000001"/>
    <s v="Medium_risk_sub_purpose_code"/>
    <s v="Missing"/>
    <s v="Missing"/>
    <s v="Missing"/>
    <s v="Missing"/>
    <s v="Green"/>
    <x v="0"/>
    <x v="2"/>
    <n v="488435"/>
    <n v="0"/>
    <n v="274308"/>
    <n v="297167"/>
  </r>
  <r>
    <s v="'011000591314050201"/>
    <s v="Three Wheeler-Lease-Registered"/>
    <n v="31"/>
    <s v="40000-60000"/>
    <n v="2011"/>
    <n v="24"/>
    <n v="0.45393380500000002"/>
    <s v="Low_risk_sub_purpose_code"/>
    <s v="0-20"/>
    <s v="less than 50 percentage"/>
    <s v="between 5 - 10 percentage"/>
    <s v="above 10 percentage"/>
    <s v="Green"/>
    <x v="0"/>
    <x v="1"/>
    <n v="328305"/>
    <n v="0"/>
    <n v="175162.81"/>
    <n v="205960"/>
  </r>
  <r>
    <s v="'005000810009050201"/>
    <s v="Three Wheeler-Lease-Registered"/>
    <n v="13"/>
    <s v="120000+"/>
    <n v="2014"/>
    <n v="29"/>
    <n v="0.61038427699999998"/>
    <s v="Medium_risk_sub_purpose_code"/>
    <s v="Missing"/>
    <s v="less than 50 percentage"/>
    <s v="between 10 - 15 percentage"/>
    <s v="above 10 percentage"/>
    <s v="Red"/>
    <x v="0"/>
    <x v="1"/>
    <n v="87828"/>
    <n v="87828"/>
    <n v="735168.06"/>
    <n v="825656"/>
  </r>
  <r>
    <s v="'003500392101050802"/>
    <s v="CASH IN HAND"/>
    <n v="61"/>
    <s v="80000-100000"/>
    <n v="2016"/>
    <n v="45"/>
    <n v="0.69967999999999997"/>
    <s v="Low_risk_sub_purpose_code"/>
    <s v="60-80"/>
    <s v="between 50 - 100 percentage"/>
    <s v="between 1 - 5 percentage"/>
    <s v="between 2- 5 percentage"/>
    <s v="Green"/>
    <x v="0"/>
    <x v="2"/>
    <n v="774957"/>
    <n v="0"/>
    <n v="402574.52"/>
    <n v="412776"/>
  </r>
  <r>
    <s v="'003500843164050201"/>
    <s v="Three Wheeler-Lease-Registered"/>
    <n v="25"/>
    <s v="80000-100000"/>
    <n v="2013"/>
    <n v="25"/>
    <n v="0.63167357499999999"/>
    <s v="Low_risk_sub_purpose_code"/>
    <s v="Missing"/>
    <s v="between 50 - 100 percentage"/>
    <s v="less than 1 percentage"/>
    <s v="between 5- 10 percentage"/>
    <s v="Green"/>
    <x v="0"/>
    <x v="1"/>
    <n v="450737"/>
    <n v="0"/>
    <n v="357932"/>
    <n v="367450"/>
  </r>
  <r>
    <s v="'006900572290050801"/>
    <s v="CASH IN HAND"/>
    <n v="61"/>
    <s v="100000-120000"/>
    <n v="2013"/>
    <n v="35"/>
    <n v="0.73976683899999995"/>
    <s v="Low_risk_sub_purpose_code"/>
    <s v="40-60"/>
    <s v="less than 50 percentage"/>
    <s v="between 1 - 5 percentage"/>
    <s v="between 5- 10 percentage"/>
    <s v="Green"/>
    <x v="0"/>
    <x v="1"/>
    <n v="670516"/>
    <n v="0"/>
    <n v="257570"/>
    <n v="257570"/>
  </r>
  <r>
    <s v="'015500671993050801"/>
    <s v="CASH IN HAND"/>
    <n v="61"/>
    <s v="60000-80000"/>
    <n v="2011"/>
    <n v="48"/>
    <n v="0.66549152499999997"/>
    <s v="Low_risk_sub_purpose_code"/>
    <s v="Above 80"/>
    <s v="between 100 - 150 percentage"/>
    <s v="between 1 - 5 percentage"/>
    <s v="between 2- 5 percentage"/>
    <s v="Green"/>
    <x v="1"/>
    <x v="2"/>
    <n v="570729"/>
    <n v="0"/>
    <n v="341325"/>
    <n v="341325"/>
  </r>
  <r>
    <s v="'011000810734050201"/>
    <s v="Three Wheeler-Lease-Registered"/>
    <n v="37"/>
    <s v="100000-120000"/>
    <n v="2017"/>
    <n v="42"/>
    <n v="0.78392666700000002"/>
    <s v="Medium_risk_sub_purpose_code"/>
    <s v="20-40"/>
    <s v="between 50 - 100 percentage"/>
    <s v="less than 1 percentage"/>
    <s v="between 2- 5 percentage"/>
    <s v="Red"/>
    <x v="1"/>
    <x v="0"/>
    <n v="898509"/>
    <n v="898509"/>
    <n v="159907.29"/>
    <n v="796784"/>
  </r>
  <r>
    <s v="'000900841646050201"/>
    <s v="Three Wheeler-Lease-Registered"/>
    <n v="37"/>
    <s v="120000+"/>
    <n v="2016"/>
    <n v="22"/>
    <n v="0.62816966900000004"/>
    <s v="Low_risk_sub_purpose_code"/>
    <s v="Missing"/>
    <s v="Missing"/>
    <s v="Missing"/>
    <s v="Missing"/>
    <s v="Red"/>
    <x v="0"/>
    <x v="1"/>
    <n v="650032"/>
    <n v="650032"/>
    <n v="242383"/>
    <n v="356213"/>
  </r>
  <r>
    <s v="'041000840848050202"/>
    <s v="Three Wheeler-Lease-Registered"/>
    <n v="25"/>
    <s v="120000+"/>
    <n v="2017"/>
    <n v="34"/>
    <n v="0.63606750000000001"/>
    <s v="Low_risk_sub_purpose_code"/>
    <s v="20-40"/>
    <s v="less than 50 percentage"/>
    <s v="between 10 - 15 percentage"/>
    <s v="between 5- 10 percentage"/>
    <s v="Green"/>
    <x v="0"/>
    <x v="2"/>
    <n v="520954"/>
    <n v="0"/>
    <n v="504119"/>
    <n v="504119"/>
  </r>
  <r>
    <s v="'001700841332050201"/>
    <s v="Three Wheeler-Lease-Registered"/>
    <n v="24"/>
    <s v="80000-100000"/>
    <n v="2012"/>
    <n v="34"/>
    <n v="0.79449793700000004"/>
    <s v="Low_risk_sub_purpose_code"/>
    <s v="Missing"/>
    <s v="between 50 - 100 percentage"/>
    <s v="less than 1 percentage"/>
    <s v="between 2- 5 percentage"/>
    <s v="Green"/>
    <x v="0"/>
    <x v="1"/>
    <n v="240066"/>
    <n v="0"/>
    <n v="198639"/>
    <n v="198639"/>
  </r>
  <r>
    <s v="'006900822995050201"/>
    <s v="Three Wheeler-Lease-Registered"/>
    <n v="37"/>
    <s v="80000-100000"/>
    <n v="2005"/>
    <n v="53"/>
    <n v="0.83528972000000001"/>
    <s v="Medium_risk_sub_purpose_code"/>
    <s v="60-80"/>
    <s v="less than 50 percentage"/>
    <s v="less than 1 percentage"/>
    <s v="between 5- 10 percentage"/>
    <s v="Red"/>
    <x v="0"/>
    <x v="2"/>
    <n v="430773"/>
    <n v="430773"/>
    <n v="369233"/>
    <n v="473879"/>
  </r>
  <r>
    <s v="'001500492235050802"/>
    <s v="CASH IN HAND"/>
    <n v="37"/>
    <s v="60000-80000"/>
    <n v="2012"/>
    <n v="52"/>
    <n v="0.80481170199999996"/>
    <s v="Low_risk_sub_purpose_code"/>
    <s v="Missing"/>
    <s v="Missing"/>
    <s v="Missing"/>
    <s v="Missing"/>
    <s v="Green"/>
    <x v="0"/>
    <x v="1"/>
    <n v="617040"/>
    <n v="0"/>
    <n v="357599"/>
    <n v="357599"/>
  </r>
  <r>
    <s v="'002900825759050201"/>
    <s v="Three Wheeler-Lease-Registered"/>
    <n v="25"/>
    <s v="40000-60000"/>
    <n v="2005"/>
    <n v="18"/>
    <n v="0.30531026999999999"/>
    <s v="Medium_risk_sub_purpose_code"/>
    <s v="Missing"/>
    <s v="Missing"/>
    <s v="Missing"/>
    <s v="Missing"/>
    <s v="Green"/>
    <x v="0"/>
    <x v="0"/>
    <n v="93088"/>
    <n v="0"/>
    <n v="227851"/>
    <n v="227851"/>
  </r>
  <r>
    <s v="'016300597765050802"/>
    <s v="CASH IN HAND"/>
    <n v="49"/>
    <s v="100000-120000"/>
    <n v="2011"/>
    <n v="38"/>
    <n v="6.8308820289999996"/>
    <s v="Medium_risk_sub_purpose_code"/>
    <s v="60-80"/>
    <s v="between 50 - 100 percentage"/>
    <s v="less than 1 percentage"/>
    <s v="between 2- 5 percentage"/>
    <s v="Red"/>
    <x v="0"/>
    <x v="0"/>
    <n v="605688"/>
    <n v="605688"/>
    <n v="324172.33"/>
    <n v="419356"/>
  </r>
  <r>
    <s v="'006000527772050803"/>
    <s v="CASH IN HAND"/>
    <n v="37"/>
    <s v="80000-100000"/>
    <n v="2011"/>
    <n v="30"/>
    <n v="0.75131045200000002"/>
    <s v="Medium_risk_sub_purpose_code"/>
    <s v="20-40"/>
    <s v="less than 50 percentage"/>
    <s v="less than 1 percentage"/>
    <s v="Missing"/>
    <s v="Green"/>
    <x v="0"/>
    <x v="0"/>
    <n v="428019"/>
    <n v="0"/>
    <n v="609819"/>
    <n v="609819"/>
  </r>
  <r>
    <s v="'007200807551050201"/>
    <s v="Three Wheeler-Lease-Registered"/>
    <n v="13"/>
    <s v="&lt; 40000"/>
    <n v="2011"/>
    <n v="43"/>
    <n v="0.113390452"/>
    <s v="Medium_risk_sub_purpose_code"/>
    <s v="20-40"/>
    <s v="Missing"/>
    <s v="Missing"/>
    <s v="Missing"/>
    <s v="Green"/>
    <x v="0"/>
    <x v="1"/>
    <n v="0"/>
    <n v="0"/>
    <n v="168532"/>
    <n v="168532"/>
  </r>
  <r>
    <s v="'007200581775050801"/>
    <s v="CASH IN HAND"/>
    <n v="25"/>
    <s v="40000-60000"/>
    <n v="2007"/>
    <n v="24"/>
    <n v="0.56928672300000005"/>
    <s v="Medium_risk_sub_purpose_code"/>
    <s v="Missing"/>
    <s v="Missing"/>
    <s v="Missing"/>
    <s v="Missing"/>
    <s v="Green"/>
    <x v="1"/>
    <x v="1"/>
    <n v="128236"/>
    <n v="0"/>
    <n v="489560"/>
    <n v="489560"/>
  </r>
  <r>
    <s v="'003600144318050202"/>
    <s v="Three Wheeler-Lease-Registered"/>
    <n v="24"/>
    <s v="120000+"/>
    <n v="2012"/>
    <n v="42"/>
    <n v="0.36292682900000001"/>
    <s v="Medium_risk_sub_purpose_code"/>
    <s v="below 0"/>
    <s v="between 100 - 150 percentage"/>
    <s v="between 10 - 15 percentage"/>
    <s v="between 2- 5 percentage"/>
    <s v="Green"/>
    <x v="1"/>
    <x v="1"/>
    <n v="288458"/>
    <n v="0"/>
    <n v="246458.54"/>
    <n v="297401"/>
  </r>
  <r>
    <s v="'041600434390050201"/>
    <s v="Three Wheeler-Lease-Registered"/>
    <n v="18"/>
    <s v="40000-60000"/>
    <n v="2008"/>
    <n v="37"/>
    <n v="0.31075947700000001"/>
    <s v="Medium_risk_sub_purpose_code"/>
    <s v="60-80"/>
    <s v="between 50 - 100 percentage"/>
    <s v="above 15 percentage"/>
    <s v="between 2- 5 percentage"/>
    <s v="Green"/>
    <x v="0"/>
    <x v="1"/>
    <n v="88350"/>
    <n v="0"/>
    <n v="241275"/>
    <n v="264825"/>
  </r>
  <r>
    <s v="'000600790371050801"/>
    <s v="CASH IN HAND"/>
    <n v="61"/>
    <s v="120000+"/>
    <n v="2018"/>
    <n v="58"/>
    <n v="0.80665435900000004"/>
    <s v="Medium_risk_sub_purpose_code"/>
    <s v="60-80"/>
    <s v="less than 50 percentage"/>
    <s v="between 1 - 5 percentage"/>
    <s v="between 2- 5 percentage"/>
    <s v="Green"/>
    <x v="0"/>
    <x v="0"/>
    <n v="825127"/>
    <n v="0"/>
    <n v="673518.24"/>
    <n v="677900"/>
  </r>
  <r>
    <s v="'006100718248050202"/>
    <s v="Three Wheeler-Lease-Registered"/>
    <n v="61"/>
    <s v="60000-80000"/>
    <n v="2011"/>
    <n v="32"/>
    <n v="0.46755819399999998"/>
    <s v="Low_risk_sub_purpose_code"/>
    <s v="Missing"/>
    <s v="Missing"/>
    <s v="Missing"/>
    <s v="Missing"/>
    <s v="Green"/>
    <x v="0"/>
    <x v="0"/>
    <n v="450874"/>
    <n v="0"/>
    <n v="208011"/>
    <n v="235905"/>
  </r>
  <r>
    <s v="'041600827145050202"/>
    <s v="Three Wheeler-Lease-Registered"/>
    <n v="48"/>
    <s v="40000-60000"/>
    <n v="2011"/>
    <n v="34"/>
    <n v="0.53298565799999997"/>
    <s v="Low_risk_sub_purpose_code"/>
    <s v="20-40"/>
    <s v="between 50 - 100 percentage"/>
    <s v="less than 1 percentage"/>
    <s v="less than 2 percentage"/>
    <s v="Red"/>
    <x v="0"/>
    <x v="1"/>
    <n v="463984"/>
    <n v="0"/>
    <n v="219558"/>
    <n v="257127"/>
  </r>
  <r>
    <s v="'017800816596050201"/>
    <s v="Three Wheeler-Lease-Registered"/>
    <n v="49"/>
    <s v="120000+"/>
    <n v="2015"/>
    <n v="45"/>
    <n v="0.58656695700000006"/>
    <s v="Medium_risk_sub_purpose_code"/>
    <s v="20-40"/>
    <s v="between 50 - 100 percentage"/>
    <s v="between 10 - 15 percentage"/>
    <s v="between 5- 10 percentage"/>
    <s v="Green"/>
    <x v="0"/>
    <x v="2"/>
    <n v="708110"/>
    <n v="0"/>
    <n v="392214.81"/>
    <n v="476704"/>
  </r>
  <r>
    <s v="'005400845819050201"/>
    <s v="Three Wheeler-Lease-Registered"/>
    <n v="61"/>
    <s v="60000-80000"/>
    <n v="2011"/>
    <n v="60"/>
    <n v="0.58694879799999999"/>
    <s v="Low_risk_sub_purpose_code"/>
    <s v="Missing"/>
    <s v="Missing"/>
    <s v="Missing"/>
    <s v="Missing"/>
    <s v="Green"/>
    <x v="0"/>
    <x v="1"/>
    <n v="492404"/>
    <n v="0"/>
    <n v="172755"/>
    <n v="197130"/>
  </r>
  <r>
    <s v="'041800809879050201"/>
    <s v="Three Wheeler-Lease-Registered"/>
    <n v="72"/>
    <s v="120000+"/>
    <n v="2012"/>
    <n v="35"/>
    <n v="0.79962370599999999"/>
    <s v="Medium_risk_sub_purpose_code"/>
    <s v="60-80"/>
    <s v="less than 50 percentage"/>
    <s v="less than 1 percentage"/>
    <s v="above 10 percentage"/>
    <s v="Green"/>
    <x v="0"/>
    <x v="1"/>
    <n v="772655"/>
    <n v="0"/>
    <n v="543666"/>
    <n v="543666"/>
  </r>
  <r>
    <s v="'006800631168050801"/>
    <s v="CASH IN HAND"/>
    <n v="61"/>
    <s v="40000-60000"/>
    <n v="2012"/>
    <n v="25"/>
    <n v="0.67428390199999999"/>
    <s v="Medium_risk_sub_purpose_code"/>
    <s v="Above 80"/>
    <s v="between 50 - 100 percentage"/>
    <s v="less than 1 percentage"/>
    <s v="between 5- 10 percentage"/>
    <s v="Green"/>
    <x v="0"/>
    <x v="2"/>
    <n v="643906"/>
    <n v="0"/>
    <n v="369615"/>
    <n v="369615"/>
  </r>
  <r>
    <s v="'005500371113050202"/>
    <s v="Three Wheeler-Lease-Registered"/>
    <n v="42"/>
    <s v="80000-100000"/>
    <n v="2015"/>
    <n v="48"/>
    <n v="0.363565217"/>
    <s v="Low_risk_sub_purpose_code"/>
    <s v="below 0"/>
    <s v="between 50 - 100 percentage"/>
    <s v="between 10 - 15 percentage"/>
    <s v="between 2- 5 percentage"/>
    <s v="Red"/>
    <x v="1"/>
    <x v="1"/>
    <n v="359679"/>
    <n v="0"/>
    <n v="192500"/>
    <n v="241150"/>
  </r>
  <r>
    <s v="'002300658258050202"/>
    <s v="Three Wheeler-Lease-Registered"/>
    <n v="49"/>
    <s v="60000-80000"/>
    <n v="2007"/>
    <n v="29"/>
    <n v="0.72894789900000001"/>
    <s v="Medium_risk_sub_purpose_code"/>
    <s v="Above 80"/>
    <s v="between 50 - 100 percentage"/>
    <s v="less than 1 percentage"/>
    <s v="between 5- 10 percentage"/>
    <s v="Green"/>
    <x v="0"/>
    <x v="2"/>
    <n v="464125"/>
    <n v="0"/>
    <n v="302526"/>
    <n v="302526"/>
  </r>
  <r>
    <s v="'021200686947050802"/>
    <s v="CASH IN HAND"/>
    <n v="61"/>
    <s v="100000-120000"/>
    <n v="2015"/>
    <n v="55"/>
    <n v="0.73760000000000003"/>
    <s v="Low_risk_sub_purpose_code"/>
    <s v="Missing"/>
    <s v="Missing"/>
    <s v="Missing"/>
    <s v="Missing"/>
    <s v="Green"/>
    <x v="1"/>
    <x v="1"/>
    <n v="767287"/>
    <n v="0"/>
    <n v="267625"/>
    <n v="286250"/>
  </r>
  <r>
    <s v="'008800839930050201"/>
    <s v="Three Wheeler-Lease-Registered"/>
    <n v="37"/>
    <s v="120000+"/>
    <n v="2014"/>
    <n v="28"/>
    <n v="0.60033202299999999"/>
    <s v="Low_risk_sub_purpose_code"/>
    <s v="20-40"/>
    <s v="between 100 - 150 percentage"/>
    <s v="between 1 - 5 percentage"/>
    <s v="between 2- 5 percentage"/>
    <s v="Green"/>
    <x v="0"/>
    <x v="3"/>
    <n v="597273"/>
    <n v="0"/>
    <n v="305411"/>
    <n v="337403"/>
  </r>
  <r>
    <s v="'003200275753050201"/>
    <s v="Three Wheeler-Lease-Registered"/>
    <n v="49"/>
    <s v="120000+"/>
    <n v="2015"/>
    <n v="27"/>
    <n v="0.83021739100000003"/>
    <s v="Medium_risk_sub_purpose_code"/>
    <s v="60-80"/>
    <s v="between 100 - 150 percentage"/>
    <s v="less than 1 percentage"/>
    <s v="less than 2 percentage"/>
    <s v="Green"/>
    <x v="0"/>
    <x v="0"/>
    <n v="767056"/>
    <n v="0"/>
    <n v="630400.64"/>
    <n v="716480"/>
  </r>
  <r>
    <s v="'000600839259050201"/>
    <s v="Three Wheeler-Lease-Registered"/>
    <n v="37"/>
    <s v="120000+"/>
    <n v="2013"/>
    <n v="41"/>
    <n v="0.62782476200000004"/>
    <s v="Low_risk_sub_purpose_code"/>
    <s v="Missing"/>
    <s v="between 100 - 150 percentage"/>
    <s v="less than 1 percentage"/>
    <s v="between 2- 5 percentage"/>
    <s v="Green"/>
    <x v="0"/>
    <x v="1"/>
    <n v="542875"/>
    <n v="0"/>
    <n v="338481"/>
    <n v="338481"/>
  </r>
  <r>
    <s v="'003900424116050802"/>
    <s v="CASH IN HAND"/>
    <n v="61"/>
    <s v="100000-120000"/>
    <n v="2005"/>
    <n v="40"/>
    <n v="0.73614724899999995"/>
    <s v="Low_risk_sub_purpose_code"/>
    <s v="40-60"/>
    <s v="less than 50 percentage"/>
    <s v="less than 1 percentage"/>
    <s v="between 2- 5 percentage"/>
    <s v="Green"/>
    <x v="1"/>
    <x v="2"/>
    <n v="433397"/>
    <n v="0"/>
    <n v="256905"/>
    <n v="256905"/>
  </r>
  <r>
    <s v="'013700840477050201"/>
    <s v="Three Wheeler-Lease-Registered"/>
    <n v="37"/>
    <s v="120000+"/>
    <n v="2013"/>
    <n v="40"/>
    <n v="0.65059585499999995"/>
    <s v="Low_risk_sub_purpose_code"/>
    <s v="Missing"/>
    <s v="Missing"/>
    <s v="Missing"/>
    <s v="Missing"/>
    <s v="Green"/>
    <x v="0"/>
    <x v="2"/>
    <n v="517025"/>
    <n v="0"/>
    <n v="322872"/>
    <n v="322872"/>
  </r>
  <r>
    <s v="'007000369326050802"/>
    <s v="CASH IN HAND"/>
    <n v="61"/>
    <s v="120000+"/>
    <n v="2015"/>
    <n v="49"/>
    <n v="0.795947619"/>
    <s v="Low_risk_sub_purpose_code"/>
    <s v="Missing"/>
    <s v="Missing"/>
    <s v="Missing"/>
    <s v="Missing"/>
    <s v="Green"/>
    <x v="0"/>
    <x v="1"/>
    <n v="814357"/>
    <n v="0"/>
    <n v="254475"/>
    <n v="299250"/>
  </r>
  <r>
    <s v="'000200575214050801"/>
    <s v="CASH IN HAND"/>
    <n v="49"/>
    <s v="120000+"/>
    <n v="2020"/>
    <n v="43"/>
    <n v="0.63428776099999995"/>
    <s v="Medium_risk_sub_purpose_code"/>
    <s v="Missing"/>
    <s v="Missing"/>
    <s v="Missing"/>
    <s v="Missing"/>
    <s v="Green"/>
    <x v="0"/>
    <x v="2"/>
    <n v="659673"/>
    <n v="0"/>
    <n v="475226"/>
    <n v="475872"/>
  </r>
  <r>
    <s v="'006100666580050202"/>
    <s v="Three Wheeler-Lease-Registered"/>
    <n v="37"/>
    <s v="60000-80000"/>
    <n v="2007"/>
    <n v="49"/>
    <n v="0.49296537800000001"/>
    <s v="High_risk_sub_purpose_code"/>
    <s v="40-60"/>
    <s v="less than 50 percentage"/>
    <s v="between 1 - 5 percentage"/>
    <s v="between 5- 10 percentage"/>
    <s v="Green"/>
    <x v="1"/>
    <x v="0"/>
    <n v="308373"/>
    <n v="0"/>
    <n v="176273"/>
    <n v="222978"/>
  </r>
  <r>
    <s v="'005800814956050201"/>
    <s v="Three Wheeler-Lease-Registered"/>
    <n v="19"/>
    <s v="100000-120000"/>
    <n v="2006"/>
    <n v="43"/>
    <n v="0.84244142899999996"/>
    <s v="Medium_risk_sub_purpose_code"/>
    <s v="40-60"/>
    <s v="less than 50 percentage"/>
    <s v="between 1 - 5 percentage"/>
    <s v="between 5- 10 percentage"/>
    <s v="Red"/>
    <x v="0"/>
    <x v="0"/>
    <n v="518784"/>
    <n v="518784"/>
    <n v="174543"/>
    <n v="798817"/>
  </r>
  <r>
    <s v="'001600649650050201"/>
    <s v="Three Wheeler-Lease-Registered"/>
    <n v="24"/>
    <s v="&lt; 40000"/>
    <n v="2011"/>
    <n v="36"/>
    <n v="0.35107096799999998"/>
    <s v="Low_risk_sub_purpose_code"/>
    <s v="Missing"/>
    <s v="Missing"/>
    <s v="Missing"/>
    <s v="Missing"/>
    <s v="Red"/>
    <x v="0"/>
    <x v="1"/>
    <n v="244216"/>
    <n v="0"/>
    <n v="212960"/>
    <n v="275496"/>
  </r>
  <r>
    <s v="'015200818833050201"/>
    <s v="Three Wheeler-Lease-Registered"/>
    <n v="49"/>
    <s v="60000-80000"/>
    <n v="2009"/>
    <n v="40"/>
    <n v="0.30299912400000001"/>
    <s v="Medium_risk_sub_purpose_code"/>
    <s v="0-20"/>
    <s v="less than 50 percentage"/>
    <s v="between 1 - 5 percentage"/>
    <s v="above 10 percentage"/>
    <s v="Green"/>
    <x v="0"/>
    <x v="0"/>
    <n v="215960"/>
    <n v="0"/>
    <n v="177248"/>
    <n v="194408"/>
  </r>
  <r>
    <s v="'009600655974050801"/>
    <s v="CASH IN HAND"/>
    <n v="49"/>
    <s v="60000-80000"/>
    <n v="2009"/>
    <n v="26"/>
    <n v="0.68994102199999996"/>
    <s v="Low_risk_sub_purpose_code"/>
    <s v="60-80"/>
    <s v="less than 50 percentage"/>
    <s v="between 1 - 5 percentage"/>
    <s v="above 10 percentage"/>
    <s v="Green"/>
    <x v="0"/>
    <x v="2"/>
    <n v="496311"/>
    <n v="0"/>
    <n v="324534"/>
    <n v="347715"/>
  </r>
  <r>
    <s v="'001100437494050202"/>
    <s v="Three Wheeler-Lease-Registered"/>
    <n v="37"/>
    <s v="120000+"/>
    <n v="2006"/>
    <n v="42"/>
    <n v="0.84864237300000001"/>
    <s v="Low_risk_sub_purpose_code"/>
    <s v="40-60"/>
    <s v="between 50 - 100 percentage"/>
    <s v="between 1 - 5 percentage"/>
    <s v="between 5- 10 percentage"/>
    <s v="Green"/>
    <x v="0"/>
    <x v="1"/>
    <n v="474417"/>
    <n v="0"/>
    <n v="158669.81"/>
    <n v="224880"/>
  </r>
  <r>
    <s v="'006200839634050201"/>
    <s v="Three Wheeler-Lease-Registered"/>
    <n v="49"/>
    <s v="60000-80000"/>
    <n v="2011"/>
    <n v="35"/>
    <n v="0.62313909700000003"/>
    <s v="Low_risk_sub_purpose_code"/>
    <s v="Above 80"/>
    <s v="between 50 - 100 percentage"/>
    <s v="between 1 - 5 percentage"/>
    <s v="between 2- 5 percentage"/>
    <s v="Green"/>
    <x v="0"/>
    <x v="0"/>
    <n v="581760"/>
    <n v="0"/>
    <n v="245308"/>
    <n v="271898"/>
  </r>
  <r>
    <s v="'002200558590050802"/>
    <s v="CASH IN HAND"/>
    <n v="49"/>
    <s v="80000-100000"/>
    <n v="2015"/>
    <n v="24"/>
    <n v="0.80855739100000001"/>
    <s v="Medium_risk_sub_purpose_code"/>
    <s v="40-60"/>
    <s v="less than 50 percentage"/>
    <s v="between 1 - 5 percentage"/>
    <s v="between 5- 10 percentage"/>
    <s v="Red"/>
    <x v="0"/>
    <x v="0"/>
    <n v="906344"/>
    <n v="906344"/>
    <n v="402817.67"/>
    <n v="668594"/>
  </r>
  <r>
    <s v="'004300250426050803"/>
    <s v="CASH IN HAND"/>
    <n v="37"/>
    <s v="80000-100000"/>
    <n v="2010"/>
    <n v="69"/>
    <n v="0.51439448300000001"/>
    <s v="Medium_risk_sub_purpose_code"/>
    <s v="0-20"/>
    <s v="between 50 - 100 percentage"/>
    <s v="between 5 - 10 percentage"/>
    <s v="between 2- 5 percentage"/>
    <s v="Green"/>
    <x v="1"/>
    <x v="2"/>
    <n v="342304"/>
    <n v="0"/>
    <n v="312390"/>
    <n v="312390"/>
  </r>
  <r>
    <s v="'017800784250050802"/>
    <s v="CASH IN HAND"/>
    <n v="61"/>
    <s v="120000+"/>
    <n v="2015"/>
    <n v="41"/>
    <n v="0.78150049300000002"/>
    <s v="Low_risk_sub_purpose_code"/>
    <s v="20-40"/>
    <s v="between 100 - 150 percentage"/>
    <s v="between 1 - 5 percentage"/>
    <s v="between 2- 5 percentage"/>
    <s v="Green"/>
    <x v="0"/>
    <x v="1"/>
    <n v="790081"/>
    <n v="0"/>
    <n v="251145"/>
    <n v="279050"/>
  </r>
  <r>
    <s v="'004700845135050201"/>
    <s v="Three Wheeler-Lease-Registered"/>
    <n v="25"/>
    <s v="120000+"/>
    <n v="2013"/>
    <n v="35"/>
    <n v="0.63542797900000003"/>
    <s v="Low_risk_sub_purpose_code"/>
    <s v="20-40"/>
    <s v="between 50 - 100 percentage"/>
    <s v="between 5 - 10 percentage"/>
    <s v="between 2- 5 percentage"/>
    <s v="Green"/>
    <x v="0"/>
    <x v="1"/>
    <n v="499198"/>
    <n v="0"/>
    <n v="300407"/>
    <n v="363760"/>
  </r>
  <r>
    <s v="'004800646536050801"/>
    <s v="CASH IN HAND"/>
    <n v="49"/>
    <s v="120000+"/>
    <n v="2011"/>
    <n v="43"/>
    <n v="0.77543259499999995"/>
    <s v="Low_risk_sub_purpose_code"/>
    <s v="20-40"/>
    <s v="between 50 - 100 percentage"/>
    <s v="between 1 - 5 percentage"/>
    <s v="between 2- 5 percentage"/>
    <s v="Green"/>
    <x v="0"/>
    <x v="2"/>
    <n v="685210"/>
    <n v="0"/>
    <n v="325180.78999999998"/>
    <n v="354216"/>
  </r>
  <r>
    <s v="'008700839958050201"/>
    <s v="Three Wheeler-Lease-Registered"/>
    <n v="49"/>
    <s v="120000+"/>
    <n v="2012"/>
    <n v="25"/>
    <n v="0.60222591199999997"/>
    <s v="Low_risk_sub_purpose_code"/>
    <s v="60-80"/>
    <s v="between 50 - 100 percentage"/>
    <s v="between 1 - 5 percentage"/>
    <s v="between 2- 5 percentage"/>
    <s v="Green"/>
    <x v="1"/>
    <x v="0"/>
    <n v="564914"/>
    <n v="0"/>
    <n v="243020"/>
    <n v="271370"/>
  </r>
  <r>
    <s v="'004000435574050802"/>
    <s v="CASH IN HAND"/>
    <n v="61"/>
    <s v="80000-100000"/>
    <n v="2015"/>
    <n v="37"/>
    <n v="0.617226316"/>
    <s v="Low_risk_sub_purpose_code"/>
    <s v="60-80"/>
    <s v="between 50 - 100 percentage"/>
    <s v="between 1 - 5 percentage"/>
    <s v="between 2- 5 percentage"/>
    <s v="Green"/>
    <x v="0"/>
    <x v="2"/>
    <n v="682753"/>
    <n v="0"/>
    <n v="324173.15000000002"/>
    <n v="372285"/>
  </r>
  <r>
    <s v="'000600727103050801"/>
    <s v="CASH IN HAND"/>
    <n v="43"/>
    <s v="100000-120000"/>
    <n v="2008"/>
    <n v="47"/>
    <n v="0.55079880599999997"/>
    <s v="Medium_risk_sub_purpose_code"/>
    <s v="40-60"/>
    <s v="between 100 - 150 percentage"/>
    <s v="between 10 - 15 percentage"/>
    <s v="between 2- 5 percentage"/>
    <s v="Red"/>
    <x v="1"/>
    <x v="2"/>
    <n v="0"/>
    <n v="0"/>
    <n v="32943"/>
    <n v="303088"/>
  </r>
  <r>
    <s v="'007200810020050201"/>
    <s v="Three Wheeler-Lease-Registered"/>
    <n v="37"/>
    <s v="40000-60000"/>
    <n v="2010"/>
    <n v="38"/>
    <n v="0.33653906"/>
    <s v="Medium_risk_sub_purpose_code"/>
    <s v="Missing"/>
    <s v="Missing"/>
    <s v="Missing"/>
    <s v="Missing"/>
    <s v="Green"/>
    <x v="0"/>
    <x v="0"/>
    <n v="189838"/>
    <n v="0"/>
    <n v="293460"/>
    <n v="293460"/>
  </r>
  <r>
    <s v="'004000839505050201"/>
    <s v="Three Wheeler-Lease-Registered"/>
    <n v="49"/>
    <s v="120000+"/>
    <n v="2012"/>
    <n v="35"/>
    <n v="0.62422037699999999"/>
    <s v="Low_risk_sub_purpose_code"/>
    <s v="60-80"/>
    <s v="less than 50 percentage"/>
    <s v="between 5 - 10 percentage"/>
    <s v="between 5- 10 percentage"/>
    <s v="Red"/>
    <x v="0"/>
    <x v="0"/>
    <n v="573070"/>
    <n v="0"/>
    <n v="256326.01"/>
    <n v="281567"/>
  </r>
  <r>
    <s v="'000500559600050801"/>
    <s v="CASH IN HAND"/>
    <n v="61"/>
    <s v="120000+"/>
    <n v="2014"/>
    <n v="26"/>
    <n v="0.70782053199999995"/>
    <s v="Low_risk_sub_purpose_code"/>
    <s v="Missing"/>
    <s v="Missing"/>
    <s v="Missing"/>
    <s v="Missing"/>
    <s v="Green"/>
    <x v="0"/>
    <x v="1"/>
    <n v="664489"/>
    <n v="0"/>
    <n v="249965.14"/>
    <n v="253680"/>
  </r>
  <r>
    <s v="'000600840670050201"/>
    <s v="Three Wheeler-Lease-Registered"/>
    <n v="49"/>
    <s v="120000+"/>
    <n v="2008"/>
    <n v="37"/>
    <n v="0.62448258099999998"/>
    <s v="Low_risk_sub_purpose_code"/>
    <s v="20-40"/>
    <s v="less than 50 percentage"/>
    <s v="less than 1 percentage"/>
    <s v="Missing"/>
    <s v="Red"/>
    <x v="1"/>
    <x v="0"/>
    <n v="554143"/>
    <n v="0"/>
    <n v="80930"/>
    <n v="222453"/>
  </r>
  <r>
    <s v="'006900615809050201"/>
    <s v="Three Wheeler-Lease-Registered"/>
    <n v="48"/>
    <s v="120000+"/>
    <n v="2015"/>
    <n v="46"/>
    <n v="0.89736052600000005"/>
    <s v="Low_risk_sub_purpose_code"/>
    <s v="Missing"/>
    <s v="Missing"/>
    <s v="Missing"/>
    <s v="Missing"/>
    <s v="Red"/>
    <x v="1"/>
    <x v="1"/>
    <n v="1044551"/>
    <n v="1044551"/>
    <n v="358297"/>
    <n v="543158"/>
  </r>
  <r>
    <s v="'001600638341050202"/>
    <s v="Three Wheeler-Lease-Registered"/>
    <n v="49"/>
    <s v="60000-80000"/>
    <n v="2008"/>
    <n v="45"/>
    <n v="0.70827225800000004"/>
    <s v="Medium_risk_sub_purpose_code"/>
    <s v="Above 80"/>
    <s v="less than 50 percentage"/>
    <s v="less than 1 percentage"/>
    <s v="between 2- 5 percentage"/>
    <s v="Green"/>
    <x v="0"/>
    <x v="1"/>
    <n v="491900"/>
    <n v="0"/>
    <n v="267100"/>
    <n v="321375"/>
  </r>
  <r>
    <s v="'002800420029050803"/>
    <s v="CASH IN HAND"/>
    <n v="61"/>
    <s v="100000-120000"/>
    <n v="2016"/>
    <n v="31"/>
    <n v="0.62347833500000005"/>
    <s v="Low_risk_sub_purpose_code"/>
    <s v="Missing"/>
    <s v="Missing"/>
    <s v="Missing"/>
    <s v="Missing"/>
    <s v="Red"/>
    <x v="0"/>
    <x v="2"/>
    <n v="724070"/>
    <n v="724070"/>
    <n v="53576"/>
    <n v="319632"/>
  </r>
  <r>
    <s v="'004700806320050802"/>
    <s v="CASH IN HAND"/>
    <n v="25"/>
    <s v="120000+"/>
    <n v="2010"/>
    <n v="37"/>
    <n v="0.61535166699999999"/>
    <s v="High_risk_sub_purpose_code"/>
    <s v="60-80"/>
    <s v="less than 50 percentage"/>
    <s v="between 1 - 5 percentage"/>
    <s v="between 2- 5 percentage"/>
    <s v="Green"/>
    <x v="1"/>
    <x v="1"/>
    <n v="90198"/>
    <n v="0"/>
    <n v="439756.97"/>
    <n v="440286"/>
  </r>
  <r>
    <s v="'004400838440050201"/>
    <s v="Three Wheeler-Lease-Registered"/>
    <n v="49"/>
    <s v="100000-120000"/>
    <n v="2011"/>
    <n v="25"/>
    <n v="0.62313909700000003"/>
    <s v="Low_risk_sub_purpose_code"/>
    <s v="60-80"/>
    <s v="between 50 - 100 percentage"/>
    <s v="between 1 - 5 percentage"/>
    <s v="between 5- 10 percentage"/>
    <s v="Green"/>
    <x v="0"/>
    <x v="0"/>
    <n v="549608"/>
    <n v="0"/>
    <n v="268880"/>
    <n v="273460"/>
  </r>
  <r>
    <s v="'006500837877050801"/>
    <s v="CASH IN HAND"/>
    <n v="61"/>
    <s v="100000-120000"/>
    <n v="2016"/>
    <n v="30"/>
    <n v="0.61400465599999998"/>
    <s v="Low_risk_sub_purpose_code"/>
    <s v="Missing"/>
    <s v="Missing"/>
    <s v="Missing"/>
    <s v="Missing"/>
    <s v="Green"/>
    <x v="0"/>
    <x v="0"/>
    <n v="720703"/>
    <n v="0"/>
    <n v="313656"/>
    <n v="313656"/>
  </r>
  <r>
    <s v="'000400628132050201"/>
    <s v="Three Wheeler-Lease-Registered"/>
    <n v="61"/>
    <s v="40000-60000"/>
    <n v="2015"/>
    <n v="27"/>
    <n v="0.58455913000000004"/>
    <s v="Medium_risk_sub_purpose_code"/>
    <s v="20-40"/>
    <s v="less than 50 percentage"/>
    <s v="less than 1 percentage"/>
    <s v="Missing"/>
    <s v="Green"/>
    <x v="1"/>
    <x v="0"/>
    <n v="591499"/>
    <n v="0"/>
    <n v="392924"/>
    <n v="438691"/>
  </r>
  <r>
    <s v="'010600768524050801"/>
    <s v="CASH IN HAND"/>
    <n v="61"/>
    <s v="100000-120000"/>
    <n v="2015"/>
    <n v="45"/>
    <n v="0.73138508800000002"/>
    <s v="Low_risk_sub_purpose_code"/>
    <s v="Missing"/>
    <s v="Missing"/>
    <s v="Missing"/>
    <s v="Missing"/>
    <s v="Red"/>
    <x v="1"/>
    <x v="2"/>
    <n v="868231"/>
    <n v="0"/>
    <n v="269618"/>
    <n v="358320"/>
  </r>
  <r>
    <s v="'014200546008050201"/>
    <s v="Three Wheeler-Lease-Registered"/>
    <n v="36"/>
    <s v="&lt; 40000"/>
    <n v="2015"/>
    <n v="36"/>
    <n v="0.30149824600000003"/>
    <s v="Low_risk_sub_purpose_code"/>
    <s v="Missing"/>
    <s v="Missing"/>
    <s v="Missing"/>
    <s v="Missing"/>
    <s v="Red"/>
    <x v="0"/>
    <x v="1"/>
    <n v="316540"/>
    <n v="316540"/>
    <n v="81100.88"/>
    <n v="232950"/>
  </r>
  <r>
    <s v="'000900820955050201"/>
    <s v="Three Wheeler-Lease-Registered"/>
    <n v="49"/>
    <s v="40000-60000"/>
    <n v="2010"/>
    <n v="19"/>
    <n v="0.45831503400000001"/>
    <s v="Low_risk_sub_purpose_code"/>
    <s v="Missing"/>
    <s v="Missing"/>
    <s v="Missing"/>
    <s v="Missing"/>
    <s v="Green"/>
    <x v="0"/>
    <x v="0"/>
    <n v="320086"/>
    <n v="0"/>
    <n v="298579.93"/>
    <n v="311961"/>
  </r>
  <r>
    <s v="'003400840297050201"/>
    <s v="Three Wheeler-Lease-Registered"/>
    <n v="49"/>
    <s v="120000+"/>
    <n v="2014"/>
    <n v="39"/>
    <n v="0.62472323699999999"/>
    <s v="Low_risk_sub_purpose_code"/>
    <s v="20-40"/>
    <s v="between 150 - 200 percentage"/>
    <s v="less than 1 percentage"/>
    <s v="between 2- 5 percentage"/>
    <s v="Green"/>
    <x v="0"/>
    <x v="2"/>
    <n v="653052"/>
    <n v="0"/>
    <n v="252970"/>
    <n v="278410"/>
  </r>
  <r>
    <s v="'005400823880050201"/>
    <s v="Three Wheeler-Lease-Registered"/>
    <n v="37"/>
    <s v="120000+"/>
    <n v="2011"/>
    <n v="36"/>
    <n v="0.83573780600000003"/>
    <s v="Medium_risk_sub_purpose_code"/>
    <s v="20-40"/>
    <s v="less than 50 percentage"/>
    <s v="less than 1 percentage"/>
    <s v="Missing"/>
    <s v="Green"/>
    <x v="0"/>
    <x v="3"/>
    <n v="571739"/>
    <n v="0"/>
    <n v="646884"/>
    <n v="646884"/>
  </r>
  <r>
    <s v="'011700582591050801"/>
    <s v="CASH IN HAND"/>
    <n v="49"/>
    <s v="120000+"/>
    <n v="2007"/>
    <n v="55"/>
    <n v="0.62250777999999996"/>
    <s v="Low_risk_sub_purpose_code"/>
    <s v="Missing"/>
    <s v="Missing"/>
    <s v="Missing"/>
    <s v="Missing"/>
    <s v="Green"/>
    <x v="0"/>
    <x v="1"/>
    <n v="371684"/>
    <n v="0"/>
    <n v="171250"/>
    <n v="171250"/>
  </r>
  <r>
    <s v="'001100731083050202"/>
    <s v="Three Wheeler-Lease-Registered"/>
    <n v="37"/>
    <s v="80000-100000"/>
    <n v="2014"/>
    <n v="57"/>
    <n v="0.56638427700000005"/>
    <s v="Low_risk_sub_purpose_code"/>
    <s v="0-20"/>
    <s v="between 50 - 100 percentage"/>
    <s v="between 10 - 15 percentage"/>
    <s v="between 2- 5 percentage"/>
    <s v="Red"/>
    <x v="0"/>
    <x v="2"/>
    <n v="580805"/>
    <n v="580805"/>
    <n v="239326"/>
    <n v="384370"/>
  </r>
  <r>
    <s v="'006700789501050801"/>
    <s v="CASH IN HAND"/>
    <n v="55"/>
    <s v="60000-80000"/>
    <n v="2014"/>
    <n v="42"/>
    <n v="0.812844393"/>
    <s v="Low_risk_sub_purpose_code"/>
    <s v="Missing"/>
    <s v="Missing"/>
    <s v="Missing"/>
    <s v="Missing"/>
    <s v="Green"/>
    <x v="1"/>
    <x v="1"/>
    <n v="860272"/>
    <n v="0"/>
    <n v="400939.19"/>
    <n v="431046"/>
  </r>
  <r>
    <s v="'004500811055050201"/>
    <s v="Three Wheeler-Lease-Registered"/>
    <n v="37"/>
    <s v="60000-80000"/>
    <n v="2015"/>
    <n v="44"/>
    <n v="0.63623043499999998"/>
    <s v="Medium_risk_sub_purpose_code"/>
    <s v="20-40"/>
    <s v="less than 50 percentage"/>
    <s v="less than 1 percentage"/>
    <s v="Missing"/>
    <s v="Green"/>
    <x v="0"/>
    <x v="0"/>
    <n v="445597"/>
    <n v="0"/>
    <n v="658540"/>
    <n v="658540"/>
  </r>
  <r>
    <s v="'002200565841050202"/>
    <s v="Three Wheeler-Lease-Registered"/>
    <n v="61"/>
    <s v="120000+"/>
    <n v="2016"/>
    <n v="61"/>
    <n v="0.699350688"/>
    <s v="Low_risk_sub_purpose_code"/>
    <s v="40-60"/>
    <s v="between 100 - 150 percentage"/>
    <s v="between 1 - 5 percentage"/>
    <s v="between 2- 5 percentage"/>
    <s v="Red"/>
    <x v="0"/>
    <x v="1"/>
    <n v="908618"/>
    <n v="908618"/>
    <n v="249464"/>
    <n v="330979"/>
  </r>
  <r>
    <s v="'006800765311050203"/>
    <s v="Three Wheeler-Lease-Registered"/>
    <n v="61"/>
    <s v="100000-120000"/>
    <n v="2012"/>
    <n v="23"/>
    <n v="0.52351411800000003"/>
    <s v="Medium_risk_sub_purpose_code"/>
    <s v="Missing"/>
    <s v="Missing"/>
    <s v="Missing"/>
    <s v="Missing"/>
    <s v="Green"/>
    <x v="0"/>
    <x v="1"/>
    <n v="370419"/>
    <n v="0"/>
    <n v="329133"/>
    <n v="329133"/>
  </r>
  <r>
    <s v="'008400840254050201"/>
    <s v="Three Wheeler-Lease-Registered"/>
    <n v="31"/>
    <s v="120000+"/>
    <n v="2007"/>
    <n v="20"/>
    <n v="0.62917512600000003"/>
    <s v="Low_risk_sub_purpose_code"/>
    <s v="Missing"/>
    <s v="Missing"/>
    <s v="Missing"/>
    <s v="Missing"/>
    <s v="Red"/>
    <x v="0"/>
    <x v="0"/>
    <n v="389856"/>
    <n v="0"/>
    <n v="226656"/>
    <n v="272536"/>
  </r>
  <r>
    <s v="'012000391870050201"/>
    <s v="Three Wheeler-Lease-Registered"/>
    <n v="61"/>
    <s v="60000-80000"/>
    <n v="2011"/>
    <n v="38"/>
    <n v="0.82737651599999995"/>
    <s v="Low_risk_sub_purpose_code"/>
    <s v="60-80"/>
    <s v="less than 50 percentage"/>
    <s v="less than 1 percentage"/>
    <s v="above 10 percentage"/>
    <s v="Green"/>
    <x v="1"/>
    <x v="0"/>
    <n v="669525"/>
    <n v="0"/>
    <n v="546060"/>
    <n v="546060"/>
  </r>
  <r>
    <s v="'007600020282050801"/>
    <s v="CASH IN HAND"/>
    <n v="49"/>
    <s v="120000+"/>
    <n v="2011"/>
    <n v="37"/>
    <n v="0.64274890299999998"/>
    <s v="Medium_risk_sub_purpose_code"/>
    <s v="20-40"/>
    <s v="Missing"/>
    <s v="Missing"/>
    <s v="Missing"/>
    <s v="Green"/>
    <x v="0"/>
    <x v="0"/>
    <n v="537712"/>
    <n v="0"/>
    <n v="399728"/>
    <n v="469960"/>
  </r>
  <r>
    <s v="'040800813860050201"/>
    <s v="Three Wheeler-Lease-Registered"/>
    <n v="49"/>
    <s v="100000-120000"/>
    <n v="2014"/>
    <n v="23"/>
    <n v="0.83069502900000003"/>
    <s v="Medium_risk_sub_purpose_code"/>
    <s v="20-40"/>
    <s v="less than 50 percentage"/>
    <s v="less than 1 percentage"/>
    <s v="Missing"/>
    <s v="Green"/>
    <x v="0"/>
    <x v="0"/>
    <n v="677592"/>
    <n v="0"/>
    <n v="683480"/>
    <n v="683480"/>
  </r>
  <r>
    <s v="'001300176131050202"/>
    <s v="Three Wheeler-Lease-Registered"/>
    <n v="30"/>
    <s v="&lt; 40000"/>
    <n v="2014"/>
    <n v="36"/>
    <n v="0.43500583399999998"/>
    <s v="Low_risk_sub_purpose_code"/>
    <s v="below 0"/>
    <s v="less than 50 percentage"/>
    <s v="between 1 - 5 percentage"/>
    <s v="above 10 percentage"/>
    <s v="Green"/>
    <x v="0"/>
    <x v="1"/>
    <n v="467077"/>
    <n v="0"/>
    <n v="271152"/>
    <n v="324987"/>
  </r>
  <r>
    <s v="'005400810460050201"/>
    <s v="Three Wheeler-Lease-Registered"/>
    <n v="37"/>
    <s v="100000-120000"/>
    <n v="2015"/>
    <n v="48"/>
    <n v="0.63623043499999998"/>
    <s v="High_risk_sub_purpose_code"/>
    <s v="40-60"/>
    <s v="less than 50 percentage"/>
    <s v="less than 1 percentage"/>
    <s v="Missing"/>
    <s v="Green"/>
    <x v="0"/>
    <x v="0"/>
    <n v="445597"/>
    <n v="0"/>
    <n v="659180"/>
    <n v="659180"/>
  </r>
  <r>
    <s v="'002500740462050801"/>
    <s v="CASH IN HAND"/>
    <n v="61"/>
    <s v="60000-80000"/>
    <n v="2014"/>
    <n v="24"/>
    <n v="0.72062150300000005"/>
    <s v="Medium_risk_sub_purpose_code"/>
    <s v="Above 80"/>
    <s v="between 100 - 150 percentage"/>
    <s v="between 1 - 5 percentage"/>
    <s v="between 2- 5 percentage"/>
    <s v="Green"/>
    <x v="0"/>
    <x v="2"/>
    <n v="688477"/>
    <n v="0"/>
    <n v="438224"/>
    <n v="438224"/>
  </r>
  <r>
    <s v="'003100048496050203"/>
    <s v="Three Wheeler-Lease-Registered"/>
    <n v="37"/>
    <s v="120000+"/>
    <n v="2006"/>
    <n v="47"/>
    <n v="0.83528857099999998"/>
    <s v="Medium_risk_sub_purpose_code"/>
    <s v="60-80"/>
    <s v="between 50 - 100 percentage"/>
    <s v="less than 1 percentage"/>
    <s v="between 2- 5 percentage"/>
    <s v="Green"/>
    <x v="0"/>
    <x v="0"/>
    <n v="427242"/>
    <n v="0"/>
    <n v="416546"/>
    <n v="493145"/>
  </r>
  <r>
    <s v="'007600770290050801"/>
    <s v="CASH IN HAND"/>
    <n v="61"/>
    <s v="80000-100000"/>
    <n v="2016"/>
    <n v="45"/>
    <n v="0.68702303300000001"/>
    <s v="Low_risk_sub_purpose_code"/>
    <s v="Missing"/>
    <s v="between 50 - 100 percentage"/>
    <s v="less than 1 percentage"/>
    <s v="between 2- 5 percentage"/>
    <s v="Green"/>
    <x v="0"/>
    <x v="1"/>
    <n v="702630"/>
    <n v="0"/>
    <n v="254910"/>
    <n v="254910"/>
  </r>
  <r>
    <s v="'004000758086050801"/>
    <s v="CASH IN HAND"/>
    <n v="49"/>
    <s v="100000-120000"/>
    <n v="2010"/>
    <n v="27"/>
    <n v="0.790875314"/>
    <s v="Low_risk_sub_purpose_code"/>
    <s v="40-60"/>
    <s v="between 50 - 100 percentage"/>
    <s v="between 5 - 10 percentage"/>
    <s v="between 5- 10 percentage"/>
    <s v="Red"/>
    <x v="0"/>
    <x v="2"/>
    <n v="695993"/>
    <n v="695993"/>
    <n v="210414.61"/>
    <n v="314976"/>
  </r>
  <r>
    <s v="'005200249509050803"/>
    <s v="CASH IN HAND"/>
    <n v="61"/>
    <s v="120000+"/>
    <n v="2013"/>
    <n v="42"/>
    <n v="0.73186346199999996"/>
    <s v="Low_risk_sub_purpose_code"/>
    <s v="Missing"/>
    <s v="Missing"/>
    <s v="Missing"/>
    <s v="Missing"/>
    <s v="Green"/>
    <x v="0"/>
    <x v="2"/>
    <n v="672936"/>
    <n v="0"/>
    <n v="426064"/>
    <n v="426064"/>
  </r>
  <r>
    <s v="'005700840784050201"/>
    <s v="Three Wheeler-Lease-Registered"/>
    <n v="49"/>
    <s v="100000-120000"/>
    <n v="2010"/>
    <n v="26"/>
    <n v="0.61980910300000003"/>
    <s v="Low_risk_sub_purpose_code"/>
    <s v="40-60"/>
    <s v="less than 50 percentage"/>
    <s v="between 1 - 5 percentage"/>
    <s v="between 5- 10 percentage"/>
    <s v="Green"/>
    <x v="0"/>
    <x v="0"/>
    <n v="524128"/>
    <n v="0"/>
    <n v="228960"/>
    <n v="251856"/>
  </r>
  <r>
    <s v="'005600727293050801"/>
    <s v="CASH IN HAND"/>
    <n v="61"/>
    <s v="60000-80000"/>
    <n v="2016"/>
    <n v="37"/>
    <n v="0.82687407400000001"/>
    <s v="Medium_risk_sub_purpose_code"/>
    <s v="60-80"/>
    <s v="between 50 - 100 percentage"/>
    <s v="less than 1 percentage"/>
    <s v="between 2- 5 percentage"/>
    <s v="Red"/>
    <x v="1"/>
    <x v="0"/>
    <n v="892456"/>
    <n v="892456"/>
    <n v="374704"/>
    <n v="681723"/>
  </r>
  <r>
    <s v="'004800839962050201"/>
    <s v="Three Wheeler-Lease-Registered"/>
    <n v="61"/>
    <s v="120000+"/>
    <n v="2016"/>
    <n v="38"/>
    <n v="0.61924695799999996"/>
    <s v="Low_risk_sub_purpose_code"/>
    <s v="60-80"/>
    <s v="between 50 - 100 percentage"/>
    <s v="between 1 - 5 percentage"/>
    <s v="between 2- 5 percentage"/>
    <s v="Green"/>
    <x v="1"/>
    <x v="0"/>
    <n v="726678"/>
    <n v="0"/>
    <n v="239953"/>
    <n v="289069"/>
  </r>
  <r>
    <s v="'010400839289050201"/>
    <s v="Three Wheeler-Lease-Registered"/>
    <n v="37"/>
    <s v="100000-120000"/>
    <n v="2009"/>
    <n v="37"/>
    <n v="0.62504477599999997"/>
    <s v="Low_risk_sub_purpose_code"/>
    <s v="20-40"/>
    <s v="between 50 - 100 percentage"/>
    <s v="less than 1 percentage"/>
    <s v="between 2- 5 percentage"/>
    <s v="Green"/>
    <x v="0"/>
    <x v="0"/>
    <n v="432221"/>
    <n v="0"/>
    <n v="275330"/>
    <n v="275330"/>
  </r>
  <r>
    <s v="'006800585270050201"/>
    <s v="Three Wheeler-Lease-Registered"/>
    <n v="12"/>
    <s v="&lt; 40000"/>
    <n v="2006"/>
    <n v="36"/>
    <n v="0.30242857099999998"/>
    <s v="Low_risk_sub_purpose_code"/>
    <s v="Missing"/>
    <s v="Missing"/>
    <s v="Missing"/>
    <s v="Missing"/>
    <s v="Red"/>
    <x v="0"/>
    <x v="1"/>
    <n v="85424"/>
    <n v="85424"/>
    <n v="175600"/>
    <n v="261024"/>
  </r>
  <r>
    <s v="'004400763243050201"/>
    <s v="Three Wheeler-Lease-Registered"/>
    <n v="49"/>
    <s v="60000-80000"/>
    <n v="2010"/>
    <n v="48"/>
    <n v="0.54055172399999996"/>
    <s v="Medium_risk_sub_purpose_code"/>
    <s v="Missing"/>
    <s v="Missing"/>
    <s v="Missing"/>
    <s v="Missing"/>
    <s v="Green"/>
    <x v="0"/>
    <x v="2"/>
    <n v="408694"/>
    <n v="0"/>
    <n v="267806"/>
    <n v="286935"/>
  </r>
  <r>
    <s v="'007000703373050801"/>
    <s v="CASH IN HAND"/>
    <n v="61"/>
    <s v="100000-120000"/>
    <n v="2014"/>
    <n v="39"/>
    <n v="0.71417710999999995"/>
    <s v="Low_risk_sub_purpose_code"/>
    <s v="Missing"/>
    <s v="Missing"/>
    <s v="Missing"/>
    <s v="Missing"/>
    <s v="Green"/>
    <x v="1"/>
    <x v="2"/>
    <n v="712283"/>
    <n v="0"/>
    <n v="331044"/>
    <n v="331044"/>
  </r>
  <r>
    <s v="'006500838358050201"/>
    <s v="Three Wheeler-Lease-Registered"/>
    <n v="61"/>
    <s v="80000-100000"/>
    <n v="2010"/>
    <n v="28"/>
    <n v="0.61777765500000004"/>
    <s v="Low_risk_sub_purpose_code"/>
    <s v="Above 80"/>
    <s v="between 50 - 100 percentage"/>
    <s v="between 1 - 5 percentage"/>
    <s v="between 2- 5 percentage"/>
    <s v="Green"/>
    <x v="1"/>
    <x v="0"/>
    <n v="516623"/>
    <n v="0"/>
    <n v="250500"/>
    <n v="250500"/>
  </r>
  <r>
    <s v="'004000268834050801"/>
    <s v="CASH IN HAND"/>
    <n v="61"/>
    <s v="80000-100000"/>
    <n v="2007"/>
    <n v="34"/>
    <n v="0.55753142899999997"/>
    <s v="Medium_risk_sub_purpose_code"/>
    <s v="Missing"/>
    <s v="Missing"/>
    <s v="Missing"/>
    <s v="Missing"/>
    <s v="Red"/>
    <x v="0"/>
    <x v="2"/>
    <n v="0"/>
    <n v="0"/>
    <n v="130985"/>
    <n v="227775"/>
  </r>
  <r>
    <s v="'000600609613050801"/>
    <s v="CASH IN HAND"/>
    <n v="61"/>
    <s v="60000-80000"/>
    <n v="2009"/>
    <n v="50"/>
    <n v="0.65552477600000003"/>
    <s v="Medium_risk_sub_purpose_code"/>
    <s v="Above 80"/>
    <s v="between 50 - 100 percentage"/>
    <s v="between 1 - 5 percentage"/>
    <s v="between 5- 10 percentage"/>
    <s v="Green"/>
    <x v="1"/>
    <x v="1"/>
    <n v="494322"/>
    <n v="0"/>
    <n v="285856.96999999997"/>
    <n v="292890"/>
  </r>
  <r>
    <s v="'002200025052050203"/>
    <s v="Three Wheeler-Lease-Registered"/>
    <n v="61"/>
    <s v="80000-100000"/>
    <n v="2010"/>
    <n v="33"/>
    <n v="0.68732456399999997"/>
    <s v="Low_risk_sub_purpose_code"/>
    <s v="Above 80"/>
    <s v="between 100 - 150 percentage"/>
    <s v="between 1 - 5 percentage"/>
    <s v="between 2- 5 percentage"/>
    <s v="Green"/>
    <x v="0"/>
    <x v="1"/>
    <n v="584479"/>
    <n v="0"/>
    <n v="295776"/>
    <n v="295776"/>
  </r>
  <r>
    <s v="'003600818209050801"/>
    <s v="CASH IN HAND"/>
    <n v="49"/>
    <s v="120000+"/>
    <n v="2010"/>
    <n v="33"/>
    <n v="0.66783669000000001"/>
    <s v="Medium_risk_sub_purpose_code"/>
    <s v="40-60"/>
    <s v="between 50 - 100 percentage"/>
    <s v="between 1 - 5 percentage"/>
    <s v="between 5- 10 percentage"/>
    <s v="Green"/>
    <x v="0"/>
    <x v="2"/>
    <n v="577907"/>
    <n v="0"/>
    <n v="241635"/>
    <n v="303069"/>
  </r>
  <r>
    <s v="'006200712835050802"/>
    <s v="CASH IN HAND"/>
    <n v="37"/>
    <s v="80000-100000"/>
    <n v="2011"/>
    <n v="24"/>
    <n v="0.83385496800000003"/>
    <s v="Low_risk_sub_purpose_code"/>
    <s v="20-40"/>
    <s v="between 50 - 100 percentage"/>
    <s v="between 1 - 5 percentage"/>
    <s v="between 2- 5 percentage"/>
    <s v="Red"/>
    <x v="0"/>
    <x v="2"/>
    <n v="728060"/>
    <n v="728060"/>
    <n v="197281"/>
    <n v="445653"/>
  </r>
  <r>
    <s v="'010100823401050201"/>
    <s v="Three Wheeler-Lease-Registered"/>
    <n v="61"/>
    <s v="80000-100000"/>
    <n v="2013"/>
    <n v="41"/>
    <n v="0.690326667"/>
    <s v="Low_risk_sub_purpose_code"/>
    <s v="60-80"/>
    <s v="between 50 - 100 percentage"/>
    <s v="less than 1 percentage"/>
    <s v="less than 2 percentage"/>
    <s v="Green"/>
    <x v="1"/>
    <x v="0"/>
    <n v="680412"/>
    <n v="0"/>
    <n v="386022"/>
    <n v="461862"/>
  </r>
  <r>
    <s v="'020000365197050801"/>
    <s v="CASH IN HAND"/>
    <n v="61"/>
    <s v="80000-100000"/>
    <n v="2013"/>
    <n v="35"/>
    <n v="0.71757142900000004"/>
    <s v="Low_risk_sub_purpose_code"/>
    <s v="60-80"/>
    <s v="between 50 - 100 percentage"/>
    <s v="between 1 - 5 percentage"/>
    <s v="between 2- 5 percentage"/>
    <s v="Green"/>
    <x v="0"/>
    <x v="2"/>
    <n v="682248"/>
    <n v="0"/>
    <n v="377650"/>
    <n v="377650"/>
  </r>
  <r>
    <s v="'019600567002050801"/>
    <s v="CASH IN HAND"/>
    <n v="61"/>
    <s v="80000-100000"/>
    <n v="2016"/>
    <n v="25"/>
    <n v="0.61725121699999996"/>
    <s v="Low_risk_sub_purpose_code"/>
    <s v="Missing"/>
    <s v="Missing"/>
    <s v="Missing"/>
    <s v="Missing"/>
    <s v="Green"/>
    <x v="0"/>
    <x v="0"/>
    <n v="698983"/>
    <n v="0"/>
    <n v="247082.17"/>
    <n v="271788"/>
  </r>
  <r>
    <s v="'020400822198050202"/>
    <s v="Three Wheeler-Lease-Registered"/>
    <n v="61"/>
    <s v="40000-60000"/>
    <n v="2018"/>
    <n v="53"/>
    <n v="0.45412923100000002"/>
    <s v="Medium_risk_sub_purpose_code"/>
    <s v="Missing"/>
    <s v="Missing"/>
    <s v="Missing"/>
    <s v="Missing"/>
    <s v="Green"/>
    <x v="0"/>
    <x v="0"/>
    <n v="626865"/>
    <n v="0"/>
    <n v="283675.03999999998"/>
    <n v="323322"/>
  </r>
  <r>
    <s v="'002400632558050801"/>
    <s v="CASH IN HAND"/>
    <n v="49"/>
    <s v="100000-120000"/>
    <n v="2008"/>
    <n v="44"/>
    <n v="0.72765797099999996"/>
    <s v="Low_risk_sub_purpose_code"/>
    <s v="40-60"/>
    <s v="less than 50 percentage"/>
    <s v="between 5 - 10 percentage"/>
    <s v="between 5- 10 percentage"/>
    <s v="Red"/>
    <x v="1"/>
    <x v="1"/>
    <n v="546173"/>
    <n v="546173"/>
    <n v="90317"/>
    <n v="201570"/>
  </r>
  <r>
    <s v="'008700810815050201"/>
    <s v="Three Wheeler-Lease-Registered"/>
    <n v="49"/>
    <s v="100000-120000"/>
    <n v="2015"/>
    <n v="47"/>
    <n v="0.61434782600000004"/>
    <s v="Medium_risk_sub_purpose_code"/>
    <s v="20-40"/>
    <s v="Missing"/>
    <s v="Missing"/>
    <s v="Missing"/>
    <s v="Green"/>
    <x v="0"/>
    <x v="0"/>
    <n v="535519"/>
    <n v="0"/>
    <n v="551020"/>
    <n v="551020"/>
  </r>
  <r>
    <s v="'007000776157050801"/>
    <s v="CASH IN HAND"/>
    <n v="37"/>
    <s v="80000-100000"/>
    <n v="2009"/>
    <n v="44"/>
    <n v="0.69200716399999995"/>
    <s v="Low_risk_sub_purpose_code"/>
    <s v="Missing"/>
    <s v="Missing"/>
    <s v="Missing"/>
    <s v="Missing"/>
    <s v="Green"/>
    <x v="0"/>
    <x v="2"/>
    <n v="440319"/>
    <n v="0"/>
    <n v="364560"/>
    <n v="364560"/>
  </r>
  <r>
    <s v="'006800839202050201"/>
    <s v="Three Wheeler-Lease-Registered"/>
    <n v="49"/>
    <s v="80000-100000"/>
    <n v="2011"/>
    <n v="39"/>
    <n v="0.62240516099999998"/>
    <s v="Low_risk_sub_purpose_code"/>
    <s v="60-80"/>
    <s v="between 50 - 100 percentage"/>
    <s v="between 1 - 5 percentage"/>
    <s v="between 5- 10 percentage"/>
    <s v="Red"/>
    <x v="0"/>
    <x v="0"/>
    <n v="609224"/>
    <n v="609224"/>
    <n v="169084"/>
    <n v="265639"/>
  </r>
  <r>
    <s v="'019000699955050801"/>
    <s v="CASH IN HAND"/>
    <n v="49"/>
    <s v="60000-80000"/>
    <n v="2015"/>
    <n v="22"/>
    <n v="0.71372782599999995"/>
    <s v="Low_risk_sub_purpose_code"/>
    <s v="Missing"/>
    <s v="Missing"/>
    <s v="Missing"/>
    <s v="Missing"/>
    <s v="Green"/>
    <x v="1"/>
    <x v="2"/>
    <n v="729026"/>
    <n v="0"/>
    <n v="487793"/>
    <n v="537710"/>
  </r>
  <r>
    <s v="'012100816613050201"/>
    <s v="Three Wheeler-Lease-Registered"/>
    <n v="37"/>
    <s v="100000-120000"/>
    <n v="2013"/>
    <n v="19"/>
    <n v="0.62216476200000004"/>
    <s v="Low_risk_sub_purpose_code"/>
    <s v="Missing"/>
    <s v="Missing"/>
    <s v="Missing"/>
    <s v="Missing"/>
    <s v="Green"/>
    <x v="1"/>
    <x v="0"/>
    <n v="441842"/>
    <n v="0"/>
    <n v="540590.63"/>
    <n v="563274"/>
  </r>
  <r>
    <s v="'000500840795050201"/>
    <s v="Three Wheeler-Lease-Registered"/>
    <n v="61"/>
    <s v="120000+"/>
    <n v="2011"/>
    <n v="54"/>
    <n v="0.62112103200000002"/>
    <s v="Low_risk_sub_purpose_code"/>
    <s v="20-40"/>
    <s v="Missing"/>
    <s v="Missing"/>
    <s v="Missing"/>
    <s v="Red"/>
    <x v="0"/>
    <x v="2"/>
    <n v="0"/>
    <n v="0"/>
    <n v="22708"/>
    <n v="249788"/>
  </r>
  <r>
    <s v="'002200842651050201"/>
    <s v="Three Wheeler-Lease-Registered"/>
    <n v="49"/>
    <s v="120000+"/>
    <n v="2013"/>
    <n v="44"/>
    <n v="0.61477512999999995"/>
    <s v="Low_risk_sub_purpose_code"/>
    <s v="Missing"/>
    <s v="between 50 - 100 percentage"/>
    <s v="between 1 - 5 percentage"/>
    <s v="between 2- 5 percentage"/>
    <s v="Green"/>
    <x v="0"/>
    <x v="1"/>
    <n v="557521"/>
    <n v="0"/>
    <n v="220284"/>
    <n v="244760"/>
  </r>
  <r>
    <s v="'006800665500050203"/>
    <s v="Three Wheeler-Lease-Registered"/>
    <n v="24"/>
    <s v="&lt; 40000"/>
    <n v="2013"/>
    <n v="36"/>
    <n v="0.24533333299999999"/>
    <s v="Low_risk_sub_purpose_code"/>
    <s v="40-60"/>
    <s v="between 50 - 100 percentage"/>
    <s v="between 10 - 15 percentage"/>
    <s v="between 5- 10 percentage"/>
    <s v="Green"/>
    <x v="0"/>
    <x v="1"/>
    <n v="116017"/>
    <n v="0"/>
    <n v="239632"/>
    <n v="239632"/>
  </r>
  <r>
    <s v="'003400745266050802"/>
    <s v="CASH IN HAND"/>
    <n v="37"/>
    <s v="120000+"/>
    <n v="2017"/>
    <n v="51"/>
    <n v="0.68016416700000004"/>
    <s v="High_risk_sub_purpose_code"/>
    <s v="40-60"/>
    <s v="between 50 - 100 percentage"/>
    <s v="above 15 percentage"/>
    <s v="between 5- 10 percentage"/>
    <s v="Green"/>
    <x v="0"/>
    <x v="2"/>
    <n v="602895"/>
    <n v="0"/>
    <n v="529310"/>
    <n v="585440"/>
  </r>
  <r>
    <s v="'006600709762050801"/>
    <s v="CASH IN HAND"/>
    <n v="61"/>
    <s v="120000+"/>
    <n v="2008"/>
    <n v="40"/>
    <n v="0.73779354799999997"/>
    <s v="Low_risk_sub_purpose_code"/>
    <s v="60-80"/>
    <s v="less than 50 percentage"/>
    <s v="between 1 - 5 percentage"/>
    <s v="between 2- 5 percentage"/>
    <s v="Red"/>
    <x v="0"/>
    <x v="2"/>
    <n v="0"/>
    <n v="0"/>
    <n v="39958"/>
    <n v="279706"/>
  </r>
  <r>
    <s v="'021200718238050801"/>
    <s v="CASH IN HAND"/>
    <n v="49"/>
    <s v="100000-120000"/>
    <n v="2011"/>
    <n v="55"/>
    <n v="0.72414245200000005"/>
    <s v="Low_risk_sub_purpose_code"/>
    <s v="60-80"/>
    <s v="between 50 - 100 percentage"/>
    <s v="between 10 - 15 percentage"/>
    <s v="between 5- 10 percentage"/>
    <s v="Green"/>
    <x v="1"/>
    <x v="2"/>
    <n v="662405"/>
    <n v="0"/>
    <n v="279309"/>
    <n v="325608"/>
  </r>
  <r>
    <s v="'014200840493050201"/>
    <s v="Three Wheeler-Lease-Registered"/>
    <n v="37"/>
    <s v="100000-120000"/>
    <n v="2012"/>
    <n v="36"/>
    <n v="0.62816975600000002"/>
    <s v="Low_risk_sub_purpose_code"/>
    <s v="20-40"/>
    <s v="between 50 - 100 percentage"/>
    <s v="between 1 - 5 percentage"/>
    <s v="between 2- 5 percentage"/>
    <s v="Green"/>
    <x v="0"/>
    <x v="0"/>
    <n v="586117"/>
    <n v="0"/>
    <n v="289943"/>
    <n v="334873"/>
  </r>
  <r>
    <s v="'004000590296050201"/>
    <s v="Three Wheeler-Lease-Registered"/>
    <n v="37"/>
    <s v="100000-120000"/>
    <n v="2018"/>
    <n v="62"/>
    <n v="0.64111768400000002"/>
    <s v="Low_risk_sub_purpose_code"/>
    <s v="60-80"/>
    <s v="between 100 - 150 percentage"/>
    <s v="between 10 - 15 percentage"/>
    <s v="between 2- 5 percentage"/>
    <s v="Green"/>
    <x v="1"/>
    <x v="2"/>
    <n v="594599"/>
    <n v="0"/>
    <n v="446043"/>
    <n v="446043"/>
  </r>
  <r>
    <s v="'005500818815050201"/>
    <s v="Three Wheeler-Lease-Registered"/>
    <n v="49"/>
    <s v="60000-80000"/>
    <n v="2005"/>
    <n v="33"/>
    <n v="0.449024865"/>
    <s v="Medium_risk_sub_purpose_code"/>
    <s v="Missing"/>
    <s v="Missing"/>
    <s v="Missing"/>
    <s v="Missing"/>
    <s v="Red"/>
    <x v="0"/>
    <x v="1"/>
    <n v="285054"/>
    <n v="0"/>
    <n v="224992"/>
    <n v="237481"/>
  </r>
  <r>
    <s v="'004300787581050801"/>
    <s v="CASH IN HAND"/>
    <n v="61"/>
    <s v="60000-80000"/>
    <n v="2015"/>
    <n v="38"/>
    <n v="0.71532521699999996"/>
    <s v="Medium_risk_sub_purpose_code"/>
    <s v="60-80"/>
    <s v="between 100 - 150 percentage"/>
    <s v="less than 1 percentage"/>
    <s v="between 2- 5 percentage"/>
    <s v="Red"/>
    <x v="1"/>
    <x v="2"/>
    <n v="944823"/>
    <n v="944823"/>
    <n v="167489"/>
    <n v="435146"/>
  </r>
  <r>
    <s v="'015200679918050201"/>
    <s v="Three Wheeler-Lease-Registered"/>
    <n v="49"/>
    <s v="80000-100000"/>
    <n v="2013"/>
    <n v="30"/>
    <n v="0.39246571400000002"/>
    <s v="Medium_risk_sub_purpose_code"/>
    <s v="20-40"/>
    <s v="between 50 - 100 percentage"/>
    <s v="between 10 - 15 percentage"/>
    <s v="between 2- 5 percentage"/>
    <s v="Green"/>
    <x v="0"/>
    <x v="0"/>
    <n v="385803"/>
    <n v="0"/>
    <n v="215053"/>
    <n v="231742"/>
  </r>
  <r>
    <s v="'006300634275050201"/>
    <s v="Three Wheeler-Lease-Registered"/>
    <n v="60"/>
    <s v="80000-100000"/>
    <n v="2006"/>
    <n v="33"/>
    <n v="0.703768116"/>
    <s v="Low_risk_sub_purpose_code"/>
    <s v="40-60"/>
    <s v="less than 50 percentage"/>
    <s v="less than 1 percentage"/>
    <s v="above 10 percentage"/>
    <s v="Green"/>
    <x v="0"/>
    <x v="1"/>
    <n v="456959"/>
    <n v="0"/>
    <n v="186100"/>
    <n v="186100"/>
  </r>
  <r>
    <s v="'006900826561050801"/>
    <s v="CASH IN HAND"/>
    <n v="37"/>
    <s v="40000-60000"/>
    <n v="2005"/>
    <n v="31"/>
    <n v="0.52203215000000003"/>
    <s v="Medium_risk_sub_purpose_code"/>
    <s v="Missing"/>
    <s v="Missing"/>
    <s v="Missing"/>
    <s v="Missing"/>
    <s v="Red"/>
    <x v="0"/>
    <x v="0"/>
    <n v="284609"/>
    <n v="284609"/>
    <n v="208752"/>
    <n v="262336"/>
  </r>
  <r>
    <s v="'001300631465050801"/>
    <s v="CASH IN HAND"/>
    <n v="37"/>
    <s v="40000-60000"/>
    <n v="2006"/>
    <n v="25"/>
    <n v="0.52347428600000001"/>
    <s v="Medium_risk_sub_purpose_code"/>
    <s v="Missing"/>
    <s v="Missing"/>
    <s v="Missing"/>
    <s v="Missing"/>
    <s v="Green"/>
    <x v="0"/>
    <x v="0"/>
    <n v="254256"/>
    <n v="0"/>
    <n v="297823"/>
    <n v="297823"/>
  </r>
  <r>
    <s v="'004000836390050201"/>
    <s v="Three Wheeler-Lease-Registered"/>
    <n v="37"/>
    <s v="60000-80000"/>
    <n v="2012"/>
    <n v="32"/>
    <n v="0.61564682900000001"/>
    <s v="Low_risk_sub_purpose_code"/>
    <s v="60-80"/>
    <s v="between 50 - 100 percentage"/>
    <s v="between 1 - 5 percentage"/>
    <s v="between 2- 5 percentage"/>
    <s v="Green"/>
    <x v="0"/>
    <x v="2"/>
    <n v="537153"/>
    <n v="0"/>
    <n v="310462"/>
    <n v="346260"/>
  </r>
  <r>
    <s v="'021300108429050201"/>
    <s v="Three Wheeler-Lease-Registered"/>
    <n v="37"/>
    <s v="40000-60000"/>
    <n v="2009"/>
    <n v="38"/>
    <n v="0.37381014899999998"/>
    <s v="Medium_risk_sub_purpose_code"/>
    <s v="Missing"/>
    <s v="Missing"/>
    <s v="Missing"/>
    <s v="Missing"/>
    <s v="Green"/>
    <x v="0"/>
    <x v="1"/>
    <n v="203703"/>
    <n v="0"/>
    <n v="255978"/>
    <n v="255978"/>
  </r>
  <r>
    <s v="'006200708545050801"/>
    <s v="CASH IN HAND"/>
    <n v="37"/>
    <s v="80000-100000"/>
    <n v="2006"/>
    <n v="30"/>
    <n v="0.824242276"/>
    <s v="Low_risk_sub_purpose_code"/>
    <s v="Missing"/>
    <s v="between 50 - 100 percentage"/>
    <s v="between 1 - 5 percentage"/>
    <s v="between 5- 10 percentage"/>
    <s v="Green"/>
    <x v="0"/>
    <x v="1"/>
    <n v="427202"/>
    <n v="0"/>
    <n v="219364"/>
    <n v="251834"/>
  </r>
  <r>
    <s v="'004100840066050201"/>
    <s v="Three Wheeler-Lease-Registered"/>
    <n v="25"/>
    <s v="80000-100000"/>
    <n v="2009"/>
    <n v="27"/>
    <n v="0.63290268699999996"/>
    <s v="Low_risk_sub_purpose_code"/>
    <s v="Missing"/>
    <s v="Missing"/>
    <s v="Missing"/>
    <s v="Missing"/>
    <s v="Red"/>
    <x v="0"/>
    <x v="0"/>
    <n v="482186"/>
    <n v="482186"/>
    <n v="129260"/>
    <n v="355740"/>
  </r>
  <r>
    <s v="'002400808262050202"/>
    <s v="Three Wheeler-Lease-Registered"/>
    <n v="37"/>
    <s v="60000-80000"/>
    <n v="2005"/>
    <n v="38"/>
    <n v="0.46813607499999998"/>
    <s v="High_risk_sub_purpose_code"/>
    <s v="60-80"/>
    <s v="between 50 - 100 percentage"/>
    <s v="between 1 - 5 percentage"/>
    <s v="between 2- 5 percentage"/>
    <s v="Green"/>
    <x v="0"/>
    <x v="0"/>
    <n v="208570"/>
    <n v="0"/>
    <n v="261414"/>
    <n v="303765"/>
  </r>
  <r>
    <s v="'005500574293050201"/>
    <s v="Three Wheeler-Lease-Registered"/>
    <n v="37"/>
    <s v="120000+"/>
    <n v="2015"/>
    <n v="43"/>
    <n v="0.72294434799999996"/>
    <s v="Medium_risk_sub_purpose_code"/>
    <s v="Missing"/>
    <s v="Missing"/>
    <s v="Missing"/>
    <s v="Missing"/>
    <s v="Green"/>
    <x v="0"/>
    <x v="0"/>
    <n v="453097"/>
    <n v="0"/>
    <n v="686070"/>
    <n v="686070"/>
  </r>
  <r>
    <s v="'004200319241050201"/>
    <s v="Three Wheeler-Lease-Registered"/>
    <n v="36"/>
    <s v="&lt; 40000"/>
    <n v="2015"/>
    <n v="36"/>
    <n v="0.44638245599999998"/>
    <s v="Low_risk_sub_purpose_code"/>
    <s v="Missing"/>
    <s v="Missing"/>
    <s v="Missing"/>
    <s v="Missing"/>
    <s v="Green"/>
    <x v="0"/>
    <x v="1"/>
    <n v="398308"/>
    <n v="0"/>
    <n v="342897"/>
    <n v="366724"/>
  </r>
  <r>
    <s v="'001300842388050201"/>
    <s v="Three Wheeler-Lease-Registered"/>
    <n v="49"/>
    <s v="60000-80000"/>
    <n v="2019"/>
    <n v="51"/>
    <n v="0.62858205700000003"/>
    <s v="Low_risk_sub_purpose_code"/>
    <s v="Missing"/>
    <s v="between 100 - 150 percentage"/>
    <s v="less than 1 percentage"/>
    <s v="between 2- 5 percentage"/>
    <s v="Green"/>
    <x v="0"/>
    <x v="1"/>
    <n v="642283"/>
    <n v="0"/>
    <n v="319712"/>
    <n v="322432"/>
  </r>
  <r>
    <s v="'001600840609050201"/>
    <s v="Three Wheeler-Lease-Registered"/>
    <n v="37"/>
    <s v="120000+"/>
    <n v="2014"/>
    <n v="43"/>
    <n v="0.62744416199999997"/>
    <s v="Low_risk_sub_purpose_code"/>
    <s v="20-40"/>
    <s v="between 50 - 100 percentage"/>
    <s v="above 15 percentage"/>
    <s v="between 2- 5 percentage"/>
    <s v="Green"/>
    <x v="0"/>
    <x v="0"/>
    <n v="560160"/>
    <n v="0"/>
    <n v="352220"/>
    <n v="352220"/>
  </r>
  <r>
    <s v="'005200448436050802"/>
    <s v="CASH IN HAND"/>
    <n v="49"/>
    <s v="100000-120000"/>
    <n v="2008"/>
    <n v="44"/>
    <n v="0.73414117599999995"/>
    <s v="Low_risk_sub_purpose_code"/>
    <s v="Missing"/>
    <s v="Missing"/>
    <s v="Missing"/>
    <s v="Missing"/>
    <s v="Green"/>
    <x v="0"/>
    <x v="2"/>
    <n v="510190"/>
    <n v="0"/>
    <n v="261159"/>
    <n v="312914"/>
  </r>
  <r>
    <s v="'001300477830050203"/>
    <s v="Three Wheeler-Lease-Registered"/>
    <n v="36"/>
    <s v="&lt; 40000"/>
    <n v="2015"/>
    <n v="36"/>
    <n v="0.42278260899999998"/>
    <s v="Low_risk_sub_purpose_code"/>
    <s v="Missing"/>
    <s v="Missing"/>
    <s v="Missing"/>
    <s v="Missing"/>
    <s v="Red"/>
    <x v="0"/>
    <x v="1"/>
    <n v="405194"/>
    <n v="0"/>
    <n v="299015"/>
    <n v="348848"/>
  </r>
  <r>
    <s v="'000600839460050201"/>
    <s v="Three Wheeler-Lease-Registered"/>
    <n v="49"/>
    <s v="120000+"/>
    <n v="2012"/>
    <n v="37"/>
    <n v="0.62448201299999995"/>
    <s v="Low_risk_sub_purpose_code"/>
    <s v="Missing"/>
    <s v="Missing"/>
    <s v="Missing"/>
    <s v="Missing"/>
    <s v="Green"/>
    <x v="0"/>
    <x v="0"/>
    <n v="606748"/>
    <n v="0"/>
    <n v="239046"/>
    <n v="281358"/>
  </r>
  <r>
    <s v="'005200826747050201"/>
    <s v="Three Wheeler-Lease-Registered"/>
    <n v="61"/>
    <s v="60000-80000"/>
    <n v="2005"/>
    <n v="44"/>
    <n v="0.31026093500000002"/>
    <s v="Low_risk_sub_purpose_code"/>
    <s v="20-40"/>
    <s v="between 100 - 150 percentage"/>
    <s v="above 15 percentage"/>
    <s v="between 2- 5 percentage"/>
    <s v="Green"/>
    <x v="0"/>
    <x v="0"/>
    <n v="184848"/>
    <n v="0"/>
    <n v="132464"/>
    <n v="132464"/>
  </r>
  <r>
    <s v="'007600837552050201"/>
    <s v="Three Wheeler-Lease-Registered"/>
    <n v="49"/>
    <s v="100000-120000"/>
    <n v="2008"/>
    <n v="40"/>
    <n v="0.60398064500000004"/>
    <s v="Low_risk_sub_purpose_code"/>
    <s v="20-40"/>
    <s v="between 50 - 100 percentage"/>
    <s v="less than 1 percentage"/>
    <s v="between 2- 5 percentage"/>
    <s v="Green"/>
    <x v="0"/>
    <x v="0"/>
    <n v="414799"/>
    <n v="0"/>
    <n v="228059.25"/>
    <n v="231516"/>
  </r>
  <r>
    <s v="'003500838093050201"/>
    <s v="Three Wheeler-Lease-Registered"/>
    <n v="37"/>
    <s v="60000-80000"/>
    <n v="2016"/>
    <n v="18"/>
    <n v="0.62041481499999995"/>
    <s v="Low_risk_sub_purpose_code"/>
    <s v="Missing"/>
    <s v="Missing"/>
    <s v="Missing"/>
    <s v="Missing"/>
    <s v="Green"/>
    <x v="0"/>
    <x v="0"/>
    <n v="609465"/>
    <n v="0"/>
    <n v="370164"/>
    <n v="378422"/>
  </r>
  <r>
    <s v="'004200527492050203"/>
    <s v="Three Wheeler-Lease-Registered"/>
    <n v="36"/>
    <s v="60000-80000"/>
    <n v="2010"/>
    <n v="51"/>
    <n v="0.35325076700000002"/>
    <s v="Medium_risk_sub_purpose_code"/>
    <s v="0-20"/>
    <s v="between 100 - 150 percentage"/>
    <s v="above 15 percentage"/>
    <s v="between 2- 5 percentage"/>
    <s v="Red"/>
    <x v="1"/>
    <x v="1"/>
    <n v="349327"/>
    <n v="349327"/>
    <n v="174407"/>
    <n v="229733"/>
  </r>
  <r>
    <s v="'013100045955050801"/>
    <s v="CASH IN HAND"/>
    <n v="61"/>
    <s v="80000-100000"/>
    <n v="2006"/>
    <n v="29"/>
    <n v="0.73421714299999996"/>
    <s v="Medium_risk_sub_purpose_code"/>
    <s v="60-80"/>
    <s v="between 50 - 100 percentage"/>
    <s v="less than 1 percentage"/>
    <s v="between 5- 10 percentage"/>
    <s v="Green"/>
    <x v="0"/>
    <x v="0"/>
    <n v="402061"/>
    <n v="0"/>
    <n v="310338"/>
    <n v="310338"/>
  </r>
  <r>
    <s v="'009300772305050802"/>
    <s v="CASH IN HAND"/>
    <n v="61"/>
    <s v="100000-120000"/>
    <n v="2015"/>
    <n v="41"/>
    <n v="0.77963157900000002"/>
    <s v="Low_risk_sub_purpose_code"/>
    <s v="40-60"/>
    <s v="between 50 - 100 percentage"/>
    <s v="between 5 - 10 percentage"/>
    <s v="between 2- 5 percentage"/>
    <s v="Green"/>
    <x v="1"/>
    <x v="1"/>
    <n v="874184"/>
    <n v="0"/>
    <n v="267801"/>
    <n v="321937"/>
  </r>
  <r>
    <s v="'000300819054050201"/>
    <s v="Three Wheeler-Lease-Registered"/>
    <n v="61"/>
    <s v="100000-120000"/>
    <n v="2015"/>
    <n v="40"/>
    <n v="0.73744347799999999"/>
    <s v="Medium_risk_sub_purpose_code"/>
    <s v="20-40"/>
    <s v="less than 50 percentage"/>
    <s v="less than 1 percentage"/>
    <s v="Missing"/>
    <s v="Green"/>
    <x v="1"/>
    <x v="0"/>
    <n v="750899"/>
    <n v="0"/>
    <n v="548625"/>
    <n v="548625"/>
  </r>
  <r>
    <s v="'012700595986050801"/>
    <s v="CASH IN HAND"/>
    <n v="43"/>
    <s v="40000-60000"/>
    <n v="2014"/>
    <n v="28"/>
    <n v="0.71682312100000001"/>
    <s v="Medium_risk_sub_purpose_code"/>
    <s v="60-80"/>
    <s v="between 50 - 100 percentage"/>
    <s v="between 1 - 5 percentage"/>
    <s v="between 5- 10 percentage"/>
    <s v="Green"/>
    <x v="1"/>
    <x v="2"/>
    <n v="621509"/>
    <n v="0"/>
    <n v="486541.54"/>
    <n v="509200"/>
  </r>
  <r>
    <s v="'001100727168050801"/>
    <s v="CASH IN HAND"/>
    <n v="61"/>
    <s v="120000+"/>
    <n v="2015"/>
    <n v="59"/>
    <n v="0.65232173900000001"/>
    <s v="Medium_risk_sub_purpose_code"/>
    <s v="Missing"/>
    <s v="Missing"/>
    <s v="Missing"/>
    <s v="Missing"/>
    <s v="Green"/>
    <x v="0"/>
    <x v="2"/>
    <n v="665333"/>
    <n v="0"/>
    <n v="421075"/>
    <n v="428560"/>
  </r>
  <r>
    <s v="'015200614322050802"/>
    <s v="CASH IN HAND"/>
    <n v="61"/>
    <s v="120000+"/>
    <n v="2015"/>
    <n v="62"/>
    <n v="0.79006434800000003"/>
    <s v="Medium_risk_sub_purpose_code"/>
    <s v="Missing"/>
    <s v="Missing"/>
    <s v="Missing"/>
    <s v="Missing"/>
    <s v="Red"/>
    <x v="0"/>
    <x v="2"/>
    <n v="0"/>
    <n v="0"/>
    <n v="65089"/>
    <n v="521424"/>
  </r>
  <r>
    <s v="'016400580011050801"/>
    <s v="CASH IN HAND"/>
    <n v="61"/>
    <s v="120000+"/>
    <n v="2015"/>
    <n v="56"/>
    <n v="0.82750173900000001"/>
    <s v="Medium_risk_sub_purpose_code"/>
    <s v="Missing"/>
    <s v="Missing"/>
    <s v="Missing"/>
    <s v="Missing"/>
    <s v="Green"/>
    <x v="0"/>
    <x v="0"/>
    <n v="806017"/>
    <n v="0"/>
    <n v="615657"/>
    <n v="615657"/>
  </r>
  <r>
    <s v="'010100814108050201"/>
    <s v="Three Wheeler-Lease-Registered"/>
    <n v="49"/>
    <s v="40000-60000"/>
    <n v="2013"/>
    <n v="29"/>
    <n v="0.731381905"/>
    <s v="Low_risk_sub_purpose_code"/>
    <s v="20-40"/>
    <s v="less than 50 percentage"/>
    <s v="less than 1 percentage"/>
    <s v="above 10 percentage"/>
    <s v="Red"/>
    <x v="1"/>
    <x v="3"/>
    <n v="657562"/>
    <n v="0"/>
    <n v="498645"/>
    <n v="578580"/>
  </r>
  <r>
    <s v="'006900650173050801"/>
    <s v="CASH IN HAND"/>
    <n v="61"/>
    <s v="60000-80000"/>
    <n v="2009"/>
    <n v="59"/>
    <n v="0.76929671600000005"/>
    <s v="Medium_risk_sub_purpose_code"/>
    <s v="Above 80"/>
    <s v="less than 50 percentage"/>
    <s v="between 5 - 10 percentage"/>
    <s v="above 10 percentage"/>
    <s v="Green"/>
    <x v="0"/>
    <x v="2"/>
    <n v="587201"/>
    <n v="0"/>
    <n v="312156"/>
    <n v="345180"/>
  </r>
  <r>
    <s v="'007200760475050801"/>
    <s v="CASH IN HAND"/>
    <n v="37"/>
    <s v="60000-80000"/>
    <n v="2005"/>
    <n v="24"/>
    <n v="0.62621308399999998"/>
    <s v="Low_risk_sub_purpose_code"/>
    <s v="20-40"/>
    <s v="between 50 - 100 percentage"/>
    <s v="between 1 - 5 percentage"/>
    <s v="between 5- 10 percentage"/>
    <s v="Green"/>
    <x v="0"/>
    <x v="0"/>
    <n v="385952"/>
    <n v="0"/>
    <n v="192575"/>
    <n v="223025"/>
  </r>
  <r>
    <s v="'001800641657050201"/>
    <s v="Three Wheeler-Lease-Registered"/>
    <n v="18"/>
    <s v="&lt; 40000"/>
    <n v="2010"/>
    <n v="36"/>
    <n v="0.14716875900000001"/>
    <s v="Low_risk_sub_purpose_code"/>
    <s v="0-20"/>
    <s v="less than 50 percentage"/>
    <s v="between 5 - 10 percentage"/>
    <s v="above 10 percentage"/>
    <s v="Red"/>
    <x v="0"/>
    <x v="1"/>
    <n v="119938"/>
    <n v="119938"/>
    <n v="84689"/>
    <n v="108881"/>
  </r>
  <r>
    <s v="'010800816639050201"/>
    <s v="Three Wheeler-Lease-Registered"/>
    <n v="49"/>
    <s v="60000-80000"/>
    <n v="2010"/>
    <n v="22"/>
    <n v="0.80205020699999996"/>
    <s v="Medium_risk_sub_purpose_code"/>
    <s v="60-80"/>
    <s v="between 50 - 100 percentage"/>
    <s v="less than 1 percentage"/>
    <s v="above 10 percentage"/>
    <s v="Green"/>
    <x v="1"/>
    <x v="0"/>
    <n v="623355"/>
    <n v="0"/>
    <n v="446632"/>
    <n v="528884"/>
  </r>
  <r>
    <s v="'019100836754050201"/>
    <s v="Three Wheeler-Lease-Registered"/>
    <n v="49"/>
    <s v="100000-120000"/>
    <n v="2007"/>
    <n v="53"/>
    <n v="0.62273344500000005"/>
    <s v="Low_risk_sub_purpose_code"/>
    <s v="60-80"/>
    <s v="between 50 - 100 percentage"/>
    <s v="between 1 - 5 percentage"/>
    <s v="between 2- 5 percentage"/>
    <s v="Red"/>
    <x v="0"/>
    <x v="0"/>
    <n v="0"/>
    <n v="0"/>
    <n v="19397"/>
    <n v="213367"/>
  </r>
  <r>
    <s v="'001600691782050801"/>
    <s v="CASH IN HAND"/>
    <n v="49"/>
    <s v="100000-120000"/>
    <n v="2009"/>
    <n v="36"/>
    <n v="0.72704716400000002"/>
    <s v="Low_risk_sub_purpose_code"/>
    <s v="Missing"/>
    <s v="Missing"/>
    <s v="Missing"/>
    <s v="Missing"/>
    <s v="Green"/>
    <x v="0"/>
    <x v="2"/>
    <n v="517780"/>
    <n v="0"/>
    <n v="308321"/>
    <n v="332038"/>
  </r>
  <r>
    <s v="'004600548518050802"/>
    <s v="CASH IN HAND"/>
    <n v="49"/>
    <s v="100000-120000"/>
    <n v="2007"/>
    <n v="39"/>
    <n v="0.79861260599999995"/>
    <s v="Low_risk_sub_purpose_code"/>
    <s v="Missing"/>
    <s v="Missing"/>
    <s v="Missing"/>
    <s v="Missing"/>
    <s v="Green"/>
    <x v="0"/>
    <x v="2"/>
    <n v="484251"/>
    <n v="0"/>
    <n v="323385"/>
    <n v="323385"/>
  </r>
  <r>
    <s v="'005900440801050801"/>
    <s v="CASH IN HAND"/>
    <n v="37"/>
    <s v="60000-80000"/>
    <n v="2005"/>
    <n v="44"/>
    <n v="0.62621308399999998"/>
    <s v="Low_risk_sub_purpose_code"/>
    <s v="40-60"/>
    <s v="between 50 - 100 percentage"/>
    <s v="between 5 - 10 percentage"/>
    <s v="between 5- 10 percentage"/>
    <s v="Green"/>
    <x v="1"/>
    <x v="0"/>
    <n v="384370"/>
    <n v="0"/>
    <n v="165407"/>
    <n v="224400"/>
  </r>
  <r>
    <s v="'000600157560050201"/>
    <s v="Three Wheeler-Lease-Registered"/>
    <n v="49"/>
    <s v="100000-120000"/>
    <n v="2010"/>
    <n v="53"/>
    <n v="0.62448219199999999"/>
    <s v="Low_risk_sub_purpose_code"/>
    <s v="Missing"/>
    <s v="Missing"/>
    <s v="Missing"/>
    <s v="Missing"/>
    <s v="Red"/>
    <x v="1"/>
    <x v="1"/>
    <n v="0"/>
    <n v="0"/>
    <n v="21314"/>
    <n v="213140"/>
  </r>
  <r>
    <s v="'009700790746050801"/>
    <s v="CASH IN HAND"/>
    <n v="61"/>
    <s v="80000-100000"/>
    <n v="2006"/>
    <n v="35"/>
    <n v="0.73963571400000006"/>
    <s v="Medium_risk_sub_purpose_code"/>
    <s v="40-60"/>
    <s v="less than 50 percentage"/>
    <s v="less than 1 percentage"/>
    <s v="between 5- 10 percentage"/>
    <s v="Green"/>
    <x v="0"/>
    <x v="0"/>
    <n v="520236"/>
    <n v="0"/>
    <n v="340407.29"/>
    <n v="412212"/>
  </r>
  <r>
    <s v="'009900837865050201"/>
    <s v="Three Wheeler-Lease-Registered"/>
    <n v="37"/>
    <s v="80000-100000"/>
    <n v="2010"/>
    <n v="26"/>
    <n v="0.62383779299999997"/>
    <s v="Low_risk_sub_purpose_code"/>
    <s v="40-60"/>
    <s v="between 100 - 150 percentage"/>
    <s v="between 1 - 5 percentage"/>
    <s v="between 2- 5 percentage"/>
    <s v="Green"/>
    <x v="0"/>
    <x v="0"/>
    <n v="495038"/>
    <n v="0"/>
    <n v="323724"/>
    <n v="323724"/>
  </r>
  <r>
    <s v="'000600843981050201"/>
    <s v="Three Wheeler-Lease-Registered"/>
    <n v="49"/>
    <s v="100000-120000"/>
    <n v="2011"/>
    <n v="51"/>
    <n v="0.62418783600000005"/>
    <s v="Low_risk_sub_purpose_code"/>
    <s v="Missing"/>
    <s v="between 100 - 150 percentage"/>
    <s v="between 5 - 10 percentage"/>
    <s v="between 2- 5 percentage"/>
    <s v="Green"/>
    <x v="0"/>
    <x v="1"/>
    <n v="520913"/>
    <n v="0"/>
    <n v="228750"/>
    <n v="228750"/>
  </r>
  <r>
    <s v="'004100559519050202"/>
    <s v="Three Wheeler-Lease-Registered"/>
    <n v="49"/>
    <s v="120000+"/>
    <n v="2015"/>
    <n v="35"/>
    <n v="0.73239736799999999"/>
    <s v="Low_risk_sub_purpose_code"/>
    <s v="40-60"/>
    <s v="between 100 - 150 percentage"/>
    <s v="between 5 - 10 percentage"/>
    <s v="between 2- 5 percentage"/>
    <s v="Red"/>
    <x v="1"/>
    <x v="0"/>
    <n v="853129"/>
    <n v="853129"/>
    <n v="291427"/>
    <n v="462854"/>
  </r>
  <r>
    <s v="'005700803496050801"/>
    <s v="CASH IN HAND"/>
    <n v="61"/>
    <s v="80000-100000"/>
    <n v="2010"/>
    <n v="40"/>
    <n v="0.59155006700000001"/>
    <s v="High_risk_sub_purpose_code"/>
    <s v="Missing"/>
    <s v="Missing"/>
    <s v="Missing"/>
    <s v="Missing"/>
    <s v="Red"/>
    <x v="0"/>
    <x v="0"/>
    <n v="549228"/>
    <n v="549228"/>
    <n v="278768"/>
    <n v="367574"/>
  </r>
  <r>
    <s v="'006800723669050801"/>
    <s v="CASH IN HAND"/>
    <n v="61"/>
    <s v="40000-60000"/>
    <n v="2010"/>
    <n v="27"/>
    <n v="0.78231834499999997"/>
    <s v="Low_risk_sub_purpose_code"/>
    <s v="Above 80"/>
    <s v="between 50 - 100 percentage"/>
    <s v="between 1 - 5 percentage"/>
    <s v="between 2- 5 percentage"/>
    <s v="Green"/>
    <x v="1"/>
    <x v="2"/>
    <n v="603604"/>
    <n v="0"/>
    <n v="334838"/>
    <n v="366672"/>
  </r>
  <r>
    <s v="'041500679056050801"/>
    <s v="CASH IN HAND"/>
    <n v="49"/>
    <s v="60000-80000"/>
    <n v="2009"/>
    <n v="41"/>
    <n v="0.52633910399999995"/>
    <s v="Medium_risk_sub_purpose_code"/>
    <s v="60-80"/>
    <s v="between 150 - 200 percentage"/>
    <s v="between 5 - 10 percentage"/>
    <s v="between 2- 5 percentage"/>
    <s v="Green"/>
    <x v="0"/>
    <x v="2"/>
    <n v="379683"/>
    <n v="0"/>
    <n v="242603"/>
    <n v="277296"/>
  </r>
  <r>
    <s v="'005700821432050201"/>
    <s v="Three Wheeler-Lease-Registered"/>
    <n v="61"/>
    <s v="100000-120000"/>
    <n v="2015"/>
    <n v="28"/>
    <n v="0.82687391300000002"/>
    <s v="Medium_risk_sub_purpose_code"/>
    <s v="20-40"/>
    <s v="less than 50 percentage"/>
    <s v="less than 1 percentage"/>
    <s v="Missing"/>
    <s v="Green"/>
    <x v="1"/>
    <x v="0"/>
    <n v="819019"/>
    <n v="0"/>
    <n v="589097.07999999996"/>
    <n v="602433"/>
  </r>
  <r>
    <s v="'001900461920050201"/>
    <s v="Three Wheeler-Lease-Registered"/>
    <n v="48"/>
    <s v="&lt; 40000"/>
    <n v="2017"/>
    <n v="36"/>
    <n v="0.72798319300000003"/>
    <s v="Low_risk_sub_purpose_code"/>
    <s v="Above 80"/>
    <s v="Missing"/>
    <s v="Missing"/>
    <s v="Missing"/>
    <s v="Red"/>
    <x v="1"/>
    <x v="1"/>
    <n v="836164"/>
    <n v="836164"/>
    <n v="292408"/>
    <n v="421512"/>
  </r>
  <r>
    <s v="'003000828952050201"/>
    <s v="Three Wheeler-Lease-Registered"/>
    <n v="37"/>
    <s v="120000+"/>
    <n v="2015"/>
    <n v="39"/>
    <n v="0.63727391300000003"/>
    <s v="Medium_risk_sub_purpose_code"/>
    <s v="0-20"/>
    <s v="Missing"/>
    <s v="Missing"/>
    <s v="Missing"/>
    <s v="Green"/>
    <x v="0"/>
    <x v="2"/>
    <n v="542612"/>
    <n v="0"/>
    <n v="511710"/>
    <n v="511710"/>
  </r>
  <r>
    <s v="'006800408125050201"/>
    <s v="Three Wheeler-Lease-Registered"/>
    <n v="36"/>
    <s v="&lt; 40000"/>
    <n v="2016"/>
    <n v="36"/>
    <n v="0.56186243400000002"/>
    <s v="Low_risk_sub_purpose_code"/>
    <s v="Missing"/>
    <s v="Missing"/>
    <s v="Missing"/>
    <s v="Missing"/>
    <s v="Red"/>
    <x v="0"/>
    <x v="1"/>
    <n v="653248"/>
    <n v="0"/>
    <n v="296097"/>
    <n v="411850"/>
  </r>
  <r>
    <s v="'004000818724050201"/>
    <s v="Three Wheeler-Lease-Registered"/>
    <n v="61"/>
    <s v="120000+"/>
    <n v="2012"/>
    <n v="31"/>
    <n v="0.72895295599999999"/>
    <s v="Medium_risk_sub_purpose_code"/>
    <s v="60-80"/>
    <s v="less than 50 percentage"/>
    <s v="between 1 - 5 percentage"/>
    <s v="above 10 percentage"/>
    <s v="Green"/>
    <x v="0"/>
    <x v="0"/>
    <n v="615364"/>
    <n v="0"/>
    <n v="480662"/>
    <n v="480662"/>
  </r>
  <r>
    <s v="'000400805644050801"/>
    <s v="CASH IN HAND"/>
    <n v="61"/>
    <s v="40000-60000"/>
    <n v="2014"/>
    <n v="33"/>
    <n v="0.80828855499999996"/>
    <s v="Medium_risk_sub_purpose_code"/>
    <s v="60-80"/>
    <s v="between 50 - 100 percentage"/>
    <s v="less than 1 percentage"/>
    <s v="between 5- 10 percentage"/>
    <s v="Green"/>
    <x v="1"/>
    <x v="0"/>
    <n v="685567"/>
    <n v="0"/>
    <n v="521661"/>
    <n v="521661"/>
  </r>
  <r>
    <s v="'004400839211050201"/>
    <s v="Three Wheeler-Lease-Registered"/>
    <n v="37"/>
    <s v="120000+"/>
    <n v="2008"/>
    <n v="43"/>
    <n v="0.627824516"/>
    <s v="Low_risk_sub_purpose_code"/>
    <s v="0-20"/>
    <s v="between 100 - 150 percentage"/>
    <s v="less than 1 percentage"/>
    <s v="between 2- 5 percentage"/>
    <s v="Green"/>
    <x v="0"/>
    <x v="0"/>
    <n v="400693"/>
    <n v="0"/>
    <n v="254254"/>
    <n v="254254"/>
  </r>
  <r>
    <s v="'008200732813050801"/>
    <s v="CASH IN HAND"/>
    <n v="49"/>
    <s v="80000-100000"/>
    <n v="2006"/>
    <n v="48"/>
    <n v="0.84137101400000003"/>
    <s v="Low_risk_sub_purpose_code"/>
    <s v="Missing"/>
    <s v="Missing"/>
    <s v="Missing"/>
    <s v="Missing"/>
    <s v="Green"/>
    <x v="0"/>
    <x v="2"/>
    <n v="525294"/>
    <n v="0"/>
    <n v="274931"/>
    <n v="291954"/>
  </r>
  <r>
    <s v="'003900441994050202"/>
    <s v="Three Wheeler-Lease-Registered"/>
    <n v="36"/>
    <s v="&lt; 40000"/>
    <n v="2013"/>
    <n v="36"/>
    <n v="0.43692307699999999"/>
    <s v="Low_risk_sub_purpose_code"/>
    <s v="Missing"/>
    <s v="Missing"/>
    <s v="Missing"/>
    <s v="Missing"/>
    <s v="Green"/>
    <x v="0"/>
    <x v="1"/>
    <n v="331298"/>
    <n v="0"/>
    <n v="296209"/>
    <n v="301395"/>
  </r>
  <r>
    <s v="'000300821489050801"/>
    <s v="CASH IN HAND"/>
    <n v="61"/>
    <s v="120000+"/>
    <n v="2015"/>
    <n v="48"/>
    <n v="0.82737565199999996"/>
    <s v="Medium_risk_sub_purpose_code"/>
    <s v="Missing"/>
    <s v="Missing"/>
    <s v="Missing"/>
    <s v="Missing"/>
    <s v="Green"/>
    <x v="0"/>
    <x v="0"/>
    <n v="836053"/>
    <n v="0"/>
    <n v="516945"/>
    <n v="580770"/>
  </r>
  <r>
    <s v="'005800838360050201"/>
    <s v="Three Wheeler-Lease-Registered"/>
    <n v="37"/>
    <s v="120000+"/>
    <n v="2008"/>
    <n v="28"/>
    <n v="0.62141548400000002"/>
    <s v="Low_risk_sub_purpose_code"/>
    <s v="40-60"/>
    <s v="between 50 - 100 percentage"/>
    <s v="between 5 - 10 percentage"/>
    <s v="between 5- 10 percentage"/>
    <s v="Red"/>
    <x v="0"/>
    <x v="0"/>
    <n v="475351"/>
    <n v="0"/>
    <n v="218363"/>
    <n v="279156"/>
  </r>
  <r>
    <s v="'000400388031050801"/>
    <s v="CASH IN HAND"/>
    <n v="73"/>
    <s v="60000-80000"/>
    <n v="2016"/>
    <n v="35"/>
    <n v="0.61197544999999998"/>
    <s v="Medium_risk_sub_purpose_code"/>
    <s v="20-40"/>
    <s v="Missing"/>
    <s v="Missing"/>
    <s v="Missing"/>
    <s v="Green"/>
    <x v="0"/>
    <x v="0"/>
    <n v="702279"/>
    <n v="0"/>
    <n v="457599.32"/>
    <n v="494802"/>
  </r>
  <r>
    <s v="'002600664258050803"/>
    <s v="CASH IN HAND"/>
    <n v="61"/>
    <s v="120000+"/>
    <n v="2015"/>
    <n v="43"/>
    <n v="0.77910173900000002"/>
    <s v="Medium_risk_sub_purpose_code"/>
    <s v="Missing"/>
    <s v="Missing"/>
    <s v="Missing"/>
    <s v="Missing"/>
    <s v="Green"/>
    <x v="0"/>
    <x v="2"/>
    <n v="811468"/>
    <n v="0"/>
    <n v="389324"/>
    <n v="389324"/>
  </r>
  <r>
    <s v="'003000551139050201"/>
    <s v="Three Wheeler-Lease-Registered"/>
    <n v="48"/>
    <s v="60000-80000"/>
    <n v="2010"/>
    <n v="35"/>
    <n v="0.398716876"/>
    <s v="Low_risk_sub_purpose_code"/>
    <s v="below 0"/>
    <s v="between 100 - 150 percentage"/>
    <s v="above 15 percentage"/>
    <s v="between 2- 5 percentage"/>
    <s v="Red"/>
    <x v="1"/>
    <x v="1"/>
    <n v="358655"/>
    <n v="358655"/>
    <n v="155000"/>
    <n v="227925"/>
  </r>
  <r>
    <s v="'006200572391050802"/>
    <s v="CASH IN HAND"/>
    <n v="61"/>
    <s v="100000-120000"/>
    <n v="2015"/>
    <n v="24"/>
    <n v="0.63211217399999997"/>
    <s v="Low_risk_sub_purpose_code"/>
    <s v="0-20"/>
    <s v="between 50 - 100 percentage"/>
    <s v="between 1 - 5 percentage"/>
    <s v="between 5- 10 percentage"/>
    <s v="Red"/>
    <x v="0"/>
    <x v="2"/>
    <n v="760589"/>
    <n v="760589"/>
    <n v="254008"/>
    <n v="347204"/>
  </r>
  <r>
    <s v="'001700100238050202"/>
    <s v="Three Wheeler-Lease-Registered"/>
    <n v="49"/>
    <s v="40000-60000"/>
    <n v="2012"/>
    <n v="39"/>
    <n v="0.65197484299999997"/>
    <s v="Low_risk_sub_purpose_code"/>
    <s v="60-80"/>
    <s v="between 50 - 100 percentage"/>
    <s v="less than 1 percentage"/>
    <s v="between 2- 5 percentage"/>
    <s v="Green"/>
    <x v="0"/>
    <x v="2"/>
    <n v="630114"/>
    <n v="0"/>
    <n v="267888"/>
    <n v="308856"/>
  </r>
  <r>
    <s v="'010100625047050202"/>
    <s v="Three Wheeler-Lease-Registered"/>
    <n v="37"/>
    <s v="80000-100000"/>
    <n v="2011"/>
    <n v="28"/>
    <n v="0.78093239000000003"/>
    <s v="Low_risk_sub_purpose_code"/>
    <s v="Missing"/>
    <s v="between 50 - 100 percentage"/>
    <s v="between 5 - 10 percentage"/>
    <s v="between 5- 10 percentage"/>
    <s v="Green"/>
    <x v="0"/>
    <x v="1"/>
    <n v="657590"/>
    <n v="0"/>
    <n v="265688"/>
    <n v="344784"/>
  </r>
  <r>
    <s v="'016700374237050202"/>
    <s v="Three Wheeler-Lease-Registered"/>
    <n v="37"/>
    <s v="40000-60000"/>
    <n v="2009"/>
    <n v="52"/>
    <n v="0.35377230799999998"/>
    <s v="Medium_risk_sub_purpose_code"/>
    <s v="20-40"/>
    <s v="between 150 - 200 percentage"/>
    <s v="between 1 - 5 percentage"/>
    <s v="between 2- 5 percentage"/>
    <s v="Green"/>
    <x v="0"/>
    <x v="0"/>
    <n v="175057"/>
    <n v="0"/>
    <n v="270220"/>
    <n v="270220"/>
  </r>
  <r>
    <s v="'005700841831050201"/>
    <s v="Three Wheeler-Lease-Registered"/>
    <n v="61"/>
    <s v="120000+"/>
    <n v="2014"/>
    <n v="36"/>
    <n v="0.62128782900000001"/>
    <s v="Low_risk_sub_purpose_code"/>
    <s v="Missing"/>
    <s v="between 150 - 200 percentage"/>
    <s v="between 1 - 5 percentage"/>
    <s v="between 2- 5 percentage"/>
    <s v="Green"/>
    <x v="0"/>
    <x v="1"/>
    <n v="602151"/>
    <n v="0"/>
    <n v="203980"/>
    <n v="252967"/>
  </r>
  <r>
    <s v="'001900499227050801"/>
    <s v="CASH IN HAND"/>
    <n v="61"/>
    <s v="40000-60000"/>
    <n v="2012"/>
    <n v="26"/>
    <n v="0.65584682900000002"/>
    <s v="Low_risk_sub_purpose_code"/>
    <s v="20-40"/>
    <s v="less than 50 percentage"/>
    <s v="less than 1 percentage"/>
    <s v="Missing"/>
    <s v="Green"/>
    <x v="0"/>
    <x v="0"/>
    <n v="568821"/>
    <n v="0"/>
    <n v="437380"/>
    <n v="437380"/>
  </r>
  <r>
    <s v="'013100228274050801"/>
    <s v="CASH IN HAND"/>
    <n v="61"/>
    <s v="60000-80000"/>
    <n v="2013"/>
    <n v="30"/>
    <n v="0.631574038"/>
    <s v="Medium_risk_sub_purpose_code"/>
    <s v="60-80"/>
    <s v="between 100 - 150 percentage"/>
    <s v="less than 1 percentage"/>
    <s v="less than 2 percentage"/>
    <s v="Green"/>
    <x v="1"/>
    <x v="2"/>
    <n v="602927"/>
    <n v="0"/>
    <n v="386432"/>
    <n v="386432"/>
  </r>
  <r>
    <s v="'005600013104050202"/>
    <s v="Three Wheeler-Lease-Registered"/>
    <n v="61"/>
    <s v="80000-100000"/>
    <n v="2011"/>
    <n v="43"/>
    <n v="0.39384877400000001"/>
    <s v="Low_risk_sub_purpose_code"/>
    <s v="below 0"/>
    <s v="between 100 - 150 percentage"/>
    <s v="above 15 percentage"/>
    <s v="between 2- 5 percentage"/>
    <s v="Red"/>
    <x v="0"/>
    <x v="0"/>
    <n v="395649"/>
    <n v="395649"/>
    <n v="91452"/>
    <n v="151824"/>
  </r>
  <r>
    <s v="'005400842857050801"/>
    <s v="CASH IN HAND"/>
    <n v="49"/>
    <s v="60000-80000"/>
    <n v="2010"/>
    <n v="26"/>
    <n v="0.61495066499999995"/>
    <s v="Low_risk_sub_purpose_code"/>
    <s v="Missing"/>
    <s v="between 100 - 150 percentage"/>
    <s v="less than 1 percentage"/>
    <s v="between 2- 5 percentage"/>
    <s v="Green"/>
    <x v="0"/>
    <x v="1"/>
    <n v="467010"/>
    <n v="0"/>
    <n v="236132"/>
    <n v="237710"/>
  </r>
  <r>
    <s v="'007000744166050202"/>
    <s v="Three Wheeler-Lease-Registered"/>
    <n v="46"/>
    <s v="&lt; 40000"/>
    <n v="2015"/>
    <n v="36"/>
    <n v="0.542521739"/>
    <s v="Low_risk_sub_purpose_code"/>
    <s v="Missing"/>
    <s v="Missing"/>
    <s v="Missing"/>
    <s v="Missing"/>
    <s v="Green"/>
    <x v="0"/>
    <x v="1"/>
    <n v="586895"/>
    <n v="0"/>
    <n v="312455"/>
    <n v="336490"/>
  </r>
  <r>
    <s v="'010800825345050201"/>
    <s v="Three Wheeler-Lease-Registered"/>
    <n v="61"/>
    <s v="60000-80000"/>
    <n v="2010"/>
    <n v="44"/>
    <n v="0.51417489699999996"/>
    <s v="Medium_risk_sub_purpose_code"/>
    <s v="Missing"/>
    <s v="Missing"/>
    <s v="Missing"/>
    <s v="Missing"/>
    <s v="Green"/>
    <x v="0"/>
    <x v="0"/>
    <n v="406764"/>
    <n v="0"/>
    <n v="285362"/>
    <n v="285362"/>
  </r>
  <r>
    <s v="'014800769188050801"/>
    <s v="CASH IN HAND"/>
    <n v="61"/>
    <s v="40000-60000"/>
    <n v="2014"/>
    <n v="34"/>
    <n v="0.72320526299999999"/>
    <s v="Medium_risk_sub_purpose_code"/>
    <s v="Above 80"/>
    <s v="between 100 - 150 percentage"/>
    <s v="between 1 - 5 percentage"/>
    <s v="between 2- 5 percentage"/>
    <s v="Green"/>
    <x v="1"/>
    <x v="2"/>
    <n v="762951"/>
    <n v="0"/>
    <n v="357968"/>
    <n v="357968"/>
  </r>
  <r>
    <s v="'002800845269050201"/>
    <s v="Three Wheeler-Lease-Registered"/>
    <n v="49"/>
    <s v="120000+"/>
    <n v="2009"/>
    <n v="43"/>
    <n v="0.63004713800000001"/>
    <s v="Low_risk_sub_purpose_code"/>
    <s v="40-60"/>
    <s v="between 50 - 100 percentage"/>
    <s v="between 1 - 5 percentage"/>
    <s v="between 2- 5 percentage"/>
    <s v="Red"/>
    <x v="0"/>
    <x v="1"/>
    <n v="531659"/>
    <n v="531659"/>
    <n v="60903"/>
    <n v="189180"/>
  </r>
  <r>
    <s v="'006100828391050201"/>
    <s v="Three Wheeler-Lease-Registered"/>
    <n v="37"/>
    <s v="40000-60000"/>
    <n v="2011"/>
    <n v="23"/>
    <n v="0.51789728999999995"/>
    <s v="Medium_risk_sub_purpose_code"/>
    <s v="Missing"/>
    <s v="Missing"/>
    <s v="Missing"/>
    <s v="Missing"/>
    <s v="Green"/>
    <x v="0"/>
    <x v="0"/>
    <n v="355571"/>
    <n v="0"/>
    <n v="368976"/>
    <n v="368976"/>
  </r>
  <r>
    <s v="'002800806197050201"/>
    <s v="Three Wheeler-Lease-Registered"/>
    <n v="49"/>
    <s v="40000-60000"/>
    <n v="2010"/>
    <n v="29"/>
    <n v="0.42728386200000001"/>
    <s v="Medium_risk_sub_purpose_code"/>
    <s v="0-20"/>
    <s v="Missing"/>
    <s v="Missing"/>
    <s v="Missing"/>
    <s v="Green"/>
    <x v="0"/>
    <x v="0"/>
    <n v="276260"/>
    <n v="0"/>
    <n v="267309.46000000002"/>
    <n v="279657"/>
  </r>
  <r>
    <s v="'001500091965050803"/>
    <s v="CASH IN HAND"/>
    <n v="61"/>
    <s v="60000-80000"/>
    <n v="2011"/>
    <n v="48"/>
    <n v="0.62219148400000002"/>
    <s v="Low_risk_sub_purpose_code"/>
    <s v="60-80"/>
    <s v="between 50 - 100 percentage"/>
    <s v="between 1 - 5 percentage"/>
    <s v="between 2- 5 percentage"/>
    <s v="Green"/>
    <x v="0"/>
    <x v="2"/>
    <n v="584404"/>
    <n v="0"/>
    <n v="222750"/>
    <n v="245025"/>
  </r>
  <r>
    <s v="'002900816170050201"/>
    <s v="Three Wheeler-Lease-Registered"/>
    <n v="61"/>
    <s v="120000+"/>
    <n v="2015"/>
    <n v="35"/>
    <n v="0.62991043499999999"/>
    <s v="Medium_risk_sub_purpose_code"/>
    <s v="20-40"/>
    <s v="Missing"/>
    <s v="Missing"/>
    <s v="Missing"/>
    <s v="Green"/>
    <x v="0"/>
    <x v="0"/>
    <n v="616303"/>
    <n v="0"/>
    <n v="478515"/>
    <n v="478515"/>
  </r>
  <r>
    <s v="'001000606577050202"/>
    <s v="Three Wheeler-Lease-Registered"/>
    <n v="37"/>
    <s v="120000+"/>
    <n v="2010"/>
    <n v="61"/>
    <n v="0.81260689699999999"/>
    <s v="Medium_risk_sub_purpose_code"/>
    <s v="Missing"/>
    <s v="Missing"/>
    <s v="Missing"/>
    <s v="Missing"/>
    <s v="Green"/>
    <x v="1"/>
    <x v="2"/>
    <n v="545250"/>
    <n v="0"/>
    <n v="501150"/>
    <n v="501150"/>
  </r>
  <r>
    <s v="'011300600753050201"/>
    <s v="Three Wheeler-Lease-Registered"/>
    <n v="31"/>
    <s v="60000-80000"/>
    <n v="2006"/>
    <n v="27"/>
    <n v="0.83994142900000002"/>
    <s v="Medium_risk_sub_purpose_code"/>
    <s v="20-40"/>
    <s v="Missing"/>
    <s v="Missing"/>
    <s v="Missing"/>
    <s v="Green"/>
    <x v="0"/>
    <x v="3"/>
    <n v="304572"/>
    <n v="0"/>
    <n v="526770"/>
    <n v="556035"/>
  </r>
  <r>
    <s v="'010100651505050202"/>
    <s v="Three Wheeler-Lease-Registered"/>
    <n v="49"/>
    <s v="80000-100000"/>
    <n v="2012"/>
    <n v="34"/>
    <n v="0.77950691800000005"/>
    <s v="Low_risk_sub_purpose_code"/>
    <s v="Missing"/>
    <s v="Missing"/>
    <s v="Missing"/>
    <s v="Missing"/>
    <s v="Red"/>
    <x v="0"/>
    <x v="2"/>
    <n v="741360"/>
    <n v="741360"/>
    <n v="332871"/>
    <n v="453915"/>
  </r>
  <r>
    <s v="'007000246069050201"/>
    <s v="Three Wheeler-Lease-Registered"/>
    <n v="27"/>
    <s v="&lt; 40000"/>
    <n v="2010"/>
    <n v="36"/>
    <n v="0.479033557"/>
    <s v="Low_risk_sub_purpose_code"/>
    <s v="40-60"/>
    <s v="between 50 - 100 percentage"/>
    <s v="above 15 percentage"/>
    <s v="between 2- 5 percentage"/>
    <s v="Red"/>
    <x v="0"/>
    <x v="2"/>
    <n v="315879"/>
    <n v="0"/>
    <n v="294110"/>
    <n v="348547.78"/>
  </r>
  <r>
    <s v="'041400846260050801"/>
    <s v="CASH IN HAND"/>
    <n v="37"/>
    <s v="40000-60000"/>
    <n v="2006"/>
    <n v="32"/>
    <n v="0.62817069000000003"/>
    <s v="Low_risk_sub_purpose_code"/>
    <s v="20-40"/>
    <s v="between 50 - 100 percentage"/>
    <s v="less than 1 percentage"/>
    <s v="between 2- 5 percentage"/>
    <s v="Green"/>
    <x v="0"/>
    <x v="1"/>
    <n v="361100"/>
    <n v="0"/>
    <n v="141110"/>
    <n v="176850"/>
  </r>
  <r>
    <s v="'006100100047050201"/>
    <s v="Three Wheeler-Lease-Registered"/>
    <n v="49"/>
    <s v="80000-100000"/>
    <n v="2012"/>
    <n v="34"/>
    <n v="0.62419587300000001"/>
    <s v="Low_risk_sub_purpose_code"/>
    <s v="Missing"/>
    <s v="between 100 - 150 percentage"/>
    <s v="between 5 - 10 percentage"/>
    <s v="between 2- 5 percentage"/>
    <s v="Green"/>
    <x v="1"/>
    <x v="1"/>
    <n v="560713"/>
    <n v="0"/>
    <n v="192055"/>
    <n v="234320"/>
  </r>
  <r>
    <s v="'002300014935050202"/>
    <s v="Three Wheeler-Lease-Registered"/>
    <n v="37"/>
    <s v="80000-100000"/>
    <n v="2012"/>
    <n v="57"/>
    <n v="0.62777365900000004"/>
    <s v="Medium_risk_sub_purpose_code"/>
    <s v="40-60"/>
    <s v="between 50 - 100 percentage"/>
    <s v="between 5 - 10 percentage"/>
    <s v="between 5- 10 percentage"/>
    <s v="Green"/>
    <x v="1"/>
    <x v="2"/>
    <n v="490980"/>
    <n v="0"/>
    <n v="385411"/>
    <n v="415058"/>
  </r>
  <r>
    <s v="'001500643848050801"/>
    <s v="CASH IN HAND"/>
    <n v="49"/>
    <s v="40000-60000"/>
    <n v="2006"/>
    <n v="57"/>
    <n v="0.59005857100000003"/>
    <s v="Medium_risk_sub_purpose_code"/>
    <s v="below 0"/>
    <s v="less than 50 percentage"/>
    <s v="between 1 - 5 percentage"/>
    <s v="above 10 percentage"/>
    <s v="Green"/>
    <x v="0"/>
    <x v="4"/>
    <n v="302263"/>
    <n v="0"/>
    <n v="288729"/>
    <n v="288729"/>
  </r>
  <r>
    <s v="'000600840916050201"/>
    <s v="Three Wheeler-Lease-Registered"/>
    <n v="37"/>
    <s v="80000-100000"/>
    <n v="2010"/>
    <n v="20"/>
    <n v="0.62730372400000001"/>
    <s v="Low_risk_sub_purpose_code"/>
    <s v="Missing"/>
    <s v="Missing"/>
    <s v="Missing"/>
    <s v="Missing"/>
    <s v="Red"/>
    <x v="0"/>
    <x v="2"/>
    <n v="541454"/>
    <n v="541454"/>
    <n v="199118"/>
    <n v="298298"/>
  </r>
  <r>
    <s v="'011500844192050201"/>
    <s v="Three Wheeler-Lease-Registered"/>
    <n v="31"/>
    <s v="60000-80000"/>
    <n v="2005"/>
    <n v="20"/>
    <n v="0.63049250499999998"/>
    <s v="Low_risk_sub_purpose_code"/>
    <s v="Missing"/>
    <s v="Missing"/>
    <s v="Missing"/>
    <s v="Missing"/>
    <s v="Green"/>
    <x v="1"/>
    <x v="1"/>
    <n v="322598"/>
    <n v="0"/>
    <n v="148402"/>
    <n v="199020"/>
  </r>
  <r>
    <s v="'005400838894050201"/>
    <s v="Three Wheeler-Lease-Registered"/>
    <n v="25"/>
    <s v="&lt; 40000"/>
    <n v="2015"/>
    <n v="39"/>
    <n v="0.63114000000000003"/>
    <s v="Low_risk_sub_purpose_code"/>
    <s v="20-40"/>
    <s v="between 50 - 100 percentage"/>
    <s v="less than 1 percentage"/>
    <s v="between 5- 10 percentage"/>
    <s v="Green"/>
    <x v="0"/>
    <x v="2"/>
    <n v="493910"/>
    <n v="0"/>
    <n v="474111"/>
    <n v="474111"/>
  </r>
  <r>
    <s v="'004700658976050802"/>
    <s v="CASH IN HAND"/>
    <n v="49"/>
    <s v="100000-120000"/>
    <n v="2011"/>
    <n v="46"/>
    <n v="0.74947303200000004"/>
    <s v="Medium_risk_sub_purpose_code"/>
    <s v="Missing"/>
    <s v="Missing"/>
    <s v="Missing"/>
    <s v="Missing"/>
    <s v="Green"/>
    <x v="1"/>
    <x v="2"/>
    <n v="634262"/>
    <n v="0"/>
    <n v="340552"/>
    <n v="371176"/>
  </r>
  <r>
    <s v="'008400462000050802"/>
    <s v="CASH IN HAND"/>
    <n v="37"/>
    <s v="100000-120000"/>
    <n v="2006"/>
    <n v="25"/>
    <n v="0.67577857100000005"/>
    <s v="Medium_risk_sub_purpose_code"/>
    <s v="20-40"/>
    <s v="less than 50 percentage"/>
    <s v="between 5 - 10 percentage"/>
    <s v="above 10 percentage"/>
    <s v="Green"/>
    <x v="1"/>
    <x v="2"/>
    <n v="338470"/>
    <n v="0"/>
    <n v="322425"/>
    <n v="343920"/>
  </r>
  <r>
    <s v="'040700840715050201"/>
    <s v="Three Wheeler-Lease-Registered"/>
    <n v="49"/>
    <s v="60000-80000"/>
    <n v="2005"/>
    <n v="43"/>
    <n v="0.62253756999999998"/>
    <s v="Low_risk_sub_purpose_code"/>
    <s v="20-40"/>
    <s v="less than 50 percentage"/>
    <s v="less than 1 percentage"/>
    <s v="between 2- 5 percentage"/>
    <s v="Green"/>
    <x v="0"/>
    <x v="0"/>
    <n v="407461"/>
    <n v="0"/>
    <n v="150488"/>
    <n v="193171"/>
  </r>
  <r>
    <s v="'001000810219050201"/>
    <s v="Three Wheeler-Lease-Registered"/>
    <n v="61"/>
    <s v="120000+"/>
    <n v="2010"/>
    <n v="39"/>
    <n v="0.69699199999999994"/>
    <s v="Medium_risk_sub_purpose_code"/>
    <s v="60-80"/>
    <s v="between 100 - 150 percentage"/>
    <s v="less than 1 percentage"/>
    <s v="between 2- 5 percentage"/>
    <s v="Red"/>
    <x v="0"/>
    <x v="0"/>
    <n v="569037"/>
    <n v="0"/>
    <n v="412628"/>
    <n v="449120"/>
  </r>
  <r>
    <s v="'004200838514050201"/>
    <s v="Three Wheeler-Lease-Registered"/>
    <n v="37"/>
    <s v="60000-80000"/>
    <n v="2013"/>
    <n v="22"/>
    <n v="0.608227619"/>
    <s v="Low_risk_sub_purpose_code"/>
    <s v="Missing"/>
    <s v="Missing"/>
    <s v="Missing"/>
    <s v="Missing"/>
    <s v="Green"/>
    <x v="0"/>
    <x v="0"/>
    <n v="534785"/>
    <n v="0"/>
    <n v="341236.2"/>
    <n v="362388"/>
  </r>
  <r>
    <s v="'004400067707050801"/>
    <s v="CASH IN HAND"/>
    <n v="61"/>
    <s v="60000-80000"/>
    <n v="2012"/>
    <n v="36"/>
    <n v="0.82737561000000004"/>
    <s v="Low_risk_sub_purpose_code"/>
    <s v="40-60"/>
    <s v="less than 50 percentage"/>
    <s v="between 5 - 10 percentage"/>
    <s v="between 5- 10 percentage"/>
    <s v="Green"/>
    <x v="1"/>
    <x v="3"/>
    <n v="796926"/>
    <n v="0"/>
    <n v="488284"/>
    <n v="548492"/>
  </r>
  <r>
    <s v="'004800153101050201"/>
    <s v="Three Wheeler-Lease-Registered"/>
    <n v="18"/>
    <s v="&lt; 40000"/>
    <n v="2012"/>
    <n v="36"/>
    <n v="0.174384236"/>
    <s v="Low_risk_sub_purpose_code"/>
    <s v="below 0"/>
    <s v="between 50 - 100 percentage"/>
    <s v="above 15 percentage"/>
    <s v="between 5- 10 percentage"/>
    <s v="Green"/>
    <x v="0"/>
    <x v="1"/>
    <n v="96902"/>
    <n v="0"/>
    <n v="135020.06"/>
    <n v="164856"/>
  </r>
  <r>
    <s v="'007000807859050202"/>
    <s v="Three Wheeler-Lease-Registered"/>
    <n v="61"/>
    <s v="120000+"/>
    <n v="2010"/>
    <n v="32"/>
    <n v="0.70627200000000001"/>
    <s v="Medium_risk_sub_purpose_code"/>
    <s v="60-80"/>
    <s v="between 50 - 100 percentage"/>
    <s v="less than 1 percentage"/>
    <s v="between 2- 5 percentage"/>
    <s v="Green"/>
    <x v="0"/>
    <x v="0"/>
    <n v="520292"/>
    <n v="0"/>
    <n v="438186"/>
    <n v="438186"/>
  </r>
  <r>
    <s v="'007400826185050201"/>
    <s v="Three Wheeler-Lease-Registered"/>
    <n v="73"/>
    <s v="40000-60000"/>
    <n v="2006"/>
    <n v="32"/>
    <n v="0.805326667"/>
    <s v="Low_risk_sub_purpose_code"/>
    <s v="Above 80"/>
    <s v="between 50 - 100 percentage"/>
    <s v="less than 1 percentage"/>
    <s v="between 2- 5 percentage"/>
    <s v="Red"/>
    <x v="0"/>
    <x v="1"/>
    <n v="0"/>
    <n v="0"/>
    <n v="27024"/>
    <n v="459408"/>
  </r>
  <r>
    <s v="'004400749073050205"/>
    <s v="Three Wheeler-Lease-Registered"/>
    <n v="37"/>
    <s v="60000-80000"/>
    <n v="2006"/>
    <n v="45"/>
    <n v="0.83396142900000003"/>
    <s v="Medium_risk_sub_purpose_code"/>
    <s v="60-80"/>
    <s v="between 100 - 150 percentage"/>
    <s v="less than 1 percentage"/>
    <s v="between 2- 5 percentage"/>
    <s v="Red"/>
    <x v="1"/>
    <x v="3"/>
    <n v="486773"/>
    <n v="486773"/>
    <n v="243371.02"/>
    <n v="500700"/>
  </r>
  <r>
    <s v="'005800806282050201"/>
    <s v="Three Wheeler-Lease-Registered"/>
    <n v="37"/>
    <s v="80000-100000"/>
    <n v="2012"/>
    <n v="57"/>
    <n v="0.77426113200000002"/>
    <s v="Medium_risk_sub_purpose_code"/>
    <s v="Missing"/>
    <s v="Missing"/>
    <s v="Missing"/>
    <s v="Missing"/>
    <s v="Red"/>
    <x v="0"/>
    <x v="1"/>
    <n v="658733"/>
    <n v="658733"/>
    <n v="541136"/>
    <n v="633486"/>
  </r>
  <r>
    <s v="'001600485403050204"/>
    <s v="Three Wheeler-Lease-Registered"/>
    <n v="61"/>
    <s v="&lt; 40000"/>
    <n v="2012"/>
    <n v="37"/>
    <n v="0.60964628899999995"/>
    <s v="Low_risk_sub_purpose_code"/>
    <s v="Above 80"/>
    <s v="less than 50 percentage"/>
    <s v="less than 1 percentage"/>
    <s v="above 10 percentage"/>
    <s v="Red"/>
    <x v="0"/>
    <x v="2"/>
    <n v="587332"/>
    <n v="587332"/>
    <n v="128106"/>
    <n v="308742"/>
  </r>
  <r>
    <s v="'011000699115050204"/>
    <s v="Three Wheeler-Lease-Registered"/>
    <n v="48"/>
    <s v="&lt; 40000"/>
    <n v="2013"/>
    <n v="36"/>
    <n v="0.48304761899999998"/>
    <s v="Low_risk_sub_purpose_code"/>
    <s v="40-60"/>
    <s v="between 50 - 100 percentage"/>
    <s v="between 1 - 5 percentage"/>
    <s v="between 2- 5 percentage"/>
    <s v="Green"/>
    <x v="1"/>
    <x v="1"/>
    <n v="441441"/>
    <n v="0"/>
    <n v="253500"/>
    <n v="268478"/>
  </r>
  <r>
    <s v="'015900844244050201"/>
    <s v="Three Wheeler-Lease-Registered"/>
    <n v="49"/>
    <s v="100000-120000"/>
    <n v="2010"/>
    <n v="30"/>
    <n v="0.62026544900000002"/>
    <s v="Low_risk_sub_purpose_code"/>
    <s v="Missing"/>
    <s v="between 100 - 150 percentage"/>
    <s v="between 10 - 15 percentage"/>
    <s v="between 2- 5 percentage"/>
    <s v="Green"/>
    <x v="1"/>
    <x v="1"/>
    <n v="519175"/>
    <n v="0"/>
    <n v="147169"/>
    <n v="207230"/>
  </r>
  <r>
    <s v="'001900299121050801"/>
    <s v="CASH IN HAND"/>
    <n v="61"/>
    <s v="80000-100000"/>
    <n v="2016"/>
    <n v="49"/>
    <n v="0.72212402099999995"/>
    <s v="Medium_risk_sub_purpose_code"/>
    <s v="Missing"/>
    <s v="Missing"/>
    <s v="Missing"/>
    <s v="Missing"/>
    <s v="Red"/>
    <x v="0"/>
    <x v="2"/>
    <n v="863438"/>
    <n v="863438"/>
    <n v="328437"/>
    <n v="457365"/>
  </r>
  <r>
    <s v="'000500820658050201"/>
    <s v="Three Wheeler-Lease-Registered"/>
    <n v="61"/>
    <s v="120000+"/>
    <n v="2014"/>
    <n v="52"/>
    <n v="0.76567121400000004"/>
    <s v="Medium_risk_sub_purpose_code"/>
    <s v="60-80"/>
    <s v="between 50 - 100 percentage"/>
    <s v="between 5 - 10 percentage"/>
    <s v="between 5- 10 percentage"/>
    <s v="Red"/>
    <x v="0"/>
    <x v="0"/>
    <n v="901856"/>
    <n v="901856"/>
    <n v="327115.34999999998"/>
    <n v="571249"/>
  </r>
  <r>
    <s v="'000300813808050201"/>
    <s v="Three Wheeler-Lease-Registered"/>
    <n v="61"/>
    <s v="100000-120000"/>
    <n v="2011"/>
    <n v="36"/>
    <n v="0.82788232299999998"/>
    <s v="Medium_risk_sub_purpose_code"/>
    <s v="20-40"/>
    <s v="between 50 - 100 percentage"/>
    <s v="less than 1 percentage"/>
    <s v="above 10 percentage"/>
    <s v="Green"/>
    <x v="1"/>
    <x v="0"/>
    <n v="700589"/>
    <n v="0"/>
    <n v="557100"/>
    <n v="557100"/>
  </r>
  <r>
    <s v="'003900115642050201"/>
    <s v="Three Wheeler-Lease-Registered"/>
    <n v="60"/>
    <s v="100000-120000"/>
    <n v="2014"/>
    <n v="52"/>
    <n v="0.61096849499999994"/>
    <s v="Low_risk_sub_purpose_code"/>
    <s v="below 0"/>
    <s v="between 100 - 150 percentage"/>
    <s v="less than 1 percentage"/>
    <s v="between 2- 5 percentage"/>
    <s v="Green"/>
    <x v="0"/>
    <x v="1"/>
    <n v="610903"/>
    <n v="0"/>
    <n v="278025"/>
    <n v="278025"/>
  </r>
  <r>
    <s v="'001000629633050202"/>
    <s v="Three Wheeler-Lease-Registered"/>
    <n v="49"/>
    <s v="120000+"/>
    <n v="2015"/>
    <n v="37"/>
    <n v="0.64022087000000005"/>
    <s v="Medium_risk_sub_purpose_code"/>
    <s v="Missing"/>
    <s v="Missing"/>
    <s v="Missing"/>
    <s v="Missing"/>
    <s v="Green"/>
    <x v="0"/>
    <x v="2"/>
    <n v="605921"/>
    <n v="0"/>
    <n v="458704"/>
    <n v="458704"/>
  </r>
  <r>
    <s v="'001000839942050201"/>
    <s v="Three Wheeler-Lease-Registered"/>
    <n v="49"/>
    <s v="100000-120000"/>
    <n v="2009"/>
    <n v="58"/>
    <n v="0.61060537299999995"/>
    <s v="Low_risk_sub_purpose_code"/>
    <s v="Missing"/>
    <s v="Missing"/>
    <s v="Missing"/>
    <s v="Missing"/>
    <s v="Green"/>
    <x v="1"/>
    <x v="0"/>
    <n v="454235"/>
    <n v="0"/>
    <n v="221221"/>
    <n v="221221"/>
  </r>
  <r>
    <s v="'011900809767050202"/>
    <s v="Three Wheeler-Lease-Registered"/>
    <n v="37"/>
    <s v="80000-100000"/>
    <n v="2014"/>
    <n v="37"/>
    <n v="0.65664369899999997"/>
    <s v="Medium_risk_sub_purpose_code"/>
    <s v="Missing"/>
    <s v="Missing"/>
    <s v="Missing"/>
    <s v="Missing"/>
    <s v="Red"/>
    <x v="0"/>
    <x v="0"/>
    <n v="495700"/>
    <n v="0"/>
    <n v="534528"/>
    <n v="627460"/>
  </r>
  <r>
    <s v="'005900549051050801"/>
    <s v="CASH IN HAND"/>
    <n v="61"/>
    <s v="40000-60000"/>
    <n v="2010"/>
    <n v="70"/>
    <n v="0.39940413800000002"/>
    <s v="Medium_risk_sub_purpose_code"/>
    <s v="0-20"/>
    <s v="between 50 - 100 percentage"/>
    <s v="between 5 - 10 percentage"/>
    <s v="between 5- 10 percentage"/>
    <s v="Green"/>
    <x v="1"/>
    <x v="0"/>
    <n v="357627"/>
    <n v="0"/>
    <n v="157656"/>
    <n v="190148"/>
  </r>
  <r>
    <s v="'005700721902050801"/>
    <s v="CASH IN HAND"/>
    <n v="60"/>
    <s v="100000-120000"/>
    <n v="2010"/>
    <n v="38"/>
    <n v="0.72064441400000001"/>
    <s v="Medium_risk_sub_purpose_code"/>
    <s v="40-60"/>
    <s v="between 50 - 100 percentage"/>
    <s v="between 1 - 5 percentage"/>
    <s v="between 5- 10 percentage"/>
    <s v="Green"/>
    <x v="1"/>
    <x v="0"/>
    <n v="550056"/>
    <n v="0"/>
    <n v="456980"/>
    <n v="456980"/>
  </r>
  <r>
    <s v="'007100645602050802"/>
    <s v="CASH IN HAND"/>
    <n v="61"/>
    <s v="120000+"/>
    <n v="2015"/>
    <n v="34"/>
    <n v="0.782888696"/>
    <s v="Medium_risk_sub_purpose_code"/>
    <s v="60-80"/>
    <s v="between 50 - 100 percentage"/>
    <s v="between 5 - 10 percentage"/>
    <s v="between 2- 5 percentage"/>
    <s v="Green"/>
    <x v="1"/>
    <x v="0"/>
    <n v="798969"/>
    <n v="0"/>
    <n v="564560"/>
    <n v="589760"/>
  </r>
  <r>
    <s v="'003200556783050201"/>
    <s v="Three Wheeler-Lease-Registered"/>
    <n v="36"/>
    <s v="60000-80000"/>
    <n v="2011"/>
    <n v="34"/>
    <n v="0.42807741900000001"/>
    <s v="Low_risk_sub_purpose_code"/>
    <s v="0-20"/>
    <s v="between 100 - 150 percentage"/>
    <s v="between 10 - 15 percentage"/>
    <s v="between 2- 5 percentage"/>
    <s v="Red"/>
    <x v="0"/>
    <x v="1"/>
    <n v="379980"/>
    <n v="379980"/>
    <n v="175815"/>
    <n v="243240"/>
  </r>
  <r>
    <s v="'018900814387050201"/>
    <s v="Three Wheeler-Lease-Registered"/>
    <n v="49"/>
    <s v="60000-80000"/>
    <n v="2015"/>
    <n v="33"/>
    <n v="0.677589565"/>
    <s v="Medium_risk_sub_purpose_code"/>
    <s v="20-40"/>
    <s v="Missing"/>
    <s v="Missing"/>
    <s v="Missing"/>
    <s v="Green"/>
    <x v="1"/>
    <x v="0"/>
    <n v="602382"/>
    <n v="0"/>
    <n v="592800.76"/>
    <n v="605580"/>
  </r>
  <r>
    <s v="'007800838033050201"/>
    <s v="Three Wheeler-Lease-Registered"/>
    <n v="37"/>
    <s v="80000-100000"/>
    <n v="2005"/>
    <n v="46"/>
    <n v="0.62621308399999998"/>
    <s v="Low_risk_sub_purpose_code"/>
    <s v="Missing"/>
    <s v="between 100 - 150 percentage"/>
    <s v="between 5 - 10 percentage"/>
    <s v="between 2- 5 percentage"/>
    <s v="Green"/>
    <x v="0"/>
    <x v="1"/>
    <n v="382595"/>
    <n v="0"/>
    <n v="205280"/>
    <n v="242880"/>
  </r>
  <r>
    <s v="'001400674722050203"/>
    <s v="Three Wheeler-Lease-Registered"/>
    <n v="38"/>
    <s v="&lt; 40000"/>
    <n v="2011"/>
    <n v="36"/>
    <n v="0.77378044300000004"/>
    <s v="Low_risk_sub_purpose_code"/>
    <s v="Above 80"/>
    <s v="Missing"/>
    <s v="Missing"/>
    <s v="Missing"/>
    <s v="Red"/>
    <x v="1"/>
    <x v="1"/>
    <n v="656210"/>
    <n v="656210"/>
    <n v="335888"/>
    <n v="474165"/>
  </r>
  <r>
    <s v="'004100553162050801"/>
    <s v="CASH IN HAND"/>
    <n v="61"/>
    <s v="60000-80000"/>
    <n v="2014"/>
    <n v="28"/>
    <n v="0.70303075100000001"/>
    <s v="Medium_risk_sub_purpose_code"/>
    <s v="60-80"/>
    <s v="less than 50 percentage"/>
    <s v="between 1 - 5 percentage"/>
    <s v="between 2- 5 percentage"/>
    <s v="Red"/>
    <x v="1"/>
    <x v="0"/>
    <n v="719115"/>
    <n v="719115"/>
    <n v="216775"/>
    <n v="491188"/>
  </r>
  <r>
    <s v="'010400829416050201"/>
    <s v="Three Wheeler-Lease-Registered"/>
    <n v="60"/>
    <s v="100000-120000"/>
    <n v="2015"/>
    <n v="20"/>
    <n v="0.625"/>
    <s v="Low_risk_sub_purpose_code"/>
    <s v="Missing"/>
    <s v="Missing"/>
    <s v="Missing"/>
    <s v="Missing"/>
    <s v="Green"/>
    <x v="1"/>
    <x v="1"/>
    <n v="637012"/>
    <n v="0"/>
    <n v="344140.74"/>
    <n v="344722"/>
  </r>
  <r>
    <s v="'001900832380050201"/>
    <s v="Three Wheeler-Lease-Registered"/>
    <n v="49"/>
    <s v="100000-120000"/>
    <n v="2011"/>
    <n v="21"/>
    <n v="0.75615854000000005"/>
    <s v="Low_risk_sub_purpose_code"/>
    <s v="Missing"/>
    <s v="Missing"/>
    <s v="Missing"/>
    <s v="Missing"/>
    <s v="Green"/>
    <x v="1"/>
    <x v="2"/>
    <n v="623059"/>
    <n v="0"/>
    <n v="327174.58"/>
    <n v="349778"/>
  </r>
  <r>
    <s v="'010100756218050202"/>
    <s v="Three Wheeler-Lease-Registered"/>
    <n v="61"/>
    <s v="120000+"/>
    <n v="2013"/>
    <n v="35"/>
    <n v="0.79223809499999998"/>
    <s v="Low_risk_sub_purpose_code"/>
    <s v="Missing"/>
    <s v="Missing"/>
    <s v="Missing"/>
    <s v="Missing"/>
    <s v="Green"/>
    <x v="0"/>
    <x v="2"/>
    <n v="731734"/>
    <n v="0"/>
    <n v="382558"/>
    <n v="425520"/>
  </r>
  <r>
    <s v="'002800771324050202"/>
    <s v="Three Wheeler-Lease-Registered"/>
    <n v="61"/>
    <s v="120000+"/>
    <n v="2010"/>
    <n v="51"/>
    <n v="0.72543598300000001"/>
    <s v="Low_risk_sub_purpose_code"/>
    <s v="Missing"/>
    <s v="Missing"/>
    <s v="Missing"/>
    <s v="Missing"/>
    <s v="Green"/>
    <x v="1"/>
    <x v="2"/>
    <n v="606914"/>
    <n v="0"/>
    <n v="289263"/>
    <n v="311514"/>
  </r>
  <r>
    <s v="'018000609655050202"/>
    <s v="Three Wheeler-Lease-Registered"/>
    <n v="36"/>
    <s v="&lt; 40000"/>
    <n v="2010"/>
    <n v="36"/>
    <n v="0.40354362399999999"/>
    <s v="Low_risk_sub_purpose_code"/>
    <s v="Missing"/>
    <s v="Missing"/>
    <s v="Missing"/>
    <s v="Missing"/>
    <s v="Green"/>
    <x v="0"/>
    <x v="1"/>
    <n v="295861"/>
    <n v="0"/>
    <n v="225740"/>
    <n v="240030"/>
  </r>
  <r>
    <s v="'041600818077050201"/>
    <s v="Three Wheeler-Lease-Registered"/>
    <n v="37"/>
    <s v="120000+"/>
    <n v="2011"/>
    <n v="45"/>
    <n v="0.80780593499999997"/>
    <s v="Medium_risk_sub_purpose_code"/>
    <s v="Missing"/>
    <s v="Missing"/>
    <s v="Missing"/>
    <s v="Missing"/>
    <s v="Green"/>
    <x v="1"/>
    <x v="0"/>
    <n v="585098"/>
    <n v="0"/>
    <n v="572429.26"/>
    <n v="645373"/>
  </r>
  <r>
    <s v="'006700832565050201"/>
    <s v="Three Wheeler-Lease-Registered"/>
    <n v="49"/>
    <s v="80000-100000"/>
    <n v="2011"/>
    <n v="41"/>
    <n v="0.60997574200000004"/>
    <s v="Low_risk_sub_purpose_code"/>
    <s v="Missing"/>
    <s v="Missing"/>
    <s v="Missing"/>
    <s v="Missing"/>
    <s v="Red"/>
    <x v="0"/>
    <x v="2"/>
    <n v="0"/>
    <n v="0"/>
    <n v="23444"/>
    <n v="257884"/>
  </r>
  <r>
    <s v="'000600846136050201"/>
    <s v="Three Wheeler-Lease-Registered"/>
    <n v="49"/>
    <s v="100000-120000"/>
    <n v="2010"/>
    <n v="19"/>
    <n v="0.62316347000000005"/>
    <s v="Low_risk_sub_purpose_code"/>
    <s v="Missing"/>
    <s v="Missing"/>
    <s v="Missing"/>
    <s v="Missing"/>
    <s v="Green"/>
    <x v="0"/>
    <x v="1"/>
    <n v="462930"/>
    <n v="0"/>
    <n v="210020"/>
    <n v="210020"/>
  </r>
  <r>
    <s v="'000900824435050201"/>
    <s v="Three Wheeler-Lease-Registered"/>
    <n v="61"/>
    <s v="80000-100000"/>
    <n v="2012"/>
    <n v="22"/>
    <n v="0.82687414599999998"/>
    <s v="Medium_risk_sub_purpose_code"/>
    <s v="60-80"/>
    <s v="between 50 - 100 percentage"/>
    <s v="less than 1 percentage"/>
    <s v="between 2- 5 percentage"/>
    <s v="Green"/>
    <x v="1"/>
    <x v="0"/>
    <n v="794254"/>
    <n v="0"/>
    <n v="398800"/>
    <n v="482817"/>
  </r>
  <r>
    <s v="'000600839464050201"/>
    <s v="Three Wheeler-Lease-Registered"/>
    <n v="37"/>
    <s v="120000+"/>
    <n v="2009"/>
    <n v="23"/>
    <n v="0.62470208999999999"/>
    <s v="Low_risk_sub_purpose_code"/>
    <s v="20-40"/>
    <s v="between 50 - 100 percentage"/>
    <s v="between 5 - 10 percentage"/>
    <s v="between 5- 10 percentage"/>
    <s v="Red"/>
    <x v="0"/>
    <x v="0"/>
    <n v="529488"/>
    <n v="529488"/>
    <n v="174209"/>
    <n v="272624"/>
  </r>
  <r>
    <s v="'012000807864050201"/>
    <s v="Three Wheeler-Lease-Registered"/>
    <n v="61"/>
    <s v="80000-100000"/>
    <n v="2006"/>
    <n v="38"/>
    <n v="0.82638066799999998"/>
    <s v="Medium_risk_sub_purpose_code"/>
    <s v="60-80"/>
    <s v="less than 50 percentage"/>
    <s v="less than 1 percentage"/>
    <s v="between 5- 10 percentage"/>
    <s v="Red"/>
    <x v="1"/>
    <x v="1"/>
    <n v="639192"/>
    <n v="639192"/>
    <n v="258742.08"/>
    <n v="490833"/>
  </r>
  <r>
    <s v="'002400840011050201"/>
    <s v="Three Wheeler-Lease-Registered"/>
    <n v="37"/>
    <s v="100000-120000"/>
    <n v="2006"/>
    <n v="30"/>
    <n v="0.62817000000000001"/>
    <s v="Low_risk_sub_purpose_code"/>
    <s v="60-80"/>
    <s v="between 100 - 150 percentage"/>
    <s v="between 5 - 10 percentage"/>
    <s v="between 2- 5 percentage"/>
    <s v="Green"/>
    <x v="0"/>
    <x v="0"/>
    <n v="426995"/>
    <n v="0"/>
    <n v="186886.23"/>
    <n v="223183"/>
  </r>
  <r>
    <s v="'001700822261050201"/>
    <s v="Three Wheeler-Lease-Registered"/>
    <n v="61"/>
    <s v="40000-60000"/>
    <n v="2012"/>
    <n v="55"/>
    <n v="0.50419122000000005"/>
    <s v="Medium_risk_sub_purpose_code"/>
    <s v="Missing"/>
    <s v="Missing"/>
    <s v="Missing"/>
    <s v="Missing"/>
    <s v="Green"/>
    <x v="0"/>
    <x v="1"/>
    <n v="438242"/>
    <n v="0"/>
    <n v="331380.799999999"/>
    <n v="334723"/>
  </r>
  <r>
    <s v="'019600394792050801"/>
    <s v="CASH IN HAND"/>
    <n v="61"/>
    <s v="80000-100000"/>
    <n v="2016"/>
    <n v="25"/>
    <n v="0.80574052900000004"/>
    <s v="Medium_risk_sub_purpose_code"/>
    <s v="Missing"/>
    <s v="Missing"/>
    <s v="Missing"/>
    <s v="Missing"/>
    <s v="Green"/>
    <x v="1"/>
    <x v="2"/>
    <n v="943576"/>
    <n v="0"/>
    <n v="361118"/>
    <n v="451822"/>
  </r>
  <r>
    <s v="'001900817410050201"/>
    <s v="Three Wheeler-Lease-Registered"/>
    <n v="49"/>
    <s v="120000+"/>
    <n v="2014"/>
    <n v="21"/>
    <n v="0.75823352600000005"/>
    <s v="Medium_risk_sub_purpose_code"/>
    <s v="Missing"/>
    <s v="Missing"/>
    <s v="Missing"/>
    <s v="Missing"/>
    <s v="Green"/>
    <x v="0"/>
    <x v="0"/>
    <n v="700322"/>
    <n v="0"/>
    <n v="523704"/>
    <n v="585922"/>
  </r>
  <r>
    <s v="'021200840926050201"/>
    <s v="Three Wheeler-Lease-Registered"/>
    <n v="73"/>
    <s v="100000-120000"/>
    <n v="2012"/>
    <n v="48"/>
    <n v="0.620991195"/>
    <s v="Low_risk_sub_purpose_code"/>
    <s v="Missing"/>
    <s v="Missing"/>
    <s v="Missing"/>
    <s v="Missing"/>
    <s v="Green"/>
    <x v="1"/>
    <x v="2"/>
    <n v="643678"/>
    <n v="0"/>
    <n v="190955"/>
    <n v="241835"/>
  </r>
  <r>
    <s v="'021300845122050201"/>
    <s v="Three Wheeler-Lease-Registered"/>
    <n v="49"/>
    <s v="100000-120000"/>
    <n v="2007"/>
    <n v="40"/>
    <n v="0.62448273200000004"/>
    <s v="Low_risk_sub_purpose_code"/>
    <s v="40-60"/>
    <s v="less than 50 percentage"/>
    <s v="above 15 percentage"/>
    <s v="between 5- 10 percentage"/>
    <s v="Red"/>
    <x v="1"/>
    <x v="1"/>
    <n v="0"/>
    <n v="0"/>
    <n v="17377"/>
    <n v="173770"/>
  </r>
  <r>
    <s v="'004600527258050801"/>
    <s v="CASH IN HAND"/>
    <n v="61"/>
    <s v="120000+"/>
    <n v="2012"/>
    <n v="33"/>
    <n v="0.67606037699999999"/>
    <s v="Medium_risk_sub_purpose_code"/>
    <s v="Missing"/>
    <s v="Missing"/>
    <s v="Missing"/>
    <s v="Missing"/>
    <s v="Green"/>
    <x v="0"/>
    <x v="0"/>
    <n v="566199"/>
    <n v="0"/>
    <n v="428640"/>
    <n v="428640"/>
  </r>
  <r>
    <s v="'020400708306050201"/>
    <s v="Three Wheeler-Lease-Registered"/>
    <n v="37"/>
    <s v="80000-100000"/>
    <n v="2013"/>
    <n v="42"/>
    <n v="0.72937333299999996"/>
    <s v="Medium_risk_sub_purpose_code"/>
    <s v="Missing"/>
    <s v="Missing"/>
    <s v="Missing"/>
    <s v="Missing"/>
    <s v="Green"/>
    <x v="0"/>
    <x v="2"/>
    <n v="584380"/>
    <n v="0"/>
    <n v="480718"/>
    <n v="480718"/>
  </r>
  <r>
    <s v="'005800448892050802"/>
    <s v="CASH IN HAND"/>
    <n v="61"/>
    <s v="100000-120000"/>
    <n v="2012"/>
    <n v="24"/>
    <n v="0.80484830200000002"/>
    <s v="Low_risk_sub_purpose_code"/>
    <s v="40-60"/>
    <s v="between 50 - 100 percentage"/>
    <s v="above 15 percentage"/>
    <s v="between 2- 5 percentage"/>
    <s v="Green"/>
    <x v="1"/>
    <x v="2"/>
    <n v="781190"/>
    <n v="0"/>
    <n v="329713"/>
    <n v="387786"/>
  </r>
  <r>
    <s v="'000200804202050201"/>
    <s v="Three Wheeler-Lease-Registered"/>
    <n v="61"/>
    <s v="80000-100000"/>
    <n v="2015"/>
    <n v="45"/>
    <n v="0.79558044400000005"/>
    <s v="Medium_risk_sub_purpose_code"/>
    <s v="20-40"/>
    <s v="Missing"/>
    <s v="Missing"/>
    <s v="Missing"/>
    <s v="Red"/>
    <x v="1"/>
    <x v="0"/>
    <n v="888701"/>
    <n v="888701"/>
    <n v="328926"/>
    <n v="612670"/>
  </r>
  <r>
    <s v="'001600809840050801"/>
    <s v="CASH IN HAND"/>
    <n v="61"/>
    <s v="40000-60000"/>
    <n v="2010"/>
    <n v="21"/>
    <n v="0.51417489699999996"/>
    <s v="Medium_risk_sub_purpose_code"/>
    <s v="Missing"/>
    <s v="Missing"/>
    <s v="Missing"/>
    <s v="Missing"/>
    <s v="Red"/>
    <x v="0"/>
    <x v="0"/>
    <n v="507768"/>
    <n v="0"/>
    <n v="307657"/>
    <n v="365140"/>
  </r>
  <r>
    <s v="'003400803885050205"/>
    <s v="Three Wheeler-Lease-Registered"/>
    <n v="37"/>
    <s v="&lt; 40000"/>
    <n v="2017"/>
    <n v="40"/>
    <n v="0.47631499999999999"/>
    <s v="Medium_risk_sub_purpose_code"/>
    <s v="60-80"/>
    <s v="between 50 - 100 percentage"/>
    <s v="between 5 - 10 percentage"/>
    <s v="between 2- 5 percentage"/>
    <s v="Green"/>
    <x v="0"/>
    <x v="0"/>
    <n v="311505"/>
    <n v="0"/>
    <n v="484071"/>
    <n v="484071"/>
  </r>
  <r>
    <s v="'000800839864050201"/>
    <s v="Three Wheeler-Lease-Registered"/>
    <n v="37"/>
    <s v="80000-100000"/>
    <n v="2006"/>
    <n v="36"/>
    <n v="0.63727391300000003"/>
    <s v="Low_risk_sub_purpose_code"/>
    <s v="Missing"/>
    <s v="Missing"/>
    <s v="Missing"/>
    <s v="Missing"/>
    <s v="Green"/>
    <x v="1"/>
    <x v="0"/>
    <n v="363065"/>
    <n v="0"/>
    <n v="233409"/>
    <n v="233409"/>
  </r>
  <r>
    <s v="'005300738995050202"/>
    <s v="Three Wheeler-Lease-Registered"/>
    <n v="37"/>
    <s v="80000-100000"/>
    <n v="2005"/>
    <n v="32"/>
    <n v="0.81169046700000003"/>
    <s v="Low_risk_sub_purpose_code"/>
    <s v="Missing"/>
    <s v="Missing"/>
    <s v="Missing"/>
    <s v="Missing"/>
    <s v="Red"/>
    <x v="1"/>
    <x v="1"/>
    <n v="0"/>
    <n v="0"/>
    <n v="52296"/>
    <n v="295152"/>
  </r>
  <r>
    <s v="'000600511386050801"/>
    <s v="CASH IN HAND"/>
    <n v="61"/>
    <s v="100000-120000"/>
    <n v="2011"/>
    <n v="29"/>
    <n v="0.40769135499999998"/>
    <s v="Medium_risk_sub_purpose_code"/>
    <s v="below 0"/>
    <s v="between 50 - 100 percentage"/>
    <s v="above 15 percentage"/>
    <s v="between 2- 5 percentage"/>
    <s v="Red"/>
    <x v="1"/>
    <x v="2"/>
    <n v="447725"/>
    <n v="447725"/>
    <n v="108597"/>
    <n v="235794"/>
  </r>
  <r>
    <s v="'001600810226050201"/>
    <s v="Three Wheeler-Lease-Registered"/>
    <n v="61"/>
    <s v="100000-120000"/>
    <n v="2010"/>
    <n v="33"/>
    <n v="0.68556579299999998"/>
    <s v="Low_risk_sub_purpose_code"/>
    <s v="20-40"/>
    <s v="between 50 - 100 percentage"/>
    <s v="between 1 - 5 percentage"/>
    <s v="between 5- 10 percentage"/>
    <s v="Green"/>
    <x v="1"/>
    <x v="0"/>
    <n v="523279"/>
    <n v="0"/>
    <n v="442497.32"/>
    <n v="442580"/>
  </r>
  <r>
    <s v="'014200805960050202"/>
    <s v="Three Wheeler-Lease-Registered"/>
    <n v="49"/>
    <s v="80000-100000"/>
    <n v="2012"/>
    <n v="39"/>
    <n v="0.72775849100000001"/>
    <s v="Low_risk_sub_purpose_code"/>
    <s v="20-40"/>
    <s v="between 50 - 100 percentage"/>
    <s v="above 15 percentage"/>
    <s v="between 5- 10 percentage"/>
    <s v="Green"/>
    <x v="0"/>
    <x v="0"/>
    <n v="518730"/>
    <n v="0"/>
    <n v="487960"/>
    <n v="512358"/>
  </r>
  <r>
    <s v="'004000838813050201"/>
    <s v="Three Wheeler-Lease-Registered"/>
    <n v="61"/>
    <s v="100000-120000"/>
    <n v="2015"/>
    <n v="37"/>
    <n v="0.62168000000000001"/>
    <s v="Low_risk_sub_purpose_code"/>
    <s v="20-40"/>
    <s v="between 50 - 100 percentage"/>
    <s v="between 5 - 10 percentage"/>
    <s v="between 5- 10 percentage"/>
    <s v="Red"/>
    <x v="1"/>
    <x v="0"/>
    <n v="819894"/>
    <n v="819894"/>
    <n v="103862"/>
    <n v="285494"/>
  </r>
  <r>
    <s v="'006100733065050202"/>
    <s v="Three Wheeler-Lease-Registered"/>
    <n v="61"/>
    <s v="80000-100000"/>
    <n v="2014"/>
    <n v="30"/>
    <n v="0.82757734100000002"/>
    <s v="Low_risk_sub_purpose_code"/>
    <s v="Missing"/>
    <s v="Missing"/>
    <s v="Missing"/>
    <s v="Missing"/>
    <s v="Green"/>
    <x v="0"/>
    <x v="2"/>
    <n v="754055"/>
    <n v="0"/>
    <n v="352170"/>
    <n v="352170"/>
  </r>
  <r>
    <s v="'041600005799050802"/>
    <s v="CASH IN HAND"/>
    <n v="37"/>
    <s v="40000-60000"/>
    <n v="2005"/>
    <n v="30"/>
    <n v="0.54541699300000002"/>
    <s v="Low_risk_sub_purpose_code"/>
    <s v="0-20"/>
    <s v="between 100 - 150 percentage"/>
    <s v="above 15 percentage"/>
    <s v="between 2- 5 percentage"/>
    <s v="Red"/>
    <x v="1"/>
    <x v="1"/>
    <n v="298316"/>
    <n v="298316"/>
    <n v="57620"/>
    <n v="162910"/>
  </r>
  <r>
    <s v="'007800808792050201"/>
    <s v="Three Wheeler-Lease-Registered"/>
    <n v="37"/>
    <s v="40000-60000"/>
    <n v="2006"/>
    <n v="27"/>
    <n v="0.59663571400000004"/>
    <s v="Medium_risk_sub_purpose_code"/>
    <s v="0-20"/>
    <s v="Missing"/>
    <s v="Missing"/>
    <s v="Missing"/>
    <s v="Green"/>
    <x v="0"/>
    <x v="0"/>
    <n v="362297"/>
    <n v="0"/>
    <n v="330320"/>
    <n v="391114"/>
  </r>
  <r>
    <s v="'006100843528050201"/>
    <s v="Three Wheeler-Lease-Registered"/>
    <n v="49"/>
    <s v="80000-100000"/>
    <n v="2011"/>
    <n v="38"/>
    <n v="0.62418783600000005"/>
    <s v="Low_risk_sub_purpose_code"/>
    <s v="Missing"/>
    <s v="between 150 - 200 percentage"/>
    <s v="between 1 - 5 percentage"/>
    <s v="between 2- 5 percentage"/>
    <s v="Green"/>
    <x v="0"/>
    <x v="1"/>
    <n v="499980"/>
    <n v="0"/>
    <n v="228720"/>
    <n v="228720"/>
  </r>
  <r>
    <s v="'000900604065050202"/>
    <s v="Three Wheeler-Lease-Registered"/>
    <n v="49"/>
    <s v="60000-80000"/>
    <n v="2010"/>
    <n v="60"/>
    <n v="0.72644450500000002"/>
    <s v="Low_risk_sub_purpose_code"/>
    <s v="Missing"/>
    <s v="Missing"/>
    <s v="Missing"/>
    <s v="Missing"/>
    <s v="Red"/>
    <x v="1"/>
    <x v="0"/>
    <n v="0"/>
    <n v="0"/>
    <n v="113117"/>
    <n v="345241"/>
  </r>
  <r>
    <s v="'002500817605050801"/>
    <s v="CASH IN HAND"/>
    <n v="61"/>
    <s v="100000-120000"/>
    <n v="2012"/>
    <n v="33"/>
    <n v="0.72806540900000005"/>
    <s v="Medium_risk_sub_purpose_code"/>
    <s v="40-60"/>
    <s v="less than 50 percentage"/>
    <s v="above 15 percentage"/>
    <s v="between 5- 10 percentage"/>
    <s v="Green"/>
    <x v="1"/>
    <x v="0"/>
    <n v="682075"/>
    <n v="0"/>
    <n v="389936.64000000001"/>
    <n v="461548"/>
  </r>
  <r>
    <s v="'009300592066050202"/>
    <s v="Three Wheeler-Lease-Registered"/>
    <n v="37"/>
    <s v="60000-80000"/>
    <n v="2006"/>
    <n v="29"/>
    <n v="0.74579428599999997"/>
    <s v="Medium_risk_sub_purpose_code"/>
    <s v="20-40"/>
    <s v="less than 50 percentage"/>
    <s v="less than 1 percentage"/>
    <s v="Missing"/>
    <s v="Green"/>
    <x v="0"/>
    <x v="0"/>
    <n v="337017"/>
    <n v="0"/>
    <n v="442510"/>
    <n v="442510"/>
  </r>
  <r>
    <s v="'004400804426050202"/>
    <s v="Three Wheeler-Lease-Registered"/>
    <n v="37"/>
    <s v="60000-80000"/>
    <n v="2009"/>
    <n v="32"/>
    <n v="0.80576000000000003"/>
    <s v="Medium_risk_sub_purpose_code"/>
    <s v="20-40"/>
    <s v="less than 50 percentage"/>
    <s v="less than 1 percentage"/>
    <s v="Missing"/>
    <s v="Green"/>
    <x v="0"/>
    <x v="1"/>
    <n v="363085"/>
    <n v="0"/>
    <n v="551649"/>
    <n v="551649"/>
  </r>
  <r>
    <s v="'004100186464050201"/>
    <s v="Three Wheeler-Lease-Registered"/>
    <n v="61"/>
    <s v="60000-80000"/>
    <n v="2015"/>
    <n v="63"/>
    <n v="0.837653333"/>
    <s v="Low_risk_sub_purpose_code"/>
    <s v="Missing"/>
    <s v="between 100 - 150 percentage"/>
    <s v="less than 1 percentage"/>
    <s v="between 2- 5 percentage"/>
    <s v="Green"/>
    <x v="0"/>
    <x v="1"/>
    <n v="827075"/>
    <n v="0"/>
    <n v="320672.46999999997"/>
    <n v="320810"/>
  </r>
  <r>
    <s v="'001900839266050201"/>
    <s v="Three Wheeler-Lease-Registered"/>
    <n v="49"/>
    <s v="100000-120000"/>
    <n v="2006"/>
    <n v="51"/>
    <n v="0.62448285699999995"/>
    <s v="Low_risk_sub_purpose_code"/>
    <s v="20-40"/>
    <s v="between 50 - 100 percentage"/>
    <s v="between 5 - 10 percentage"/>
    <s v="between 5- 10 percentage"/>
    <s v="Green"/>
    <x v="1"/>
    <x v="0"/>
    <n v="427471"/>
    <n v="0"/>
    <n v="166835"/>
    <n v="201685"/>
  </r>
  <r>
    <s v="'001100839714050201"/>
    <s v="Three Wheeler-Lease-Registered"/>
    <n v="49"/>
    <s v="120000+"/>
    <n v="2008"/>
    <n v="19"/>
    <n v="0.62448258099999998"/>
    <s v="Low_risk_sub_purpose_code"/>
    <s v="Missing"/>
    <s v="Missing"/>
    <s v="Missing"/>
    <s v="Missing"/>
    <s v="Red"/>
    <x v="1"/>
    <x v="2"/>
    <n v="0"/>
    <n v="0"/>
    <n v="40336"/>
    <n v="221848"/>
  </r>
  <r>
    <s v="'000900840583050201"/>
    <s v="Three Wheeler-Lease-Registered"/>
    <n v="37"/>
    <s v="60000-80000"/>
    <n v="2010"/>
    <n v="20"/>
    <n v="0.62817016199999998"/>
    <s v="Low_risk_sub_purpose_code"/>
    <s v="Missing"/>
    <s v="Missing"/>
    <s v="Missing"/>
    <s v="Missing"/>
    <s v="Green"/>
    <x v="0"/>
    <x v="0"/>
    <n v="454154"/>
    <n v="0"/>
    <n v="253968.96"/>
    <n v="254080"/>
  </r>
  <r>
    <s v="'000300446064050201"/>
    <s v="Three Wheeler-Lease-Registered"/>
    <n v="61"/>
    <s v="120000+"/>
    <n v="2015"/>
    <n v="52"/>
    <n v="0.82788173899999995"/>
    <s v="Medium_risk_sub_purpose_code"/>
    <s v="Missing"/>
    <s v="Missing"/>
    <s v="Missing"/>
    <s v="Missing"/>
    <s v="Green"/>
    <x v="1"/>
    <x v="1"/>
    <n v="1033731"/>
    <n v="0"/>
    <n v="521210.95"/>
    <n v="630888"/>
  </r>
  <r>
    <s v="'006900842029050201"/>
    <s v="Three Wheeler-Lease-Registered"/>
    <n v="49"/>
    <s v="120000+"/>
    <n v="2009"/>
    <n v="24"/>
    <n v="0.62203986700000002"/>
    <s v="Low_risk_sub_purpose_code"/>
    <s v="Missing"/>
    <s v="between 50 - 100 percentage"/>
    <s v="between 5 - 10 percentage"/>
    <s v="between 2- 5 percentage"/>
    <s v="Green"/>
    <x v="0"/>
    <x v="1"/>
    <n v="473528"/>
    <n v="0"/>
    <n v="142962"/>
    <n v="192310"/>
  </r>
  <r>
    <s v="'001300542586050202"/>
    <s v="Three Wheeler-Lease-Registered"/>
    <n v="36"/>
    <s v="&lt; 40000"/>
    <n v="2006"/>
    <n v="36"/>
    <n v="0.45971014500000001"/>
    <s v="Low_risk_sub_purpose_code"/>
    <s v="40-60"/>
    <s v="between 50 - 100 percentage"/>
    <s v="between 1 - 5 percentage"/>
    <s v="between 2- 5 percentage"/>
    <s v="Red"/>
    <x v="0"/>
    <x v="1"/>
    <n v="329675"/>
    <n v="329675"/>
    <n v="106279"/>
    <n v="203892"/>
  </r>
  <r>
    <s v="'010400811121050201"/>
    <s v="Three Wheeler-Lease-Registered"/>
    <n v="61"/>
    <s v="80000-100000"/>
    <n v="2015"/>
    <n v="26"/>
    <n v="0.82839217399999998"/>
    <s v="Medium_risk_sub_purpose_code"/>
    <s v="20-40"/>
    <s v="Missing"/>
    <s v="Missing"/>
    <s v="Missing"/>
    <s v="Red"/>
    <x v="1"/>
    <x v="3"/>
    <n v="0"/>
    <n v="0"/>
    <n v="80527"/>
    <n v="637013"/>
  </r>
  <r>
    <s v="'013000840250050201"/>
    <s v="Three Wheeler-Lease-Registered"/>
    <n v="49"/>
    <s v="80000-100000"/>
    <n v="2010"/>
    <n v="22"/>
    <n v="0.63107726600000003"/>
    <s v="Low_risk_sub_purpose_code"/>
    <s v="Missing"/>
    <s v="Missing"/>
    <s v="Missing"/>
    <s v="Missing"/>
    <s v="Green"/>
    <x v="1"/>
    <x v="0"/>
    <n v="550838"/>
    <n v="0"/>
    <n v="224488"/>
    <n v="253671"/>
  </r>
  <r>
    <s v="'002500651313050201"/>
    <s v="Three Wheeler-Lease-Registered"/>
    <n v="61"/>
    <s v="80000-100000"/>
    <n v="2015"/>
    <n v="24"/>
    <n v="0.62246000000000001"/>
    <s v="Low_risk_sub_purpose_code"/>
    <s v="Missing"/>
    <s v="Missing"/>
    <s v="Missing"/>
    <s v="Missing"/>
    <s v="Green"/>
    <x v="0"/>
    <x v="0"/>
    <n v="704080"/>
    <n v="0"/>
    <n v="231631.85"/>
    <n v="294932"/>
  </r>
  <r>
    <s v="'000700610175050802"/>
    <s v="CASH IN HAND"/>
    <n v="61"/>
    <s v="60000-80000"/>
    <n v="2012"/>
    <n v="53"/>
    <n v="0.52178226599999999"/>
    <s v="Low_risk_sub_purpose_code"/>
    <s v="below 0"/>
    <s v="between 100 - 150 percentage"/>
    <s v="between 10 - 15 percentage"/>
    <s v="between 2- 5 percentage"/>
    <s v="Red"/>
    <x v="1"/>
    <x v="2"/>
    <n v="496750"/>
    <n v="496750"/>
    <n v="185442"/>
    <n v="253123"/>
  </r>
  <r>
    <s v="'020900631587050801"/>
    <s v="CASH IN HAND"/>
    <n v="49"/>
    <s v="80000-100000"/>
    <n v="2009"/>
    <n v="52"/>
    <n v="0.83117664199999997"/>
    <s v="Medium_risk_sub_purpose_code"/>
    <s v="Missing"/>
    <s v="Missing"/>
    <s v="Missing"/>
    <s v="Missing"/>
    <s v="Green"/>
    <x v="0"/>
    <x v="0"/>
    <n v="606758"/>
    <n v="0"/>
    <n v="473456"/>
    <n v="495684"/>
  </r>
  <r>
    <s v="'006200740586050801"/>
    <s v="CASH IN HAND"/>
    <n v="61"/>
    <s v="100000-120000"/>
    <n v="2009"/>
    <n v="36"/>
    <n v="0.72600358200000004"/>
    <s v="Low_risk_sub_purpose_code"/>
    <s v="20-40"/>
    <s v="between 50 - 100 percentage"/>
    <s v="between 1 - 5 percentage"/>
    <s v="between 2- 5 percentage"/>
    <s v="Red"/>
    <x v="1"/>
    <x v="2"/>
    <n v="636218"/>
    <n v="636218"/>
    <n v="194576.52"/>
    <n v="302526"/>
  </r>
  <r>
    <s v="'002300816561050201"/>
    <s v="Three Wheeler-Lease-Registered"/>
    <n v="37"/>
    <s v="100000-120000"/>
    <n v="2009"/>
    <n v="36"/>
    <n v="0.83573731299999998"/>
    <s v="Medium_risk_sub_purpose_code"/>
    <s v="60-80"/>
    <s v="between 50 - 100 percentage"/>
    <s v="between 1 - 5 percentage"/>
    <s v="between 2- 5 percentage"/>
    <s v="Red"/>
    <x v="0"/>
    <x v="0"/>
    <n v="567140"/>
    <n v="567140"/>
    <n v="487467.79"/>
    <n v="593693"/>
  </r>
  <r>
    <s v="'005700513113050802"/>
    <s v="CASH IN HAND"/>
    <n v="61"/>
    <s v="80000-100000"/>
    <n v="2006"/>
    <n v="44"/>
    <n v="0.72914710699999996"/>
    <s v="Low_risk_sub_purpose_code"/>
    <s v="Missing"/>
    <s v="between 100 - 150 percentage"/>
    <s v="between 1 - 5 percentage"/>
    <s v="between 2- 5 percentage"/>
    <s v="Green"/>
    <x v="1"/>
    <x v="1"/>
    <n v="419969"/>
    <n v="0"/>
    <n v="137320"/>
    <n v="159150"/>
  </r>
  <r>
    <s v="'010600818550050201"/>
    <s v="Three Wheeler-Lease-Registered"/>
    <n v="49"/>
    <s v="120000+"/>
    <n v="2013"/>
    <n v="39"/>
    <n v="0.79068285699999996"/>
    <s v="Medium_risk_sub_purpose_code"/>
    <s v="60-80"/>
    <s v="less than 50 percentage"/>
    <s v="between 5 - 10 percentage"/>
    <s v="between 2- 5 percentage"/>
    <s v="Red"/>
    <x v="0"/>
    <x v="0"/>
    <n v="0"/>
    <n v="0"/>
    <n v="252449.55"/>
    <n v="621764"/>
  </r>
  <r>
    <s v="'005800819036050202"/>
    <s v="Three Wheeler-Lease-Registered"/>
    <n v="61"/>
    <s v="80000-100000"/>
    <n v="2015"/>
    <n v="22"/>
    <n v="0.76489130400000005"/>
    <s v="Low_risk_sub_purpose_code"/>
    <s v="Missing"/>
    <s v="Missing"/>
    <s v="Missing"/>
    <s v="Missing"/>
    <s v="Red"/>
    <x v="1"/>
    <x v="0"/>
    <n v="878714"/>
    <n v="878714"/>
    <n v="60851"/>
    <n v="546318"/>
  </r>
  <r>
    <s v="'001900817803050801"/>
    <s v="CASH IN HAND"/>
    <n v="49"/>
    <s v="60000-80000"/>
    <n v="2013"/>
    <n v="41"/>
    <n v="0.50435534000000004"/>
    <s v="Medium_risk_sub_purpose_code"/>
    <s v="below 0"/>
    <s v="less than 50 percentage"/>
    <s v="between 10 - 15 percentage"/>
    <s v="Missing"/>
    <s v="Red"/>
    <x v="1"/>
    <x v="2"/>
    <n v="0"/>
    <n v="0"/>
    <n v="212782"/>
    <n v="388094"/>
  </r>
  <r>
    <s v="'017200808831050201"/>
    <s v="Three Wheeler-Lease-Registered"/>
    <n v="61"/>
    <s v="120000+"/>
    <n v="2009"/>
    <n v="32"/>
    <n v="0.74093373100000004"/>
    <s v="Low_risk_sub_purpose_code"/>
    <s v="60-80"/>
    <s v="between 50 - 100 percentage"/>
    <s v="between 1 - 5 percentage"/>
    <s v="between 2- 5 percentage"/>
    <s v="Green"/>
    <x v="0"/>
    <x v="0"/>
    <n v="532765"/>
    <n v="0"/>
    <n v="405320.1"/>
    <n v="447888"/>
  </r>
  <r>
    <s v="'020400814124050201"/>
    <s v="Three Wheeler-Lease-Registered"/>
    <n v="61"/>
    <s v="80000-100000"/>
    <n v="2010"/>
    <n v="37"/>
    <n v="0.82839194599999999"/>
    <s v="Medium_risk_sub_purpose_code"/>
    <s v="60-80"/>
    <s v="between 50 - 100 percentage"/>
    <s v="less than 1 percentage"/>
    <s v="between 2- 5 percentage"/>
    <s v="Green"/>
    <x v="1"/>
    <x v="0"/>
    <n v="713496"/>
    <n v="0"/>
    <n v="464675.95"/>
    <n v="545720"/>
  </r>
  <r>
    <s v="'041600845354050201"/>
    <s v="Three Wheeler-Lease-Registered"/>
    <n v="49"/>
    <s v="60000-80000"/>
    <n v="2013"/>
    <n v="21"/>
    <n v="0.60363316099999997"/>
    <s v="Low_risk_sub_purpose_code"/>
    <s v="Missing"/>
    <s v="Missing"/>
    <s v="Missing"/>
    <s v="Missing"/>
    <s v="Green"/>
    <x v="1"/>
    <x v="1"/>
    <n v="526913"/>
    <n v="0"/>
    <n v="237110"/>
    <n v="237110"/>
  </r>
  <r>
    <s v="'000600823453050202"/>
    <s v="Three Wheeler-Lease-Registered"/>
    <n v="61"/>
    <s v="100000-120000"/>
    <n v="2012"/>
    <n v="20"/>
    <n v="0.62141584900000002"/>
    <s v="Low_risk_sub_purpose_code"/>
    <s v="Missing"/>
    <s v="Missing"/>
    <s v="Missing"/>
    <s v="Missing"/>
    <s v="Green"/>
    <x v="1"/>
    <x v="2"/>
    <n v="644704"/>
    <n v="0"/>
    <n v="232657"/>
    <n v="318199"/>
  </r>
  <r>
    <s v="'006100786663050202"/>
    <s v="Three Wheeler-Lease-Registered"/>
    <n v="37"/>
    <s v="60000-80000"/>
    <n v="2005"/>
    <n v="20"/>
    <n v="0.52095850499999996"/>
    <s v="High_risk_sub_purpose_code"/>
    <s v="Missing"/>
    <s v="Missing"/>
    <s v="Missing"/>
    <s v="Missing"/>
    <s v="Red"/>
    <x v="0"/>
    <x v="0"/>
    <n v="301193"/>
    <n v="301193"/>
    <n v="152004"/>
    <n v="208264"/>
  </r>
  <r>
    <s v="'003400805862050802"/>
    <s v="CASH IN HAND"/>
    <n v="49"/>
    <s v="60000-80000"/>
    <n v="2010"/>
    <n v="50"/>
    <n v="0.66530040300000004"/>
    <s v="Medium_risk_sub_purpose_code"/>
    <s v="0-20"/>
    <s v="between 50 - 100 percentage"/>
    <s v="less than 1 percentage"/>
    <s v="between 2- 5 percentage"/>
    <s v="Green"/>
    <x v="0"/>
    <x v="0"/>
    <n v="432787"/>
    <n v="0"/>
    <n v="433545"/>
    <n v="433545"/>
  </r>
  <r>
    <s v="'007900814017050201"/>
    <s v="Three Wheeler-Lease-Registered"/>
    <n v="61"/>
    <s v="100000-120000"/>
    <n v="2010"/>
    <n v="29"/>
    <n v="0.82762813800000001"/>
    <s v="Medium_risk_sub_purpose_code"/>
    <s v="40-60"/>
    <s v="between 100 - 150 percentage"/>
    <s v="less than 1 percentage"/>
    <s v="between 2- 5 percentage"/>
    <s v="Green"/>
    <x v="1"/>
    <x v="0"/>
    <n v="627831"/>
    <n v="0"/>
    <n v="518460"/>
    <n v="518460"/>
  </r>
  <r>
    <s v="'019200828975050201"/>
    <s v="Three Wheeler-Lease-Registered"/>
    <n v="61"/>
    <s v="40000-60000"/>
    <n v="2017"/>
    <n v="46"/>
    <n v="0.51871666699999996"/>
    <s v="High_risk_sub_purpose_code"/>
    <s v="40-60"/>
    <s v="between 150 - 200 percentage"/>
    <s v="less than 1 percentage"/>
    <s v="between 2- 5 percentage"/>
    <s v="Red"/>
    <x v="0"/>
    <x v="0"/>
    <n v="587415"/>
    <n v="587415"/>
    <n v="218116"/>
    <n v="349395"/>
  </r>
  <r>
    <s v="'005000791575050202"/>
    <s v="Three Wheeler-Lease-Registered"/>
    <n v="43"/>
    <s v="&lt; 40000"/>
    <n v="2012"/>
    <n v="49"/>
    <n v="0.48896390200000001"/>
    <s v="Medium_risk_sub_purpose_code"/>
    <s v="Missing"/>
    <s v="Missing"/>
    <s v="Missing"/>
    <s v="Missing"/>
    <s v="Red"/>
    <x v="0"/>
    <x v="2"/>
    <n v="469552"/>
    <n v="469552"/>
    <n v="116758"/>
    <n v="292306"/>
  </r>
  <r>
    <s v="'001600815174050202"/>
    <s v="Three Wheeler-Lease-Registered"/>
    <n v="49"/>
    <s v="100000-120000"/>
    <n v="2009"/>
    <n v="33"/>
    <n v="0.82497432800000003"/>
    <s v="Medium_risk_sub_purpose_code"/>
    <s v="20-40"/>
    <s v="Missing"/>
    <s v="Missing"/>
    <s v="Missing"/>
    <s v="Red"/>
    <x v="1"/>
    <x v="1"/>
    <n v="0"/>
    <n v="0"/>
    <n v="108596.67"/>
    <n v="515527"/>
  </r>
  <r>
    <s v="'008400746550050202"/>
    <s v="Three Wheeler-Lease-Registered"/>
    <n v="36"/>
    <s v="&lt; 40000"/>
    <n v="2006"/>
    <n v="36"/>
    <n v="0.45246376799999999"/>
    <s v="Low_risk_sub_purpose_code"/>
    <s v="Missing"/>
    <s v="Missing"/>
    <s v="Missing"/>
    <s v="Missing"/>
    <s v="Green"/>
    <x v="0"/>
    <x v="1"/>
    <n v="237968"/>
    <n v="0"/>
    <n v="179972"/>
    <n v="207660"/>
  </r>
  <r>
    <s v="'004100843228050201"/>
    <s v="Three Wheeler-Lease-Registered"/>
    <n v="49"/>
    <s v="100000-120000"/>
    <n v="2007"/>
    <n v="18"/>
    <n v="0.62448273200000004"/>
    <s v="Low_risk_sub_purpose_code"/>
    <s v="Missing"/>
    <s v="Missing"/>
    <s v="Missing"/>
    <s v="Missing"/>
    <s v="Green"/>
    <x v="1"/>
    <x v="1"/>
    <n v="390258"/>
    <n v="0"/>
    <n v="139160"/>
    <n v="173950"/>
  </r>
  <r>
    <s v="'004200719430050202"/>
    <s v="Three Wheeler-Lease-Registered"/>
    <n v="48"/>
    <s v="&lt; 40000"/>
    <n v="2006"/>
    <n v="36"/>
    <n v="0.53851304300000002"/>
    <s v="Low_risk_sub_purpose_code"/>
    <s v="40-60"/>
    <s v="less than 50 percentage"/>
    <s v="between 1 - 5 percentage"/>
    <s v="between 5- 10 percentage"/>
    <s v="Red"/>
    <x v="1"/>
    <x v="1"/>
    <n v="349514"/>
    <n v="0"/>
    <n v="210465"/>
    <n v="224496"/>
  </r>
  <r>
    <s v="'007100840860050201"/>
    <s v="Three Wheeler-Lease-Registered"/>
    <n v="49"/>
    <s v="80000-100000"/>
    <n v="2007"/>
    <n v="47"/>
    <n v="0.62273344500000005"/>
    <s v="Low_risk_sub_purpose_code"/>
    <s v="Missing"/>
    <s v="Missing"/>
    <s v="Missing"/>
    <s v="Missing"/>
    <s v="Red"/>
    <x v="1"/>
    <x v="2"/>
    <n v="0"/>
    <n v="0"/>
    <n v="31355"/>
    <n v="212905"/>
  </r>
  <r>
    <s v="'001600287695050201"/>
    <s v="Three Wheeler-Lease-Registered"/>
    <n v="36"/>
    <s v="&lt; 40000"/>
    <n v="2007"/>
    <n v="36"/>
    <n v="0.44571428600000002"/>
    <s v="Low_risk_sub_purpose_code"/>
    <s v="Missing"/>
    <s v="Missing"/>
    <s v="Missing"/>
    <s v="Missing"/>
    <s v="Red"/>
    <x v="0"/>
    <x v="1"/>
    <n v="295005"/>
    <n v="0"/>
    <n v="195000"/>
    <n v="212433"/>
  </r>
  <r>
    <s v="'007000844530050201"/>
    <s v="Three Wheeler-Lease-Registered"/>
    <n v="49"/>
    <s v="100000-120000"/>
    <n v="2008"/>
    <n v="24"/>
    <n v="0.62374637700000002"/>
    <s v="Low_risk_sub_purpose_code"/>
    <s v="Missing"/>
    <s v="Missing"/>
    <s v="Missing"/>
    <s v="Missing"/>
    <s v="Green"/>
    <x v="1"/>
    <x v="1"/>
    <n v="401885"/>
    <n v="0"/>
    <n v="163875.84"/>
    <n v="176940"/>
  </r>
  <r>
    <s v="'011000703162050202"/>
    <s v="Three Wheeler-Lease-Registered"/>
    <n v="36"/>
    <s v="&lt; 40000"/>
    <n v="2007"/>
    <n v="36"/>
    <n v="0.47663865500000002"/>
    <s v="Low_risk_sub_purpose_code"/>
    <s v="Missing"/>
    <s v="Missing"/>
    <s v="Missing"/>
    <s v="Missing"/>
    <s v="Green"/>
    <x v="0"/>
    <x v="1"/>
    <n v="295936"/>
    <n v="0"/>
    <n v="185290"/>
    <n v="221377"/>
  </r>
  <r>
    <s v="'004700816740050201"/>
    <s v="Three Wheeler-Lease-Registered"/>
    <n v="49"/>
    <s v="100000-120000"/>
    <n v="2011"/>
    <n v="58"/>
    <n v="0.610611613"/>
    <s v="Medium_risk_sub_purpose_code"/>
    <s v="Missing"/>
    <s v="Missing"/>
    <s v="Missing"/>
    <s v="Missing"/>
    <s v="Green"/>
    <x v="0"/>
    <x v="0"/>
    <n v="466383"/>
    <n v="0"/>
    <n v="392734"/>
    <n v="427842"/>
  </r>
  <r>
    <s v="'006500750126050201"/>
    <s v="Three Wheeler-Lease-Registered"/>
    <n v="36"/>
    <s v="&lt; 40000"/>
    <n v="2005"/>
    <n v="36"/>
    <n v="0.43095327100000003"/>
    <s v="Low_risk_sub_purpose_code"/>
    <s v="Missing"/>
    <s v="between 50 - 100 percentage"/>
    <s v="between 1 - 5 percentage"/>
    <s v="between 5- 10 percentage"/>
    <s v="Green"/>
    <x v="0"/>
    <x v="1"/>
    <n v="249126"/>
    <n v="0"/>
    <n v="138140"/>
    <n v="151954"/>
  </r>
  <r>
    <s v="'015900833223050201"/>
    <s v="Three Wheeler-Lease-Registered"/>
    <n v="61"/>
    <s v="100000-120000"/>
    <n v="2011"/>
    <n v="46"/>
    <n v="0.72942164300000001"/>
    <s v="Low_risk_sub_purpose_code"/>
    <s v="Missing"/>
    <s v="Missing"/>
    <s v="Missing"/>
    <s v="Missing"/>
    <s v="Green"/>
    <x v="1"/>
    <x v="2"/>
    <n v="646818"/>
    <n v="0"/>
    <n v="305210"/>
    <n v="336973"/>
  </r>
  <r>
    <s v="'010600805698050801"/>
    <s v="CASH IN HAND"/>
    <n v="61"/>
    <s v="60000-80000"/>
    <n v="2009"/>
    <n v="50"/>
    <n v="0.76563104500000001"/>
    <s v="Medium_risk_sub_purpose_code"/>
    <s v="40-60"/>
    <s v="between 50 - 100 percentage"/>
    <s v="less than 1 percentage"/>
    <s v="less than 2 percentage"/>
    <s v="Red"/>
    <x v="0"/>
    <x v="0"/>
    <n v="593084"/>
    <n v="0"/>
    <n v="242462"/>
    <n v="440840"/>
  </r>
  <r>
    <s v="'000600820915050201"/>
    <s v="Three Wheeler-Lease-Registered"/>
    <n v="61"/>
    <s v="120000+"/>
    <n v="2009"/>
    <n v="39"/>
    <n v="0.81552597000000004"/>
    <s v="Medium_risk_sub_purpose_code"/>
    <s v="20-40"/>
    <s v="less than 50 percentage"/>
    <s v="less than 1 percentage"/>
    <s v="Missing"/>
    <s v="Red"/>
    <x v="1"/>
    <x v="0"/>
    <n v="0"/>
    <n v="0"/>
    <n v="131487"/>
    <n v="452751"/>
  </r>
  <r>
    <s v="'011000815992050201"/>
    <s v="Three Wheeler-Lease-Registered"/>
    <n v="61"/>
    <s v="60000-80000"/>
    <n v="2007"/>
    <n v="40"/>
    <n v="0.68220504199999998"/>
    <s v="Medium_risk_sub_purpose_code"/>
    <s v="60-80"/>
    <s v="between 50 - 100 percentage"/>
    <s v="less than 1 percentage"/>
    <s v="between 5- 10 percentage"/>
    <s v="Red"/>
    <x v="1"/>
    <x v="0"/>
    <n v="0"/>
    <n v="0"/>
    <n v="109432"/>
    <n v="347054"/>
  </r>
  <r>
    <s v="'002100808168050202"/>
    <s v="Three Wheeler-Lease-Registered"/>
    <n v="61"/>
    <s v="120000+"/>
    <n v="2015"/>
    <n v="40"/>
    <n v="0.64751130400000001"/>
    <s v="Medium_risk_sub_purpose_code"/>
    <s v="Missing"/>
    <s v="Missing"/>
    <s v="Missing"/>
    <s v="Missing"/>
    <s v="Green"/>
    <x v="1"/>
    <x v="0"/>
    <n v="676256"/>
    <n v="0"/>
    <n v="559962"/>
    <n v="559962"/>
  </r>
  <r>
    <s v="'007000814473050201"/>
    <s v="Three Wheeler-Lease-Registered"/>
    <n v="61"/>
    <s v="60000-80000"/>
    <n v="2011"/>
    <n v="39"/>
    <n v="0.82304825800000003"/>
    <s v="Medium_risk_sub_purpose_code"/>
    <s v="20-40"/>
    <s v="less than 50 percentage"/>
    <s v="less than 1 percentage"/>
    <s v="above 10 percentage"/>
    <s v="Red"/>
    <x v="1"/>
    <x v="3"/>
    <n v="0"/>
    <n v="0"/>
    <n v="287505.94"/>
    <n v="535686"/>
  </r>
  <r>
    <s v="'000600808125050201"/>
    <s v="Three Wheeler-Lease-Registered"/>
    <n v="37"/>
    <s v="100000-120000"/>
    <n v="2010"/>
    <n v="21"/>
    <n v="0.83484349000000002"/>
    <s v="Medium_risk_sub_purpose_code"/>
    <s v="Missing"/>
    <s v="Missing"/>
    <s v="Missing"/>
    <s v="Missing"/>
    <s v="Red"/>
    <x v="0"/>
    <x v="0"/>
    <n v="0"/>
    <n v="0"/>
    <n v="360781.61"/>
    <n v="708288"/>
  </r>
  <r>
    <s v="'005800828499050201"/>
    <s v="Three Wheeler-Lease-Registered"/>
    <n v="61"/>
    <s v="120000+"/>
    <n v="2009"/>
    <n v="25"/>
    <n v="0.68376250000000005"/>
    <s v="Medium_risk_sub_purpose_code"/>
    <s v="20-40"/>
    <s v="less than 50 percentage"/>
    <s v="less than 1 percentage"/>
    <s v="Missing"/>
    <s v="Green"/>
    <x v="1"/>
    <x v="1"/>
    <n v="546451"/>
    <n v="0"/>
    <n v="317534"/>
    <n v="317534"/>
  </r>
  <r>
    <s v="'000300781942050201"/>
    <s v="Three Wheeler-Lease-Registered"/>
    <n v="61"/>
    <s v="120000+"/>
    <n v="2014"/>
    <n v="47"/>
    <n v="0.82737572299999995"/>
    <s v="Medium_risk_sub_purpose_code"/>
    <s v="Missing"/>
    <s v="Missing"/>
    <s v="Missing"/>
    <s v="Missing"/>
    <s v="Green"/>
    <x v="1"/>
    <x v="0"/>
    <n v="777663"/>
    <n v="0"/>
    <n v="577733"/>
    <n v="608140"/>
  </r>
  <r>
    <s v="'005400815119050201"/>
    <s v="Three Wheeler-Lease-Registered"/>
    <n v="61"/>
    <s v="60000-80000"/>
    <n v="2011"/>
    <n v="28"/>
    <n v="0.82304825800000003"/>
    <s v="Medium_risk_sub_purpose_code"/>
    <s v="20-40"/>
    <s v="less than 50 percentage"/>
    <s v="less than 1 percentage"/>
    <s v="above 10 percentage"/>
    <s v="Green"/>
    <x v="1"/>
    <x v="0"/>
    <n v="705328"/>
    <n v="0"/>
    <n v="515200"/>
    <n v="535800"/>
  </r>
  <r>
    <s v="'011000762808050202"/>
    <s v="Three Wheeler-Lease-Registered"/>
    <n v="61"/>
    <s v="80000-100000"/>
    <n v="2013"/>
    <n v="31"/>
    <n v="0.77359378199999995"/>
    <s v="Low_risk_sub_purpose_code"/>
    <s v="Missing"/>
    <s v="Missing"/>
    <s v="Missing"/>
    <s v="Missing"/>
    <s v="Green"/>
    <x v="1"/>
    <x v="1"/>
    <n v="750818"/>
    <n v="0"/>
    <n v="176173"/>
    <n v="249990"/>
  </r>
  <r>
    <s v="'001900752585050804"/>
    <s v="CASH IN HAND"/>
    <n v="49"/>
    <s v="80000-100000"/>
    <n v="2010"/>
    <n v="23"/>
    <n v="0.82608107399999997"/>
    <s v="Medium_risk_sub_purpose_code"/>
    <s v="20-40"/>
    <s v="between 50 - 100 percentage"/>
    <s v="between 1 - 5 percentage"/>
    <s v="between 2- 5 percentage"/>
    <s v="Red"/>
    <x v="1"/>
    <x v="0"/>
    <n v="0"/>
    <n v="0"/>
    <n v="154468"/>
    <n v="551860"/>
  </r>
  <r>
    <s v="'002300810781050801"/>
    <s v="CASH IN HAND"/>
    <n v="37"/>
    <s v="100000-120000"/>
    <n v="2011"/>
    <n v="35"/>
    <n v="0.83573780600000003"/>
    <s v="High_risk_sub_purpose_code"/>
    <s v="Missing"/>
    <s v="Missing"/>
    <s v="Missing"/>
    <s v="Missing"/>
    <s v="Green"/>
    <x v="0"/>
    <x v="0"/>
    <n v="490410"/>
    <n v="0"/>
    <n v="681328.98"/>
    <n v="717180"/>
  </r>
  <r>
    <s v="'006500818507050201"/>
    <s v="Three Wheeler-Lease-Registered"/>
    <n v="49"/>
    <s v="80000-100000"/>
    <n v="2012"/>
    <n v="48"/>
    <n v="0.74126571399999996"/>
    <s v="Medium_risk_sub_purpose_code"/>
    <s v="Missing"/>
    <s v="Missing"/>
    <s v="Missing"/>
    <s v="Missing"/>
    <s v="Red"/>
    <x v="1"/>
    <x v="1"/>
    <n v="681775"/>
    <n v="0"/>
    <n v="507415"/>
    <n v="556377"/>
  </r>
  <r>
    <s v="'017900806631050202"/>
    <s v="Three Wheeler-Lease-Registered"/>
    <n v="61"/>
    <s v="60000-80000"/>
    <n v="2011"/>
    <n v="52"/>
    <n v="0.80020025800000005"/>
    <s v="Medium_risk_sub_purpose_code"/>
    <s v="20-40"/>
    <s v="less than 50 percentage"/>
    <s v="less than 1 percentage"/>
    <s v="Missing"/>
    <s v="Red"/>
    <x v="1"/>
    <x v="0"/>
    <n v="756788"/>
    <n v="756788"/>
    <n v="382007.12"/>
    <n v="520020"/>
  </r>
  <r>
    <s v="'009000820423050201"/>
    <s v="Three Wheeler-Lease-Registered"/>
    <n v="37"/>
    <s v="60000-80000"/>
    <n v="2015"/>
    <n v="22"/>
    <n v="0.72595130399999996"/>
    <s v="Medium_risk_sub_purpose_code"/>
    <s v="0-20"/>
    <s v="Missing"/>
    <s v="Missing"/>
    <s v="Missing"/>
    <s v="Green"/>
    <x v="0"/>
    <x v="0"/>
    <n v="529227"/>
    <n v="0"/>
    <n v="682242.08"/>
    <n v="688769"/>
  </r>
  <r>
    <s v="'002800156249050202"/>
    <s v="Three Wheeler-Lease-Registered"/>
    <n v="36"/>
    <s v="&lt; 40000"/>
    <n v="2012"/>
    <n v="36"/>
    <n v="0.59014778300000004"/>
    <s v="Low_risk_sub_purpose_code"/>
    <s v="below 0"/>
    <s v="less than 50 percentage"/>
    <s v="between 1 - 5 percentage"/>
    <s v="above 10 percentage"/>
    <s v="Green"/>
    <x v="0"/>
    <x v="1"/>
    <n v="430010"/>
    <n v="0"/>
    <n v="371616"/>
    <n v="398160"/>
  </r>
  <r>
    <s v="'001700611326050801"/>
    <s v="CASH IN HAND"/>
    <n v="49"/>
    <s v="60000-80000"/>
    <n v="2014"/>
    <n v="31"/>
    <n v="0.51926381499999996"/>
    <s v="Medium_risk_sub_purpose_code"/>
    <s v="below 0"/>
    <s v="between 150 - 200 percentage"/>
    <s v="above 15 percentage"/>
    <s v="between 2- 5 percentage"/>
    <s v="Green"/>
    <x v="1"/>
    <x v="2"/>
    <n v="463202"/>
    <n v="0"/>
    <n v="348361.39"/>
    <n v="348512"/>
  </r>
  <r>
    <s v="'006800803597050202"/>
    <s v="Three Wheeler-Lease-Registered"/>
    <n v="37"/>
    <s v="100000-120000"/>
    <n v="2008"/>
    <n v="30"/>
    <n v="0.83096774200000001"/>
    <s v="Medium_risk_sub_purpose_code"/>
    <s v="40-60"/>
    <s v="between 100 - 150 percentage"/>
    <s v="between 1 - 5 percentage"/>
    <s v="between 2- 5 percentage"/>
    <s v="Red"/>
    <x v="1"/>
    <x v="0"/>
    <n v="440468"/>
    <n v="440468"/>
    <n v="416531.76"/>
    <n v="533673"/>
  </r>
  <r>
    <s v="'000900836529050201"/>
    <s v="Three Wheeler-Lease-Registered"/>
    <n v="61"/>
    <s v="80000-100000"/>
    <n v="2012"/>
    <n v="23"/>
    <n v="0.62859211800000003"/>
    <s v="Low_risk_sub_purpose_code"/>
    <s v="Missing"/>
    <s v="Missing"/>
    <s v="Missing"/>
    <s v="Missing"/>
    <s v="Red"/>
    <x v="1"/>
    <x v="0"/>
    <n v="656850"/>
    <n v="656850"/>
    <n v="197262"/>
    <n v="288144"/>
  </r>
  <r>
    <s v="'005800610072050202"/>
    <s v="Three Wheeler-Lease-Registered"/>
    <n v="61"/>
    <s v="100000-120000"/>
    <n v="2011"/>
    <n v="32"/>
    <n v="0.68432928999999998"/>
    <s v="Low_risk_sub_purpose_code"/>
    <s v="Missing"/>
    <s v="Missing"/>
    <s v="Missing"/>
    <s v="Missing"/>
    <s v="Green"/>
    <x v="1"/>
    <x v="2"/>
    <n v="647109"/>
    <n v="0"/>
    <n v="259869.37"/>
    <n v="330722"/>
  </r>
  <r>
    <s v="'008400841956050202"/>
    <s v="Three Wheeler-Lease-Registered"/>
    <n v="61"/>
    <s v="100000-120000"/>
    <n v="2010"/>
    <n v="26"/>
    <n v="0.75746484000000003"/>
    <s v="Low_risk_sub_purpose_code"/>
    <s v="Missing"/>
    <s v="between 150 - 200 percentage"/>
    <s v="less than 1 percentage"/>
    <s v="between 2- 5 percentage"/>
    <s v="Green"/>
    <x v="0"/>
    <x v="1"/>
    <n v="583939"/>
    <n v="0"/>
    <n v="231460"/>
    <n v="231460"/>
  </r>
  <r>
    <s v="'003100810702050201"/>
    <s v="Three Wheeler-Lease-Registered"/>
    <n v="61"/>
    <s v="120000+"/>
    <n v="2014"/>
    <n v="37"/>
    <n v="0.76520323700000004"/>
    <s v="Medium_risk_sub_purpose_code"/>
    <s v="Missing"/>
    <s v="Missing"/>
    <s v="Missing"/>
    <s v="Missing"/>
    <s v="Green"/>
    <x v="1"/>
    <x v="0"/>
    <n v="719019"/>
    <n v="0"/>
    <n v="564560"/>
    <n v="564560"/>
  </r>
  <r>
    <s v="'012700836905050201"/>
    <s v="Three Wheeler-Lease-Registered"/>
    <n v="49"/>
    <s v="60000-80000"/>
    <n v="2006"/>
    <n v="52"/>
    <n v="0.62448285699999995"/>
    <s v="Low_risk_sub_purpose_code"/>
    <s v="Missing"/>
    <s v="Missing"/>
    <s v="Missing"/>
    <s v="Missing"/>
    <s v="Green"/>
    <x v="0"/>
    <x v="0"/>
    <n v="419456"/>
    <n v="0"/>
    <n v="167441"/>
    <n v="219660"/>
  </r>
  <r>
    <s v="'006500816230050201"/>
    <s v="Three Wheeler-Lease-Registered"/>
    <n v="37"/>
    <s v="60000-80000"/>
    <n v="2009"/>
    <n v="38"/>
    <n v="0.83528875899999999"/>
    <s v="Medium_risk_sub_purpose_code"/>
    <s v="20-40"/>
    <s v="Missing"/>
    <s v="Missing"/>
    <s v="Missing"/>
    <s v="Green"/>
    <x v="0"/>
    <x v="0"/>
    <n v="449492"/>
    <n v="0"/>
    <n v="595023"/>
    <n v="595023"/>
  </r>
  <r>
    <s v="'006100731390050802"/>
    <s v="CASH IN HAND"/>
    <n v="61"/>
    <s v="&lt; 40000"/>
    <n v="2012"/>
    <n v="47"/>
    <n v="0.70967122000000005"/>
    <s v="Medium_risk_sub_purpose_code"/>
    <s v="Above 80"/>
    <s v="between 50 - 100 percentage"/>
    <s v="less than 1 percentage"/>
    <s v="between 2- 5 percentage"/>
    <s v="Green"/>
    <x v="0"/>
    <x v="2"/>
    <n v="734743"/>
    <n v="0"/>
    <n v="322235.48"/>
    <n v="359436"/>
  </r>
  <r>
    <s v="'001700449210050201"/>
    <s v="Three Wheeler-Lease-Registered"/>
    <n v="37"/>
    <s v="40000-60000"/>
    <n v="2010"/>
    <n v="51"/>
    <n v="0.73797712699999996"/>
    <s v="Low_risk_sub_purpose_code"/>
    <s v="Missing"/>
    <s v="Missing"/>
    <s v="Missing"/>
    <s v="Missing"/>
    <s v="Green"/>
    <x v="0"/>
    <x v="2"/>
    <n v="505724"/>
    <n v="0"/>
    <n v="400498"/>
    <n v="400498"/>
  </r>
  <r>
    <s v="'010400824120050201"/>
    <s v="Three Wheeler-Lease-Registered"/>
    <n v="61"/>
    <s v="100000-120000"/>
    <n v="2010"/>
    <n v="26"/>
    <n v="0.77279570500000005"/>
    <s v="Low_risk_sub_purpose_code"/>
    <s v="0-20"/>
    <s v="Missing"/>
    <s v="Missing"/>
    <s v="Missing"/>
    <s v="Green"/>
    <x v="1"/>
    <x v="0"/>
    <n v="646995"/>
    <n v="0"/>
    <n v="427005"/>
    <n v="458406"/>
  </r>
  <r>
    <s v="'000700837734050201"/>
    <s v="Three Wheeler-Lease-Registered"/>
    <n v="37"/>
    <s v="60000-80000"/>
    <n v="2008"/>
    <n v="27"/>
    <n v="0.60790580599999999"/>
    <s v="Low_risk_sub_purpose_code"/>
    <s v="20-40"/>
    <s v="between 100 - 150 percentage"/>
    <s v="between 1 - 5 percentage"/>
    <s v="between 2- 5 percentage"/>
    <s v="Green"/>
    <x v="0"/>
    <x v="0"/>
    <n v="379387"/>
    <n v="0"/>
    <n v="271476"/>
    <n v="271476"/>
  </r>
  <r>
    <s v="'005200804445050202"/>
    <s v="Three Wheeler-Lease-Registered"/>
    <n v="73"/>
    <s v="60000-80000"/>
    <n v="2015"/>
    <n v="29"/>
    <n v="0.86262720000000004"/>
    <s v="Medium_risk_sub_purpose_code"/>
    <s v="20-40"/>
    <s v="between 100 - 150 percentage"/>
    <s v="less than 1 percentage"/>
    <s v="between 2- 5 percentage"/>
    <s v="Green"/>
    <x v="1"/>
    <x v="1"/>
    <n v="917267"/>
    <n v="0"/>
    <n v="610449"/>
    <n v="610449"/>
  </r>
  <r>
    <s v="'002600710957050801"/>
    <s v="CASH IN HAND"/>
    <n v="61"/>
    <s v="60000-80000"/>
    <n v="2012"/>
    <n v="24"/>
    <n v="0.774547455"/>
    <s v="Low_risk_sub_purpose_code"/>
    <s v="40-60"/>
    <s v="between 100 - 150 percentage"/>
    <s v="between 5 - 10 percentage"/>
    <s v="between 2- 5 percentage"/>
    <s v="Green"/>
    <x v="1"/>
    <x v="1"/>
    <n v="686241"/>
    <n v="0"/>
    <n v="201799"/>
    <n v="252570"/>
  </r>
  <r>
    <s v="'008400843432050201"/>
    <s v="Three Wheeler-Lease-Registered"/>
    <n v="37"/>
    <s v="60000-80000"/>
    <n v="2005"/>
    <n v="24"/>
    <n v="0.62771835899999995"/>
    <s v="Low_risk_sub_purpose_code"/>
    <s v="Missing"/>
    <s v="between 50 - 100 percentage"/>
    <s v="between 10 - 15 percentage"/>
    <s v="between 5- 10 percentage"/>
    <s v="Red"/>
    <x v="0"/>
    <x v="1"/>
    <n v="413721"/>
    <n v="413721"/>
    <n v="54232"/>
    <n v="178660"/>
  </r>
  <r>
    <s v="'000600627137050204"/>
    <s v="Three Wheeler-Lease-Registered"/>
    <n v="49"/>
    <s v="80000-100000"/>
    <n v="2012"/>
    <n v="48"/>
    <n v="0.72487044"/>
    <s v="Low_risk_sub_purpose_code"/>
    <s v="0-20"/>
    <s v="between 50 - 100 percentage"/>
    <s v="between 1 - 5 percentage"/>
    <s v="between 2- 5 percentage"/>
    <s v="Red"/>
    <x v="0"/>
    <x v="1"/>
    <n v="667971"/>
    <n v="0"/>
    <n v="337282"/>
    <n v="378222"/>
  </r>
  <r>
    <s v="'006100791260050202"/>
    <s v="Three Wheeler-Lease-Registered"/>
    <n v="49"/>
    <s v="80000-100000"/>
    <n v="2010"/>
    <n v="38"/>
    <n v="0.68335227600000004"/>
    <s v="Low_risk_sub_purpose_code"/>
    <s v="40-60"/>
    <s v="between 50 - 100 percentage"/>
    <s v="between 5 - 10 percentage"/>
    <s v="between 2- 5 percentage"/>
    <s v="Red"/>
    <x v="1"/>
    <x v="2"/>
    <n v="661452"/>
    <n v="661452"/>
    <n v="119414"/>
    <n v="255277"/>
  </r>
  <r>
    <s v="'006700838892050201"/>
    <s v="Three Wheeler-Lease-Registered"/>
    <n v="49"/>
    <s v="80000-100000"/>
    <n v="2007"/>
    <n v="22"/>
    <n v="0.79765781499999999"/>
    <s v="Low_risk_sub_purpose_code"/>
    <s v="Missing"/>
    <s v="Missing"/>
    <s v="Missing"/>
    <s v="Missing"/>
    <s v="Green"/>
    <x v="1"/>
    <x v="1"/>
    <n v="559405"/>
    <n v="0"/>
    <n v="240825"/>
    <n v="269115"/>
  </r>
  <r>
    <s v="'009500827291050201"/>
    <s v="Three Wheeler-Lease-Registered"/>
    <n v="49"/>
    <s v="60000-80000"/>
    <n v="2012"/>
    <n v="25"/>
    <n v="0.68967122000000003"/>
    <s v="Medium_risk_sub_purpose_code"/>
    <s v="20-40"/>
    <s v="between 50 - 100 percentage"/>
    <s v="between 1 - 5 percentage"/>
    <s v="between 5- 10 percentage"/>
    <s v="Red"/>
    <x v="1"/>
    <x v="1"/>
    <n v="0"/>
    <n v="0"/>
    <n v="174297"/>
    <n v="449552"/>
  </r>
  <r>
    <s v="'041400806005050201"/>
    <s v="Three Wheeler-Lease-Registered"/>
    <n v="37"/>
    <s v="60000-80000"/>
    <n v="2011"/>
    <n v="48"/>
    <n v="0.60074322599999996"/>
    <s v="Medium_risk_sub_purpose_code"/>
    <s v="40-60"/>
    <s v="less than 50 percentage"/>
    <s v="between 5 - 10 percentage"/>
    <s v="between 5- 10 percentage"/>
    <s v="Green"/>
    <x v="0"/>
    <x v="0"/>
    <n v="327497"/>
    <n v="0"/>
    <n v="457969.19"/>
    <n v="491715"/>
  </r>
  <r>
    <s v="'014800845480050201"/>
    <s v="Three Wheeler-Lease-Registered"/>
    <n v="49"/>
    <s v="80000-100000"/>
    <n v="2006"/>
    <n v="22"/>
    <n v="0.634804959"/>
    <s v="Low_risk_sub_purpose_code"/>
    <s v="Missing"/>
    <s v="Missing"/>
    <s v="Missing"/>
    <s v="Missing"/>
    <s v="Green"/>
    <x v="1"/>
    <x v="1"/>
    <n v="348101"/>
    <n v="0"/>
    <n v="163060"/>
    <n v="163060"/>
  </r>
  <r>
    <s v="'004200836938050201"/>
    <s v="Three Wheeler-Lease-Registered"/>
    <n v="49"/>
    <s v="60000-80000"/>
    <n v="2011"/>
    <n v="19"/>
    <n v="0.65696105299999996"/>
    <s v="Low_risk_sub_purpose_code"/>
    <s v="Missing"/>
    <s v="Missing"/>
    <s v="Missing"/>
    <s v="Missing"/>
    <s v="Green"/>
    <x v="0"/>
    <x v="1"/>
    <n v="549080"/>
    <n v="0"/>
    <n v="303492"/>
    <n v="303492"/>
  </r>
  <r>
    <s v="'019600815118050202"/>
    <s v="Three Wheeler-Lease-Registered"/>
    <n v="61"/>
    <s v="60000-80000"/>
    <n v="2014"/>
    <n v="24"/>
    <n v="0.62422566499999999"/>
    <s v="Low_risk_sub_purpose_code"/>
    <s v="Missing"/>
    <s v="Missing"/>
    <s v="Missing"/>
    <s v="Missing"/>
    <s v="Green"/>
    <x v="0"/>
    <x v="2"/>
    <n v="660013"/>
    <n v="0"/>
    <n v="308571"/>
    <n v="342440"/>
  </r>
  <r>
    <s v="'021300761728050801"/>
    <s v="CASH IN HAND"/>
    <n v="61"/>
    <s v="80000-100000"/>
    <n v="2008"/>
    <n v="28"/>
    <n v="0.524674839"/>
    <s v="Medium_risk_sub_purpose_code"/>
    <s v="20-40"/>
    <s v="between 50 - 100 percentage"/>
    <s v="between 10 - 15 percentage"/>
    <s v="between 2- 5 percentage"/>
    <s v="Green"/>
    <x v="1"/>
    <x v="0"/>
    <n v="369541"/>
    <n v="0"/>
    <n v="226239"/>
    <n v="230448"/>
  </r>
  <r>
    <s v="'005000630932050201"/>
    <s v="Three Wheeler-Lease-Registered"/>
    <n v="61"/>
    <s v="60000-80000"/>
    <n v="2015"/>
    <n v="24"/>
    <n v="0.69002782600000001"/>
    <s v="Low_risk_sub_purpose_code"/>
    <s v="Missing"/>
    <s v="Missing"/>
    <s v="Missing"/>
    <s v="Missing"/>
    <s v="Red"/>
    <x v="1"/>
    <x v="2"/>
    <n v="777004"/>
    <n v="777004"/>
    <n v="132548"/>
    <n v="382031"/>
  </r>
  <r>
    <s v="'004100750152050801"/>
    <s v="CASH IN HAND"/>
    <n v="49"/>
    <s v="40000-60000"/>
    <n v="2006"/>
    <n v="38"/>
    <n v="0.82927142899999995"/>
    <s v="Medium_risk_sub_purpose_code"/>
    <s v="20-40"/>
    <s v="less than 50 percentage"/>
    <s v="less than 1 percentage"/>
    <s v="Missing"/>
    <s v="Red"/>
    <x v="0"/>
    <x v="0"/>
    <n v="533910"/>
    <n v="533910"/>
    <n v="175861"/>
    <n v="447783"/>
  </r>
  <r>
    <s v="'004400804431050202"/>
    <s v="Three Wheeler-Lease-Registered"/>
    <n v="37"/>
    <s v="40000-60000"/>
    <n v="2013"/>
    <n v="30"/>
    <n v="0.69282190499999996"/>
    <s v="Low_risk_sub_purpose_code"/>
    <s v="20-40"/>
    <s v="between 50 - 100 percentage"/>
    <s v="between 5 - 10 percentage"/>
    <s v="above 10 percentage"/>
    <s v="Green"/>
    <x v="0"/>
    <x v="0"/>
    <n v="443764"/>
    <n v="0"/>
    <n v="551589.72"/>
    <n v="578160"/>
  </r>
  <r>
    <s v="'008400821447050201"/>
    <s v="Three Wheeler-Lease-Registered"/>
    <n v="61"/>
    <s v="120000+"/>
    <n v="2015"/>
    <n v="19"/>
    <n v="0.81911940299999997"/>
    <s v="Medium_risk_sub_purpose_code"/>
    <s v="Missing"/>
    <s v="Missing"/>
    <s v="Missing"/>
    <s v="Missing"/>
    <s v="Red"/>
    <x v="1"/>
    <x v="1"/>
    <n v="0"/>
    <n v="0"/>
    <n v="183900"/>
    <n v="731500"/>
  </r>
  <r>
    <s v="'000300805173050201"/>
    <s v="Three Wheeler-Lease-Registered"/>
    <n v="61"/>
    <s v="120000+"/>
    <n v="2014"/>
    <n v="20"/>
    <n v="0.85730634900000002"/>
    <s v="Medium_risk_sub_purpose_code"/>
    <s v="Missing"/>
    <s v="Missing"/>
    <s v="Missing"/>
    <s v="Missing"/>
    <s v="Red"/>
    <x v="1"/>
    <x v="4"/>
    <n v="0"/>
    <n v="0"/>
    <n v="354038"/>
    <n v="654633"/>
  </r>
  <r>
    <s v="'001600661707050202"/>
    <s v="Three Wheeler-Lease-Registered"/>
    <n v="61"/>
    <s v="100000-120000"/>
    <n v="2009"/>
    <n v="39"/>
    <n v="0.72416955199999999"/>
    <s v="Low_risk_sub_purpose_code"/>
    <s v="Above 80"/>
    <s v="between 50 - 100 percentage"/>
    <s v="between 10 - 15 percentage"/>
    <s v="between 2- 5 percentage"/>
    <s v="Green"/>
    <x v="1"/>
    <x v="2"/>
    <n v="544556"/>
    <n v="0"/>
    <n v="270529.69"/>
    <n v="291326"/>
  </r>
  <r>
    <s v="'005300659618050201"/>
    <s v="Three Wheeler-Lease-Registered"/>
    <n v="49"/>
    <s v="40000-60000"/>
    <n v="2011"/>
    <n v="23"/>
    <n v="0.77789006500000002"/>
    <s v="Medium_risk_sub_purpose_code"/>
    <s v="Above 80"/>
    <s v="between 100 - 150 percentage"/>
    <s v="between 1 - 5 percentage"/>
    <s v="between 2- 5 percentage"/>
    <s v="Green"/>
    <x v="1"/>
    <x v="2"/>
    <n v="631239"/>
    <n v="0"/>
    <n v="440895"/>
    <n v="440895"/>
  </r>
  <r>
    <s v="'012500841688050201"/>
    <s v="Three Wheeler-Lease-Registered"/>
    <n v="61"/>
    <s v="60000-80000"/>
    <n v="2012"/>
    <n v="45"/>
    <n v="0.62217441500000004"/>
    <s v="Low_risk_sub_purpose_code"/>
    <s v="Missing"/>
    <s v="Missing"/>
    <s v="Missing"/>
    <s v="Missing"/>
    <s v="Green"/>
    <x v="0"/>
    <x v="1"/>
    <n v="572124"/>
    <n v="0"/>
    <n v="202026.6"/>
    <n v="213900"/>
  </r>
  <r>
    <s v="'007000701412050801"/>
    <s v="CASH IN HAND"/>
    <n v="61"/>
    <s v="80000-100000"/>
    <n v="2014"/>
    <n v="31"/>
    <n v="0.71076254299999997"/>
    <s v="Medium_risk_sub_purpose_code"/>
    <s v="40-60"/>
    <s v="between 50 - 100 percentage"/>
    <s v="between 5 - 10 percentage"/>
    <s v="between 2- 5 percentage"/>
    <s v="Green"/>
    <x v="1"/>
    <x v="2"/>
    <n v="707351"/>
    <n v="0"/>
    <n v="423276"/>
    <n v="437664"/>
  </r>
  <r>
    <s v="'008200823813050201"/>
    <s v="Three Wheeler-Lease-Registered"/>
    <n v="73"/>
    <s v="80000-100000"/>
    <n v="2009"/>
    <n v="37"/>
    <n v="0.82563582099999999"/>
    <s v="Low_risk_sub_purpose_code"/>
    <s v="60-80"/>
    <s v="between 50 - 100 percentage"/>
    <s v="between 1 - 5 percentage"/>
    <s v="between 2- 5 percentage"/>
    <s v="Red"/>
    <x v="1"/>
    <x v="0"/>
    <n v="0"/>
    <n v="0"/>
    <n v="54161"/>
    <n v="398898"/>
  </r>
  <r>
    <s v="'018000314762050201"/>
    <s v="Three Wheeler-Lease-Registered"/>
    <n v="61"/>
    <s v="80000-100000"/>
    <n v="2015"/>
    <n v="40"/>
    <n v="0.72583652200000004"/>
    <s v="Low_risk_sub_purpose_code"/>
    <s v="20-40"/>
    <s v="between 50 - 100 percentage"/>
    <s v="between 5 - 10 percentage"/>
    <s v="between 2- 5 percentage"/>
    <s v="Red"/>
    <x v="1"/>
    <x v="2"/>
    <n v="854353"/>
    <n v="854353"/>
    <n v="225229"/>
    <n v="332519"/>
  </r>
  <r>
    <s v="'012800818965050202"/>
    <s v="Three Wheeler-Lease-Registered"/>
    <n v="49"/>
    <s v="80000-100000"/>
    <n v="2012"/>
    <n v="20"/>
    <n v="0.83021685499999998"/>
    <s v="Medium_risk_sub_purpose_code"/>
    <s v="Missing"/>
    <s v="Missing"/>
    <s v="Missing"/>
    <s v="Missing"/>
    <s v="Green"/>
    <x v="1"/>
    <x v="0"/>
    <n v="632917"/>
    <n v="0"/>
    <n v="590235"/>
    <n v="590235"/>
  </r>
  <r>
    <s v="'014100839287050202"/>
    <s v="Three Wheeler-Lease-Registered"/>
    <n v="49"/>
    <s v="100000-120000"/>
    <n v="2010"/>
    <n v="25"/>
    <n v="0.62448220700000001"/>
    <s v="Low_risk_sub_purpose_code"/>
    <s v="20-40"/>
    <s v="between 100 - 150 percentage"/>
    <s v="above 15 percentage"/>
    <s v="between 2- 5 percentage"/>
    <s v="Green"/>
    <x v="1"/>
    <x v="2"/>
    <n v="534885"/>
    <n v="0"/>
    <n v="220211"/>
    <n v="257345"/>
  </r>
  <r>
    <s v="'008400498904050202"/>
    <s v="Three Wheeler-Lease-Registered"/>
    <n v="48"/>
    <s v="&lt; 40000"/>
    <n v="2016"/>
    <n v="36"/>
    <n v="0.29250800399999999"/>
    <s v="Low_risk_sub_purpose_code"/>
    <s v="below 0"/>
    <s v="between 50 - 100 percentage"/>
    <s v="above 15 percentage"/>
    <s v="between 5- 10 percentage"/>
    <s v="Green"/>
    <x v="0"/>
    <x v="1"/>
    <n v="287506"/>
    <n v="0"/>
    <n v="183386"/>
    <n v="183386"/>
  </r>
  <r>
    <s v="'009400640739050801"/>
    <s v="CASH IN HAND"/>
    <n v="61"/>
    <s v="60000-80000"/>
    <n v="2011"/>
    <n v="25"/>
    <n v="0.74463102999999997"/>
    <s v="Medium_risk_sub_purpose_code"/>
    <s v="60-80"/>
    <s v="between 50 - 100 percentage"/>
    <s v="between 1 - 5 percentage"/>
    <s v="between 2- 5 percentage"/>
    <s v="Red"/>
    <x v="0"/>
    <x v="2"/>
    <n v="777702"/>
    <n v="777702"/>
    <n v="245476.61"/>
    <n v="338287"/>
  </r>
  <r>
    <s v="'012500807287050201"/>
    <s v="Three Wheeler-Lease-Registered"/>
    <n v="25"/>
    <s v="&lt; 40000"/>
    <n v="2015"/>
    <n v="31"/>
    <n v="0.67027478299999999"/>
    <s v="Medium_risk_sub_purpose_code"/>
    <s v="20-40"/>
    <s v="less than 50 percentage"/>
    <s v="less than 1 percentage"/>
    <s v="Missing"/>
    <s v="Green"/>
    <x v="0"/>
    <x v="3"/>
    <n v="190802"/>
    <n v="0"/>
    <n v="895566"/>
    <n v="895566"/>
  </r>
  <r>
    <s v="'000600809806050201"/>
    <s v="Three Wheeler-Lease-Registered"/>
    <n v="61"/>
    <s v="100000-120000"/>
    <n v="2014"/>
    <n v="31"/>
    <n v="0.755638382"/>
    <s v="Medium_risk_sub_purpose_code"/>
    <s v="20-40"/>
    <s v="less than 50 percentage"/>
    <s v="above 15 percentage"/>
    <s v="above 10 percentage"/>
    <s v="Red"/>
    <x v="1"/>
    <x v="0"/>
    <n v="0"/>
    <n v="0"/>
    <n v="172551"/>
    <n v="579448"/>
  </r>
  <r>
    <s v="'015700500583050201"/>
    <s v="Three Wheeler-Lease-Registered"/>
    <n v="49"/>
    <s v="120000+"/>
    <n v="2007"/>
    <n v="49"/>
    <n v="0.83069579800000004"/>
    <s v="Medium_risk_sub_purpose_code"/>
    <s v="Missing"/>
    <s v="Missing"/>
    <s v="Missing"/>
    <s v="Missing"/>
    <s v="Red"/>
    <x v="1"/>
    <x v="0"/>
    <n v="0"/>
    <n v="0"/>
    <n v="294742"/>
    <n v="451744"/>
  </r>
  <r>
    <s v="'015900810703050201"/>
    <s v="Three Wheeler-Lease-Registered"/>
    <n v="61"/>
    <s v="120000+"/>
    <n v="2007"/>
    <n v="36"/>
    <n v="0.82092504200000005"/>
    <s v="Medium_risk_sub_purpose_code"/>
    <s v="20-40"/>
    <s v="Missing"/>
    <s v="Missing"/>
    <s v="Missing"/>
    <s v="Red"/>
    <x v="1"/>
    <x v="0"/>
    <n v="590721"/>
    <n v="590721"/>
    <n v="350074"/>
    <n v="428580"/>
  </r>
  <r>
    <s v="'002300598032050202"/>
    <s v="Three Wheeler-Lease-Registered"/>
    <n v="61"/>
    <s v="80000-100000"/>
    <n v="2015"/>
    <n v="35"/>
    <n v="0.726202609"/>
    <s v="Medium_risk_sub_purpose_code"/>
    <s v="40-60"/>
    <s v="between 50 - 100 percentage"/>
    <s v="between 1 - 5 percentage"/>
    <s v="between 2- 5 percentage"/>
    <s v="Red"/>
    <x v="1"/>
    <x v="2"/>
    <n v="848400"/>
    <n v="848400"/>
    <n v="308147"/>
    <n v="428736"/>
  </r>
  <r>
    <s v="'005900591213050801"/>
    <s v="CASH IN HAND"/>
    <n v="61"/>
    <s v="120000+"/>
    <n v="2007"/>
    <n v="36"/>
    <n v="0.622808739"/>
    <s v="Medium_risk_sub_purpose_code"/>
    <s v="Missing"/>
    <s v="Missing"/>
    <s v="Missing"/>
    <s v="Missing"/>
    <s v="Green"/>
    <x v="0"/>
    <x v="2"/>
    <n v="433055"/>
    <n v="0"/>
    <n v="211610"/>
    <n v="241220"/>
  </r>
  <r>
    <s v="'006900595338050201"/>
    <s v="Three Wheeler-Lease-Registered"/>
    <n v="60"/>
    <s v="&lt; 40000"/>
    <n v="2015"/>
    <n v="36"/>
    <n v="0.52824561400000003"/>
    <s v="Low_risk_sub_purpose_code"/>
    <s v="Missing"/>
    <s v="Missing"/>
    <s v="Missing"/>
    <s v="Missing"/>
    <s v="Red"/>
    <x v="0"/>
    <x v="1"/>
    <n v="599613"/>
    <n v="599613"/>
    <n v="220050"/>
    <n v="307650"/>
  </r>
  <r>
    <s v="'041000783071050201"/>
    <s v="Three Wheeler-Lease-Registered"/>
    <n v="37"/>
    <s v="60000-80000"/>
    <n v="2016"/>
    <n v="31"/>
    <n v="0.62745359199999995"/>
    <s v="Low_risk_sub_purpose_code"/>
    <s v="20-40"/>
    <s v="between 50 - 100 percentage"/>
    <s v="between 10 - 15 percentage"/>
    <s v="between 2- 5 percentage"/>
    <s v="Green"/>
    <x v="0"/>
    <x v="0"/>
    <n v="581563"/>
    <n v="0"/>
    <n v="326100"/>
    <n v="326100"/>
  </r>
  <r>
    <s v="'004000840922050201"/>
    <s v="Three Wheeler-Lease-Registered"/>
    <n v="61"/>
    <s v="100000-120000"/>
    <n v="2008"/>
    <n v="33"/>
    <n v="0.62245935500000005"/>
    <s v="Low_risk_sub_purpose_code"/>
    <s v="20-40"/>
    <s v="between 150 - 200 percentage"/>
    <s v="less than 1 percentage"/>
    <s v="between 2- 5 percentage"/>
    <s v="Green"/>
    <x v="0"/>
    <x v="2"/>
    <n v="449897"/>
    <n v="0"/>
    <n v="203324"/>
    <n v="203324"/>
  </r>
  <r>
    <s v="'005900832192050201"/>
    <s v="Three Wheeler-Lease-Registered"/>
    <n v="55"/>
    <s v="100000-120000"/>
    <n v="2010"/>
    <n v="20"/>
    <n v="0.62820744799999995"/>
    <s v="Medium_risk_sub_purpose_code"/>
    <s v="Missing"/>
    <s v="Missing"/>
    <s v="Missing"/>
    <s v="Missing"/>
    <s v="Green"/>
    <x v="1"/>
    <x v="2"/>
    <n v="529717"/>
    <n v="0"/>
    <n v="274664"/>
    <n v="295792"/>
  </r>
  <r>
    <s v="'002500820326050801"/>
    <s v="CASH IN HAND"/>
    <n v="61"/>
    <s v="80000-100000"/>
    <n v="2010"/>
    <n v="32"/>
    <n v="0.77031613799999998"/>
    <s v="Medium_risk_sub_purpose_code"/>
    <s v="Missing"/>
    <s v="Missing"/>
    <s v="Missing"/>
    <s v="Missing"/>
    <s v="Green"/>
    <x v="1"/>
    <x v="1"/>
    <n v="614608"/>
    <n v="0"/>
    <n v="430326"/>
    <n v="454233"/>
  </r>
  <r>
    <s v="'006500810579050801"/>
    <s v="CASH IN HAND"/>
    <n v="61"/>
    <s v="&lt; 40000"/>
    <n v="2015"/>
    <n v="33"/>
    <n v="0.82737565199999996"/>
    <s v="Medium_risk_sub_purpose_code"/>
    <s v="60-80"/>
    <s v="less than 50 percentage"/>
    <s v="less than 1 percentage"/>
    <s v="above 10 percentage"/>
    <s v="Green"/>
    <x v="0"/>
    <x v="0"/>
    <n v="826952"/>
    <n v="0"/>
    <n v="626425.72"/>
    <n v="643360"/>
  </r>
  <r>
    <s v="'001900802103050801"/>
    <s v="CASH IN HAND"/>
    <n v="37"/>
    <s v="40000-60000"/>
    <n v="2012"/>
    <n v="27"/>
    <n v="0.688406607"/>
    <s v="Medium_risk_sub_purpose_code"/>
    <s v="60-80"/>
    <s v="between 100 - 150 percentage"/>
    <s v="between 5 - 10 percentage"/>
    <s v="between 2- 5 percentage"/>
    <s v="Red"/>
    <x v="0"/>
    <x v="2"/>
    <n v="647302"/>
    <n v="647302"/>
    <n v="302387"/>
    <n v="417872"/>
  </r>
  <r>
    <s v="'003600805297050203"/>
    <s v="Three Wheeler-Lease-Registered"/>
    <n v="49"/>
    <s v="60000-80000"/>
    <n v="2014"/>
    <n v="22"/>
    <n v="0.82564081600000006"/>
    <s v="Medium_risk_sub_purpose_code"/>
    <s v="Missing"/>
    <s v="Missing"/>
    <s v="Missing"/>
    <s v="Missing"/>
    <s v="Red"/>
    <x v="1"/>
    <x v="1"/>
    <n v="766598"/>
    <n v="0"/>
    <n v="616531"/>
    <n v="683319"/>
  </r>
  <r>
    <s v="'040200534597050201"/>
    <s v="Three Wheeler-Lease-Registered"/>
    <n v="49"/>
    <s v="40000-60000"/>
    <n v="2012"/>
    <n v="38"/>
    <n v="0.83117685500000005"/>
    <s v="Low_risk_sub_purpose_code"/>
    <s v="40-60"/>
    <s v="between 50 - 100 percentage"/>
    <s v="between 1 - 5 percentage"/>
    <s v="between 2- 5 percentage"/>
    <s v="Red"/>
    <x v="0"/>
    <x v="0"/>
    <n v="772797"/>
    <n v="772797"/>
    <n v="236143.76"/>
    <n v="640920"/>
  </r>
  <r>
    <s v="'007000838393050201"/>
    <s v="Three Wheeler-Lease-Registered"/>
    <n v="61"/>
    <s v="120000+"/>
    <n v="2009"/>
    <n v="22"/>
    <n v="0.62155094899999996"/>
    <s v="Low_risk_sub_purpose_code"/>
    <s v="Missing"/>
    <s v="Missing"/>
    <s v="Missing"/>
    <s v="Missing"/>
    <s v="Green"/>
    <x v="1"/>
    <x v="0"/>
    <n v="492130"/>
    <n v="0"/>
    <n v="222013"/>
    <n v="242196"/>
  </r>
  <r>
    <s v="'002700702124050801"/>
    <s v="CASH IN HAND"/>
    <n v="61"/>
    <s v="80000-100000"/>
    <n v="2009"/>
    <n v="39"/>
    <n v="0.76657193999999995"/>
    <s v="Medium_risk_sub_purpose_code"/>
    <s v="40-60"/>
    <s v="less than 50 percentage"/>
    <s v="between 5 - 10 percentage"/>
    <s v="above 10 percentage"/>
    <s v="Red"/>
    <x v="0"/>
    <x v="0"/>
    <n v="663386"/>
    <n v="0"/>
    <n v="324838.90999999997"/>
    <n v="477162"/>
  </r>
  <r>
    <s v="'006100842772050201"/>
    <s v="Three Wheeler-Lease-Registered"/>
    <n v="61"/>
    <s v="80000-100000"/>
    <n v="2011"/>
    <n v="18"/>
    <n v="0.62216577100000003"/>
    <s v="Low_risk_sub_purpose_code"/>
    <s v="Missing"/>
    <s v="Missing"/>
    <s v="Missing"/>
    <s v="Missing"/>
    <s v="Red"/>
    <x v="1"/>
    <x v="1"/>
    <n v="577208"/>
    <n v="577208"/>
    <n v="127169"/>
    <n v="208190"/>
  </r>
  <r>
    <s v="'041500234573050801"/>
    <s v="CASH IN HAND"/>
    <n v="61"/>
    <s v="60000-80000"/>
    <n v="2013"/>
    <n v="39"/>
    <n v="0.77908285700000002"/>
    <s v="Medium_risk_sub_purpose_code"/>
    <s v="Missing"/>
    <s v="Missing"/>
    <s v="Missing"/>
    <s v="Missing"/>
    <s v="Green"/>
    <x v="1"/>
    <x v="1"/>
    <n v="726398"/>
    <n v="0"/>
    <n v="518652"/>
    <n v="547466"/>
  </r>
  <r>
    <s v="'018000129673050202"/>
    <s v="Three Wheeler-Lease-Registered"/>
    <n v="61"/>
    <s v="80000-100000"/>
    <n v="2012"/>
    <n v="66"/>
    <n v="0.658889057"/>
    <s v="Medium_risk_sub_purpose_code"/>
    <s v="Missing"/>
    <s v="Missing"/>
    <s v="Missing"/>
    <s v="Missing"/>
    <s v="Green"/>
    <x v="0"/>
    <x v="0"/>
    <n v="527121"/>
    <n v="0"/>
    <n v="433839"/>
    <n v="433839"/>
  </r>
  <r>
    <s v="'006100703444050801"/>
    <s v="CASH IN HAND"/>
    <n v="61"/>
    <s v="40000-60000"/>
    <n v="2008"/>
    <n v="22"/>
    <n v="0.62720387099999997"/>
    <s v="Low_risk_sub_purpose_code"/>
    <s v="40-60"/>
    <s v="less than 50 percentage"/>
    <s v="between 1 - 5 percentage"/>
    <s v="between 5- 10 percentage"/>
    <s v="Green"/>
    <x v="0"/>
    <x v="0"/>
    <n v="456579"/>
    <n v="0"/>
    <n v="287719.06"/>
    <n v="337040"/>
  </r>
  <r>
    <s v="'004100814661050801"/>
    <s v="CASH IN HAND"/>
    <n v="61"/>
    <s v="40000-60000"/>
    <n v="2011"/>
    <n v="27"/>
    <n v="0.64054916100000003"/>
    <s v="Medium_risk_sub_purpose_code"/>
    <s v="20-40"/>
    <s v="less than 50 percentage"/>
    <s v="less than 1 percentage"/>
    <s v="Missing"/>
    <s v="Green"/>
    <x v="0"/>
    <x v="0"/>
    <n v="560797"/>
    <n v="0"/>
    <n v="403351"/>
    <n v="424580"/>
  </r>
  <r>
    <s v="'013500839676050201"/>
    <s v="Three Wheeler-Lease-Registered"/>
    <n v="61"/>
    <s v="60000-80000"/>
    <n v="2013"/>
    <n v="19"/>
    <n v="0.62246000000000001"/>
    <s v="Low_risk_sub_purpose_code"/>
    <s v="Missing"/>
    <s v="Missing"/>
    <s v="Missing"/>
    <s v="Missing"/>
    <s v="Green"/>
    <x v="1"/>
    <x v="0"/>
    <n v="609540"/>
    <n v="0"/>
    <n v="245958"/>
    <n v="270358"/>
  </r>
  <r>
    <s v="'001600819232050201"/>
    <s v="Three Wheeler-Lease-Registered"/>
    <n v="61"/>
    <s v="80000-100000"/>
    <n v="2014"/>
    <n v="48"/>
    <n v="0.82788254299999997"/>
    <s v="Medium_risk_sub_purpose_code"/>
    <s v="0-20"/>
    <s v="Missing"/>
    <s v="Missing"/>
    <s v="Missing"/>
    <s v="Green"/>
    <x v="1"/>
    <x v="0"/>
    <n v="791284"/>
    <n v="0"/>
    <n v="566263.31999999995"/>
    <n v="589722"/>
  </r>
  <r>
    <s v="'005600817683050201"/>
    <s v="Three Wheeler-Lease-Registered"/>
    <n v="49"/>
    <s v="60000-80000"/>
    <n v="2014"/>
    <n v="24"/>
    <n v="0.78793618499999996"/>
    <s v="Medium_risk_sub_purpose_code"/>
    <s v="0-20"/>
    <s v="Missing"/>
    <s v="Missing"/>
    <s v="Missing"/>
    <s v="Red"/>
    <x v="1"/>
    <x v="0"/>
    <n v="1016539"/>
    <n v="1016539"/>
    <n v="394641"/>
    <n v="624116"/>
  </r>
  <r>
    <s v="'010100810056050201"/>
    <s v="Three Wheeler-Lease-Registered"/>
    <n v="49"/>
    <s v="40000-60000"/>
    <n v="2008"/>
    <n v="30"/>
    <n v="0.44189032299999997"/>
    <s v="Medium_risk_sub_purpose_code"/>
    <s v="20-40"/>
    <s v="between 100 - 150 percentage"/>
    <s v="above 15 percentage"/>
    <s v="between 2- 5 percentage"/>
    <s v="Green"/>
    <x v="0"/>
    <x v="0"/>
    <n v="257116"/>
    <n v="0"/>
    <n v="268860"/>
    <n v="268860"/>
  </r>
  <r>
    <s v="'003300804644050201"/>
    <s v="Three Wheeler-Lease-Registered"/>
    <n v="61"/>
    <s v="100000-120000"/>
    <n v="2014"/>
    <n v="23"/>
    <n v="0.78304214299999997"/>
    <s v="Medium_risk_sub_purpose_code"/>
    <s v="20-40"/>
    <s v="between 100 - 150 percentage"/>
    <s v="between 1 - 5 percentage"/>
    <s v="between 2- 5 percentage"/>
    <s v="Green"/>
    <x v="1"/>
    <x v="1"/>
    <n v="922547"/>
    <n v="0"/>
    <n v="627487.47"/>
    <n v="680253"/>
  </r>
  <r>
    <s v="'003000746989050202"/>
    <s v="Three Wheeler-Lease-Registered"/>
    <n v="61"/>
    <s v="120000+"/>
    <n v="2016"/>
    <n v="40"/>
    <n v="0.73180533599999997"/>
    <s v="Low_risk_sub_purpose_code"/>
    <s v="0-20"/>
    <s v="between 100 - 150 percentage"/>
    <s v="between 5 - 10 percentage"/>
    <s v="between 2- 5 percentage"/>
    <s v="Red"/>
    <x v="1"/>
    <x v="2"/>
    <n v="946159"/>
    <n v="946159"/>
    <n v="220768"/>
    <n v="343816"/>
  </r>
  <r>
    <s v="'002000155659050201"/>
    <s v="Three Wheeler-Lease-Registered"/>
    <n v="49"/>
    <s v="60000-80000"/>
    <n v="2011"/>
    <n v="32"/>
    <n v="0.62313909700000003"/>
    <s v="Low_risk_sub_purpose_code"/>
    <s v="40-60"/>
    <s v="between 50 - 100 percentage"/>
    <s v="between 5 - 10 percentage"/>
    <s v="between 2- 5 percentage"/>
    <s v="Green"/>
    <x v="1"/>
    <x v="0"/>
    <n v="583188"/>
    <n v="0"/>
    <n v="224950"/>
    <n v="273075"/>
  </r>
  <r>
    <s v="'006700804732050802"/>
    <s v="CASH IN HAND"/>
    <n v="49"/>
    <s v="40000-60000"/>
    <n v="2005"/>
    <n v="32"/>
    <n v="0.82608149500000005"/>
    <s v="Low_risk_sub_purpose_code"/>
    <s v="Missing"/>
    <s v="Missing"/>
    <s v="Missing"/>
    <s v="Missing"/>
    <s v="Green"/>
    <x v="1"/>
    <x v="0"/>
    <n v="409007"/>
    <n v="0"/>
    <n v="349315"/>
    <n v="391041"/>
  </r>
  <r>
    <s v="'006800078590050201"/>
    <s v="Three Wheeler-Lease-Registered"/>
    <n v="61"/>
    <s v="100000-120000"/>
    <n v="2007"/>
    <n v="39"/>
    <n v="0.76574117600000002"/>
    <s v="Medium_risk_sub_purpose_code"/>
    <s v="20-40"/>
    <s v="Missing"/>
    <s v="Missing"/>
    <s v="Missing"/>
    <s v="Green"/>
    <x v="1"/>
    <x v="0"/>
    <n v="479676"/>
    <n v="0"/>
    <n v="406160"/>
    <n v="406160"/>
  </r>
  <r>
    <s v="'006900817074050203"/>
    <s v="Three Wheeler-Lease-Registered"/>
    <n v="61"/>
    <s v="40000-60000"/>
    <n v="2013"/>
    <n v="52"/>
    <n v="0.758892381"/>
    <s v="Medium_risk_sub_purpose_code"/>
    <s v="20-40"/>
    <s v="less than 50 percentage"/>
    <s v="less than 1 percentage"/>
    <s v="Missing"/>
    <s v="Red"/>
    <x v="0"/>
    <x v="0"/>
    <n v="751948"/>
    <n v="751948"/>
    <n v="422851.48"/>
    <n v="525559"/>
  </r>
  <r>
    <s v="'007600804506050201"/>
    <s v="Three Wheeler-Lease-Registered"/>
    <n v="49"/>
    <s v="100000-120000"/>
    <n v="2014"/>
    <n v="59"/>
    <n v="0.62042358399999997"/>
    <s v="Medium_risk_sub_purpose_code"/>
    <s v="below 0"/>
    <s v="between 50 - 100 percentage"/>
    <s v="between 5 - 10 percentage"/>
    <s v="above 10 percentage"/>
    <s v="Green"/>
    <x v="0"/>
    <x v="4"/>
    <n v="496450"/>
    <n v="0"/>
    <n v="408412"/>
    <n v="460971"/>
  </r>
  <r>
    <s v="'000600842016050201"/>
    <s v="Three Wheeler-Lease-Registered"/>
    <n v="61"/>
    <s v="100000-120000"/>
    <n v="2008"/>
    <n v="20"/>
    <n v="0.62245941999999999"/>
    <s v="Low_risk_sub_purpose_code"/>
    <s v="Missing"/>
    <s v="Missing"/>
    <s v="Missing"/>
    <s v="Missing"/>
    <s v="Green"/>
    <x v="1"/>
    <x v="1"/>
    <n v="417075"/>
    <n v="0"/>
    <n v="165992.88"/>
    <n v="181742"/>
  </r>
  <r>
    <s v="'005300575370050202"/>
    <s v="Three Wheeler-Lease-Registered"/>
    <n v="36"/>
    <s v="80000-100000"/>
    <n v="2008"/>
    <n v="32"/>
    <n v="0.55251612900000002"/>
    <s v="Medium_risk_sub_purpose_code"/>
    <s v="below 0"/>
    <s v="between 50 - 100 percentage"/>
    <s v="between 10 - 15 percentage"/>
    <s v="between 5- 10 percentage"/>
    <s v="Red"/>
    <x v="0"/>
    <x v="1"/>
    <n v="384311"/>
    <n v="384311"/>
    <n v="119633"/>
    <n v="235596"/>
  </r>
  <r>
    <s v="'001600837740050201"/>
    <s v="Three Wheeler-Lease-Registered"/>
    <n v="49"/>
    <s v="60000-80000"/>
    <n v="2008"/>
    <n v="19"/>
    <n v="0.62448258099999998"/>
    <s v="Low_risk_sub_purpose_code"/>
    <s v="Missing"/>
    <s v="Missing"/>
    <s v="Missing"/>
    <s v="Missing"/>
    <s v="Green"/>
    <x v="1"/>
    <x v="0"/>
    <n v="451058"/>
    <n v="0"/>
    <n v="198827"/>
    <n v="243312"/>
  </r>
  <r>
    <s v="'006100844546050201"/>
    <s v="Three Wheeler-Lease-Registered"/>
    <n v="49"/>
    <s v="60000-80000"/>
    <n v="2008"/>
    <n v="20"/>
    <n v="0.71845652199999999"/>
    <s v="Low_risk_sub_purpose_code"/>
    <s v="Missing"/>
    <s v="Missing"/>
    <s v="Missing"/>
    <s v="Missing"/>
    <s v="Red"/>
    <x v="1"/>
    <x v="1"/>
    <n v="526887"/>
    <n v="526887"/>
    <n v="120702"/>
    <n v="203630"/>
  </r>
  <r>
    <s v="'008200841061050201"/>
    <s v="Three Wheeler-Lease-Registered"/>
    <n v="49"/>
    <s v="60000-80000"/>
    <n v="2006"/>
    <n v="18"/>
    <n v="0.62448292699999997"/>
    <s v="Low_risk_sub_purpose_code"/>
    <s v="Missing"/>
    <s v="Missing"/>
    <s v="Missing"/>
    <s v="Missing"/>
    <s v="Green"/>
    <x v="0"/>
    <x v="0"/>
    <n v="359693"/>
    <n v="0"/>
    <n v="146330"/>
    <n v="178794"/>
  </r>
  <r>
    <s v="'000700841586050201"/>
    <s v="Three Wheeler-Lease-Registered"/>
    <n v="49"/>
    <s v="60000-80000"/>
    <n v="2006"/>
    <n v="23"/>
    <n v="0.62448292699999997"/>
    <s v="Low_risk_sub_purpose_code"/>
    <s v="Missing"/>
    <s v="Missing"/>
    <s v="Missing"/>
    <s v="Missing"/>
    <s v="Red"/>
    <x v="0"/>
    <x v="1"/>
    <n v="0"/>
    <n v="0"/>
    <n v="48783"/>
    <n v="178849"/>
  </r>
  <r>
    <s v="'002300701339050802"/>
    <s v="CASH IN HAND"/>
    <n v="49"/>
    <s v="80000-100000"/>
    <n v="2006"/>
    <n v="42"/>
    <n v="0.83117714300000001"/>
    <s v="Medium_risk_sub_purpose_code"/>
    <s v="40-60"/>
    <s v="between 50 - 100 percentage"/>
    <s v="above 15 percentage"/>
    <s v="between 2- 5 percentage"/>
    <s v="Red"/>
    <x v="1"/>
    <x v="0"/>
    <n v="0"/>
    <n v="0"/>
    <n v="75360"/>
    <n v="430920"/>
  </r>
  <r>
    <s v="'008200845094050201"/>
    <s v="Three Wheeler-Lease-Registered"/>
    <n v="49"/>
    <s v="60000-80000"/>
    <n v="2008"/>
    <n v="20"/>
    <n v="0.62448260899999997"/>
    <s v="Low_risk_sub_purpose_code"/>
    <s v="Missing"/>
    <s v="Missing"/>
    <s v="Missing"/>
    <s v="Missing"/>
    <s v="Green"/>
    <x v="1"/>
    <x v="1"/>
    <n v="390551"/>
    <n v="0"/>
    <n v="180900"/>
    <n v="180900"/>
  </r>
  <r>
    <s v="'004800836608050201"/>
    <s v="Three Wheeler-Lease-Registered"/>
    <n v="61"/>
    <s v="100000-120000"/>
    <n v="2009"/>
    <n v="21"/>
    <n v="0.62183999999999995"/>
    <s v="Low_risk_sub_purpose_code"/>
    <s v="Missing"/>
    <s v="Missing"/>
    <s v="Missing"/>
    <s v="Missing"/>
    <s v="Green"/>
    <x v="1"/>
    <x v="2"/>
    <n v="498916"/>
    <n v="0"/>
    <n v="220240"/>
    <n v="237360"/>
  </r>
  <r>
    <s v="'009900838707050201"/>
    <s v="Three Wheeler-Lease-Registered"/>
    <n v="61"/>
    <s v="80000-100000"/>
    <n v="2006"/>
    <n v="40"/>
    <n v="0.62246000000000001"/>
    <s v="Low_risk_sub_purpose_code"/>
    <s v="Missing"/>
    <s v="Missing"/>
    <s v="Missing"/>
    <s v="Missing"/>
    <s v="Green"/>
    <x v="1"/>
    <x v="0"/>
    <n v="438337"/>
    <n v="0"/>
    <n v="158493"/>
    <n v="184217"/>
  </r>
  <r>
    <s v="'000600839137050201"/>
    <s v="Three Wheeler-Lease-Registered"/>
    <n v="61"/>
    <s v="100000-120000"/>
    <n v="2008"/>
    <n v="22"/>
    <n v="0.62245935500000005"/>
    <s v="Low_risk_sub_purpose_code"/>
    <s v="Missing"/>
    <s v="Missing"/>
    <s v="Missing"/>
    <s v="Missing"/>
    <s v="Red"/>
    <x v="1"/>
    <x v="0"/>
    <n v="540885"/>
    <n v="540885"/>
    <n v="93321.76"/>
    <n v="202741"/>
  </r>
  <r>
    <s v="'041500728293050203"/>
    <s v="Three Wheeler-Lease-Registered"/>
    <n v="61"/>
    <s v="60000-80000"/>
    <n v="2015"/>
    <n v="24"/>
    <n v="0.82737565199999996"/>
    <s v="Medium_risk_sub_purpose_code"/>
    <s v="60-80"/>
    <s v="between 100 - 150 percentage"/>
    <s v="between 1 - 5 percentage"/>
    <s v="between 2- 5 percentage"/>
    <s v="Green"/>
    <x v="1"/>
    <x v="2"/>
    <n v="869617"/>
    <n v="0"/>
    <n v="550188"/>
    <n v="550188"/>
  </r>
  <r>
    <s v="'016400804438050201"/>
    <s v="Three Wheeler-Lease-Registered"/>
    <n v="61"/>
    <s v="120000+"/>
    <n v="2011"/>
    <n v="41"/>
    <n v="0.82064317200000003"/>
    <s v="Medium_risk_sub_purpose_code"/>
    <s v="Missing"/>
    <s v="Missing"/>
    <s v="Missing"/>
    <s v="Missing"/>
    <s v="Red"/>
    <x v="1"/>
    <x v="1"/>
    <n v="0"/>
    <n v="0"/>
    <n v="109807.79"/>
    <n v="577101"/>
  </r>
  <r>
    <s v="'010600805946050201"/>
    <s v="Three Wheeler-Lease-Registered"/>
    <n v="61"/>
    <s v="120000+"/>
    <n v="2010"/>
    <n v="46"/>
    <n v="0.78417544800000005"/>
    <s v="Medium_risk_sub_purpose_code"/>
    <s v="Missing"/>
    <s v="Missing"/>
    <s v="Missing"/>
    <s v="Missing"/>
    <s v="Green"/>
    <x v="1"/>
    <x v="0"/>
    <n v="575090"/>
    <n v="0"/>
    <n v="431900"/>
    <n v="431900"/>
  </r>
  <r>
    <s v="'005000810121050201"/>
    <s v="Three Wheeler-Lease-Registered"/>
    <n v="61"/>
    <s v="120000+"/>
    <n v="2011"/>
    <n v="40"/>
    <n v="0.82839225800000005"/>
    <s v="Medium_risk_sub_purpose_code"/>
    <s v="Missing"/>
    <s v="Missing"/>
    <s v="Missing"/>
    <s v="Missing"/>
    <s v="Red"/>
    <x v="1"/>
    <x v="1"/>
    <n v="761041"/>
    <n v="761041"/>
    <n v="454064"/>
    <n v="567580"/>
  </r>
  <r>
    <s v="'041800839228050201"/>
    <s v="Three Wheeler-Lease-Registered"/>
    <n v="61"/>
    <s v="80000-100000"/>
    <n v="2014"/>
    <n v="25"/>
    <n v="0.62206797700000005"/>
    <s v="Low_risk_sub_purpose_code"/>
    <s v="20-40"/>
    <s v="between 100 - 150 percentage"/>
    <s v="between 5 - 10 percentage"/>
    <s v="less than 2 percentage"/>
    <s v="Red"/>
    <x v="0"/>
    <x v="0"/>
    <n v="698640"/>
    <n v="698640"/>
    <n v="175873"/>
    <n v="273251"/>
  </r>
  <r>
    <s v="'013000823814050201"/>
    <s v="Three Wheeler-Lease-Registered"/>
    <n v="61"/>
    <s v="80000-100000"/>
    <n v="2007"/>
    <n v="43"/>
    <n v="0.63926453800000005"/>
    <s v="Medium_risk_sub_purpose_code"/>
    <s v="20-40"/>
    <s v="Missing"/>
    <s v="Missing"/>
    <s v="Missing"/>
    <s v="Green"/>
    <x v="1"/>
    <x v="0"/>
    <n v="406797"/>
    <n v="0"/>
    <n v="275235"/>
    <n v="292482"/>
  </r>
  <r>
    <s v="'006800677943050205"/>
    <s v="Three Wheeler-Lease-Registered"/>
    <n v="49"/>
    <s v="60000-80000"/>
    <n v="2012"/>
    <n v="37"/>
    <n v="0.69224571400000001"/>
    <s v="Medium_risk_sub_purpose_code"/>
    <s v="20-40"/>
    <s v="less than 50 percentage"/>
    <s v="between 5 - 10 percentage"/>
    <s v="between 5- 10 percentage"/>
    <s v="Green"/>
    <x v="1"/>
    <x v="1"/>
    <n v="712687"/>
    <n v="0"/>
    <n v="447987.85"/>
    <n v="482173"/>
  </r>
  <r>
    <s v="'013300720527050209"/>
    <s v="Three Wheeler-Lease-Registered"/>
    <n v="49"/>
    <s v="60000-80000"/>
    <n v="2012"/>
    <n v="21"/>
    <n v="0.83117658500000002"/>
    <s v="Medium_risk_sub_purpose_code"/>
    <s v="Missing"/>
    <s v="Missing"/>
    <s v="Missing"/>
    <s v="Missing"/>
    <s v="Red"/>
    <x v="1"/>
    <x v="0"/>
    <n v="0"/>
    <n v="0"/>
    <n v="201347.94"/>
    <n v="660820"/>
  </r>
  <r>
    <s v="'010800809964050201"/>
    <s v="Three Wheeler-Lease-Registered"/>
    <n v="61"/>
    <s v="60000-80000"/>
    <n v="2009"/>
    <n v="25"/>
    <n v="0.81552597000000004"/>
    <s v="Medium_risk_sub_purpose_code"/>
    <s v="20-40"/>
    <s v="between 100 - 150 percentage"/>
    <s v="less than 1 percentage"/>
    <s v="between 5- 10 percentage"/>
    <s v="Red"/>
    <x v="1"/>
    <x v="0"/>
    <n v="0"/>
    <n v="0"/>
    <n v="132869"/>
    <n v="477380"/>
  </r>
  <r>
    <s v="'011900700660050801"/>
    <s v="CASH IN HAND"/>
    <n v="61"/>
    <s v="60000-80000"/>
    <n v="2006"/>
    <n v="28"/>
    <n v="0.82687428600000001"/>
    <s v="Low_risk_sub_purpose_code"/>
    <s v="20-40"/>
    <s v="between 50 - 100 percentage"/>
    <s v="above 15 percentage"/>
    <s v="between 5- 10 percentage"/>
    <s v="Red"/>
    <x v="0"/>
    <x v="0"/>
    <n v="0"/>
    <n v="0"/>
    <n v="39226"/>
    <n v="353034"/>
  </r>
  <r>
    <s v="'007100845112050201"/>
    <s v="Three Wheeler-Lease-Registered"/>
    <n v="61"/>
    <s v="60000-80000"/>
    <n v="2010"/>
    <n v="30"/>
    <n v="0.62151232899999997"/>
    <s v="Low_risk_sub_purpose_code"/>
    <s v="Missing"/>
    <s v="Missing"/>
    <s v="Missing"/>
    <s v="Missing"/>
    <s v="Red"/>
    <x v="1"/>
    <x v="1"/>
    <n v="0"/>
    <n v="0"/>
    <n v="19400"/>
    <n v="194000"/>
  </r>
  <r>
    <s v="'041500820649050201"/>
    <s v="Three Wheeler-Lease-Registered"/>
    <n v="61"/>
    <s v="60000-80000"/>
    <n v="2009"/>
    <n v="42"/>
    <n v="0.82839283600000002"/>
    <s v="Medium_risk_sub_purpose_code"/>
    <s v="60-80"/>
    <s v="less than 50 percentage"/>
    <s v="between 1 - 5 percentage"/>
    <s v="between 5- 10 percentage"/>
    <s v="Red"/>
    <x v="1"/>
    <x v="0"/>
    <n v="0"/>
    <n v="0"/>
    <n v="99214.89"/>
    <n v="467457"/>
  </r>
  <r>
    <s v="'006900830648050201"/>
    <s v="Three Wheeler-Lease-Registered"/>
    <n v="60"/>
    <s v="80000-100000"/>
    <n v="2009"/>
    <n v="28"/>
    <n v="0.72809667700000003"/>
    <s v="Low_risk_sub_purpose_code"/>
    <s v="Missing"/>
    <s v="Missing"/>
    <s v="Missing"/>
    <s v="Missing"/>
    <s v="Red"/>
    <x v="1"/>
    <x v="1"/>
    <n v="0"/>
    <n v="0"/>
    <n v="71701"/>
    <n v="301262"/>
  </r>
  <r>
    <s v="'019000823220050201"/>
    <s v="Three Wheeler-Lease-Registered"/>
    <n v="61"/>
    <s v="40000-60000"/>
    <n v="2014"/>
    <n v="24"/>
    <n v="0.82687445100000001"/>
    <s v="Medium_risk_sub_purpose_code"/>
    <s v="20-40"/>
    <s v="less than 50 percentage"/>
    <s v="less than 1 percentage"/>
    <s v="Missing"/>
    <s v="Red"/>
    <x v="0"/>
    <x v="3"/>
    <n v="884180"/>
    <n v="884180"/>
    <n v="89564"/>
    <n v="506294"/>
  </r>
  <r>
    <s v="'002100809167050201"/>
    <s v="Three Wheeler-Lease-Registered"/>
    <n v="49"/>
    <s v="60000-80000"/>
    <n v="2012"/>
    <n v="24"/>
    <n v="0.75934536600000002"/>
    <s v="Medium_risk_sub_purpose_code"/>
    <s v="0-20"/>
    <s v="Missing"/>
    <s v="Missing"/>
    <s v="Missing"/>
    <s v="Green"/>
    <x v="1"/>
    <x v="0"/>
    <n v="642490"/>
    <n v="0"/>
    <n v="560080"/>
    <n v="587600"/>
  </r>
  <r>
    <s v="'001700836534050201"/>
    <s v="Three Wheeler-Lease-Registered"/>
    <n v="60"/>
    <s v="40000-60000"/>
    <n v="2015"/>
    <n v="28"/>
    <n v="0.74956521700000001"/>
    <s v="Low_risk_sub_purpose_code"/>
    <s v="40-60"/>
    <s v="between 50 - 100 percentage"/>
    <s v="between 1 - 5 percentage"/>
    <s v="between 2- 5 percentage"/>
    <s v="Green"/>
    <x v="1"/>
    <x v="1"/>
    <n v="669415"/>
    <n v="0"/>
    <n v="206189"/>
    <n v="283470"/>
  </r>
  <r>
    <s v="'006100817276050801"/>
    <s v="CASH IN HAND"/>
    <n v="37"/>
    <s v="40000-60000"/>
    <n v="2009"/>
    <n v="49"/>
    <n v="0.67066978099999996"/>
    <s v="Medium_risk_sub_purpose_code"/>
    <s v="20-40"/>
    <s v="less than 50 percentage"/>
    <s v="between 5 - 10 percentage"/>
    <s v="above 10 percentage"/>
    <s v="Green"/>
    <x v="0"/>
    <x v="0"/>
    <n v="381824"/>
    <n v="0"/>
    <n v="457344"/>
    <n v="483721"/>
  </r>
  <r>
    <s v="'000500683403050803"/>
    <s v="CASH IN HAND"/>
    <n v="61"/>
    <s v="60000-80000"/>
    <n v="2011"/>
    <n v="35"/>
    <n v="0.77259974200000003"/>
    <s v="Medium_risk_sub_purpose_code"/>
    <s v="Missing"/>
    <s v="Missing"/>
    <s v="Missing"/>
    <s v="Missing"/>
    <s v="Red"/>
    <x v="1"/>
    <x v="0"/>
    <n v="648300"/>
    <n v="648300"/>
    <n v="376330.42"/>
    <n v="507129"/>
  </r>
  <r>
    <s v="'002500807581050201"/>
    <s v="Three Wheeler-Lease-Registered"/>
    <n v="61"/>
    <s v="80000-100000"/>
    <n v="2009"/>
    <n v="28"/>
    <n v="0.67756179100000002"/>
    <s v="Medium_risk_sub_purpose_code"/>
    <s v="20-40"/>
    <s v="Missing"/>
    <s v="Missing"/>
    <s v="Missing"/>
    <s v="Green"/>
    <x v="1"/>
    <x v="3"/>
    <n v="459071"/>
    <n v="0"/>
    <n v="384804"/>
    <n v="384804"/>
  </r>
  <r>
    <s v="'005300805243050201"/>
    <s v="Three Wheeler-Lease-Registered"/>
    <n v="49"/>
    <s v="60000-80000"/>
    <n v="2011"/>
    <n v="45"/>
    <n v="0.74882993499999995"/>
    <s v="Medium_risk_sub_purpose_code"/>
    <s v="Missing"/>
    <s v="Missing"/>
    <s v="Missing"/>
    <s v="Missing"/>
    <s v="Green"/>
    <x v="1"/>
    <x v="1"/>
    <n v="527458"/>
    <n v="0"/>
    <n v="473980"/>
    <n v="497679"/>
  </r>
  <r>
    <s v="'000600710024050801"/>
    <s v="CASH IN HAND"/>
    <n v="43"/>
    <s v="&lt; 40000"/>
    <n v="2008"/>
    <n v="50"/>
    <n v="0.54284387099999998"/>
    <s v="Medium_risk_sub_purpose_code"/>
    <s v="20-40"/>
    <s v="between 100 - 150 percentage"/>
    <s v="between 5 - 10 percentage"/>
    <s v="between 2- 5 percentage"/>
    <s v="Red"/>
    <x v="0"/>
    <x v="2"/>
    <n v="423216"/>
    <n v="0"/>
    <n v="209711"/>
    <n v="257280"/>
  </r>
  <r>
    <s v="'002500833745050201"/>
    <s v="Three Wheeler-Lease-Registered"/>
    <n v="60"/>
    <s v="60000-80000"/>
    <n v="2014"/>
    <n v="41"/>
    <n v="0.66265896000000002"/>
    <s v="Medium_risk_sub_purpose_code"/>
    <s v="Missing"/>
    <s v="Missing"/>
    <s v="Missing"/>
    <s v="Missing"/>
    <s v="Red"/>
    <x v="1"/>
    <x v="1"/>
    <n v="752104"/>
    <n v="752104"/>
    <n v="225273"/>
    <n v="325296"/>
  </r>
  <r>
    <s v="'002600805754050201"/>
    <s v="Three Wheeler-Lease-Registered"/>
    <n v="55"/>
    <s v="60000-80000"/>
    <n v="2010"/>
    <n v="43"/>
    <n v="0.73949131000000001"/>
    <s v="Medium_risk_sub_purpose_code"/>
    <s v="Missing"/>
    <s v="Missing"/>
    <s v="Missing"/>
    <s v="Missing"/>
    <s v="Green"/>
    <x v="1"/>
    <x v="3"/>
    <n v="533006"/>
    <n v="0"/>
    <n v="413686"/>
    <n v="442029"/>
  </r>
  <r>
    <s v="'001600730015050202"/>
    <s v="Three Wheeler-Lease-Registered"/>
    <n v="37"/>
    <s v="80000-100000"/>
    <n v="2010"/>
    <n v="32"/>
    <n v="0.65638951700000003"/>
    <s v="Low_risk_sub_purpose_code"/>
    <s v="20-40"/>
    <s v="between 50 - 100 percentage"/>
    <s v="between 10 - 15 percentage"/>
    <s v="between 2- 5 percentage"/>
    <s v="Green"/>
    <x v="0"/>
    <x v="2"/>
    <n v="468102"/>
    <n v="0"/>
    <n v="370728"/>
    <n v="399435"/>
  </r>
  <r>
    <s v="'006300759989050204"/>
    <s v="Three Wheeler-Lease-Registered"/>
    <n v="60"/>
    <s v="80000-100000"/>
    <n v="2005"/>
    <n v="21"/>
    <n v="0.75187855800000003"/>
    <s v="Low_risk_sub_purpose_code"/>
    <s v="Missing"/>
    <s v="Missing"/>
    <s v="Missing"/>
    <s v="Missing"/>
    <s v="Red"/>
    <x v="0"/>
    <x v="1"/>
    <n v="542962"/>
    <n v="542962"/>
    <n v="105992"/>
    <n v="212352"/>
  </r>
  <r>
    <s v="'002100712763050202"/>
    <s v="Three Wheeler-Lease-Registered"/>
    <n v="60"/>
    <s v="80000-100000"/>
    <n v="2007"/>
    <n v="21"/>
    <n v="0.65526405499999996"/>
    <s v="Low_risk_sub_purpose_code"/>
    <s v="Missing"/>
    <s v="Missing"/>
    <s v="Missing"/>
    <s v="Missing"/>
    <s v="Red"/>
    <x v="1"/>
    <x v="1"/>
    <n v="470041"/>
    <n v="0"/>
    <n v="81608"/>
    <n v="237952"/>
  </r>
  <r>
    <s v="'021100833113050201"/>
    <s v="Three Wheeler-Lease-Registered"/>
    <n v="61"/>
    <s v="80000-100000"/>
    <n v="2008"/>
    <n v="22"/>
    <n v="0.71115032700000003"/>
    <s v="Low_risk_sub_purpose_code"/>
    <s v="Missing"/>
    <s v="Missing"/>
    <s v="Missing"/>
    <s v="Missing"/>
    <s v="Green"/>
    <x v="1"/>
    <x v="3"/>
    <n v="518574"/>
    <n v="0"/>
    <n v="264652.65999999997"/>
    <n v="265837"/>
  </r>
  <r>
    <s v="'002100816568050201"/>
    <s v="Three Wheeler-Lease-Registered"/>
    <n v="49"/>
    <s v="40000-60000"/>
    <n v="2010"/>
    <n v="40"/>
    <n v="0.83117744999999998"/>
    <s v="Medium_risk_sub_purpose_code"/>
    <s v="20-40"/>
    <s v="Missing"/>
    <s v="Missing"/>
    <s v="Missing"/>
    <s v="Green"/>
    <x v="1"/>
    <x v="0"/>
    <n v="599177"/>
    <n v="0"/>
    <n v="571805"/>
    <n v="571805"/>
  </r>
  <r>
    <s v="'020900817254050201"/>
    <s v="Three Wheeler-Lease-Registered"/>
    <n v="61"/>
    <s v="100000-120000"/>
    <n v="2011"/>
    <n v="44"/>
    <n v="0.828906323"/>
    <s v="Medium_risk_sub_purpose_code"/>
    <s v="0-20"/>
    <s v="Missing"/>
    <s v="Missing"/>
    <s v="Missing"/>
    <s v="Green"/>
    <x v="1"/>
    <x v="0"/>
    <n v="689163"/>
    <n v="0"/>
    <n v="547656"/>
    <n v="547656"/>
  </r>
  <r>
    <s v="'001500711998050202"/>
    <s v="Three Wheeler-Lease-Registered"/>
    <n v="61"/>
    <s v="60000-80000"/>
    <n v="2015"/>
    <n v="31"/>
    <n v="0.80988434799999998"/>
    <s v="Medium_risk_sub_purpose_code"/>
    <s v="20-40"/>
    <s v="less than 50 percentage"/>
    <s v="between 5 - 10 percentage"/>
    <s v="above 10 percentage"/>
    <s v="Red"/>
    <x v="1"/>
    <x v="0"/>
    <n v="0"/>
    <n v="0"/>
    <n v="184774.56"/>
    <n v="668978"/>
  </r>
  <r>
    <s v="'002500705212050801"/>
    <s v="CASH IN HAND"/>
    <n v="61"/>
    <s v="60000-80000"/>
    <n v="2006"/>
    <n v="48"/>
    <n v="0.61228714299999998"/>
    <s v="Medium_risk_sub_purpose_code"/>
    <s v="40-60"/>
    <s v="between 100 - 150 percentage"/>
    <s v="between 1 - 5 percentage"/>
    <s v="between 2- 5 percentage"/>
    <s v="Red"/>
    <x v="1"/>
    <x v="2"/>
    <n v="0"/>
    <n v="0"/>
    <n v="59881"/>
    <n v="226215"/>
  </r>
  <r>
    <s v="'008400583889050801"/>
    <s v="CASH IN HAND"/>
    <n v="61"/>
    <s v="60000-80000"/>
    <n v="2014"/>
    <n v="32"/>
    <n v="0.82687445100000001"/>
    <s v="Medium_risk_sub_purpose_code"/>
    <s v="20-40"/>
    <s v="between 100 - 150 percentage"/>
    <s v="between 5 - 10 percentage"/>
    <s v="between 2- 5 percentage"/>
    <s v="Red"/>
    <x v="1"/>
    <x v="0"/>
    <n v="0"/>
    <n v="0"/>
    <n v="44437"/>
    <n v="588740"/>
  </r>
  <r>
    <s v="'001600334201050201"/>
    <s v="Three Wheeler-Lease-Registered"/>
    <n v="37"/>
    <s v="60000-80000"/>
    <n v="2015"/>
    <n v="25"/>
    <n v="0.62393565200000001"/>
    <s v="Low_risk_sub_purpose_code"/>
    <s v="0-20"/>
    <s v="between 50 - 100 percentage"/>
    <s v="between 10 - 15 percentage"/>
    <s v="between 5- 10 percentage"/>
    <s v="Red"/>
    <x v="0"/>
    <x v="2"/>
    <n v="691184"/>
    <n v="691184"/>
    <n v="254406"/>
    <n v="418639"/>
  </r>
  <r>
    <s v="'006100830888050201"/>
    <s v="Three Wheeler-Lease-Registered"/>
    <n v="61"/>
    <s v="60000-80000"/>
    <n v="2008"/>
    <n v="23"/>
    <n v="0.55093333300000003"/>
    <s v="High_risk_sub_purpose_code"/>
    <s v="Missing"/>
    <s v="Missing"/>
    <s v="Missing"/>
    <s v="Missing"/>
    <s v="Red"/>
    <x v="1"/>
    <x v="1"/>
    <n v="415447"/>
    <n v="415447"/>
    <n v="101531"/>
    <n v="217434"/>
  </r>
  <r>
    <s v="'003300806480050201"/>
    <s v="Three Wheeler-Lease-Registered"/>
    <n v="73"/>
    <s v="100000-120000"/>
    <n v="2012"/>
    <n v="25"/>
    <n v="0.80575076899999998"/>
    <s v="Medium_risk_sub_purpose_code"/>
    <s v="20-40"/>
    <s v="between 50 - 100 percentage"/>
    <s v="above 15 percentage"/>
    <s v="between 5- 10 percentage"/>
    <s v="Green"/>
    <x v="1"/>
    <x v="1"/>
    <n v="947751"/>
    <n v="0"/>
    <n v="595350"/>
    <n v="595350"/>
  </r>
  <r>
    <s v="'040800806904050201"/>
    <s v="Three Wheeler-Lease-Registered"/>
    <n v="61"/>
    <s v="100000-120000"/>
    <n v="2010"/>
    <n v="39"/>
    <n v="0.82490813799999996"/>
    <s v="Medium_risk_sub_purpose_code"/>
    <s v="Missing"/>
    <s v="Missing"/>
    <s v="Missing"/>
    <s v="Missing"/>
    <s v="Red"/>
    <x v="1"/>
    <x v="0"/>
    <n v="0"/>
    <n v="0"/>
    <n v="189271.67999999999"/>
    <n v="492219"/>
  </r>
  <r>
    <s v="'010200810249050201"/>
    <s v="Three Wheeler-Lease-Registered"/>
    <n v="61"/>
    <s v="40000-60000"/>
    <n v="2012"/>
    <n v="57"/>
    <n v="0.82737610100000003"/>
    <s v="Medium_risk_sub_purpose_code"/>
    <s v="20-40"/>
    <s v="Missing"/>
    <s v="Missing"/>
    <s v="Missing"/>
    <s v="Red"/>
    <x v="1"/>
    <x v="0"/>
    <n v="0"/>
    <n v="0"/>
    <n v="56071"/>
    <n v="532399"/>
  </r>
  <r>
    <s v="'001900841546050201"/>
    <s v="Three Wheeler-Lease-Registered"/>
    <n v="37"/>
    <s v="100000-120000"/>
    <n v="2008"/>
    <n v="28"/>
    <n v="0.62175941999999995"/>
    <s v="Low_risk_sub_purpose_code"/>
    <s v="20-40"/>
    <s v="between 100 - 150 percentage"/>
    <s v="between 10 - 15 percentage"/>
    <s v="between 2- 5 percentage"/>
    <s v="Red"/>
    <x v="1"/>
    <x v="0"/>
    <n v="419761"/>
    <n v="0"/>
    <n v="179551"/>
    <n v="225511"/>
  </r>
  <r>
    <s v="'003600839392050201"/>
    <s v="Three Wheeler-Lease-Registered"/>
    <n v="49"/>
    <s v="80000-100000"/>
    <n v="2008"/>
    <n v="37"/>
    <n v="0.61776774199999995"/>
    <s v="Low_risk_sub_purpose_code"/>
    <s v="20-40"/>
    <s v="between 50 - 100 percentage"/>
    <s v="above 15 percentage"/>
    <s v="between 2- 5 percentage"/>
    <s v="Red"/>
    <x v="0"/>
    <x v="0"/>
    <n v="473103"/>
    <n v="473103"/>
    <n v="59916"/>
    <n v="219076"/>
  </r>
  <r>
    <s v="'002600806323050201"/>
    <s v="Three Wheeler-Lease-Registered"/>
    <n v="49"/>
    <s v="80000-100000"/>
    <n v="2008"/>
    <n v="33"/>
    <n v="0.79943354799999999"/>
    <s v="Medium_risk_sub_purpose_code"/>
    <s v="Missing"/>
    <s v="Missing"/>
    <s v="Missing"/>
    <s v="Missing"/>
    <s v="Red"/>
    <x v="1"/>
    <x v="3"/>
    <n v="491618"/>
    <n v="491618"/>
    <n v="356349"/>
    <n v="435939"/>
  </r>
  <r>
    <s v="'002800583446050803"/>
    <s v="CASH IN HAND"/>
    <n v="61"/>
    <s v="80000-100000"/>
    <n v="2014"/>
    <n v="27"/>
    <n v="0.60476266000000001"/>
    <s v="Low_risk_sub_purpose_code"/>
    <s v="below 0"/>
    <s v="between 100 - 150 percentage"/>
    <s v="above 15 percentage"/>
    <s v="between 2- 5 percentage"/>
    <s v="Red"/>
    <x v="1"/>
    <x v="2"/>
    <n v="0"/>
    <n v="0"/>
    <n v="23278.55"/>
    <n v="278796"/>
  </r>
  <r>
    <s v="'041200785065050201"/>
    <s v="Three Wheeler-Lease-Registered"/>
    <n v="61"/>
    <s v="60000-80000"/>
    <n v="2015"/>
    <n v="31"/>
    <n v="0.80938956500000003"/>
    <s v="Medium_risk_sub_purpose_code"/>
    <s v="Missing"/>
    <s v="Missing"/>
    <s v="Missing"/>
    <s v="Missing"/>
    <s v="Red"/>
    <x v="1"/>
    <x v="1"/>
    <n v="882394"/>
    <n v="0"/>
    <n v="507796"/>
    <n v="601768"/>
  </r>
  <r>
    <s v="'006100840999050201"/>
    <s v="Three Wheeler-Lease-Registered"/>
    <n v="61"/>
    <s v="60000-80000"/>
    <n v="2013"/>
    <n v="49"/>
    <n v="0.62206839400000002"/>
    <s v="Low_risk_sub_purpose_code"/>
    <s v="0-20"/>
    <s v="between 150 - 200 percentage"/>
    <s v="less than 1 percentage"/>
    <s v="between 2- 5 percentage"/>
    <s v="Green"/>
    <x v="0"/>
    <x v="0"/>
    <n v="558789"/>
    <n v="0"/>
    <n v="244585"/>
    <n v="244585"/>
  </r>
  <r>
    <s v="'021200820501050201"/>
    <s v="Three Wheeler-Lease-Registered"/>
    <n v="61"/>
    <s v="40000-60000"/>
    <n v="2012"/>
    <n v="23"/>
    <n v="0.70641509400000002"/>
    <s v="Medium_risk_sub_purpose_code"/>
    <s v="20-40"/>
    <s v="less than 50 percentage"/>
    <s v="less than 1 percentage"/>
    <s v="Missing"/>
    <s v="Green"/>
    <x v="0"/>
    <x v="0"/>
    <n v="586745"/>
    <n v="0"/>
    <n v="414568.34"/>
    <n v="433694"/>
  </r>
  <r>
    <s v="'009300808864050201"/>
    <s v="Three Wheeler-Lease-Registered"/>
    <n v="49"/>
    <s v="40000-60000"/>
    <n v="2006"/>
    <n v="29"/>
    <n v="0.74126571399999996"/>
    <s v="Medium_risk_sub_purpose_code"/>
    <s v="20-40"/>
    <s v="less than 50 percentage"/>
    <s v="less than 1 percentage"/>
    <s v="Missing"/>
    <s v="Red"/>
    <x v="1"/>
    <x v="3"/>
    <n v="489599"/>
    <n v="489599"/>
    <n v="218724"/>
    <n v="298260"/>
  </r>
  <r>
    <s v="'016400814311050201"/>
    <s v="Three Wheeler-Lease-Registered"/>
    <n v="61"/>
    <s v="60000-80000"/>
    <n v="2015"/>
    <n v="33"/>
    <n v="0.82737565199999996"/>
    <s v="Medium_risk_sub_purpose_code"/>
    <s v="0-20"/>
    <s v="Missing"/>
    <s v="Missing"/>
    <s v="Missing"/>
    <s v="Red"/>
    <x v="1"/>
    <x v="0"/>
    <n v="989343"/>
    <n v="989343"/>
    <n v="421744"/>
    <n v="648740"/>
  </r>
  <r>
    <s v="'002900810803050203"/>
    <s v="Three Wheeler-Lease-Registered"/>
    <n v="61"/>
    <s v="60000-80000"/>
    <n v="2015"/>
    <n v="29"/>
    <n v="0.82788173899999995"/>
    <s v="Medium_risk_sub_purpose_code"/>
    <s v="0-20"/>
    <s v="Missing"/>
    <s v="Missing"/>
    <s v="Missing"/>
    <s v="Green"/>
    <x v="1"/>
    <x v="0"/>
    <n v="798596"/>
    <n v="0"/>
    <n v="658200"/>
    <n v="658200"/>
  </r>
  <r>
    <s v="'008200521280050202"/>
    <s v="Three Wheeler-Lease-Registered"/>
    <n v="37"/>
    <s v="60000-80000"/>
    <n v="2005"/>
    <n v="22"/>
    <n v="0.83528972000000001"/>
    <s v="Medium_risk_sub_purpose_code"/>
    <s v="Missing"/>
    <s v="Missing"/>
    <s v="Missing"/>
    <s v="Missing"/>
    <s v="Green"/>
    <x v="0"/>
    <x v="1"/>
    <n v="353735"/>
    <n v="0"/>
    <n v="469526.5"/>
    <n v="472891"/>
  </r>
  <r>
    <s v="'001800810737050201"/>
    <s v="Three Wheeler-Lease-Registered"/>
    <n v="61"/>
    <s v="100000-120000"/>
    <n v="2010"/>
    <n v="22"/>
    <n v="0.82737610699999997"/>
    <s v="Medium_risk_sub_purpose_code"/>
    <s v="Missing"/>
    <s v="Missing"/>
    <s v="Missing"/>
    <s v="Missing"/>
    <s v="Red"/>
    <x v="1"/>
    <x v="3"/>
    <n v="745333"/>
    <n v="745333"/>
    <n v="166310"/>
    <n v="526200"/>
  </r>
  <r>
    <s v="'018800804808050201"/>
    <s v="Three Wheeler-Lease-Registered"/>
    <n v="73"/>
    <s v="60000-80000"/>
    <n v="2015"/>
    <n v="23"/>
    <n v="0.8780192"/>
    <s v="Medium_risk_sub_purpose_code"/>
    <s v="Missing"/>
    <s v="Missing"/>
    <s v="Missing"/>
    <s v="Missing"/>
    <s v="Red"/>
    <x v="1"/>
    <x v="4"/>
    <n v="0"/>
    <n v="0"/>
    <n v="186712"/>
    <n v="595476"/>
  </r>
  <r>
    <s v="'003000640582050802"/>
    <s v="CASH IN HAND"/>
    <n v="61"/>
    <s v="60000-80000"/>
    <n v="2005"/>
    <n v="41"/>
    <n v="0.82115887899999995"/>
    <s v="Medium_risk_sub_purpose_code"/>
    <s v="Missing"/>
    <s v="Missing"/>
    <s v="Missing"/>
    <s v="Missing"/>
    <s v="Red"/>
    <x v="1"/>
    <x v="3"/>
    <n v="0"/>
    <n v="0"/>
    <n v="59742.22"/>
    <n v="377454"/>
  </r>
  <r>
    <s v="'001600815690050201"/>
    <s v="Three Wheeler-Lease-Registered"/>
    <n v="49"/>
    <s v="60000-80000"/>
    <n v="2007"/>
    <n v="55"/>
    <n v="0.83117714300000001"/>
    <s v="Medium_risk_sub_purpose_code"/>
    <s v="20-40"/>
    <s v="between 100 - 150 percentage"/>
    <s v="between 1 - 5 percentage"/>
    <s v="between 2- 5 percentage"/>
    <s v="Red"/>
    <x v="1"/>
    <x v="0"/>
    <n v="0"/>
    <n v="0"/>
    <n v="206580"/>
    <n v="485600"/>
  </r>
  <r>
    <s v="'002600471553050201"/>
    <s v="Three Wheeler-Lease-Registered"/>
    <n v="24"/>
    <s v="&lt; 40000"/>
    <n v="2006"/>
    <n v="36"/>
    <n v="0.51108695699999995"/>
    <s v="Low_risk_sub_purpose_code"/>
    <s v="below 0"/>
    <s v="between 50 - 100 percentage"/>
    <s v="above 15 percentage"/>
    <s v="between 5- 10 percentage"/>
    <s v="Green"/>
    <x v="0"/>
    <x v="1"/>
    <n v="158826"/>
    <n v="0"/>
    <n v="320860.99"/>
    <n v="326240"/>
  </r>
  <r>
    <s v="'009700640221050202"/>
    <s v="Three Wheeler-Lease-Registered"/>
    <n v="30"/>
    <s v="&lt; 40000"/>
    <n v="2007"/>
    <n v="36"/>
    <n v="0.53583781900000005"/>
    <s v="Low_risk_sub_purpose_code"/>
    <s v="below 0"/>
    <s v="between 50 - 100 percentage"/>
    <s v="above 15 percentage"/>
    <s v="between 5- 10 percentage"/>
    <s v="Green"/>
    <x v="0"/>
    <x v="1"/>
    <n v="350839"/>
    <n v="0"/>
    <n v="268349"/>
    <n v="293588"/>
  </r>
  <r>
    <s v="'003400799605050204"/>
    <s v="Three Wheeler-Lease-Registered"/>
    <n v="61"/>
    <s v="60000-80000"/>
    <n v="2012"/>
    <n v="40"/>
    <n v="0.82839245299999997"/>
    <s v="Medium_risk_sub_purpose_code"/>
    <s v="Missing"/>
    <s v="Missing"/>
    <s v="Missing"/>
    <s v="Missing"/>
    <s v="Red"/>
    <x v="1"/>
    <x v="1"/>
    <n v="0"/>
    <n v="0"/>
    <n v="138094"/>
    <n v="551893"/>
  </r>
  <r>
    <s v="'020300771926050201"/>
    <s v="Three Wheeler-Lease-Registered"/>
    <n v="61"/>
    <s v="80000-100000"/>
    <n v="2007"/>
    <n v="63"/>
    <n v="0.62211092400000001"/>
    <s v="Low_risk_sub_purpose_code"/>
    <s v="40-60"/>
    <s v="between 50 - 100 percentage"/>
    <s v="between 10 - 15 percentage"/>
    <s v="between 5- 10 percentage"/>
    <s v="Green"/>
    <x v="1"/>
    <x v="2"/>
    <n v="431515"/>
    <n v="0"/>
    <n v="194612"/>
    <n v="194612"/>
  </r>
  <r>
    <s v="'041800312164050201"/>
    <s v="Three Wheeler-Lease-Registered"/>
    <n v="36"/>
    <s v="&lt; 40000"/>
    <n v="2013"/>
    <n v="36"/>
    <n v="0.51176666699999995"/>
    <s v="Low_risk_sub_purpose_code"/>
    <s v="20-40"/>
    <s v="between 100 - 150 percentage"/>
    <s v="between 10 - 15 percentage"/>
    <s v="between 2- 5 percentage"/>
    <s v="Red"/>
    <x v="1"/>
    <x v="1"/>
    <n v="496715"/>
    <n v="496715"/>
    <n v="230673.39"/>
    <n v="378400"/>
  </r>
  <r>
    <s v="'001600750318050201"/>
    <s v="Three Wheeler-Lease-Registered"/>
    <n v="37"/>
    <s v="40000-60000"/>
    <n v="2007"/>
    <n v="37"/>
    <n v="0.66704537799999997"/>
    <s v="Low_risk_sub_purpose_code"/>
    <s v="20-40"/>
    <s v="between 50 - 100 percentage"/>
    <s v="between 5 - 10 percentage"/>
    <s v="between 5- 10 percentage"/>
    <s v="Red"/>
    <x v="0"/>
    <x v="1"/>
    <n v="504972"/>
    <n v="504972"/>
    <n v="153993"/>
    <n v="307888"/>
  </r>
  <r>
    <s v="'040700844014050201"/>
    <s v="Three Wheeler-Lease-Registered"/>
    <n v="49"/>
    <s v="40000-60000"/>
    <n v="2005"/>
    <n v="45"/>
    <n v="0.62403597399999999"/>
    <s v="Low_risk_sub_purpose_code"/>
    <s v="Missing"/>
    <s v="between 150 - 200 percentage"/>
    <s v="between 5 - 10 percentage"/>
    <s v="between 2- 5 percentage"/>
    <s v="Green"/>
    <x v="1"/>
    <x v="1"/>
    <n v="344872"/>
    <n v="0"/>
    <n v="155200"/>
    <n v="155200"/>
  </r>
  <r>
    <s v="'040200330932050802"/>
    <s v="CASH IN HAND"/>
    <n v="61"/>
    <s v="80000-100000"/>
    <n v="2011"/>
    <n v="27"/>
    <n v="0.76991690300000004"/>
    <s v="Medium_risk_sub_purpose_code"/>
    <s v="below 0"/>
    <s v="between 50 - 100 percentage"/>
    <s v="between 1 - 5 percentage"/>
    <s v="between 5- 10 percentage"/>
    <s v="Green"/>
    <x v="1"/>
    <x v="0"/>
    <n v="780514"/>
    <n v="0"/>
    <n v="424992.64"/>
    <n v="477072"/>
  </r>
  <r>
    <s v="'002500817395050202"/>
    <s v="Three Wheeler-Lease-Registered"/>
    <n v="61"/>
    <s v="60000-80000"/>
    <n v="2006"/>
    <n v="33"/>
    <n v="0.82737571399999998"/>
    <s v="Medium_risk_sub_purpose_code"/>
    <s v="20-40"/>
    <s v="Missing"/>
    <s v="Missing"/>
    <s v="Missing"/>
    <s v="Red"/>
    <x v="1"/>
    <x v="0"/>
    <n v="0"/>
    <n v="0"/>
    <n v="273660.05"/>
    <n v="380703"/>
  </r>
  <r>
    <s v="'009900576363050201"/>
    <s v="Three Wheeler-Lease-Registered"/>
    <n v="37"/>
    <s v="80000-100000"/>
    <n v="2015"/>
    <n v="42"/>
    <n v="0.67039122799999995"/>
    <s v="Low_risk_sub_purpose_code"/>
    <s v="below 0"/>
    <s v="between 50 - 100 percentage"/>
    <s v="between 10 - 15 percentage"/>
    <s v="between 2- 5 percentage"/>
    <s v="Red"/>
    <x v="0"/>
    <x v="2"/>
    <n v="707464"/>
    <n v="707464"/>
    <n v="163392"/>
    <n v="410352"/>
  </r>
  <r>
    <s v="'013100235971050201"/>
    <s v="Three Wheeler-Lease-Registered"/>
    <n v="36"/>
    <s v="&lt; 40000"/>
    <n v="2013"/>
    <n v="36"/>
    <n v="0.45692307700000001"/>
    <s v="Low_risk_sub_purpose_code"/>
    <s v="below 0"/>
    <s v="between 50 - 100 percentage"/>
    <s v="above 15 percentage"/>
    <s v="between 2- 5 percentage"/>
    <s v="Green"/>
    <x v="0"/>
    <x v="1"/>
    <n v="367746"/>
    <n v="0"/>
    <n v="312018"/>
    <n v="334305"/>
  </r>
  <r>
    <s v="'000600839135050201"/>
    <s v="Three Wheeler-Lease-Registered"/>
    <n v="61"/>
    <s v="100000-120000"/>
    <n v="2008"/>
    <n v="28"/>
    <n v="0.622068387"/>
    <s v="Low_risk_sub_purpose_code"/>
    <s v="0-20"/>
    <s v="between 150 - 200 percentage"/>
    <s v="less than 1 percentage"/>
    <s v="between 2- 5 percentage"/>
    <s v="Green"/>
    <x v="0"/>
    <x v="0"/>
    <n v="448768"/>
    <n v="0"/>
    <n v="199034"/>
    <n v="199034"/>
  </r>
  <r>
    <s v="'013100362841050201"/>
    <s v="Three Wheeler-Lease-Registered"/>
    <n v="48"/>
    <s v="&lt; 40000"/>
    <n v="2015"/>
    <n v="36"/>
    <n v="0.52719298199999998"/>
    <s v="Low_risk_sub_purpose_code"/>
    <s v="20-40"/>
    <s v="between 50 - 100 percentage"/>
    <s v="between 10 - 15 percentage"/>
    <s v="between 2- 5 percentage"/>
    <s v="Green"/>
    <x v="1"/>
    <x v="1"/>
    <n v="534978"/>
    <n v="0"/>
    <n v="345185"/>
    <n v="377205"/>
  </r>
  <r>
    <s v="'006100814566050201"/>
    <s v="Three Wheeler-Lease-Registered"/>
    <n v="49"/>
    <s v="40000-60000"/>
    <n v="2006"/>
    <n v="43"/>
    <n v="0.83021714300000005"/>
    <s v="Medium_risk_sub_purpose_code"/>
    <s v="20-40"/>
    <s v="Missing"/>
    <s v="Missing"/>
    <s v="Missing"/>
    <s v="Green"/>
    <x v="1"/>
    <x v="0"/>
    <n v="436312"/>
    <n v="0"/>
    <n v="442600"/>
    <n v="442600"/>
  </r>
  <r>
    <s v="'006100728587050203"/>
    <s v="Three Wheeler-Lease-Registered"/>
    <n v="61"/>
    <s v="80000-100000"/>
    <n v="2011"/>
    <n v="20"/>
    <n v="0.81215896799999998"/>
    <s v="Medium_risk_sub_purpose_code"/>
    <s v="Missing"/>
    <s v="Missing"/>
    <s v="Missing"/>
    <s v="Missing"/>
    <s v="Green"/>
    <x v="0"/>
    <x v="2"/>
    <n v="772808"/>
    <n v="0"/>
    <n v="272754"/>
    <n v="343954"/>
  </r>
  <r>
    <s v="'005600842140050201"/>
    <s v="Three Wheeler-Lease-Registered"/>
    <n v="61"/>
    <s v="80000-100000"/>
    <n v="2012"/>
    <n v="31"/>
    <n v="0.57080165100000002"/>
    <s v="Low_risk_sub_purpose_code"/>
    <s v="0-20"/>
    <s v="above 200 percentage"/>
    <s v="between 10 - 15 percentage"/>
    <s v="less than 2 percentage"/>
    <s v="Red"/>
    <x v="1"/>
    <x v="0"/>
    <n v="590710"/>
    <n v="590710"/>
    <n v="124746"/>
    <n v="197460"/>
  </r>
  <r>
    <s v="'013100809678050801"/>
    <s v="CASH IN HAND"/>
    <n v="61"/>
    <s v="60000-80000"/>
    <n v="2008"/>
    <n v="35"/>
    <n v="0.82788258100000001"/>
    <s v="Medium_risk_sub_purpose_code"/>
    <s v="20-40"/>
    <s v="between 50 - 100 percentage"/>
    <s v="between 1 - 5 percentage"/>
    <s v="between 2- 5 percentage"/>
    <s v="Red"/>
    <x v="1"/>
    <x v="0"/>
    <n v="587298"/>
    <n v="0"/>
    <n v="381875"/>
    <n v="447900"/>
  </r>
  <r>
    <s v="'003100807973050201"/>
    <s v="Three Wheeler-Lease-Registered"/>
    <n v="49"/>
    <s v="60000-80000"/>
    <n v="2006"/>
    <n v="29"/>
    <n v="0.74084142900000005"/>
    <s v="Medium_risk_sub_purpose_code"/>
    <s v="Missing"/>
    <s v="Missing"/>
    <s v="Missing"/>
    <s v="Missing"/>
    <s v="Green"/>
    <x v="1"/>
    <x v="0"/>
    <n v="378659"/>
    <n v="0"/>
    <n v="410592"/>
    <n v="410592"/>
  </r>
  <r>
    <s v="'000600713046050202"/>
    <s v="Three Wheeler-Lease-Registered"/>
    <n v="49"/>
    <s v="60000-80000"/>
    <n v="2010"/>
    <n v="53"/>
    <n v="0.83069572400000002"/>
    <s v="Medium_risk_sub_purpose_code"/>
    <s v="20-40"/>
    <s v="between 50 - 100 percentage"/>
    <s v="between 5 - 10 percentage"/>
    <s v="between 2- 5 percentage"/>
    <s v="Green"/>
    <x v="1"/>
    <x v="3"/>
    <n v="580154"/>
    <n v="0"/>
    <n v="547371"/>
    <n v="547371"/>
  </r>
  <r>
    <s v="'006100818718050201"/>
    <s v="Three Wheeler-Lease-Registered"/>
    <n v="49"/>
    <s v="40000-60000"/>
    <n v="2011"/>
    <n v="34"/>
    <n v="0.79272361300000005"/>
    <s v="Medium_risk_sub_purpose_code"/>
    <s v="60-80"/>
    <s v="between 50 - 100 percentage"/>
    <s v="between 1 - 5 percentage"/>
    <s v="between 2- 5 percentage"/>
    <s v="Red"/>
    <x v="1"/>
    <x v="0"/>
    <n v="0"/>
    <n v="0"/>
    <n v="28939"/>
    <n v="549841"/>
  </r>
  <r>
    <s v="'006700247754050201"/>
    <s v="Three Wheeler-Lease-Registered"/>
    <n v="49"/>
    <s v="40000-60000"/>
    <n v="2008"/>
    <n v="39"/>
    <n v="0.80413161300000002"/>
    <s v="Low_risk_sub_purpose_code"/>
    <s v="Missing"/>
    <s v="Missing"/>
    <s v="Missing"/>
    <s v="Missing"/>
    <s v="Green"/>
    <x v="1"/>
    <x v="0"/>
    <n v="497769"/>
    <n v="0"/>
    <n v="458050.89"/>
    <n v="483740"/>
  </r>
  <r>
    <s v="'006500816135050201"/>
    <s v="Three Wheeler-Lease-Registered"/>
    <n v="49"/>
    <s v="60000-80000"/>
    <n v="2005"/>
    <n v="27"/>
    <n v="0.83021756999999996"/>
    <s v="Medium_risk_sub_purpose_code"/>
    <s v="Missing"/>
    <s v="Missing"/>
    <s v="Missing"/>
    <s v="Missing"/>
    <s v="Red"/>
    <x v="0"/>
    <x v="0"/>
    <n v="539741"/>
    <n v="539741"/>
    <n v="106455.69"/>
    <n v="425180"/>
  </r>
  <r>
    <s v="'005000721882050201"/>
    <s v="Three Wheeler-Lease-Registered"/>
    <n v="49"/>
    <s v="60000-80000"/>
    <n v="2008"/>
    <n v="36"/>
    <n v="0.73020774200000005"/>
    <s v="Medium_risk_sub_purpose_code"/>
    <s v="Missing"/>
    <s v="Missing"/>
    <s v="Missing"/>
    <s v="Missing"/>
    <s v="Red"/>
    <x v="1"/>
    <x v="0"/>
    <n v="532405"/>
    <n v="0"/>
    <n v="395446.46"/>
    <n v="416081"/>
  </r>
  <r>
    <s v="'000400805274050201"/>
    <s v="Three Wheeler-Lease-Registered"/>
    <n v="61"/>
    <s v="60000-80000"/>
    <n v="2013"/>
    <n v="30"/>
    <n v="0.74421428599999995"/>
    <s v="Medium_risk_sub_purpose_code"/>
    <s v="20-40"/>
    <s v="between 100 - 150 percentage"/>
    <s v="between 1 - 5 percentage"/>
    <s v="between 2- 5 percentage"/>
    <s v="Green"/>
    <x v="1"/>
    <x v="3"/>
    <n v="617068"/>
    <n v="0"/>
    <n v="462550.25"/>
    <n v="469182"/>
  </r>
  <r>
    <s v="'001600491011050204"/>
    <s v="Three Wheeler-Lease-Registered"/>
    <n v="49"/>
    <s v="60000-80000"/>
    <n v="2012"/>
    <n v="55"/>
    <n v="0.69949756100000005"/>
    <s v="Medium_risk_sub_purpose_code"/>
    <s v="0-20"/>
    <s v="between 50 - 100 percentage"/>
    <s v="between 5 - 10 percentage"/>
    <s v="between 5- 10 percentage"/>
    <s v="Red"/>
    <x v="1"/>
    <x v="2"/>
    <n v="0"/>
    <n v="0"/>
    <n v="156998"/>
    <n v="398972"/>
  </r>
  <r>
    <s v="'009500804379050204"/>
    <s v="Three Wheeler-Lease-Registered"/>
    <n v="61"/>
    <s v="60000-80000"/>
    <n v="2012"/>
    <n v="24"/>
    <n v="0.82301427100000002"/>
    <s v="Medium_risk_sub_purpose_code"/>
    <s v="Missing"/>
    <s v="Missing"/>
    <s v="Missing"/>
    <s v="Missing"/>
    <s v="Red"/>
    <x v="1"/>
    <x v="1"/>
    <n v="953546"/>
    <n v="953546"/>
    <n v="250541.75"/>
    <n v="593880"/>
  </r>
  <r>
    <s v="'004200842113050201"/>
    <s v="Three Wheeler-Lease-Registered"/>
    <n v="61"/>
    <s v="40000-60000"/>
    <n v="2013"/>
    <n v="21"/>
    <n v="0.62246010399999996"/>
    <s v="Low_risk_sub_purpose_code"/>
    <s v="Missing"/>
    <s v="Missing"/>
    <s v="Missing"/>
    <s v="Missing"/>
    <s v="Green"/>
    <x v="0"/>
    <x v="1"/>
    <n v="587462"/>
    <n v="0"/>
    <n v="181232"/>
    <n v="226540"/>
  </r>
  <r>
    <s v="'008700837089050201"/>
    <s v="Three Wheeler-Lease-Registered"/>
    <n v="61"/>
    <s v="100000-120000"/>
    <n v="2012"/>
    <n v="25"/>
    <n v="0.62859211800000003"/>
    <s v="Low_risk_sub_purpose_code"/>
    <s v="0-20"/>
    <s v="between 150 - 200 percentage"/>
    <s v="between 1 - 5 percentage"/>
    <s v="between 2- 5 percentage"/>
    <s v="Green"/>
    <x v="1"/>
    <x v="0"/>
    <n v="620160"/>
    <n v="0"/>
    <n v="258314"/>
    <n v="287448"/>
  </r>
  <r>
    <s v="'005300632029050201"/>
    <s v="Three Wheeler-Lease-Registered"/>
    <n v="49"/>
    <s v="80000-100000"/>
    <n v="2013"/>
    <n v="50"/>
    <n v="0.71171142899999995"/>
    <s v="Medium_risk_sub_purpose_code"/>
    <s v="20-40"/>
    <s v="between 50 - 100 percentage"/>
    <s v="between 10 - 15 percentage"/>
    <s v="between 2- 5 percentage"/>
    <s v="Green"/>
    <x v="1"/>
    <x v="2"/>
    <n v="679468"/>
    <n v="0"/>
    <n v="388843"/>
    <n v="388843"/>
  </r>
  <r>
    <s v="'002300736637050203"/>
    <s v="Three Wheeler-Lease-Registered"/>
    <n v="61"/>
    <s v="100000-120000"/>
    <n v="2014"/>
    <n v="21"/>
    <n v="0.71565965300000001"/>
    <s v="High_risk_sub_purpose_code"/>
    <s v="Missing"/>
    <s v="Missing"/>
    <s v="Missing"/>
    <s v="Missing"/>
    <s v="Green"/>
    <x v="1"/>
    <x v="2"/>
    <n v="698808"/>
    <n v="0"/>
    <n v="405561.01"/>
    <n v="429200"/>
  </r>
  <r>
    <s v="'004500150322050201"/>
    <s v="Three Wheeler-Lease-Registered"/>
    <n v="60"/>
    <s v="80000-100000"/>
    <n v="2014"/>
    <n v="35"/>
    <n v="0.69223089400000004"/>
    <s v="Low_risk_sub_purpose_code"/>
    <s v="0-20"/>
    <s v="between 50 - 100 percentage"/>
    <s v="above 15 percentage"/>
    <s v="between 2- 5 percentage"/>
    <s v="Red"/>
    <x v="1"/>
    <x v="1"/>
    <n v="0"/>
    <n v="0"/>
    <n v="1501"/>
    <n v="359205"/>
  </r>
  <r>
    <s v="'004300818260050201"/>
    <s v="Three Wheeler-Lease-Registered"/>
    <n v="61"/>
    <s v="60000-80000"/>
    <n v="2010"/>
    <n v="48"/>
    <n v="0.74269682800000003"/>
    <s v="Medium_risk_sub_purpose_code"/>
    <s v="Missing"/>
    <s v="Missing"/>
    <s v="Missing"/>
    <s v="Missing"/>
    <s v="Green"/>
    <x v="1"/>
    <x v="3"/>
    <n v="621755"/>
    <n v="0"/>
    <n v="405320"/>
    <n v="454005"/>
  </r>
  <r>
    <s v="'004000220361050201"/>
    <s v="Three Wheeler-Lease-Registered"/>
    <n v="48"/>
    <s v="100000-120000"/>
    <n v="2013"/>
    <n v="71"/>
    <n v="0.63875000000000004"/>
    <s v="Low_risk_sub_purpose_code"/>
    <s v="below 0"/>
    <s v="between 50 - 100 percentage"/>
    <s v="between 10 - 15 percentage"/>
    <s v="between 2- 5 percentage"/>
    <s v="Red"/>
    <x v="1"/>
    <x v="1"/>
    <n v="679732"/>
    <n v="0"/>
    <n v="383801"/>
    <n v="383241"/>
  </r>
  <r>
    <s v="'009500751209050202"/>
    <s v="Three Wheeler-Lease-Registered"/>
    <n v="49"/>
    <s v="60000-80000"/>
    <n v="2008"/>
    <n v="21"/>
    <n v="0.80361290299999999"/>
    <s v="Medium_risk_sub_purpose_code"/>
    <s v="Missing"/>
    <s v="Missing"/>
    <s v="Missing"/>
    <s v="Missing"/>
    <s v="Red"/>
    <x v="1"/>
    <x v="1"/>
    <n v="0"/>
    <n v="0"/>
    <n v="24591"/>
    <n v="295092"/>
  </r>
  <r>
    <s v="'006100036600050202"/>
    <s v="Three Wheeler-Lease-Registered"/>
    <n v="61"/>
    <s v="80000-100000"/>
    <n v="2012"/>
    <n v="50"/>
    <n v="0.69589031400000001"/>
    <s v="High_risk_sub_purpose_code"/>
    <s v="Missing"/>
    <s v="Missing"/>
    <s v="Missing"/>
    <s v="Missing"/>
    <s v="Green"/>
    <x v="1"/>
    <x v="2"/>
    <n v="624653"/>
    <n v="0"/>
    <n v="321347"/>
    <n v="354315"/>
  </r>
  <r>
    <s v="'010100839627050201"/>
    <s v="Three Wheeler-Lease-Registered"/>
    <n v="49"/>
    <s v="40000-60000"/>
    <n v="2005"/>
    <n v="19"/>
    <n v="0.62216822400000005"/>
    <s v="Low_risk_sub_purpose_code"/>
    <s v="Missing"/>
    <s v="Missing"/>
    <s v="Missing"/>
    <s v="Missing"/>
    <s v="Green"/>
    <x v="1"/>
    <x v="0"/>
    <n v="371282"/>
    <n v="0"/>
    <n v="189508"/>
    <n v="189508"/>
  </r>
  <r>
    <s v="'014000823723050201"/>
    <s v="Three Wheeler-Lease-Registered"/>
    <n v="73"/>
    <s v="100000-120000"/>
    <n v="2009"/>
    <n v="20"/>
    <n v="0.82670328400000004"/>
    <s v="Medium_risk_sub_purpose_code"/>
    <s v="Missing"/>
    <s v="Missing"/>
    <s v="Missing"/>
    <s v="Missing"/>
    <s v="Red"/>
    <x v="1"/>
    <x v="1"/>
    <n v="0"/>
    <n v="0"/>
    <n v="23113"/>
    <n v="416034"/>
  </r>
  <r>
    <s v="'003500778128050801"/>
    <s v="CASH IN HAND"/>
    <n v="61"/>
    <s v="80000-100000"/>
    <n v="2010"/>
    <n v="22"/>
    <n v="0.827391141"/>
    <s v="High_risk_sub_purpose_code"/>
    <s v="Missing"/>
    <s v="Missing"/>
    <s v="Missing"/>
    <s v="Missing"/>
    <s v="Red"/>
    <x v="1"/>
    <x v="2"/>
    <n v="789145"/>
    <n v="789145"/>
    <n v="265622.39"/>
    <n v="368312"/>
  </r>
  <r>
    <s v="'009700770942050801"/>
    <s v="CASH IN HAND"/>
    <n v="49"/>
    <s v="60000-80000"/>
    <n v="2006"/>
    <n v="36"/>
    <n v="0.69639142899999995"/>
    <s v="Medium_risk_sub_purpose_code"/>
    <s v="60-80"/>
    <s v="between 100 - 150 percentage"/>
    <s v="between 10 - 15 percentage"/>
    <s v="between 2- 5 percentage"/>
    <s v="Red"/>
    <x v="0"/>
    <x v="0"/>
    <n v="431922"/>
    <n v="431922"/>
    <n v="297399.58999999898"/>
    <n v="376299"/>
  </r>
  <r>
    <s v="'013100244757050201"/>
    <s v="Three Wheeler-Lease-Registered"/>
    <n v="36"/>
    <s v="&lt; 40000"/>
    <n v="2013"/>
    <n v="36"/>
    <n v="0.22038461500000001"/>
    <s v="Low_risk_sub_purpose_code"/>
    <s v="below 0"/>
    <s v="between 50 - 100 percentage"/>
    <s v="between 10 - 15 percentage"/>
    <s v="between 2- 5 percentage"/>
    <s v="Red"/>
    <x v="0"/>
    <x v="1"/>
    <n v="208266"/>
    <n v="208266"/>
    <n v="132184"/>
    <n v="171195"/>
  </r>
  <r>
    <s v="'004200706095050202"/>
    <s v="Three Wheeler-Lease-Registered"/>
    <n v="48"/>
    <s v="&lt; 40000"/>
    <n v="2014"/>
    <n v="36"/>
    <n v="0.74259043199999997"/>
    <s v="Low_risk_sub_purpose_code"/>
    <s v="40-60"/>
    <s v="less than 50 percentage"/>
    <s v="between 1 - 5 percentage"/>
    <s v="between 2- 5 percentage"/>
    <s v="Red"/>
    <x v="1"/>
    <x v="1"/>
    <n v="750212"/>
    <n v="0"/>
    <n v="336000"/>
    <n v="418530"/>
  </r>
  <r>
    <s v="'005000830613050201"/>
    <s v="Three Wheeler-Lease-Registered"/>
    <n v="61"/>
    <s v="80000-100000"/>
    <n v="2009"/>
    <n v="29"/>
    <n v="0.80689222199999999"/>
    <s v="Medium_risk_sub_purpose_code"/>
    <s v="Missing"/>
    <s v="Missing"/>
    <s v="Missing"/>
    <s v="Missing"/>
    <s v="Red"/>
    <x v="1"/>
    <x v="1"/>
    <n v="666161"/>
    <n v="666161"/>
    <n v="49754"/>
    <n v="348278"/>
  </r>
  <r>
    <s v="'019600810291050201"/>
    <s v="Three Wheeler-Lease-Registered"/>
    <n v="61"/>
    <s v="80000-100000"/>
    <n v="2007"/>
    <n v="34"/>
    <n v="0.69527395000000003"/>
    <s v="Medium_risk_sub_purpose_code"/>
    <s v="Missing"/>
    <s v="Missing"/>
    <s v="Missing"/>
    <s v="Missing"/>
    <s v="Red"/>
    <x v="1"/>
    <x v="0"/>
    <n v="485884"/>
    <n v="0"/>
    <n v="357648"/>
    <n v="359560"/>
  </r>
  <r>
    <s v="'005200733431050202"/>
    <s v="Three Wheeler-Lease-Registered"/>
    <n v="36"/>
    <s v="&lt; 40000"/>
    <n v="2008"/>
    <n v="36"/>
    <n v="0.32901960800000002"/>
    <s v="Low_risk_sub_purpose_code"/>
    <s v="below 0"/>
    <s v="between 50 - 100 percentage"/>
    <s v="above 15 percentage"/>
    <s v="between 2- 5 percentage"/>
    <s v="Green"/>
    <x v="0"/>
    <x v="1"/>
    <n v="194332"/>
    <n v="0"/>
    <n v="163343"/>
    <n v="168195"/>
  </r>
  <r>
    <s v="'011500808423050201"/>
    <s v="Three Wheeler-Lease-Registered"/>
    <n v="73"/>
    <s v="60000-80000"/>
    <n v="2011"/>
    <n v="38"/>
    <n v="0.87206555600000002"/>
    <s v="Medium_risk_sub_purpose_code"/>
    <s v="Missing"/>
    <s v="Missing"/>
    <s v="Missing"/>
    <s v="Missing"/>
    <s v="Red"/>
    <x v="1"/>
    <x v="1"/>
    <n v="793229"/>
    <n v="793229"/>
    <n v="25601"/>
    <n v="460818"/>
  </r>
  <r>
    <s v="'003600823107050201"/>
    <s v="Three Wheeler-Lease-Registered"/>
    <n v="61"/>
    <s v="60000-80000"/>
    <n v="2010"/>
    <n v="26"/>
    <n v="0.82788187899999999"/>
    <s v="Medium_risk_sub_purpose_code"/>
    <s v="Missing"/>
    <s v="Missing"/>
    <s v="Missing"/>
    <s v="Missing"/>
    <s v="Red"/>
    <x v="1"/>
    <x v="2"/>
    <n v="743022"/>
    <n v="743022"/>
    <n v="420704.57"/>
    <n v="508573"/>
  </r>
  <r>
    <s v="'001100807496050201"/>
    <s v="Three Wheeler-Lease-Registered"/>
    <n v="61"/>
    <s v="80000-100000"/>
    <n v="2005"/>
    <n v="30"/>
    <n v="0.82490915899999995"/>
    <s v="Medium_risk_sub_purpose_code"/>
    <s v="Missing"/>
    <s v="Missing"/>
    <s v="Missing"/>
    <s v="Missing"/>
    <s v="Red"/>
    <x v="1"/>
    <x v="1"/>
    <n v="509884"/>
    <n v="509884"/>
    <n v="177624"/>
    <n v="332956"/>
  </r>
  <r>
    <s v="'019100841290050201"/>
    <s v="Three Wheeler-Lease-Registered"/>
    <n v="49"/>
    <s v="80000-100000"/>
    <n v="2010"/>
    <n v="30"/>
    <n v="0.62448219199999999"/>
    <s v="Low_risk_sub_purpose_code"/>
    <s v="20-40"/>
    <s v="above 200 percentage"/>
    <s v="above 15 percentage"/>
    <s v="less than 2 percentage"/>
    <s v="Red"/>
    <x v="1"/>
    <x v="0"/>
    <n v="0"/>
    <n v="0"/>
    <n v="21355"/>
    <n v="234905"/>
  </r>
  <r>
    <s v="'021200817590050201"/>
    <s v="Three Wheeler-Lease-Registered"/>
    <n v="61"/>
    <s v="80000-100000"/>
    <n v="2009"/>
    <n v="24"/>
    <n v="0.53068059700000003"/>
    <s v="Medium_risk_sub_purpose_code"/>
    <s v="below 0"/>
    <s v="less than 50 percentage"/>
    <s v="between 10 - 15 percentage"/>
    <s v="between 5- 10 percentage"/>
    <s v="Red"/>
    <x v="0"/>
    <x v="2"/>
    <n v="435920"/>
    <n v="435920"/>
    <n v="213523"/>
    <n v="290149"/>
  </r>
  <r>
    <s v="'014000823001050201"/>
    <s v="Three Wheeler-Lease-Registered"/>
    <n v="61"/>
    <s v="40000-60000"/>
    <n v="2007"/>
    <n v="55"/>
    <n v="0.828392605"/>
    <s v="Low_risk_sub_purpose_code"/>
    <s v="Missing"/>
    <s v="Missing"/>
    <s v="Missing"/>
    <s v="Missing"/>
    <s v="Red"/>
    <x v="1"/>
    <x v="1"/>
    <n v="0"/>
    <n v="0"/>
    <n v="21991"/>
    <n v="395838"/>
  </r>
  <r>
    <s v="'003400816632050801"/>
    <s v="CASH IN HAND"/>
    <n v="61"/>
    <s v="&lt; 40000"/>
    <n v="2018"/>
    <n v="30"/>
    <n v="0.80616123100000003"/>
    <s v="Medium_risk_sub_purpose_code"/>
    <s v="20-40"/>
    <s v="Missing"/>
    <s v="Missing"/>
    <s v="Missing"/>
    <s v="Green"/>
    <x v="1"/>
    <x v="0"/>
    <n v="888390"/>
    <n v="0"/>
    <n v="587201"/>
    <n v="632529"/>
  </r>
  <r>
    <s v="'011000806938050201"/>
    <s v="Three Wheeler-Lease-Registered"/>
    <n v="61"/>
    <s v="40000-60000"/>
    <n v="2011"/>
    <n v="27"/>
    <n v="0.80729375299999995"/>
    <s v="Medium_risk_sub_purpose_code"/>
    <s v="20-40"/>
    <s v="Missing"/>
    <s v="Missing"/>
    <s v="Missing"/>
    <s v="Red"/>
    <x v="1"/>
    <x v="0"/>
    <n v="662436"/>
    <n v="0"/>
    <n v="396100"/>
    <n v="454800"/>
  </r>
  <r>
    <s v="'004800804194050202"/>
    <s v="Three Wheeler-Lease-Registered"/>
    <n v="61"/>
    <s v="40000-60000"/>
    <n v="2006"/>
    <n v="25"/>
    <n v="0.76689142899999996"/>
    <s v="Medium_risk_sub_purpose_code"/>
    <s v="20-40"/>
    <s v="less than 50 percentage"/>
    <s v="less than 1 percentage"/>
    <s v="Missing"/>
    <s v="Red"/>
    <x v="1"/>
    <x v="0"/>
    <n v="517164"/>
    <n v="517164"/>
    <n v="272732"/>
    <n v="371196"/>
  </r>
  <r>
    <s v="'001500163120050802"/>
    <s v="CASH IN HAND"/>
    <n v="61"/>
    <s v="40000-60000"/>
    <n v="2011"/>
    <n v="38"/>
    <n v="0.79924128999999999"/>
    <s v="Medium_risk_sub_purpose_code"/>
    <s v="Missing"/>
    <s v="Missing"/>
    <s v="Missing"/>
    <s v="Missing"/>
    <s v="Red"/>
    <x v="1"/>
    <x v="0"/>
    <n v="741764"/>
    <n v="741764"/>
    <n v="159780"/>
    <n v="520380"/>
  </r>
  <r>
    <s v="'009300751238050202"/>
    <s v="Three Wheeler-Lease-Registered"/>
    <n v="30"/>
    <s v="&lt; 40000"/>
    <n v="2006"/>
    <n v="36"/>
    <n v="0.69492753600000001"/>
    <s v="Low_risk_sub_purpose_code"/>
    <s v="Missing"/>
    <s v="Missing"/>
    <s v="Missing"/>
    <s v="Missing"/>
    <s v="Red"/>
    <x v="0"/>
    <x v="1"/>
    <n v="343482"/>
    <n v="0"/>
    <n v="283890"/>
    <n v="334446"/>
  </r>
  <r>
    <s v="'003500818434050201"/>
    <s v="Three Wheeler-Lease-Registered"/>
    <n v="61"/>
    <s v="60000-80000"/>
    <n v="2011"/>
    <n v="24"/>
    <n v="0.77981109699999995"/>
    <s v="Medium_risk_sub_purpose_code"/>
    <s v="Missing"/>
    <s v="Missing"/>
    <s v="Missing"/>
    <s v="Missing"/>
    <s v="Green"/>
    <x v="1"/>
    <x v="0"/>
    <n v="641733"/>
    <n v="0"/>
    <n v="499529"/>
    <n v="499529"/>
  </r>
  <r>
    <s v="'000600816827050201"/>
    <s v="Three Wheeler-Lease-Registered"/>
    <n v="61"/>
    <s v="120000+"/>
    <n v="2006"/>
    <n v="56"/>
    <n v="0.82788142899999995"/>
    <s v="Medium_risk_sub_purpose_code"/>
    <s v="0-20"/>
    <s v="less than 50 percentage"/>
    <s v="above 15 percentage"/>
    <s v="above 10 percentage"/>
    <s v="Red"/>
    <x v="1"/>
    <x v="0"/>
    <n v="0"/>
    <n v="0"/>
    <n v="85335"/>
    <n v="386365"/>
  </r>
  <r>
    <s v="'000600823944050801"/>
    <s v="CASH IN HAND"/>
    <n v="61"/>
    <s v="120000+"/>
    <n v="2008"/>
    <n v="27"/>
    <n v="0.80020128999999995"/>
    <s v="Medium_risk_sub_purpose_code"/>
    <s v="40-60"/>
    <s v="between 150 - 200 percentage"/>
    <s v="between 5 - 10 percentage"/>
    <s v="less than 2 percentage"/>
    <s v="Red"/>
    <x v="0"/>
    <x v="0"/>
    <n v="0"/>
    <n v="0"/>
    <n v="152568"/>
    <n v="441978"/>
  </r>
  <r>
    <s v="'007500468243050202"/>
    <s v="Three Wheeler-Lease-Registered"/>
    <n v="48"/>
    <s v="&lt; 40000"/>
    <n v="2013"/>
    <n v="36"/>
    <n v="0.55394230799999999"/>
    <s v="Low_risk_sub_purpose_code"/>
    <s v="0-20"/>
    <s v="between 50 - 100 percentage"/>
    <s v="above 15 percentage"/>
    <s v="between 2- 5 percentage"/>
    <s v="Red"/>
    <x v="1"/>
    <x v="1"/>
    <n v="564450"/>
    <n v="564450"/>
    <n v="206418"/>
    <n v="286656"/>
  </r>
  <r>
    <s v="'000600813389050201"/>
    <s v="Three Wheeler-Lease-Registered"/>
    <n v="61"/>
    <s v="40000-60000"/>
    <n v="2015"/>
    <n v="47"/>
    <n v="0.67449130400000001"/>
    <s v="Medium_risk_sub_purpose_code"/>
    <s v="0-20"/>
    <s v="Missing"/>
    <s v="Missing"/>
    <s v="Missing"/>
    <s v="Green"/>
    <x v="0"/>
    <x v="0"/>
    <n v="647924"/>
    <n v="0"/>
    <n v="529660"/>
    <n v="529660"/>
  </r>
  <r>
    <s v="'040200068974050801"/>
    <s v="CASH IN HAND"/>
    <n v="49"/>
    <s v="&lt; 40000"/>
    <n v="2008"/>
    <n v="44"/>
    <n v="0.63264575199999995"/>
    <s v="Low_risk_sub_purpose_code"/>
    <s v="60-80"/>
    <s v="between 50 - 100 percentage"/>
    <s v="between 1 - 5 percentage"/>
    <s v="less than 2 percentage"/>
    <s v="Red"/>
    <x v="0"/>
    <x v="2"/>
    <n v="485850"/>
    <n v="485850"/>
    <n v="175768"/>
    <n v="303121"/>
  </r>
  <r>
    <s v="'002300625110050202"/>
    <s v="Three Wheeler-Lease-Registered"/>
    <n v="36"/>
    <s v="&lt; 40000"/>
    <n v="2013"/>
    <n v="36"/>
    <n v="0.67432692299999997"/>
    <s v="Low_risk_sub_purpose_code"/>
    <s v="Missing"/>
    <s v="Missing"/>
    <s v="Missing"/>
    <s v="Missing"/>
    <s v="Red"/>
    <x v="0"/>
    <x v="1"/>
    <n v="608449"/>
    <n v="0"/>
    <n v="303792.33"/>
    <n v="444560.5"/>
  </r>
  <r>
    <s v="'006100728402050801"/>
    <s v="CASH IN HAND"/>
    <n v="61"/>
    <s v="40000-60000"/>
    <n v="2011"/>
    <n v="19"/>
    <n v="0.82737651599999995"/>
    <s v="Medium_risk_sub_purpose_code"/>
    <s v="Missing"/>
    <s v="Missing"/>
    <s v="Missing"/>
    <s v="Missing"/>
    <s v="Red"/>
    <x v="1"/>
    <x v="0"/>
    <n v="0"/>
    <n v="0"/>
    <n v="360921.95"/>
    <n v="569631"/>
  </r>
  <r>
    <s v="'006900819105050201"/>
    <s v="Three Wheeler-Lease-Registered"/>
    <n v="49"/>
    <s v="40000-60000"/>
    <n v="2011"/>
    <n v="37"/>
    <n v="0.82533574200000004"/>
    <s v="Medium_risk_sub_purpose_code"/>
    <s v="Missing"/>
    <s v="Missing"/>
    <s v="Missing"/>
    <s v="Missing"/>
    <s v="Red"/>
    <x v="1"/>
    <x v="0"/>
    <n v="704307"/>
    <n v="704307"/>
    <n v="337760"/>
    <n v="580298"/>
  </r>
  <r>
    <s v="'005300810472050201"/>
    <s v="Three Wheeler-Lease-Registered"/>
    <n v="49"/>
    <s v="&lt; 40000"/>
    <n v="2011"/>
    <n v="54"/>
    <n v="0.69631174200000001"/>
    <s v="Medium_risk_sub_purpose_code"/>
    <s v="20-40"/>
    <s v="less than 50 percentage"/>
    <s v="less than 1 percentage"/>
    <s v="Missing"/>
    <s v="Red"/>
    <x v="0"/>
    <x v="0"/>
    <n v="590360"/>
    <n v="590360"/>
    <n v="293864"/>
    <n v="511280"/>
  </r>
  <r>
    <s v="'009300815558050201"/>
    <s v="Three Wheeler-Lease-Registered"/>
    <n v="61"/>
    <s v="60000-80000"/>
    <n v="2011"/>
    <n v="36"/>
    <n v="0.77399741899999996"/>
    <s v="Medium_risk_sub_purpose_code"/>
    <s v="20-40"/>
    <s v="between 50 - 100 percentage"/>
    <s v="between 5 - 10 percentage"/>
    <s v="between 5- 10 percentage"/>
    <s v="Green"/>
    <x v="0"/>
    <x v="0"/>
    <n v="755421"/>
    <n v="0"/>
    <n v="453930"/>
    <n v="508904"/>
  </r>
  <r>
    <s v="'013400817149050201"/>
    <s v="Three Wheeler-Lease-Registered"/>
    <n v="61"/>
    <s v="40000-60000"/>
    <n v="2009"/>
    <n v="41"/>
    <n v="0.82737552199999997"/>
    <s v="Low_risk_sub_purpose_code"/>
    <s v="Missing"/>
    <s v="Missing"/>
    <s v="Missing"/>
    <s v="Missing"/>
    <s v="Green"/>
    <x v="1"/>
    <x v="0"/>
    <n v="657425"/>
    <n v="0"/>
    <n v="382313"/>
    <n v="452219"/>
  </r>
  <r>
    <s v="'002900806932050202"/>
    <s v="Three Wheeler-Lease-Registered"/>
    <n v="61"/>
    <s v="40000-60000"/>
    <n v="2014"/>
    <n v="39"/>
    <n v="0.64223630099999995"/>
    <s v="Medium_risk_sub_purpose_code"/>
    <s v="0-20"/>
    <s v="Missing"/>
    <s v="Missing"/>
    <s v="Missing"/>
    <s v="Green"/>
    <x v="0"/>
    <x v="0"/>
    <n v="587948"/>
    <n v="0"/>
    <n v="383558.40000000002"/>
    <n v="422982"/>
  </r>
  <r>
    <s v="'003400784032050201"/>
    <s v="Three Wheeler-Lease-Registered"/>
    <n v="36"/>
    <s v="40000-60000"/>
    <n v="2010"/>
    <n v="55"/>
    <n v="0.68918120800000005"/>
    <s v="Medium_risk_sub_purpose_code"/>
    <s v="20-40"/>
    <s v="between 50 - 100 percentage"/>
    <s v="above 15 percentage"/>
    <s v="between 2- 5 percentage"/>
    <s v="Green"/>
    <x v="0"/>
    <x v="1"/>
    <n v="507792"/>
    <n v="0"/>
    <n v="419535.85"/>
    <n v="431116"/>
  </r>
  <r>
    <s v="'001100531244050803"/>
    <s v="CASH IN HAND"/>
    <n v="49"/>
    <s v="&lt; 40000"/>
    <n v="2013"/>
    <n v="50"/>
    <n v="0.67214857100000003"/>
    <s v="Medium_risk_sub_purpose_code"/>
    <s v="Missing"/>
    <s v="Missing"/>
    <s v="Missing"/>
    <s v="Missing"/>
    <s v="Green"/>
    <x v="0"/>
    <x v="1"/>
    <n v="487169"/>
    <n v="0"/>
    <n v="474831"/>
    <n v="474831"/>
  </r>
  <r>
    <s v="'001700814134050201"/>
    <s v="Three Wheeler-Lease-Registered"/>
    <n v="61"/>
    <s v="40000-60000"/>
    <n v="2014"/>
    <n v="32"/>
    <n v="0.62249156100000003"/>
    <s v="Medium_risk_sub_purpose_code"/>
    <s v="0-20"/>
    <s v="Missing"/>
    <s v="Missing"/>
    <s v="Missing"/>
    <s v="Red"/>
    <x v="0"/>
    <x v="0"/>
    <n v="624707"/>
    <n v="624707"/>
    <n v="262765"/>
    <n v="477300"/>
  </r>
  <r>
    <s v="'006300698786050801"/>
    <s v="CASH IN HAND"/>
    <n v="37"/>
    <s v="&lt; 40000"/>
    <n v="2006"/>
    <n v="30"/>
    <n v="0.83528857099999998"/>
    <s v="Medium_risk_sub_purpose_code"/>
    <s v="60-80"/>
    <s v="less than 50 percentage"/>
    <s v="between 5 - 10 percentage"/>
    <s v="above 10 percentage"/>
    <s v="Green"/>
    <x v="0"/>
    <x v="0"/>
    <n v="401440"/>
    <n v="0"/>
    <n v="430229.47"/>
    <n v="489991"/>
  </r>
  <r>
    <s v="'004000839377050201"/>
    <s v="Three Wheeler-Lease-Registered"/>
    <n v="49"/>
    <s v="60000-80000"/>
    <n v="2011"/>
    <n v="49"/>
    <n v="0.62313909700000003"/>
    <s v="Low_risk_sub_purpose_code"/>
    <s v="below 0"/>
    <s v="between 50 - 100 percentage"/>
    <s v="above 15 percentage"/>
    <s v="between 2- 5 percentage"/>
    <s v="Green"/>
    <x v="1"/>
    <x v="2"/>
    <n v="584500"/>
    <n v="0"/>
    <n v="229418"/>
    <n v="273933"/>
  </r>
  <r>
    <s v="'001600804979050201"/>
    <s v="Three Wheeler-Lease-Registered"/>
    <n v="61"/>
    <s v="60000-80000"/>
    <n v="2007"/>
    <n v="31"/>
    <n v="0.69160873899999997"/>
    <s v="Medium_risk_sub_purpose_code"/>
    <s v="Missing"/>
    <s v="Missing"/>
    <s v="Missing"/>
    <s v="Missing"/>
    <s v="Green"/>
    <x v="1"/>
    <x v="3"/>
    <n v="411563"/>
    <n v="0"/>
    <n v="313199.89"/>
    <n v="322770"/>
  </r>
  <r>
    <s v="'010600807443050202"/>
    <s v="Three Wheeler-Lease-Registered"/>
    <n v="61"/>
    <s v="40000-60000"/>
    <n v="2009"/>
    <n v="22"/>
    <n v="0.82737552199999997"/>
    <s v="Medium_risk_sub_purpose_code"/>
    <s v="60-80"/>
    <s v="between 50 - 100 percentage"/>
    <s v="between 1 - 5 percentage"/>
    <s v="between 5- 10 percentage"/>
    <s v="Green"/>
    <x v="1"/>
    <x v="1"/>
    <n v="578810"/>
    <n v="0"/>
    <n v="477900"/>
    <n v="477900"/>
  </r>
  <r>
    <s v="'010800807594050201"/>
    <s v="Three Wheeler-Lease-Registered"/>
    <n v="61"/>
    <s v="80000-100000"/>
    <n v="2011"/>
    <n v="41"/>
    <n v="0.82588283900000004"/>
    <s v="Medium_risk_sub_purpose_code"/>
    <s v="60-80"/>
    <s v="between 50 - 100 percentage"/>
    <s v="between 10 - 15 percentage"/>
    <s v="between 2- 5 percentage"/>
    <s v="Green"/>
    <x v="1"/>
    <x v="0"/>
    <n v="676331"/>
    <n v="0"/>
    <n v="493316"/>
    <n v="545244"/>
  </r>
  <r>
    <s v="'019600611570050201"/>
    <s v="Three Wheeler-Lease-Registered"/>
    <n v="48"/>
    <s v="80000-100000"/>
    <n v="2013"/>
    <n v="24"/>
    <n v="0.77485714299999997"/>
    <s v="Medium_risk_sub_purpose_code"/>
    <s v="0-20"/>
    <s v="between 50 - 100 percentage"/>
    <s v="above 15 percentage"/>
    <s v="between 2- 5 percentage"/>
    <s v="Red"/>
    <x v="1"/>
    <x v="1"/>
    <n v="801735"/>
    <n v="801735"/>
    <n v="272331"/>
    <n v="391980"/>
  </r>
  <r>
    <s v="'002200699121050201"/>
    <s v="Three Wheeler-Lease-Registered"/>
    <n v="48"/>
    <s v="&lt; 40000"/>
    <n v="2013"/>
    <n v="36"/>
    <n v="0.43"/>
    <s v="Low_risk_sub_purpose_code"/>
    <s v="0-20"/>
    <s v="between 100 - 150 percentage"/>
    <s v="between 10 - 15 percentage"/>
    <s v="between 2- 5 percentage"/>
    <s v="Red"/>
    <x v="1"/>
    <x v="1"/>
    <n v="414456"/>
    <n v="414456"/>
    <n v="190000"/>
    <n v="252630"/>
  </r>
  <r>
    <s v="'005000701388050801"/>
    <s v="CASH IN HAND"/>
    <n v="61"/>
    <s v="40000-60000"/>
    <n v="2005"/>
    <n v="30"/>
    <n v="0.60387439300000001"/>
    <s v="Medium_risk_sub_purpose_code"/>
    <s v="Missing"/>
    <s v="Missing"/>
    <s v="Missing"/>
    <s v="Missing"/>
    <s v="Green"/>
    <x v="0"/>
    <x v="0"/>
    <n v="344376"/>
    <n v="0"/>
    <n v="274398"/>
    <n v="274398"/>
  </r>
  <r>
    <s v="'001900484879050202"/>
    <s v="Three Wheeler-Lease-Registered"/>
    <n v="36"/>
    <s v="&lt; 40000"/>
    <n v="2011"/>
    <n v="36"/>
    <n v="0.61528031299999997"/>
    <s v="Low_risk_sub_purpose_code"/>
    <s v="Missing"/>
    <s v="Missing"/>
    <s v="Missing"/>
    <s v="Missing"/>
    <s v="Green"/>
    <x v="0"/>
    <x v="1"/>
    <n v="423480"/>
    <n v="0"/>
    <n v="389085"/>
    <n v="389085"/>
  </r>
  <r>
    <s v="'003600817077050201"/>
    <s v="Three Wheeler-Lease-Registered"/>
    <n v="61"/>
    <s v="60000-80000"/>
    <n v="2008"/>
    <n v="19"/>
    <n v="0.82788258100000001"/>
    <s v="Medium_risk_sub_purpose_code"/>
    <s v="Missing"/>
    <s v="Missing"/>
    <s v="Missing"/>
    <s v="Missing"/>
    <s v="Red"/>
    <x v="0"/>
    <x v="0"/>
    <n v="0"/>
    <n v="0"/>
    <n v="57416"/>
    <n v="403488"/>
  </r>
  <r>
    <s v="'006100814180050201"/>
    <s v="Three Wheeler-Lease-Registered"/>
    <n v="61"/>
    <s v="40000-60000"/>
    <n v="2007"/>
    <n v="22"/>
    <n v="0.76480134499999997"/>
    <s v="Low_risk_sub_purpose_code"/>
    <s v="Missing"/>
    <s v="Missing"/>
    <s v="Missing"/>
    <s v="Missing"/>
    <s v="Red"/>
    <x v="1"/>
    <x v="0"/>
    <n v="546811"/>
    <n v="546811"/>
    <n v="320887"/>
    <n v="393740"/>
  </r>
  <r>
    <s v="'009700720130050202"/>
    <s v="Three Wheeler-Lease-Registered"/>
    <n v="42"/>
    <s v="&lt; 40000"/>
    <n v="2011"/>
    <n v="36"/>
    <n v="0.6463103"/>
    <s v="Low_risk_sub_purpose_code"/>
    <s v="Missing"/>
    <s v="Missing"/>
    <s v="Missing"/>
    <s v="Missing"/>
    <s v="Green"/>
    <x v="1"/>
    <x v="1"/>
    <n v="508425"/>
    <n v="0"/>
    <n v="342421"/>
    <n v="381255"/>
  </r>
  <r>
    <s v="'041500810691050201"/>
    <s v="Three Wheeler-Lease-Registered"/>
    <n v="61"/>
    <s v="60000-80000"/>
    <n v="2008"/>
    <n v="20"/>
    <n v="0.82839225800000005"/>
    <s v="Medium_risk_sub_purpose_code"/>
    <s v="Missing"/>
    <s v="Missing"/>
    <s v="Missing"/>
    <s v="Missing"/>
    <s v="Red"/>
    <x v="1"/>
    <x v="3"/>
    <n v="0"/>
    <n v="0"/>
    <n v="180934.18"/>
    <n v="457560"/>
  </r>
  <r>
    <s v="'006500692397050202"/>
    <s v="Three Wheeler-Lease-Registered"/>
    <n v="54"/>
    <s v="&lt; 40000"/>
    <n v="2013"/>
    <n v="36"/>
    <n v="0.74819047599999999"/>
    <s v="Low_risk_sub_purpose_code"/>
    <s v="Missing"/>
    <s v="Missing"/>
    <s v="Missing"/>
    <s v="Missing"/>
    <s v="Red"/>
    <x v="1"/>
    <x v="1"/>
    <n v="828208"/>
    <n v="828208"/>
    <n v="253916"/>
    <n v="445392"/>
  </r>
  <r>
    <s v="'001300703116050202"/>
    <s v="Three Wheeler-Lease-Registered"/>
    <n v="48"/>
    <s v="&lt; 40000"/>
    <n v="2013"/>
    <n v="36"/>
    <n v="0.60913461499999999"/>
    <s v="Low_risk_sub_purpose_code"/>
    <s v="Missing"/>
    <s v="Missing"/>
    <s v="Missing"/>
    <s v="Missing"/>
    <s v="Red"/>
    <x v="1"/>
    <x v="1"/>
    <n v="0"/>
    <n v="0"/>
    <n v="13534.9"/>
    <n v="344019"/>
  </r>
  <r>
    <s v="'000800816635050801"/>
    <s v="CASH IN HAND"/>
    <n v="61"/>
    <s v="40000-60000"/>
    <n v="2009"/>
    <n v="20"/>
    <n v="0.61820298500000004"/>
    <s v="Medium_risk_sub_purpose_code"/>
    <s v="Missing"/>
    <s v="Missing"/>
    <s v="Missing"/>
    <s v="Missing"/>
    <s v="Red"/>
    <x v="0"/>
    <x v="0"/>
    <n v="536104"/>
    <n v="536104"/>
    <n v="237163.06"/>
    <n v="350189"/>
  </r>
  <r>
    <s v="'001500376451050803"/>
    <s v="CASH IN HAND"/>
    <n v="61"/>
    <s v="&lt; 40000"/>
    <n v="2011"/>
    <n v="50"/>
    <n v="0.79583483899999996"/>
    <s v="Medium_risk_sub_purpose_code"/>
    <s v="40-60"/>
    <s v="between 50 - 100 percentage"/>
    <s v="between 1 - 5 percentage"/>
    <s v="between 5- 10 percentage"/>
    <s v="Green"/>
    <x v="0"/>
    <x v="0"/>
    <n v="674993"/>
    <n v="0"/>
    <n v="460365"/>
    <n v="507129"/>
  </r>
  <r>
    <s v="'011300808652050801"/>
    <s v="CASH IN HAND"/>
    <n v="49"/>
    <s v="&lt; 40000"/>
    <n v="2012"/>
    <n v="28"/>
    <n v="0.83069561000000003"/>
    <s v="Medium_risk_sub_purpose_code"/>
    <s v="Missing"/>
    <s v="Missing"/>
    <s v="Missing"/>
    <s v="Missing"/>
    <s v="Green"/>
    <x v="1"/>
    <x v="3"/>
    <n v="642346"/>
    <n v="0"/>
    <n v="648420"/>
    <n v="648420"/>
  </r>
  <r>
    <s v="'005800073284050202"/>
    <s v="Three Wheeler-Lease-Registered"/>
    <n v="60"/>
    <s v="&lt; 40000"/>
    <n v="2018"/>
    <n v="36"/>
    <n v="0.56794208899999998"/>
    <s v="Low_risk_sub_purpose_code"/>
    <s v="below 0"/>
    <s v="between 50 - 100 percentage"/>
    <s v="above 15 percentage"/>
    <s v="between 2- 5 percentage"/>
    <s v="Green"/>
    <x v="1"/>
    <x v="1"/>
    <n v="762762"/>
    <n v="0"/>
    <n v="222907"/>
    <n v="286155"/>
  </r>
  <r>
    <s v="'004100294173050202"/>
    <s v="Three Wheeler-Lease-Registered"/>
    <n v="37"/>
    <s v="&lt; 40000"/>
    <n v="2015"/>
    <n v="36"/>
    <n v="0.61701130400000004"/>
    <s v="Low_risk_sub_purpose_code"/>
    <s v="20-40"/>
    <s v="between 100 - 150 percentage"/>
    <s v="above 15 percentage"/>
    <s v="between 2- 5 percentage"/>
    <s v="Red"/>
    <x v="1"/>
    <x v="2"/>
    <n v="711023"/>
    <n v="0"/>
    <n v="403039.00099999999"/>
    <n v="485614"/>
  </r>
  <r>
    <s v="'006100730421050203"/>
    <s v="Three Wheeler-Lease-Registered"/>
    <n v="61"/>
    <s v="40000-60000"/>
    <n v="2010"/>
    <n v="43"/>
    <n v="0.72124137899999996"/>
    <s v="Medium_risk_sub_purpose_code"/>
    <s v="Missing"/>
    <s v="Missing"/>
    <s v="Missing"/>
    <s v="Missing"/>
    <s v="Red"/>
    <x v="1"/>
    <x v="2"/>
    <n v="0"/>
    <n v="0"/>
    <n v="91918"/>
    <n v="356896"/>
  </r>
  <r>
    <s v="'006200038734050201"/>
    <s v="Three Wheeler-Lease-Registered"/>
    <n v="61"/>
    <s v="60000-80000"/>
    <n v="2009"/>
    <n v="46"/>
    <n v="0.73765611900000005"/>
    <s v="Medium_risk_sub_purpose_code"/>
    <s v="20-40"/>
    <s v="less than 50 percentage"/>
    <s v="above 15 percentage"/>
    <s v="Missing"/>
    <s v="Red"/>
    <x v="1"/>
    <x v="0"/>
    <n v="567103"/>
    <n v="567103"/>
    <n v="190635.55"/>
    <n v="373200"/>
  </r>
  <r>
    <s v="'006900804830050201"/>
    <s v="Three Wheeler-Lease-Registered"/>
    <n v="61"/>
    <s v="40000-60000"/>
    <n v="2011"/>
    <n v="43"/>
    <n v="0.81770425800000002"/>
    <s v="Medium_risk_sub_purpose_code"/>
    <s v="Missing"/>
    <s v="Missing"/>
    <s v="Missing"/>
    <s v="Missing"/>
    <s v="Red"/>
    <x v="0"/>
    <x v="3"/>
    <n v="0"/>
    <n v="0"/>
    <n v="76285"/>
    <n v="439565"/>
  </r>
  <r>
    <s v="'005000552969050202"/>
    <s v="Three Wheeler-Lease-Registered"/>
    <n v="61"/>
    <s v="&lt; 40000"/>
    <n v="2013"/>
    <n v="35"/>
    <n v="0.71355428600000004"/>
    <s v="Medium_risk_sub_purpose_code"/>
    <s v="60-80"/>
    <s v="between 50 - 100 percentage"/>
    <s v="less than 1 percentage"/>
    <s v="between 2- 5 percentage"/>
    <s v="Green"/>
    <x v="1"/>
    <x v="2"/>
    <n v="720067"/>
    <n v="0"/>
    <n v="303736"/>
    <n v="372652"/>
  </r>
  <r>
    <s v="'014200808524050201"/>
    <s v="Three Wheeler-Lease-Registered"/>
    <n v="49"/>
    <s v="40000-60000"/>
    <n v="2009"/>
    <n v="20"/>
    <n v="0.83117731299999997"/>
    <s v="Medium_risk_sub_purpose_code"/>
    <s v="Missing"/>
    <s v="Missing"/>
    <s v="Missing"/>
    <s v="Missing"/>
    <s v="Red"/>
    <x v="0"/>
    <x v="0"/>
    <n v="647614"/>
    <n v="647614"/>
    <n v="411755.82"/>
    <n v="570402"/>
  </r>
  <r>
    <s v="'004500719597050203"/>
    <s v="Three Wheeler-Lease-Registered"/>
    <n v="36"/>
    <s v="&lt; 40000"/>
    <n v="2010"/>
    <n v="36"/>
    <n v="0.62831241299999996"/>
    <s v="Low_risk_sub_purpose_code"/>
    <s v="20-40"/>
    <s v="between 50 - 100 percentage"/>
    <s v="between 5 - 10 percentage"/>
    <s v="between 5- 10 percentage"/>
    <s v="Red"/>
    <x v="0"/>
    <x v="1"/>
    <n v="0"/>
    <n v="0"/>
    <n v="150800"/>
    <n v="396432"/>
  </r>
  <r>
    <s v="'001900709753050801"/>
    <s v="CASH IN HAND"/>
    <n v="61"/>
    <s v="80000-100000"/>
    <n v="2011"/>
    <n v="39"/>
    <n v="0.72271290700000002"/>
    <s v="Medium_risk_sub_purpose_code"/>
    <s v="below 0"/>
    <s v="between 100 - 150 percentage"/>
    <s v="between 5 - 10 percentage"/>
    <s v="between 2- 5 percentage"/>
    <s v="Red"/>
    <x v="1"/>
    <x v="2"/>
    <n v="758416"/>
    <n v="758416"/>
    <n v="172259"/>
    <n v="322439"/>
  </r>
  <r>
    <s v="'004100491458050202"/>
    <s v="Three Wheeler-Lease-Registered"/>
    <n v="36"/>
    <s v="40000-60000"/>
    <n v="2010"/>
    <n v="41"/>
    <n v="0.60128312399999995"/>
    <s v="Low_risk_sub_purpose_code"/>
    <s v="below 0"/>
    <s v="between 100 - 150 percentage"/>
    <s v="above 15 percentage"/>
    <s v="between 2- 5 percentage"/>
    <s v="Red"/>
    <x v="1"/>
    <x v="1"/>
    <n v="586263"/>
    <n v="586263"/>
    <n v="151419"/>
    <n v="290323"/>
  </r>
  <r>
    <s v="'004300540520050801"/>
    <s v="CASH IN HAND"/>
    <n v="61"/>
    <s v="&lt; 40000"/>
    <n v="2014"/>
    <n v="34"/>
    <n v="0.67037502900000001"/>
    <s v="Medium_risk_sub_purpose_code"/>
    <s v="40-60"/>
    <s v="less than 50 percentage"/>
    <s v="between 5 - 10 percentage"/>
    <s v="between 5- 10 percentage"/>
    <s v="Green"/>
    <x v="1"/>
    <x v="0"/>
    <n v="616133"/>
    <n v="0"/>
    <n v="506341.53"/>
    <n v="511560"/>
  </r>
  <r>
    <s v="'009600805038050201"/>
    <s v="Three Wheeler-Lease-Registered"/>
    <n v="37"/>
    <s v="&lt; 40000"/>
    <n v="2013"/>
    <n v="47"/>
    <n v="0.69282190499999996"/>
    <s v="Medium_risk_sub_purpose_code"/>
    <s v="Missing"/>
    <s v="Missing"/>
    <s v="Missing"/>
    <s v="Missing"/>
    <s v="Green"/>
    <x v="0"/>
    <x v="0"/>
    <n v="425388"/>
    <n v="0"/>
    <n v="578520"/>
    <n v="607446"/>
  </r>
  <r>
    <s v="'007000809393050201"/>
    <s v="Three Wheeler-Lease-Registered"/>
    <n v="61"/>
    <s v="40000-60000"/>
    <n v="2011"/>
    <n v="36"/>
    <n v="0.82737651599999995"/>
    <s v="Medium_risk_sub_purpose_code"/>
    <s v="Missing"/>
    <s v="Missing"/>
    <s v="Missing"/>
    <s v="Missing"/>
    <s v="Red"/>
    <x v="1"/>
    <x v="0"/>
    <n v="0"/>
    <n v="0"/>
    <n v="158150.6"/>
    <n v="547740"/>
  </r>
  <r>
    <s v="'013000838181050201"/>
    <s v="Three Wheeler-Lease-Registered"/>
    <n v="61"/>
    <s v="80000-100000"/>
    <n v="2009"/>
    <n v="23"/>
    <n v="0.62684713000000003"/>
    <s v="Low_risk_sub_purpose_code"/>
    <s v="0-20"/>
    <s v="between 150 - 200 percentage"/>
    <s v="between 1 - 5 percentage"/>
    <s v="between 2- 5 percentage"/>
    <s v="Green"/>
    <x v="0"/>
    <x v="0"/>
    <n v="479657"/>
    <n v="0"/>
    <n v="217010.89"/>
    <n v="236484"/>
  </r>
  <r>
    <s v="'005800814689050201"/>
    <s v="Three Wheeler-Lease-Registered"/>
    <n v="61"/>
    <s v="40000-60000"/>
    <n v="2011"/>
    <n v="42"/>
    <n v="0.82839225800000005"/>
    <s v="High_risk_sub_purpose_code"/>
    <s v="20-40"/>
    <s v="Missing"/>
    <s v="Missing"/>
    <s v="Missing"/>
    <s v="Green"/>
    <x v="1"/>
    <x v="0"/>
    <n v="796185"/>
    <n v="0"/>
    <n v="539187.36"/>
    <n v="579640"/>
  </r>
  <r>
    <s v="'004500672475050203"/>
    <s v="Three Wheeler-Lease-Registered"/>
    <n v="36"/>
    <s v="&lt; 40000"/>
    <n v="2007"/>
    <n v="36"/>
    <n v="0.61292947200000003"/>
    <s v="Low_risk_sub_purpose_code"/>
    <s v="Missing"/>
    <s v="Missing"/>
    <s v="Missing"/>
    <s v="Missing"/>
    <s v="Red"/>
    <x v="0"/>
    <x v="1"/>
    <n v="345251"/>
    <n v="0"/>
    <n v="256784"/>
    <n v="303568"/>
  </r>
  <r>
    <s v="'001300621327050202"/>
    <s v="Three Wheeler-Lease-Registered"/>
    <n v="60"/>
    <s v="&lt; 40000"/>
    <n v="2014"/>
    <n v="36"/>
    <n v="0.76103638100000004"/>
    <s v="Low_risk_sub_purpose_code"/>
    <s v="Missing"/>
    <s v="Missing"/>
    <s v="Missing"/>
    <s v="Missing"/>
    <s v="Red"/>
    <x v="1"/>
    <x v="1"/>
    <n v="0"/>
    <n v="0"/>
    <n v="27500"/>
    <n v="415440"/>
  </r>
  <r>
    <s v="'001700815580050201"/>
    <s v="Three Wheeler-Lease-Registered"/>
    <n v="61"/>
    <s v="40000-60000"/>
    <n v="2010"/>
    <n v="26"/>
    <n v="0.81727248299999999"/>
    <s v="Medium_risk_sub_purpose_code"/>
    <s v="0-20"/>
    <s v="Missing"/>
    <s v="Missing"/>
    <s v="Missing"/>
    <s v="Green"/>
    <x v="1"/>
    <x v="0"/>
    <n v="856732"/>
    <n v="0"/>
    <n v="437603.64"/>
    <n v="518254"/>
  </r>
  <r>
    <s v="'002900817158050203"/>
    <s v="Three Wheeler-Lease-Registered"/>
    <n v="61"/>
    <s v="40000-60000"/>
    <n v="2007"/>
    <n v="25"/>
    <n v="0.82788168100000004"/>
    <s v="Medium_risk_sub_purpose_code"/>
    <s v="0-20"/>
    <s v="less than 50 percentage"/>
    <s v="less than 1 percentage"/>
    <s v="Missing"/>
    <s v="Red"/>
    <x v="1"/>
    <x v="0"/>
    <n v="0"/>
    <n v="0"/>
    <n v="43222"/>
    <n v="410609"/>
  </r>
  <r>
    <s v="'000200747597050202"/>
    <s v="Three Wheeler-Lease-Registered"/>
    <n v="60"/>
    <s v="&lt; 40000"/>
    <n v="2014"/>
    <n v="31"/>
    <n v="0.77311551899999997"/>
    <s v="Low_risk_sub_purpose_code"/>
    <s v="Missing"/>
    <s v="Missing"/>
    <s v="Missing"/>
    <s v="Missing"/>
    <s v="Red"/>
    <x v="1"/>
    <x v="1"/>
    <n v="828971"/>
    <n v="828971"/>
    <n v="41197.519999999997"/>
    <n v="347962.5"/>
  </r>
  <r>
    <s v="'001800339827050201"/>
    <s v="Three Wheeler-Lease-Registered"/>
    <n v="60"/>
    <s v="&lt; 40000"/>
    <n v="2015"/>
    <n v="36"/>
    <n v="0.65149122800000003"/>
    <s v="Low_risk_sub_purpose_code"/>
    <s v="Missing"/>
    <s v="Missing"/>
    <s v="Missing"/>
    <s v="Missing"/>
    <s v="Green"/>
    <x v="1"/>
    <x v="1"/>
    <n v="707631"/>
    <n v="0"/>
    <n v="302870.42"/>
    <n v="377280"/>
  </r>
  <r>
    <s v="'005900711808050203"/>
    <s v="Three Wheeler-Lease-Registered"/>
    <n v="60"/>
    <s v="&lt; 40000"/>
    <n v="2014"/>
    <n v="36"/>
    <n v="0.73801633600000005"/>
    <s v="Low_risk_sub_purpose_code"/>
    <s v="Missing"/>
    <s v="Missing"/>
    <s v="Missing"/>
    <s v="Missing"/>
    <s v="Green"/>
    <x v="1"/>
    <x v="1"/>
    <n v="788862"/>
    <n v="0"/>
    <n v="294330"/>
    <n v="352440"/>
  </r>
  <r>
    <s v="'001400269608050201"/>
    <s v="Three Wheeler-Lease-Registered"/>
    <n v="60"/>
    <s v="&lt; 40000"/>
    <n v="2014"/>
    <n v="36"/>
    <n v="0.701276079"/>
    <s v="Low_risk_sub_purpose_code"/>
    <s v="Missing"/>
    <s v="Missing"/>
    <s v="Missing"/>
    <s v="Missing"/>
    <s v="Green"/>
    <x v="1"/>
    <x v="1"/>
    <n v="666433"/>
    <n v="0"/>
    <n v="362916.12"/>
    <n v="388830"/>
  </r>
  <r>
    <s v="'000200735337050202"/>
    <s v="Three Wheeler-Lease-Registered"/>
    <n v="54"/>
    <s v="&lt; 40000"/>
    <n v="2010"/>
    <n v="36"/>
    <n v="0.61835425399999999"/>
    <s v="Low_risk_sub_purpose_code"/>
    <s v="Missing"/>
    <s v="Missing"/>
    <s v="Missing"/>
    <s v="Missing"/>
    <s v="Red"/>
    <x v="1"/>
    <x v="1"/>
    <n v="524915"/>
    <n v="524915"/>
    <n v="121220"/>
    <n v="295545"/>
  </r>
  <r>
    <s v="'006100807870050201"/>
    <s v="Three Wheeler-Lease-Registered"/>
    <n v="61"/>
    <s v="40000-60000"/>
    <n v="2010"/>
    <n v="21"/>
    <n v="0.82687448299999999"/>
    <s v="Medium_risk_sub_purpose_code"/>
    <s v="Missing"/>
    <s v="Missing"/>
    <s v="Missing"/>
    <s v="Missing"/>
    <s v="Green"/>
    <x v="1"/>
    <x v="0"/>
    <n v="614834"/>
    <n v="0"/>
    <n v="529641"/>
    <n v="529641"/>
  </r>
  <r>
    <s v="'001800735351050202"/>
    <s v="Three Wheeler-Lease-Registered"/>
    <n v="48"/>
    <s v="&lt; 40000"/>
    <n v="2016"/>
    <n v="36"/>
    <n v="0.79754098399999995"/>
    <s v="Low_risk_sub_purpose_code"/>
    <s v="20-40"/>
    <s v="between 100 - 150 percentage"/>
    <s v="above 15 percentage"/>
    <s v="between 2- 5 percentage"/>
    <s v="Red"/>
    <x v="1"/>
    <x v="1"/>
    <n v="0"/>
    <n v="0"/>
    <n v="150000"/>
    <n v="546180"/>
  </r>
  <r>
    <s v="'014200131360050201"/>
    <s v="Three Wheeler-Lease-Registered"/>
    <n v="48"/>
    <s v="&lt; 40000"/>
    <n v="2012"/>
    <n v="36"/>
    <n v="0.66043645299999998"/>
    <s v="Low_risk_sub_purpose_code"/>
    <s v="40-60"/>
    <s v="between 100 - 150 percentage"/>
    <s v="between 5 - 10 percentage"/>
    <s v="between 2- 5 percentage"/>
    <s v="Green"/>
    <x v="1"/>
    <x v="1"/>
    <n v="592419"/>
    <n v="0"/>
    <n v="312138"/>
    <n v="377070"/>
  </r>
  <r>
    <s v="'001600718550050202"/>
    <s v="Three Wheeler-Lease-Registered"/>
    <n v="49"/>
    <s v="60000-80000"/>
    <n v="2008"/>
    <n v="28"/>
    <n v="0.72840128999999998"/>
    <s v="Medium_risk_sub_purpose_code"/>
    <s v="below 0"/>
    <s v="between 50 - 100 percentage"/>
    <s v="between 1 - 5 percentage"/>
    <s v="between 2- 5 percentage"/>
    <s v="Red"/>
    <x v="0"/>
    <x v="2"/>
    <n v="590584"/>
    <n v="590584"/>
    <n v="179223"/>
    <n v="311122"/>
  </r>
  <r>
    <s v="'000600823704050202"/>
    <s v="Three Wheeler-Lease-Registered"/>
    <n v="61"/>
    <s v="40000-60000"/>
    <n v="2011"/>
    <n v="23"/>
    <n v="0.69309006500000003"/>
    <s v="Medium_risk_sub_purpose_code"/>
    <s v="0-20"/>
    <s v="Missing"/>
    <s v="Missing"/>
    <s v="Missing"/>
    <s v="Green"/>
    <x v="1"/>
    <x v="0"/>
    <n v="596072"/>
    <n v="0"/>
    <n v="391163.54"/>
    <n v="400626"/>
  </r>
  <r>
    <s v="'001700613367050801"/>
    <s v="CASH IN HAND"/>
    <n v="49"/>
    <s v="&lt; 40000"/>
    <n v="2010"/>
    <n v="23"/>
    <n v="0.64278120800000005"/>
    <s v="Medium_risk_sub_purpose_code"/>
    <s v="Missing"/>
    <s v="Missing"/>
    <s v="Missing"/>
    <s v="Missing"/>
    <s v="Red"/>
    <x v="0"/>
    <x v="0"/>
    <n v="503482"/>
    <n v="503482"/>
    <n v="328396.67"/>
    <n v="410760"/>
  </r>
  <r>
    <s v="'016400018857050801"/>
    <s v="CASH IN HAND"/>
    <n v="61"/>
    <s v="&lt; 40000"/>
    <n v="2013"/>
    <n v="43"/>
    <n v="8.2762857140000001"/>
    <s v="Medium_risk_sub_purpose_code"/>
    <s v="Missing"/>
    <s v="Missing"/>
    <s v="Missing"/>
    <s v="Missing"/>
    <s v="Red"/>
    <x v="0"/>
    <x v="0"/>
    <n v="891465"/>
    <n v="891465"/>
    <n v="377348"/>
    <n v="561602"/>
  </r>
  <r>
    <s v="'003500688614050801"/>
    <s v="CASH IN HAND"/>
    <n v="61"/>
    <s v="40000-60000"/>
    <n v="2011"/>
    <n v="20"/>
    <n v="0.64054916100000003"/>
    <s v="High_risk_sub_purpose_code"/>
    <s v="Missing"/>
    <s v="Missing"/>
    <s v="Missing"/>
    <s v="Missing"/>
    <s v="Red"/>
    <x v="0"/>
    <x v="2"/>
    <n v="622228"/>
    <n v="622228"/>
    <n v="322136"/>
    <n v="438336"/>
  </r>
  <r>
    <s v="'006100340304050202"/>
    <s v="Three Wheeler-Lease-Registered"/>
    <n v="61"/>
    <s v="40000-60000"/>
    <n v="2014"/>
    <n v="31"/>
    <n v="0.60895589299999997"/>
    <s v="High_risk_sub_purpose_code"/>
    <s v="Missing"/>
    <s v="Missing"/>
    <s v="Missing"/>
    <s v="Missing"/>
    <s v="Red"/>
    <x v="0"/>
    <x v="2"/>
    <n v="596935"/>
    <n v="0"/>
    <n v="334875"/>
    <n v="357200"/>
  </r>
  <r>
    <s v="'004700656210050202"/>
    <s v="Three Wheeler-Lease-Registered"/>
    <n v="60"/>
    <s v="&lt; 40000"/>
    <n v="2010"/>
    <n v="36"/>
    <n v="0.60993288599999995"/>
    <s v="Low_risk_sub_purpose_code"/>
    <s v="20-40"/>
    <s v="between 50 - 100 percentage"/>
    <s v="between 1 - 5 percentage"/>
    <s v="between 5- 10 percentage"/>
    <s v="Green"/>
    <x v="0"/>
    <x v="1"/>
    <n v="524237"/>
    <n v="0"/>
    <n v="247953"/>
    <n v="289185"/>
  </r>
  <r>
    <s v="'001300435405050202"/>
    <s v="Three Wheeler-Lease-Registered"/>
    <n v="60"/>
    <s v="&lt; 40000"/>
    <n v="2013"/>
    <n v="36"/>
    <n v="0.71503381600000004"/>
    <s v="Low_risk_sub_purpose_code"/>
    <s v="Missing"/>
    <s v="Missing"/>
    <s v="Missing"/>
    <s v="Missing"/>
    <s v="Red"/>
    <x v="1"/>
    <x v="1"/>
    <n v="0"/>
    <n v="0"/>
    <n v="35225.08"/>
    <n v="300305"/>
  </r>
  <r>
    <s v="'006300815215050201"/>
    <s v="Three Wheeler-Lease-Registered"/>
    <n v="61"/>
    <s v="40000-60000"/>
    <n v="2008"/>
    <n v="34"/>
    <n v="0.80166967700000002"/>
    <s v="Medium_risk_sub_purpose_code"/>
    <s v="Missing"/>
    <s v="Missing"/>
    <s v="Missing"/>
    <s v="Missing"/>
    <s v="Red"/>
    <x v="1"/>
    <x v="0"/>
    <n v="0"/>
    <n v="0"/>
    <n v="152234.03999999899"/>
    <n v="478640"/>
  </r>
  <r>
    <s v="'015800804186050201"/>
    <s v="Three Wheeler-Lease-Registered"/>
    <n v="61"/>
    <s v="&lt; 40000"/>
    <n v="2010"/>
    <n v="50"/>
    <n v="3.3143005410000002"/>
    <s v="Medium_risk_sub_purpose_code"/>
    <s v="20-40"/>
    <s v="Missing"/>
    <s v="Missing"/>
    <s v="Missing"/>
    <s v="Red"/>
    <x v="0"/>
    <x v="1"/>
    <n v="687314"/>
    <n v="687314"/>
    <n v="260452.16"/>
    <n v="469455"/>
  </r>
  <r>
    <s v="'001900805023050201"/>
    <s v="Three Wheeler-Lease-Registered"/>
    <n v="61"/>
    <s v="80000-100000"/>
    <n v="2011"/>
    <n v="31"/>
    <n v="0.82301419399999998"/>
    <s v="Medium_risk_sub_purpose_code"/>
    <s v="0-20"/>
    <s v="between 100 - 150 percentage"/>
    <s v="above 15 percentage"/>
    <s v="between 2- 5 percentage"/>
    <s v="Red"/>
    <x v="1"/>
    <x v="0"/>
    <n v="758988"/>
    <n v="758988"/>
    <n v="334236.88"/>
    <n v="487641"/>
  </r>
  <r>
    <s v="'009300037496050202"/>
    <s v="Three Wheeler-Lease-Registered"/>
    <n v="48"/>
    <s v="&lt; 40000"/>
    <n v="2009"/>
    <n v="36"/>
    <n v="0.63633678000000005"/>
    <s v="Low_risk_sub_purpose_code"/>
    <s v="Missing"/>
    <s v="Missing"/>
    <s v="Missing"/>
    <s v="Missing"/>
    <s v="Red"/>
    <x v="1"/>
    <x v="1"/>
    <n v="491789"/>
    <n v="491789"/>
    <n v="157353.51999999999"/>
    <n v="303825"/>
  </r>
  <r>
    <s v="'006300768680050202"/>
    <s v="Three Wheeler-Lease-Registered"/>
    <n v="60"/>
    <s v="&lt; 40000"/>
    <n v="2012"/>
    <n v="36"/>
    <n v="0.71162561599999996"/>
    <s v="Low_risk_sub_purpose_code"/>
    <s v="20-40"/>
    <s v="between 100 - 150 percentage"/>
    <s v="between 1 - 5 percentage"/>
    <s v="between 2- 5 percentage"/>
    <s v="Red"/>
    <x v="1"/>
    <x v="1"/>
    <n v="753234"/>
    <n v="0"/>
    <n v="273600"/>
    <n v="345758"/>
  </r>
  <r>
    <s v="'001600357658050203"/>
    <s v="Three Wheeler-Lease-Registered"/>
    <n v="60"/>
    <s v="&lt; 40000"/>
    <n v="2013"/>
    <n v="36"/>
    <n v="0.68"/>
    <s v="Low_risk_sub_purpose_code"/>
    <s v="20-40"/>
    <s v="less than 50 percentage"/>
    <s v="between 5 - 10 percentage"/>
    <s v="between 5- 10 percentage"/>
    <s v="Red"/>
    <x v="1"/>
    <x v="1"/>
    <n v="0"/>
    <n v="0"/>
    <n v="102798"/>
    <n v="339724"/>
  </r>
  <r>
    <s v="'013400807748050201"/>
    <s v="Three Wheeler-Lease-Registered"/>
    <n v="61"/>
    <s v="40000-60000"/>
    <n v="2009"/>
    <n v="21"/>
    <n v="0.82839283600000002"/>
    <s v="Medium_risk_sub_purpose_code"/>
    <s v="Missing"/>
    <s v="Missing"/>
    <s v="Missing"/>
    <s v="Missing"/>
    <s v="Green"/>
    <x v="1"/>
    <x v="0"/>
    <n v="624350"/>
    <n v="0"/>
    <n v="470385"/>
    <n v="517545"/>
  </r>
  <r>
    <s v="'009000815340050201"/>
    <s v="Three Wheeler-Lease-Registered"/>
    <n v="61"/>
    <s v="40000-60000"/>
    <n v="2013"/>
    <n v="23"/>
    <n v="0.82839238100000001"/>
    <s v="Medium_risk_sub_purpose_code"/>
    <s v="20-40"/>
    <s v="between 100 - 150 percentage"/>
    <s v="between 5 - 10 percentage"/>
    <s v="between 2- 5 percentage"/>
    <s v="Red"/>
    <x v="1"/>
    <x v="0"/>
    <n v="823031"/>
    <n v="823031"/>
    <n v="471270.86"/>
    <n v="583262"/>
  </r>
  <r>
    <s v="'008400610850050801"/>
    <s v="CASH IN HAND"/>
    <n v="49"/>
    <s v="&lt; 40000"/>
    <n v="2007"/>
    <n v="32"/>
    <n v="0.83069579800000004"/>
    <s v="Medium_risk_sub_purpose_code"/>
    <s v="40-60"/>
    <s v="between 100 - 150 percentage"/>
    <s v="between 5 - 10 percentage"/>
    <s v="between 5- 10 percentage"/>
    <s v="Red"/>
    <x v="0"/>
    <x v="0"/>
    <n v="537054"/>
    <n v="537054"/>
    <n v="363116.32"/>
    <n v="447602"/>
  </r>
  <r>
    <s v="'003600810197050201"/>
    <s v="Three Wheeler-Lease-Registered"/>
    <n v="61"/>
    <s v="&lt; 40000"/>
    <n v="2007"/>
    <n v="31"/>
    <n v="0.82737613399999999"/>
    <s v="Medium_risk_sub_purpose_code"/>
    <s v="20-40"/>
    <s v="between 50 - 100 percentage"/>
    <s v="less than 1 percentage"/>
    <s v="above 10 percentage"/>
    <s v="Red"/>
    <x v="1"/>
    <x v="3"/>
    <n v="546037"/>
    <n v="0"/>
    <n v="370176"/>
    <n v="423360"/>
  </r>
  <r>
    <s v="'009500751394050202"/>
    <s v="Three Wheeler-Lease-Registered"/>
    <n v="60"/>
    <s v="60000-80000"/>
    <n v="2007"/>
    <n v="28"/>
    <n v="0.72578151300000004"/>
    <s v="Low_risk_sub_purpose_code"/>
    <s v="below 0"/>
    <s v="between 50 - 100 percentage"/>
    <s v="between 5 - 10 percentage"/>
    <s v="between 2- 5 percentage"/>
    <s v="Red"/>
    <x v="1"/>
    <x v="1"/>
    <n v="0"/>
    <n v="0"/>
    <n v="30000"/>
    <n v="220968"/>
  </r>
  <r>
    <s v="'006100675195050203"/>
    <s v="Three Wheeler-Lease-Registered"/>
    <n v="48"/>
    <s v="&lt; 40000"/>
    <n v="2008"/>
    <n v="36"/>
    <n v="0.490660131"/>
    <s v="Low_risk_sub_purpose_code"/>
    <s v="below 0"/>
    <s v="between 50 - 100 percentage"/>
    <s v="between 10 - 15 percentage"/>
    <s v="between 2- 5 percentage"/>
    <s v="Red"/>
    <x v="0"/>
    <x v="1"/>
    <n v="342293"/>
    <n v="342293"/>
    <n v="112464"/>
    <n v="212565"/>
  </r>
  <r>
    <s v="'010100807602050201"/>
    <s v="Three Wheeler-Lease-Registered"/>
    <n v="61"/>
    <s v="40000-60000"/>
    <n v="2010"/>
    <n v="30"/>
    <n v="0.82687355699999998"/>
    <s v="Low_risk_sub_purpose_code"/>
    <s v="20-40"/>
    <s v="between 150 - 200 percentage"/>
    <s v="above 15 percentage"/>
    <s v="between 2- 5 percentage"/>
    <s v="Red"/>
    <x v="1"/>
    <x v="1"/>
    <n v="723732"/>
    <n v="723732"/>
    <n v="237503.88"/>
    <n v="542493"/>
  </r>
  <r>
    <s v="'008200808702050201"/>
    <s v="Three Wheeler-Lease-Registered"/>
    <n v="61"/>
    <s v="60000-80000"/>
    <n v="2011"/>
    <n v="29"/>
    <n v="0.80167019399999995"/>
    <s v="Medium_risk_sub_purpose_code"/>
    <s v="20-40"/>
    <s v="between 100 - 150 percentage"/>
    <s v="between 10 - 15 percentage"/>
    <s v="between 2- 5 percentage"/>
    <s v="Red"/>
    <x v="1"/>
    <x v="0"/>
    <n v="721140"/>
    <n v="721140"/>
    <n v="454208"/>
    <n v="548680"/>
  </r>
  <r>
    <s v="'006100633925050203"/>
    <s v="Three Wheeler-Lease-Registered"/>
    <n v="60"/>
    <s v="&lt; 40000"/>
    <n v="2010"/>
    <n v="36"/>
    <n v="0.63330543900000003"/>
    <s v="Low_risk_sub_purpose_code"/>
    <s v="Missing"/>
    <s v="Missing"/>
    <s v="Missing"/>
    <s v="Missing"/>
    <s v="Red"/>
    <x v="0"/>
    <x v="1"/>
    <n v="553714"/>
    <n v="553714"/>
    <n v="219086"/>
    <n v="290220"/>
  </r>
  <r>
    <s v="'001600619264050202"/>
    <s v="Three Wheeler-Lease-Registered"/>
    <n v="60"/>
    <s v="&lt; 40000"/>
    <n v="2010"/>
    <n v="36"/>
    <n v="0.77079194600000001"/>
    <s v="Low_risk_sub_purpose_code"/>
    <s v="Missing"/>
    <s v="Missing"/>
    <s v="Missing"/>
    <s v="Missing"/>
    <s v="Red"/>
    <x v="1"/>
    <x v="1"/>
    <n v="0"/>
    <n v="0"/>
    <n v="0"/>
    <n v="344806"/>
  </r>
  <r>
    <s v="'006100719610050202"/>
    <s v="Three Wheeler-Lease-Registered"/>
    <n v="60"/>
    <s v="&lt; 40000"/>
    <n v="2010"/>
    <n v="36"/>
    <n v="0.70269230800000004"/>
    <s v="Low_risk_sub_purpose_code"/>
    <s v="Missing"/>
    <s v="Missing"/>
    <s v="Missing"/>
    <s v="Missing"/>
    <s v="Red"/>
    <x v="1"/>
    <x v="1"/>
    <n v="0"/>
    <n v="0"/>
    <n v="0"/>
    <n v="371205"/>
  </r>
  <r>
    <s v="'007300814201050201"/>
    <s v="Three Wheeler-Lease-Registered"/>
    <n v="61"/>
    <s v="40000-60000"/>
    <n v="2007"/>
    <n v="22"/>
    <n v="0.828392605"/>
    <s v="Medium_risk_sub_purpose_code"/>
    <s v="20-40"/>
    <s v="between 100 - 150 percentage"/>
    <s v="between 5 - 10 percentage"/>
    <s v="between 5- 10 percentage"/>
    <s v="Red"/>
    <x v="1"/>
    <x v="0"/>
    <n v="581633"/>
    <n v="581633"/>
    <n v="353920"/>
    <n v="438560"/>
  </r>
  <r>
    <s v="'001400746598050201"/>
    <s v="Three Wheeler-Lease-Registered"/>
    <n v="24"/>
    <s v="&lt; 40000"/>
    <n v="2005"/>
    <n v="36"/>
    <n v="0.70481973399999998"/>
    <s v="Low_risk_sub_purpose_code"/>
    <s v="below 0"/>
    <s v="between 50 - 100 percentage"/>
    <s v="above 15 percentage"/>
    <s v="between 5- 10 percentage"/>
    <s v="Red"/>
    <x v="0"/>
    <x v="1"/>
    <n v="440724"/>
    <n v="440724"/>
    <n v="54396"/>
    <n v="326376"/>
  </r>
  <r>
    <s v="'019600076670050801"/>
    <s v="CASH IN HAND"/>
    <n v="61"/>
    <s v="&lt; 40000"/>
    <n v="2007"/>
    <n v="52"/>
    <n v="0.63461781500000003"/>
    <s v="Medium_risk_sub_purpose_code"/>
    <s v="Missing"/>
    <s v="Missing"/>
    <s v="Missing"/>
    <s v="Missing"/>
    <s v="Green"/>
    <x v="0"/>
    <x v="2"/>
    <n v="428132"/>
    <n v="0"/>
    <n v="209001"/>
    <n v="209001"/>
  </r>
  <r>
    <s v="'006100810695050201"/>
    <s v="Three Wheeler-Lease-Registered"/>
    <n v="61"/>
    <s v="40000-60000"/>
    <n v="2011"/>
    <n v="47"/>
    <n v="0.80068645199999999"/>
    <s v="High_risk_sub_purpose_code"/>
    <s v="Missing"/>
    <s v="Missing"/>
    <s v="Missing"/>
    <s v="Missing"/>
    <s v="Red"/>
    <x v="1"/>
    <x v="0"/>
    <n v="817912"/>
    <n v="817912"/>
    <n v="444655"/>
    <n v="561686"/>
  </r>
  <r>
    <s v="'002400363364050201"/>
    <s v="Three Wheeler-Lease-Registered"/>
    <n v="60"/>
    <s v="&lt; 40000"/>
    <n v="2015"/>
    <n v="36"/>
    <n v="0.60701754399999996"/>
    <s v="Low_risk_sub_purpose_code"/>
    <s v="20-40"/>
    <s v="between 50 - 100 percentage"/>
    <s v="above 15 percentage"/>
    <s v="between 2- 5 percentage"/>
    <s v="Red"/>
    <x v="0"/>
    <x v="1"/>
    <n v="842801"/>
    <n v="842801"/>
    <n v="215286"/>
    <n v="342262"/>
  </r>
  <r>
    <s v="'000900756771050202"/>
    <s v="Three Wheeler-Lease-Registered"/>
    <n v="60"/>
    <s v="80000-100000"/>
    <n v="2010"/>
    <n v="23"/>
    <n v="0.78472524399999999"/>
    <s v="Low_risk_sub_purpose_code"/>
    <s v="below 0"/>
    <s v="between 100 - 150 percentage"/>
    <s v="between 10 - 15 percentage"/>
    <s v="less than 2 percentage"/>
    <s v="Red"/>
    <x v="1"/>
    <x v="1"/>
    <n v="0"/>
    <n v="0"/>
    <n v="70000"/>
    <n v="286992"/>
  </r>
  <r>
    <s v="'006300841064050201"/>
    <s v="Three Wheeler-Lease-Registered"/>
    <n v="61"/>
    <s v="60000-80000"/>
    <n v="2006"/>
    <n v="42"/>
    <n v="0.62246000000000001"/>
    <s v="Low_risk_sub_purpose_code"/>
    <s v="20-40"/>
    <s v="between 150 - 200 percentage"/>
    <s v="between 10 - 15 percentage"/>
    <s v="less than 2 percentage"/>
    <s v="Red"/>
    <x v="1"/>
    <x v="2"/>
    <n v="422261"/>
    <n v="0"/>
    <n v="151119.03999999899"/>
    <n v="183722"/>
  </r>
  <r>
    <s v="'000700615061050202"/>
    <s v="Three Wheeler-Lease-Registered"/>
    <n v="60"/>
    <s v="&lt; 40000"/>
    <n v="2006"/>
    <n v="36"/>
    <n v="0.769130435"/>
    <s v="Low_risk_sub_purpose_code"/>
    <s v="Missing"/>
    <s v="Missing"/>
    <s v="Missing"/>
    <s v="Missing"/>
    <s v="Red"/>
    <x v="0"/>
    <x v="1"/>
    <n v="0"/>
    <n v="0"/>
    <n v="54000"/>
    <n v="261911"/>
  </r>
  <r>
    <s v="'001600648342050202"/>
    <s v="Three Wheeler-Lease-Registered"/>
    <n v="60"/>
    <s v="&lt; 40000"/>
    <n v="2007"/>
    <n v="36"/>
    <n v="0.65747899200000004"/>
    <s v="Low_risk_sub_purpose_code"/>
    <s v="Missing"/>
    <s v="Missing"/>
    <s v="Missing"/>
    <s v="Missing"/>
    <s v="Red"/>
    <x v="1"/>
    <x v="1"/>
    <n v="0"/>
    <n v="0"/>
    <n v="51593"/>
    <n v="235088"/>
  </r>
  <r>
    <s v="'002200711932050202"/>
    <s v="Three Wheeler-Lease-Registered"/>
    <n v="72"/>
    <s v="&lt; 40000"/>
    <n v="2009"/>
    <n v="36"/>
    <n v="0.71361890699999997"/>
    <s v="Low_risk_sub_purpose_code"/>
    <s v="Missing"/>
    <s v="Missing"/>
    <s v="Missing"/>
    <s v="Missing"/>
    <s v="Red"/>
    <x v="1"/>
    <x v="1"/>
    <n v="0"/>
    <n v="0"/>
    <n v="12818"/>
    <n v="230724"/>
  </r>
  <r>
    <s v="'000400228868050201"/>
    <s v="Three Wheeler-Lease-Registered"/>
    <n v="61"/>
    <s v="40000-60000"/>
    <n v="2006"/>
    <n v="41"/>
    <n v="0.82737571399999998"/>
    <s v="Medium_risk_sub_purpose_code"/>
    <s v="20-40"/>
    <s v="between 100 - 150 percentage"/>
    <s v="above 15 percentage"/>
    <s v="between 2- 5 percentage"/>
    <s v="Red"/>
    <x v="1"/>
    <x v="0"/>
    <n v="0"/>
    <n v="0"/>
    <n v="50058"/>
    <n v="380551"/>
  </r>
  <r>
    <s v="'000500816279050201"/>
    <s v="Three Wheeler-Lease-Registered"/>
    <n v="49"/>
    <s v="60000-80000"/>
    <n v="2010"/>
    <n v="34"/>
    <n v="0.82561071399999997"/>
    <s v="Medium_risk_sub_purpose_code"/>
    <s v="below 0"/>
    <s v="between 50 - 100 percentage"/>
    <s v="between 10 - 15 percentage"/>
    <s v="between 2- 5 percentage"/>
    <s v="Green"/>
    <x v="1"/>
    <x v="1"/>
    <n v="1056714"/>
    <n v="0"/>
    <n v="584811"/>
    <n v="651595"/>
  </r>
  <r>
    <s v="'019100813837050201"/>
    <s v="Three Wheeler-Lease-Registered"/>
    <n v="49"/>
    <s v="&lt; 40000"/>
    <n v="2006"/>
    <n v="20"/>
    <n v="0.83117714300000001"/>
    <s v="Medium_risk_sub_purpose_code"/>
    <s v="Missing"/>
    <s v="Missing"/>
    <s v="Missing"/>
    <s v="Missing"/>
    <s v="Red"/>
    <x v="0"/>
    <x v="3"/>
    <n v="0"/>
    <n v="0"/>
    <n v="137315.4"/>
    <n v="457560"/>
  </r>
  <r>
    <s v="'005300751237050202"/>
    <s v="Three Wheeler-Lease-Registered"/>
    <n v="61"/>
    <s v="60000-80000"/>
    <n v="2010"/>
    <n v="38"/>
    <n v="0.81238841399999995"/>
    <s v="Medium_risk_sub_purpose_code"/>
    <s v="0-20"/>
    <s v="between 100 - 150 percentage"/>
    <s v="between 10 - 15 percentage"/>
    <s v="between 2- 5 percentage"/>
    <s v="Red"/>
    <x v="1"/>
    <x v="1"/>
    <n v="813262"/>
    <n v="813262"/>
    <n v="155090"/>
    <n v="325234"/>
  </r>
  <r>
    <s v="'009300652408050202"/>
    <s v="Three Wheeler-Lease-Registered"/>
    <n v="36"/>
    <s v="&lt; 40000"/>
    <n v="2011"/>
    <n v="36"/>
    <n v="0.62143415899999999"/>
    <s v="Low_risk_sub_purpose_code"/>
    <s v="below 0"/>
    <s v="between 100 - 150 percentage"/>
    <s v="between 5 - 10 percentage"/>
    <s v="between 2- 5 percentage"/>
    <s v="Green"/>
    <x v="1"/>
    <x v="1"/>
    <n v="465341"/>
    <n v="0"/>
    <n v="341028"/>
    <n v="369447"/>
  </r>
  <r>
    <s v="'015200552188050201"/>
    <s v="Three Wheeler-Lease-Registered"/>
    <n v="60"/>
    <s v="&lt; 40000"/>
    <n v="2015"/>
    <n v="36"/>
    <n v="0.77713043500000001"/>
    <s v="Low_risk_sub_purpose_code"/>
    <s v="0-20"/>
    <s v="between 50 - 100 percentage"/>
    <s v="between 5 - 10 percentage"/>
    <s v="between 2- 5 percentage"/>
    <s v="Red"/>
    <x v="1"/>
    <x v="1"/>
    <n v="871620"/>
    <n v="871620"/>
    <n v="341760"/>
    <n v="453300"/>
  </r>
  <r>
    <s v="'016100813898050201"/>
    <s v="Three Wheeler-Lease-Registered"/>
    <n v="61"/>
    <s v="&lt; 40000"/>
    <n v="2010"/>
    <n v="22"/>
    <n v="0.799826759"/>
    <s v="Medium_risk_sub_purpose_code"/>
    <s v="Missing"/>
    <s v="Missing"/>
    <s v="Missing"/>
    <s v="Missing"/>
    <s v="Green"/>
    <x v="1"/>
    <x v="0"/>
    <n v="610492"/>
    <n v="0"/>
    <n v="514180"/>
    <n v="514180"/>
  </r>
  <r>
    <s v="'003900597165050202"/>
    <s v="Three Wheeler-Lease-Registered"/>
    <n v="48"/>
    <s v="&lt; 40000"/>
    <n v="2013"/>
    <n v="36"/>
    <n v="0.75528846199999999"/>
    <s v="Low_risk_sub_purpose_code"/>
    <s v="below 0"/>
    <s v="between 100 - 150 percentage"/>
    <s v="above 15 percentage"/>
    <s v="between 2- 5 percentage"/>
    <s v="Red"/>
    <x v="1"/>
    <x v="1"/>
    <n v="0"/>
    <n v="0"/>
    <n v="0"/>
    <n v="441675"/>
  </r>
  <r>
    <s v="'009400618203050202"/>
    <s v="Three Wheeler-Lease-Registered"/>
    <n v="36"/>
    <s v="&lt; 40000"/>
    <n v="2008"/>
    <n v="36"/>
    <n v="0.76875817000000002"/>
    <s v="Low_risk_sub_purpose_code"/>
    <s v="0-20"/>
    <s v="between 50 - 100 percentage"/>
    <s v="between 10 - 15 percentage"/>
    <s v="between 5- 10 percentage"/>
    <s v="Red"/>
    <x v="0"/>
    <x v="1"/>
    <n v="582788"/>
    <n v="582788"/>
    <n v="26000"/>
    <n v="363986"/>
  </r>
  <r>
    <s v="'001800545144050203"/>
    <s v="Three Wheeler-Lease-Registered"/>
    <n v="42"/>
    <s v="&lt; 40000"/>
    <n v="2010"/>
    <n v="36"/>
    <n v="0.66440162800000002"/>
    <s v="Low_risk_sub_purpose_code"/>
    <s v="0-20"/>
    <s v="between 50 - 100 percentage"/>
    <s v="between 10 - 15 percentage"/>
    <s v="between 2- 5 percentage"/>
    <s v="Green"/>
    <x v="1"/>
    <x v="1"/>
    <n v="505502"/>
    <n v="0"/>
    <n v="329666"/>
    <n v="394384"/>
  </r>
  <r>
    <s v="'007500668013050201"/>
    <s v="Three Wheeler-Lease-Registered"/>
    <n v="36"/>
    <s v="&lt; 40000"/>
    <n v="2005"/>
    <n v="36"/>
    <n v="0.782390892"/>
    <s v="Low_risk_sub_purpose_code"/>
    <s v="below 0"/>
    <s v="between 100 - 150 percentage"/>
    <s v="above 15 percentage"/>
    <s v="between 2- 5 percentage"/>
    <s v="Red"/>
    <x v="1"/>
    <x v="1"/>
    <n v="0"/>
    <n v="0"/>
    <n v="70610"/>
    <n v="319930"/>
  </r>
  <r>
    <s v="'009700805369050201"/>
    <s v="Three Wheeler-Lease-Registered"/>
    <n v="73"/>
    <s v="&lt; 40000"/>
    <n v="2011"/>
    <n v="36"/>
    <n v="0.93120390200000003"/>
    <s v="Medium_risk_sub_purpose_code"/>
    <s v="20-40"/>
    <s v="between 150 - 200 percentage"/>
    <s v="between 1 - 5 percentage"/>
    <s v="between 2- 5 percentage"/>
    <s v="Green"/>
    <x v="0"/>
    <x v="4"/>
    <n v="966548"/>
    <n v="0"/>
    <n v="459692"/>
    <n v="541476"/>
  </r>
  <r>
    <s v="'007000772050050202"/>
    <s v="Three Wheeler-Lease-Registered"/>
    <n v="60"/>
    <s v="&lt; 40000"/>
    <n v="2010"/>
    <n v="36"/>
    <n v="0.78422069000000005"/>
    <s v="Low_risk_sub_purpose_code"/>
    <s v="0-20"/>
    <s v="between 150 - 200 percentage"/>
    <s v="between 1 - 5 percentage"/>
    <s v="between 2- 5 percentage"/>
    <s v="Red"/>
    <x v="0"/>
    <x v="1"/>
    <n v="717326"/>
    <n v="717326"/>
    <n v="221760"/>
    <n v="319813"/>
  </r>
  <r>
    <s v="'000400805361050201"/>
    <s v="Three Wheeler-Lease-Registered"/>
    <n v="61"/>
    <s v="&lt; 40000"/>
    <n v="2005"/>
    <n v="22"/>
    <n v="0.82301457899999997"/>
    <s v="Medium_risk_sub_purpose_code"/>
    <s v="60-80"/>
    <s v="between 50 - 100 percentage"/>
    <s v="above 15 percentage"/>
    <s v="less than 2 percentage"/>
    <s v="Red"/>
    <x v="1"/>
    <x v="0"/>
    <n v="611188"/>
    <n v="611188"/>
    <n v="217722.52"/>
    <n v="382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s v="'013000840250050201"/>
    <s v="Three Wheeler-Lease-Registered"/>
    <n v="49"/>
    <s v="80000-100000"/>
    <n v="2010"/>
    <n v="22"/>
    <n v="0.63107726600000003"/>
    <s v="Low_risk_sub_purpose_code"/>
    <s v="Missing"/>
    <s v="Missing"/>
    <s v="Missing"/>
    <s v="Missing"/>
    <s v="Green"/>
    <x v="0"/>
    <s v="Green"/>
    <n v="550838"/>
    <n v="0"/>
    <n v="224488"/>
    <n v="253671"/>
    <x v="0"/>
  </r>
  <r>
    <s v="'002500651313050201"/>
    <s v="Three Wheeler-Lease-Registered"/>
    <n v="61"/>
    <s v="80000-100000"/>
    <n v="2015"/>
    <n v="24"/>
    <n v="0.62246000000000001"/>
    <s v="Low_risk_sub_purpose_code"/>
    <s v="Missing"/>
    <s v="Missing"/>
    <s v="Missing"/>
    <s v="Missing"/>
    <s v="Green"/>
    <x v="1"/>
    <s v="Green"/>
    <n v="704080"/>
    <n v="0"/>
    <n v="231631.85"/>
    <n v="294932"/>
    <x v="0"/>
  </r>
  <r>
    <s v="'000700610175050802"/>
    <s v="CASH IN HAND"/>
    <n v="61"/>
    <s v="60000-80000"/>
    <n v="2012"/>
    <n v="53"/>
    <n v="0.52178226599999999"/>
    <s v="Low_risk_sub_purpose_code"/>
    <s v="below 0"/>
    <s v="between 100 - 150 percentage"/>
    <s v="between 10 - 15 percentage"/>
    <s v="between 2- 5 percentage"/>
    <s v="Red"/>
    <x v="0"/>
    <s v="NA"/>
    <n v="496750"/>
    <n v="496750"/>
    <n v="185442"/>
    <n v="253123"/>
    <x v="0"/>
  </r>
  <r>
    <s v="'020900631587050801"/>
    <s v="CASH IN HAND"/>
    <n v="49"/>
    <s v="80000-100000"/>
    <n v="2009"/>
    <n v="52"/>
    <n v="0.83117664199999997"/>
    <s v="Medium_risk_sub_purpose_code"/>
    <s v="Missing"/>
    <s v="Missing"/>
    <s v="Missing"/>
    <s v="Missing"/>
    <s v="Green"/>
    <x v="1"/>
    <s v="Green"/>
    <n v="606758"/>
    <n v="0"/>
    <n v="473456"/>
    <n v="495684"/>
    <x v="0"/>
  </r>
  <r>
    <s v="'006200740586050801"/>
    <s v="CASH IN HAND"/>
    <n v="61"/>
    <s v="100000-120000"/>
    <n v="2009"/>
    <n v="36"/>
    <n v="0.72600358200000004"/>
    <s v="Low_risk_sub_purpose_code"/>
    <s v="20-40"/>
    <s v="between 50 - 100 percentage"/>
    <s v="between 1 - 5 percentage"/>
    <s v="between 2- 5 percentage"/>
    <s v="Red"/>
    <x v="0"/>
    <s v="NA"/>
    <n v="636218"/>
    <n v="636218"/>
    <n v="194576.52"/>
    <n v="302526"/>
    <x v="0"/>
  </r>
  <r>
    <s v="'002300816561050201"/>
    <s v="Three Wheeler-Lease-Registered"/>
    <n v="37"/>
    <s v="100000-120000"/>
    <n v="2009"/>
    <n v="36"/>
    <n v="0.83573731299999998"/>
    <s v="Medium_risk_sub_purpose_code"/>
    <s v="60-80"/>
    <s v="between 50 - 100 percentage"/>
    <s v="between 1 - 5 percentage"/>
    <s v="between 2- 5 percentage"/>
    <s v="Red"/>
    <x v="1"/>
    <s v="Green"/>
    <n v="567140"/>
    <n v="567140"/>
    <n v="487467.79"/>
    <n v="593693"/>
    <x v="0"/>
  </r>
  <r>
    <s v="'005700513113050802"/>
    <s v="CASH IN HAND"/>
    <n v="61"/>
    <s v="80000-100000"/>
    <n v="2006"/>
    <n v="44"/>
    <n v="0.72914710699999996"/>
    <s v="Low_risk_sub_purpose_code"/>
    <s v="Missing"/>
    <s v="between 100 - 150 percentage"/>
    <s v="between 1 - 5 percentage"/>
    <s v="between 2- 5 percentage"/>
    <s v="Green"/>
    <x v="0"/>
    <s v="Manual"/>
    <n v="419969"/>
    <n v="0"/>
    <n v="137320"/>
    <n v="159150"/>
    <x v="0"/>
  </r>
  <r>
    <s v="'010600818550050201"/>
    <s v="Three Wheeler-Lease-Registered"/>
    <n v="49"/>
    <s v="120000+"/>
    <n v="2013"/>
    <n v="39"/>
    <n v="0.79068285699999996"/>
    <s v="Medium_risk_sub_purpose_code"/>
    <s v="60-80"/>
    <s v="less than 50 percentage"/>
    <s v="between 5 - 10 percentage"/>
    <s v="between 2- 5 percentage"/>
    <s v="Red"/>
    <x v="1"/>
    <s v="Green"/>
    <n v="0"/>
    <n v="0"/>
    <n v="252449.55"/>
    <n v="621764"/>
    <x v="0"/>
  </r>
  <r>
    <s v="'005800819036050202"/>
    <s v="Three Wheeler-Lease-Registered"/>
    <n v="61"/>
    <s v="80000-100000"/>
    <n v="2015"/>
    <n v="22"/>
    <n v="0.76489130400000005"/>
    <s v="Low_risk_sub_purpose_code"/>
    <s v="Missing"/>
    <s v="Missing"/>
    <s v="Missing"/>
    <s v="Missing"/>
    <s v="Red"/>
    <x v="0"/>
    <s v="Green"/>
    <n v="878714"/>
    <n v="878714"/>
    <n v="60851"/>
    <n v="546318"/>
    <x v="0"/>
  </r>
  <r>
    <s v="'001900817803050801"/>
    <s v="CASH IN HAND"/>
    <n v="49"/>
    <s v="60000-80000"/>
    <n v="2013"/>
    <n v="41"/>
    <n v="0.50435534000000004"/>
    <s v="Medium_risk_sub_purpose_code"/>
    <s v="below 0"/>
    <s v="less than 50 percentage"/>
    <s v="between 10 - 15 percentage"/>
    <s v="Missing"/>
    <s v="Red"/>
    <x v="0"/>
    <s v="NA"/>
    <n v="0"/>
    <n v="0"/>
    <n v="212782"/>
    <n v="388094"/>
    <x v="0"/>
  </r>
  <r>
    <s v="'017200808831050201"/>
    <s v="Three Wheeler-Lease-Registered"/>
    <n v="61"/>
    <s v="120000+"/>
    <n v="2009"/>
    <n v="32"/>
    <n v="0.74093373100000004"/>
    <s v="Low_risk_sub_purpose_code"/>
    <s v="60-80"/>
    <s v="between 50 - 100 percentage"/>
    <s v="between 1 - 5 percentage"/>
    <s v="between 2- 5 percentage"/>
    <s v="Green"/>
    <x v="1"/>
    <s v="Green"/>
    <n v="532765"/>
    <n v="0"/>
    <n v="405320.1"/>
    <n v="447888"/>
    <x v="0"/>
  </r>
  <r>
    <s v="'020400814124050201"/>
    <s v="Three Wheeler-Lease-Registered"/>
    <n v="61"/>
    <s v="80000-100000"/>
    <n v="2010"/>
    <n v="37"/>
    <n v="0.82839194599999999"/>
    <s v="Medium_risk_sub_purpose_code"/>
    <s v="60-80"/>
    <s v="between 50 - 100 percentage"/>
    <s v="less than 1 percentage"/>
    <s v="between 2- 5 percentage"/>
    <s v="Green"/>
    <x v="0"/>
    <s v="Green"/>
    <n v="713496"/>
    <n v="0"/>
    <n v="464675.95"/>
    <n v="545720"/>
    <x v="0"/>
  </r>
  <r>
    <s v="'041600845354050201"/>
    <s v="Three Wheeler-Lease-Registered"/>
    <n v="49"/>
    <s v="60000-80000"/>
    <n v="2013"/>
    <n v="21"/>
    <n v="0.60363316099999997"/>
    <s v="Low_risk_sub_purpose_code"/>
    <s v="Missing"/>
    <s v="Missing"/>
    <s v="Missing"/>
    <s v="Missing"/>
    <s v="Green"/>
    <x v="0"/>
    <s v="Manual"/>
    <n v="526913"/>
    <n v="0"/>
    <n v="237110"/>
    <n v="237110"/>
    <x v="0"/>
  </r>
  <r>
    <s v="'000600823453050202"/>
    <s v="Three Wheeler-Lease-Registered"/>
    <n v="61"/>
    <s v="100000-120000"/>
    <n v="2012"/>
    <n v="20"/>
    <n v="0.62141584900000002"/>
    <s v="Low_risk_sub_purpose_code"/>
    <s v="Missing"/>
    <s v="Missing"/>
    <s v="Missing"/>
    <s v="Missing"/>
    <s v="Green"/>
    <x v="0"/>
    <s v="NA"/>
    <n v="644704"/>
    <n v="0"/>
    <n v="232657"/>
    <n v="318199"/>
    <x v="0"/>
  </r>
  <r>
    <s v="'006100786663050202"/>
    <s v="Three Wheeler-Lease-Registered"/>
    <n v="37"/>
    <s v="60000-80000"/>
    <n v="2005"/>
    <n v="20"/>
    <n v="0.52095850499999996"/>
    <s v="High_risk_sub_purpose_code"/>
    <s v="Missing"/>
    <s v="Missing"/>
    <s v="Missing"/>
    <s v="Missing"/>
    <s v="Red"/>
    <x v="1"/>
    <s v="Green"/>
    <n v="301193"/>
    <n v="301193"/>
    <n v="152004"/>
    <n v="208264"/>
    <x v="0"/>
  </r>
  <r>
    <s v="'003400805862050802"/>
    <s v="CASH IN HAND"/>
    <n v="49"/>
    <s v="60000-80000"/>
    <n v="2010"/>
    <n v="50"/>
    <n v="0.66530040300000004"/>
    <s v="Medium_risk_sub_purpose_code"/>
    <s v="0-20"/>
    <s v="between 50 - 100 percentage"/>
    <s v="less than 1 percentage"/>
    <s v="between 2- 5 percentage"/>
    <s v="Green"/>
    <x v="1"/>
    <s v="Green"/>
    <n v="432787"/>
    <n v="0"/>
    <n v="433545"/>
    <n v="433545"/>
    <x v="0"/>
  </r>
  <r>
    <s v="'007900814017050201"/>
    <s v="Three Wheeler-Lease-Registered"/>
    <n v="61"/>
    <s v="100000-120000"/>
    <n v="2010"/>
    <n v="29"/>
    <n v="0.82762813800000001"/>
    <s v="Medium_risk_sub_purpose_code"/>
    <s v="40-60"/>
    <s v="between 100 - 150 percentage"/>
    <s v="less than 1 percentage"/>
    <s v="between 2- 5 percentage"/>
    <s v="Green"/>
    <x v="0"/>
    <s v="Green"/>
    <n v="627831"/>
    <n v="0"/>
    <n v="518460"/>
    <n v="518460"/>
    <x v="0"/>
  </r>
  <r>
    <s v="'019200828975050201"/>
    <s v="Three Wheeler-Lease-Registered"/>
    <n v="61"/>
    <s v="40000-60000"/>
    <n v="2017"/>
    <n v="46"/>
    <n v="0.51871666699999996"/>
    <s v="High_risk_sub_purpose_code"/>
    <s v="40-60"/>
    <s v="between 150 - 200 percentage"/>
    <s v="less than 1 percentage"/>
    <s v="between 2- 5 percentage"/>
    <s v="Red"/>
    <x v="1"/>
    <s v="Green"/>
    <n v="587415"/>
    <n v="587415"/>
    <n v="218116"/>
    <n v="349395"/>
    <x v="0"/>
  </r>
  <r>
    <s v="'005000791575050202"/>
    <s v="Three Wheeler-Lease-Registered"/>
    <n v="43"/>
    <s v="&lt; 40000"/>
    <n v="2012"/>
    <n v="49"/>
    <n v="0.48896390200000001"/>
    <s v="Medium_risk_sub_purpose_code"/>
    <s v="Missing"/>
    <s v="Missing"/>
    <s v="Missing"/>
    <s v="Missing"/>
    <s v="Red"/>
    <x v="1"/>
    <s v="NA"/>
    <n v="469552"/>
    <n v="469552"/>
    <n v="116758"/>
    <n v="292306"/>
    <x v="0"/>
  </r>
  <r>
    <s v="'001600815174050202"/>
    <s v="Three Wheeler-Lease-Registered"/>
    <n v="49"/>
    <s v="100000-120000"/>
    <n v="2009"/>
    <n v="33"/>
    <n v="0.82497432800000003"/>
    <s v="Medium_risk_sub_purpose_code"/>
    <s v="20-40"/>
    <s v="Missing"/>
    <s v="Missing"/>
    <s v="Missing"/>
    <s v="Red"/>
    <x v="0"/>
    <s v="Manual"/>
    <n v="0"/>
    <n v="0"/>
    <n v="108596.67"/>
    <n v="515527"/>
    <x v="0"/>
  </r>
  <r>
    <s v="'008400746550050202"/>
    <s v="Three Wheeler-Lease-Registered"/>
    <n v="36"/>
    <s v="&lt; 40000"/>
    <n v="2006"/>
    <n v="36"/>
    <n v="0.45246376799999999"/>
    <s v="Low_risk_sub_purpose_code"/>
    <s v="Missing"/>
    <s v="Missing"/>
    <s v="Missing"/>
    <s v="Missing"/>
    <s v="Green"/>
    <x v="1"/>
    <s v="Manual"/>
    <n v="237968"/>
    <n v="0"/>
    <n v="179972"/>
    <n v="207660"/>
    <x v="0"/>
  </r>
  <r>
    <s v="'004100843228050201"/>
    <s v="Three Wheeler-Lease-Registered"/>
    <n v="49"/>
    <s v="100000-120000"/>
    <n v="2007"/>
    <n v="18"/>
    <n v="0.62448273200000004"/>
    <s v="Low_risk_sub_purpose_code"/>
    <s v="Missing"/>
    <s v="Missing"/>
    <s v="Missing"/>
    <s v="Missing"/>
    <s v="Green"/>
    <x v="0"/>
    <s v="Manual"/>
    <n v="390258"/>
    <n v="0"/>
    <n v="139160"/>
    <n v="173950"/>
    <x v="0"/>
  </r>
  <r>
    <s v="'004200719430050202"/>
    <s v="Three Wheeler-Lease-Registered"/>
    <n v="48"/>
    <s v="&lt; 40000"/>
    <n v="2006"/>
    <n v="36"/>
    <n v="0.53851304300000002"/>
    <s v="Low_risk_sub_purpose_code"/>
    <s v="40-60"/>
    <s v="less than 50 percentage"/>
    <s v="between 1 - 5 percentage"/>
    <s v="between 5- 10 percentage"/>
    <s v="Red"/>
    <x v="0"/>
    <s v="Manual"/>
    <n v="349514"/>
    <n v="0"/>
    <n v="210465"/>
    <n v="224496"/>
    <x v="0"/>
  </r>
  <r>
    <s v="'007100840860050201"/>
    <s v="Three Wheeler-Lease-Registered"/>
    <n v="49"/>
    <s v="80000-100000"/>
    <n v="2007"/>
    <n v="47"/>
    <n v="0.62273344500000005"/>
    <s v="Low_risk_sub_purpose_code"/>
    <s v="Missing"/>
    <s v="Missing"/>
    <s v="Missing"/>
    <s v="Missing"/>
    <s v="Red"/>
    <x v="0"/>
    <s v="NA"/>
    <n v="0"/>
    <n v="0"/>
    <n v="31355"/>
    <n v="212905"/>
    <x v="0"/>
  </r>
  <r>
    <s v="'001600287695050201"/>
    <s v="Three Wheeler-Lease-Registered"/>
    <n v="36"/>
    <s v="&lt; 40000"/>
    <n v="2007"/>
    <n v="36"/>
    <n v="0.44571428600000002"/>
    <s v="Low_risk_sub_purpose_code"/>
    <s v="Missing"/>
    <s v="Missing"/>
    <s v="Missing"/>
    <s v="Missing"/>
    <s v="Red"/>
    <x v="1"/>
    <s v="Manual"/>
    <n v="295005"/>
    <n v="0"/>
    <n v="195000"/>
    <n v="212433"/>
    <x v="0"/>
  </r>
  <r>
    <s v="'007000844530050201"/>
    <s v="Three Wheeler-Lease-Registered"/>
    <n v="49"/>
    <s v="100000-120000"/>
    <n v="2008"/>
    <n v="24"/>
    <n v="0.62374637700000002"/>
    <s v="Low_risk_sub_purpose_code"/>
    <s v="Missing"/>
    <s v="Missing"/>
    <s v="Missing"/>
    <s v="Missing"/>
    <s v="Green"/>
    <x v="0"/>
    <s v="Manual"/>
    <n v="401885"/>
    <n v="0"/>
    <n v="163875.84"/>
    <n v="176940"/>
    <x v="0"/>
  </r>
  <r>
    <s v="'011000703162050202"/>
    <s v="Three Wheeler-Lease-Registered"/>
    <n v="36"/>
    <s v="&lt; 40000"/>
    <n v="2007"/>
    <n v="36"/>
    <n v="0.47663865500000002"/>
    <s v="Low_risk_sub_purpose_code"/>
    <s v="Missing"/>
    <s v="Missing"/>
    <s v="Missing"/>
    <s v="Missing"/>
    <s v="Green"/>
    <x v="1"/>
    <s v="Manual"/>
    <n v="295936"/>
    <n v="0"/>
    <n v="185290"/>
    <n v="221377"/>
    <x v="0"/>
  </r>
  <r>
    <s v="'004700816740050201"/>
    <s v="Three Wheeler-Lease-Registered"/>
    <n v="49"/>
    <s v="100000-120000"/>
    <n v="2011"/>
    <n v="58"/>
    <n v="0.610611613"/>
    <s v="Medium_risk_sub_purpose_code"/>
    <s v="Missing"/>
    <s v="Missing"/>
    <s v="Missing"/>
    <s v="Missing"/>
    <s v="Green"/>
    <x v="1"/>
    <s v="Green"/>
    <n v="466383"/>
    <n v="0"/>
    <n v="392734"/>
    <n v="427842"/>
    <x v="0"/>
  </r>
  <r>
    <s v="'006500750126050201"/>
    <s v="Three Wheeler-Lease-Registered"/>
    <n v="36"/>
    <s v="&lt; 40000"/>
    <n v="2005"/>
    <n v="36"/>
    <n v="0.43095327100000003"/>
    <s v="Low_risk_sub_purpose_code"/>
    <s v="Missing"/>
    <s v="between 50 - 100 percentage"/>
    <s v="between 1 - 5 percentage"/>
    <s v="between 5- 10 percentage"/>
    <s v="Green"/>
    <x v="1"/>
    <s v="Manual"/>
    <n v="249126"/>
    <n v="0"/>
    <n v="138140"/>
    <n v="151954"/>
    <x v="0"/>
  </r>
  <r>
    <s v="'015900833223050201"/>
    <s v="Three Wheeler-Lease-Registered"/>
    <n v="61"/>
    <s v="100000-120000"/>
    <n v="2011"/>
    <n v="46"/>
    <n v="0.72942164300000001"/>
    <s v="Low_risk_sub_purpose_code"/>
    <s v="Missing"/>
    <s v="Missing"/>
    <s v="Missing"/>
    <s v="Missing"/>
    <s v="Green"/>
    <x v="0"/>
    <s v="NA"/>
    <n v="646818"/>
    <n v="0"/>
    <n v="305210"/>
    <n v="336973"/>
    <x v="0"/>
  </r>
  <r>
    <s v="'010600805698050801"/>
    <s v="CASH IN HAND"/>
    <n v="61"/>
    <s v="60000-80000"/>
    <n v="2009"/>
    <n v="50"/>
    <n v="0.76563104500000001"/>
    <s v="Medium_risk_sub_purpose_code"/>
    <s v="40-60"/>
    <s v="between 50 - 100 percentage"/>
    <s v="less than 1 percentage"/>
    <s v="less than 2 percentage"/>
    <s v="Red"/>
    <x v="1"/>
    <s v="Green"/>
    <n v="593084"/>
    <n v="0"/>
    <n v="242462"/>
    <n v="440840"/>
    <x v="0"/>
  </r>
  <r>
    <s v="'000600820915050201"/>
    <s v="Three Wheeler-Lease-Registered"/>
    <n v="61"/>
    <s v="120000+"/>
    <n v="2009"/>
    <n v="39"/>
    <n v="0.81552597000000004"/>
    <s v="Medium_risk_sub_purpose_code"/>
    <s v="20-40"/>
    <s v="less than 50 percentage"/>
    <s v="less than 1 percentage"/>
    <s v="Missing"/>
    <s v="Red"/>
    <x v="0"/>
    <s v="Green"/>
    <n v="0"/>
    <n v="0"/>
    <n v="131487"/>
    <n v="452751"/>
    <x v="0"/>
  </r>
  <r>
    <s v="'011000815992050201"/>
    <s v="Three Wheeler-Lease-Registered"/>
    <n v="61"/>
    <s v="60000-80000"/>
    <n v="2007"/>
    <n v="40"/>
    <n v="0.68220504199999998"/>
    <s v="Medium_risk_sub_purpose_code"/>
    <s v="60-80"/>
    <s v="between 50 - 100 percentage"/>
    <s v="less than 1 percentage"/>
    <s v="between 5- 10 percentage"/>
    <s v="Red"/>
    <x v="0"/>
    <s v="Green"/>
    <n v="0"/>
    <n v="0"/>
    <n v="109432"/>
    <n v="347054"/>
    <x v="0"/>
  </r>
  <r>
    <s v="'002100808168050202"/>
    <s v="Three Wheeler-Lease-Registered"/>
    <n v="61"/>
    <s v="120000+"/>
    <n v="2015"/>
    <n v="40"/>
    <n v="0.64751130400000001"/>
    <s v="Medium_risk_sub_purpose_code"/>
    <s v="Missing"/>
    <s v="Missing"/>
    <s v="Missing"/>
    <s v="Missing"/>
    <s v="Green"/>
    <x v="0"/>
    <s v="Green"/>
    <n v="676256"/>
    <n v="0"/>
    <n v="559962"/>
    <n v="559962"/>
    <x v="0"/>
  </r>
  <r>
    <s v="'007000814473050201"/>
    <s v="Three Wheeler-Lease-Registered"/>
    <n v="61"/>
    <s v="60000-80000"/>
    <n v="2011"/>
    <n v="39"/>
    <n v="0.82304825800000003"/>
    <s v="Medium_risk_sub_purpose_code"/>
    <s v="20-40"/>
    <s v="less than 50 percentage"/>
    <s v="less than 1 percentage"/>
    <s v="above 10 percentage"/>
    <s v="Red"/>
    <x v="0"/>
    <s v="Yellow"/>
    <n v="0"/>
    <n v="0"/>
    <n v="287505.94"/>
    <n v="535686"/>
    <x v="0"/>
  </r>
  <r>
    <s v="'000600808125050201"/>
    <s v="Three Wheeler-Lease-Registered"/>
    <n v="37"/>
    <s v="100000-120000"/>
    <n v="2010"/>
    <n v="21"/>
    <n v="0.83484349000000002"/>
    <s v="Medium_risk_sub_purpose_code"/>
    <s v="Missing"/>
    <s v="Missing"/>
    <s v="Missing"/>
    <s v="Missing"/>
    <s v="Red"/>
    <x v="1"/>
    <s v="Green"/>
    <n v="0"/>
    <n v="0"/>
    <n v="360781.61"/>
    <n v="708288"/>
    <x v="0"/>
  </r>
  <r>
    <s v="'005800828499050201"/>
    <s v="Three Wheeler-Lease-Registered"/>
    <n v="61"/>
    <s v="120000+"/>
    <n v="2009"/>
    <n v="25"/>
    <n v="0.68376250000000005"/>
    <s v="Medium_risk_sub_purpose_code"/>
    <s v="20-40"/>
    <s v="less than 50 percentage"/>
    <s v="less than 1 percentage"/>
    <s v="Missing"/>
    <s v="Green"/>
    <x v="0"/>
    <s v="Manual"/>
    <n v="546451"/>
    <n v="0"/>
    <n v="317534"/>
    <n v="317534"/>
    <x v="0"/>
  </r>
  <r>
    <s v="'000300781942050201"/>
    <s v="Three Wheeler-Lease-Registered"/>
    <n v="61"/>
    <s v="120000+"/>
    <n v="2014"/>
    <n v="47"/>
    <n v="0.82737572299999995"/>
    <s v="Medium_risk_sub_purpose_code"/>
    <s v="Missing"/>
    <s v="Missing"/>
    <s v="Missing"/>
    <s v="Missing"/>
    <s v="Green"/>
    <x v="0"/>
    <s v="Green"/>
    <n v="777663"/>
    <n v="0"/>
    <n v="577733"/>
    <n v="608140"/>
    <x v="0"/>
  </r>
  <r>
    <s v="'005400815119050201"/>
    <s v="Three Wheeler-Lease-Registered"/>
    <n v="61"/>
    <s v="60000-80000"/>
    <n v="2011"/>
    <n v="28"/>
    <n v="0.82304825800000003"/>
    <s v="Medium_risk_sub_purpose_code"/>
    <s v="20-40"/>
    <s v="less than 50 percentage"/>
    <s v="less than 1 percentage"/>
    <s v="above 10 percentage"/>
    <s v="Green"/>
    <x v="0"/>
    <s v="Green"/>
    <n v="705328"/>
    <n v="0"/>
    <n v="515200"/>
    <n v="535800"/>
    <x v="0"/>
  </r>
  <r>
    <s v="'011000762808050202"/>
    <s v="Three Wheeler-Lease-Registered"/>
    <n v="61"/>
    <s v="80000-100000"/>
    <n v="2013"/>
    <n v="31"/>
    <n v="0.77359378199999995"/>
    <s v="Low_risk_sub_purpose_code"/>
    <s v="Missing"/>
    <s v="Missing"/>
    <s v="Missing"/>
    <s v="Missing"/>
    <s v="Green"/>
    <x v="0"/>
    <s v="Manual"/>
    <n v="750818"/>
    <n v="0"/>
    <n v="176173"/>
    <n v="249990"/>
    <x v="0"/>
  </r>
  <r>
    <s v="'001900752585050804"/>
    <s v="CASH IN HAND"/>
    <n v="49"/>
    <s v="80000-100000"/>
    <n v="2010"/>
    <n v="23"/>
    <n v="0.82608107399999997"/>
    <s v="Medium_risk_sub_purpose_code"/>
    <s v="20-40"/>
    <s v="between 50 - 100 percentage"/>
    <s v="between 1 - 5 percentage"/>
    <s v="between 2- 5 percentage"/>
    <s v="Red"/>
    <x v="0"/>
    <s v="Green"/>
    <n v="0"/>
    <n v="0"/>
    <n v="154468"/>
    <n v="551860"/>
    <x v="0"/>
  </r>
  <r>
    <s v="'002300810781050801"/>
    <s v="CASH IN HAND"/>
    <n v="37"/>
    <s v="100000-120000"/>
    <n v="2011"/>
    <n v="35"/>
    <n v="0.83573780600000003"/>
    <s v="High_risk_sub_purpose_code"/>
    <s v="Missing"/>
    <s v="Missing"/>
    <s v="Missing"/>
    <s v="Missing"/>
    <s v="Green"/>
    <x v="1"/>
    <s v="Green"/>
    <n v="490410"/>
    <n v="0"/>
    <n v="681328.98"/>
    <n v="717180"/>
    <x v="0"/>
  </r>
  <r>
    <s v="'006500818507050201"/>
    <s v="Three Wheeler-Lease-Registered"/>
    <n v="49"/>
    <s v="80000-100000"/>
    <n v="2012"/>
    <n v="48"/>
    <n v="0.74126571399999996"/>
    <s v="Medium_risk_sub_purpose_code"/>
    <s v="Missing"/>
    <s v="Missing"/>
    <s v="Missing"/>
    <s v="Missing"/>
    <s v="Red"/>
    <x v="0"/>
    <s v="Manual"/>
    <n v="681775"/>
    <n v="0"/>
    <n v="507415"/>
    <n v="556377"/>
    <x v="0"/>
  </r>
  <r>
    <s v="'017900806631050202"/>
    <s v="Three Wheeler-Lease-Registered"/>
    <n v="61"/>
    <s v="60000-80000"/>
    <n v="2011"/>
    <n v="52"/>
    <n v="0.80020025800000005"/>
    <s v="Medium_risk_sub_purpose_code"/>
    <s v="20-40"/>
    <s v="less than 50 percentage"/>
    <s v="less than 1 percentage"/>
    <s v="Missing"/>
    <s v="Red"/>
    <x v="0"/>
    <s v="Green"/>
    <n v="756788"/>
    <n v="756788"/>
    <n v="382007.12"/>
    <n v="520020"/>
    <x v="0"/>
  </r>
  <r>
    <s v="'009000820423050201"/>
    <s v="Three Wheeler-Lease-Registered"/>
    <n v="37"/>
    <s v="60000-80000"/>
    <n v="2015"/>
    <n v="22"/>
    <n v="0.72595130399999996"/>
    <s v="Medium_risk_sub_purpose_code"/>
    <s v="0-20"/>
    <s v="Missing"/>
    <s v="Missing"/>
    <s v="Missing"/>
    <s v="Green"/>
    <x v="1"/>
    <s v="Green"/>
    <n v="529227"/>
    <n v="0"/>
    <n v="682242.08"/>
    <n v="688769"/>
    <x v="0"/>
  </r>
  <r>
    <s v="'002800156249050202"/>
    <s v="Three Wheeler-Lease-Registered"/>
    <n v="36"/>
    <s v="&lt; 40000"/>
    <n v="2012"/>
    <n v="36"/>
    <n v="0.59014778300000004"/>
    <s v="Low_risk_sub_purpose_code"/>
    <s v="below 0"/>
    <s v="less than 50 percentage"/>
    <s v="between 1 - 5 percentage"/>
    <s v="above 10 percentage"/>
    <s v="Green"/>
    <x v="1"/>
    <s v="Manual"/>
    <n v="430010"/>
    <n v="0"/>
    <n v="371616"/>
    <n v="398160"/>
    <x v="0"/>
  </r>
  <r>
    <s v="'001700611326050801"/>
    <s v="CASH IN HAND"/>
    <n v="49"/>
    <s v="60000-80000"/>
    <n v="2014"/>
    <n v="31"/>
    <n v="0.51926381499999996"/>
    <s v="Medium_risk_sub_purpose_code"/>
    <s v="below 0"/>
    <s v="between 150 - 200 percentage"/>
    <s v="above 15 percentage"/>
    <s v="between 2- 5 percentage"/>
    <s v="Green"/>
    <x v="0"/>
    <s v="NA"/>
    <n v="463202"/>
    <n v="0"/>
    <n v="348361.39"/>
    <n v="348512"/>
    <x v="0"/>
  </r>
  <r>
    <s v="'006800803597050202"/>
    <s v="Three Wheeler-Lease-Registered"/>
    <n v="37"/>
    <s v="100000-120000"/>
    <n v="2008"/>
    <n v="30"/>
    <n v="0.83096774200000001"/>
    <s v="Medium_risk_sub_purpose_code"/>
    <s v="40-60"/>
    <s v="between 100 - 150 percentage"/>
    <s v="between 1 - 5 percentage"/>
    <s v="between 2- 5 percentage"/>
    <s v="Red"/>
    <x v="0"/>
    <s v="Green"/>
    <n v="440468"/>
    <n v="440468"/>
    <n v="416531.76"/>
    <n v="533673"/>
    <x v="0"/>
  </r>
  <r>
    <s v="'000900836529050201"/>
    <s v="Three Wheeler-Lease-Registered"/>
    <n v="61"/>
    <s v="80000-100000"/>
    <n v="2012"/>
    <n v="23"/>
    <n v="0.62859211800000003"/>
    <s v="Low_risk_sub_purpose_code"/>
    <s v="Missing"/>
    <s v="Missing"/>
    <s v="Missing"/>
    <s v="Missing"/>
    <s v="Red"/>
    <x v="0"/>
    <s v="Green"/>
    <n v="656850"/>
    <n v="656850"/>
    <n v="197262"/>
    <n v="288144"/>
    <x v="0"/>
  </r>
  <r>
    <s v="'005800610072050202"/>
    <s v="Three Wheeler-Lease-Registered"/>
    <n v="61"/>
    <s v="100000-120000"/>
    <n v="2011"/>
    <n v="32"/>
    <n v="0.68432928999999998"/>
    <s v="Low_risk_sub_purpose_code"/>
    <s v="Missing"/>
    <s v="Missing"/>
    <s v="Missing"/>
    <s v="Missing"/>
    <s v="Green"/>
    <x v="0"/>
    <s v="NA"/>
    <n v="647109"/>
    <n v="0"/>
    <n v="259869.37"/>
    <n v="330722"/>
    <x v="0"/>
  </r>
  <r>
    <s v="'008400841956050202"/>
    <s v="Three Wheeler-Lease-Registered"/>
    <n v="61"/>
    <s v="100000-120000"/>
    <n v="2010"/>
    <n v="26"/>
    <n v="0.75746484000000003"/>
    <s v="Low_risk_sub_purpose_code"/>
    <s v="Missing"/>
    <s v="between 150 - 200 percentage"/>
    <s v="less than 1 percentage"/>
    <s v="between 2- 5 percentage"/>
    <s v="Green"/>
    <x v="1"/>
    <s v="Manual"/>
    <n v="583939"/>
    <n v="0"/>
    <n v="231460"/>
    <n v="231460"/>
    <x v="0"/>
  </r>
  <r>
    <s v="'003100810702050201"/>
    <s v="Three Wheeler-Lease-Registered"/>
    <n v="61"/>
    <s v="120000+"/>
    <n v="2014"/>
    <n v="37"/>
    <n v="0.76520323700000004"/>
    <s v="Medium_risk_sub_purpose_code"/>
    <s v="Missing"/>
    <s v="Missing"/>
    <s v="Missing"/>
    <s v="Missing"/>
    <s v="Green"/>
    <x v="0"/>
    <s v="Green"/>
    <n v="719019"/>
    <n v="0"/>
    <n v="564560"/>
    <n v="564560"/>
    <x v="0"/>
  </r>
  <r>
    <s v="'012700836905050201"/>
    <s v="Three Wheeler-Lease-Registered"/>
    <n v="49"/>
    <s v="60000-80000"/>
    <n v="2006"/>
    <n v="52"/>
    <n v="0.62448285699999995"/>
    <s v="Low_risk_sub_purpose_code"/>
    <s v="Missing"/>
    <s v="Missing"/>
    <s v="Missing"/>
    <s v="Missing"/>
    <s v="Green"/>
    <x v="1"/>
    <s v="Green"/>
    <n v="419456"/>
    <n v="0"/>
    <n v="167441"/>
    <n v="219660"/>
    <x v="0"/>
  </r>
  <r>
    <s v="'006500816230050201"/>
    <s v="Three Wheeler-Lease-Registered"/>
    <n v="37"/>
    <s v="60000-80000"/>
    <n v="2009"/>
    <n v="38"/>
    <n v="0.83528875899999999"/>
    <s v="Medium_risk_sub_purpose_code"/>
    <s v="20-40"/>
    <s v="Missing"/>
    <s v="Missing"/>
    <s v="Missing"/>
    <s v="Green"/>
    <x v="1"/>
    <s v="Green"/>
    <n v="449492"/>
    <n v="0"/>
    <n v="595023"/>
    <n v="595023"/>
    <x v="0"/>
  </r>
  <r>
    <s v="'006100731390050802"/>
    <s v="CASH IN HAND"/>
    <n v="61"/>
    <s v="&lt; 40000"/>
    <n v="2012"/>
    <n v="47"/>
    <n v="0.70967122000000005"/>
    <s v="Medium_risk_sub_purpose_code"/>
    <s v="Above 80"/>
    <s v="between 50 - 100 percentage"/>
    <s v="less than 1 percentage"/>
    <s v="between 2- 5 percentage"/>
    <s v="Green"/>
    <x v="1"/>
    <s v="NA"/>
    <n v="734743"/>
    <n v="0"/>
    <n v="322235.48"/>
    <n v="359436"/>
    <x v="0"/>
  </r>
  <r>
    <s v="'001700449210050201"/>
    <s v="Three Wheeler-Lease-Registered"/>
    <n v="37"/>
    <s v="40000-60000"/>
    <n v="2010"/>
    <n v="51"/>
    <n v="0.73797712699999996"/>
    <s v="Low_risk_sub_purpose_code"/>
    <s v="Missing"/>
    <s v="Missing"/>
    <s v="Missing"/>
    <s v="Missing"/>
    <s v="Green"/>
    <x v="1"/>
    <s v="NA"/>
    <n v="505724"/>
    <n v="0"/>
    <n v="400498"/>
    <n v="400498"/>
    <x v="0"/>
  </r>
  <r>
    <s v="'010400824120050201"/>
    <s v="Three Wheeler-Lease-Registered"/>
    <n v="61"/>
    <s v="100000-120000"/>
    <n v="2010"/>
    <n v="26"/>
    <n v="0.77279570500000005"/>
    <s v="Low_risk_sub_purpose_code"/>
    <s v="0-20"/>
    <s v="Missing"/>
    <s v="Missing"/>
    <s v="Missing"/>
    <s v="Green"/>
    <x v="0"/>
    <s v="Green"/>
    <n v="646995"/>
    <n v="0"/>
    <n v="427005"/>
    <n v="458406"/>
    <x v="0"/>
  </r>
  <r>
    <s v="'000700837734050201"/>
    <s v="Three Wheeler-Lease-Registered"/>
    <n v="37"/>
    <s v="60000-80000"/>
    <n v="2008"/>
    <n v="27"/>
    <n v="0.60790580599999999"/>
    <s v="Low_risk_sub_purpose_code"/>
    <s v="20-40"/>
    <s v="between 100 - 150 percentage"/>
    <s v="between 1 - 5 percentage"/>
    <s v="between 2- 5 percentage"/>
    <s v="Green"/>
    <x v="1"/>
    <s v="Green"/>
    <n v="379387"/>
    <n v="0"/>
    <n v="271476"/>
    <n v="271476"/>
    <x v="0"/>
  </r>
  <r>
    <s v="'005200804445050202"/>
    <s v="Three Wheeler-Lease-Registered"/>
    <n v="73"/>
    <s v="60000-80000"/>
    <n v="2015"/>
    <n v="29"/>
    <n v="0.86262720000000004"/>
    <s v="Medium_risk_sub_purpose_code"/>
    <s v="20-40"/>
    <s v="between 100 - 150 percentage"/>
    <s v="less than 1 percentage"/>
    <s v="between 2- 5 percentage"/>
    <s v="Green"/>
    <x v="0"/>
    <s v="Manual"/>
    <n v="917267"/>
    <n v="0"/>
    <n v="610449"/>
    <n v="610449"/>
    <x v="0"/>
  </r>
  <r>
    <s v="'002600710957050801"/>
    <s v="CASH IN HAND"/>
    <n v="61"/>
    <s v="60000-80000"/>
    <n v="2012"/>
    <n v="24"/>
    <n v="0.774547455"/>
    <s v="Low_risk_sub_purpose_code"/>
    <s v="40-60"/>
    <s v="between 100 - 150 percentage"/>
    <s v="between 5 - 10 percentage"/>
    <s v="between 2- 5 percentage"/>
    <s v="Green"/>
    <x v="0"/>
    <s v="Manual"/>
    <n v="686241"/>
    <n v="0"/>
    <n v="201799"/>
    <n v="252570"/>
    <x v="0"/>
  </r>
  <r>
    <s v="'008400843432050201"/>
    <s v="Three Wheeler-Lease-Registered"/>
    <n v="37"/>
    <s v="60000-80000"/>
    <n v="2005"/>
    <n v="24"/>
    <n v="0.62771835899999995"/>
    <s v="Low_risk_sub_purpose_code"/>
    <s v="Missing"/>
    <s v="between 50 - 100 percentage"/>
    <s v="between 10 - 15 percentage"/>
    <s v="between 5- 10 percentage"/>
    <s v="Red"/>
    <x v="1"/>
    <s v="Manual"/>
    <n v="413721"/>
    <n v="413721"/>
    <n v="54232"/>
    <n v="178660"/>
    <x v="0"/>
  </r>
  <r>
    <s v="'000600627137050204"/>
    <s v="Three Wheeler-Lease-Registered"/>
    <n v="49"/>
    <s v="80000-100000"/>
    <n v="2012"/>
    <n v="48"/>
    <n v="0.72487044"/>
    <s v="Low_risk_sub_purpose_code"/>
    <s v="0-20"/>
    <s v="between 50 - 100 percentage"/>
    <s v="between 1 - 5 percentage"/>
    <s v="between 2- 5 percentage"/>
    <s v="Red"/>
    <x v="1"/>
    <s v="Manual"/>
    <n v="667971"/>
    <n v="0"/>
    <n v="337282"/>
    <n v="378222"/>
    <x v="0"/>
  </r>
  <r>
    <s v="'006100791260050202"/>
    <s v="Three Wheeler-Lease-Registered"/>
    <n v="49"/>
    <s v="80000-100000"/>
    <n v="2010"/>
    <n v="38"/>
    <n v="0.68335227600000004"/>
    <s v="Low_risk_sub_purpose_code"/>
    <s v="40-60"/>
    <s v="between 50 - 100 percentage"/>
    <s v="between 5 - 10 percentage"/>
    <s v="between 2- 5 percentage"/>
    <s v="Red"/>
    <x v="0"/>
    <s v="NA"/>
    <n v="661452"/>
    <n v="661452"/>
    <n v="119414"/>
    <n v="255277"/>
    <x v="0"/>
  </r>
  <r>
    <s v="'006700838892050201"/>
    <s v="Three Wheeler-Lease-Registered"/>
    <n v="49"/>
    <s v="80000-100000"/>
    <n v="2007"/>
    <n v="22"/>
    <n v="0.79765781499999999"/>
    <s v="Low_risk_sub_purpose_code"/>
    <s v="Missing"/>
    <s v="Missing"/>
    <s v="Missing"/>
    <s v="Missing"/>
    <s v="Green"/>
    <x v="0"/>
    <s v="Manual"/>
    <n v="559405"/>
    <n v="0"/>
    <n v="240825"/>
    <n v="269115"/>
    <x v="0"/>
  </r>
  <r>
    <s v="'009500827291050201"/>
    <s v="Three Wheeler-Lease-Registered"/>
    <n v="49"/>
    <s v="60000-80000"/>
    <n v="2012"/>
    <n v="25"/>
    <n v="0.68967122000000003"/>
    <s v="Medium_risk_sub_purpose_code"/>
    <s v="20-40"/>
    <s v="between 50 - 100 percentage"/>
    <s v="between 1 - 5 percentage"/>
    <s v="between 5- 10 percentage"/>
    <s v="Red"/>
    <x v="0"/>
    <s v="Manual"/>
    <n v="0"/>
    <n v="0"/>
    <n v="174297"/>
    <n v="449552"/>
    <x v="0"/>
  </r>
  <r>
    <s v="'041400806005050201"/>
    <s v="Three Wheeler-Lease-Registered"/>
    <n v="37"/>
    <s v="60000-80000"/>
    <n v="2011"/>
    <n v="48"/>
    <n v="0.60074322599999996"/>
    <s v="Medium_risk_sub_purpose_code"/>
    <s v="40-60"/>
    <s v="less than 50 percentage"/>
    <s v="between 5 - 10 percentage"/>
    <s v="between 5- 10 percentage"/>
    <s v="Green"/>
    <x v="1"/>
    <s v="Green"/>
    <n v="327497"/>
    <n v="0"/>
    <n v="457969.19"/>
    <n v="491715"/>
    <x v="0"/>
  </r>
  <r>
    <s v="'014800845480050201"/>
    <s v="Three Wheeler-Lease-Registered"/>
    <n v="49"/>
    <s v="80000-100000"/>
    <n v="2006"/>
    <n v="22"/>
    <n v="0.634804959"/>
    <s v="Low_risk_sub_purpose_code"/>
    <s v="Missing"/>
    <s v="Missing"/>
    <s v="Missing"/>
    <s v="Missing"/>
    <s v="Green"/>
    <x v="0"/>
    <s v="Manual"/>
    <n v="348101"/>
    <n v="0"/>
    <n v="163060"/>
    <n v="163060"/>
    <x v="0"/>
  </r>
  <r>
    <s v="'004200836938050201"/>
    <s v="Three Wheeler-Lease-Registered"/>
    <n v="49"/>
    <s v="60000-80000"/>
    <n v="2011"/>
    <n v="19"/>
    <n v="0.65696105299999996"/>
    <s v="Low_risk_sub_purpose_code"/>
    <s v="Missing"/>
    <s v="Missing"/>
    <s v="Missing"/>
    <s v="Missing"/>
    <s v="Green"/>
    <x v="1"/>
    <s v="Manual"/>
    <n v="549080"/>
    <n v="0"/>
    <n v="303492"/>
    <n v="303492"/>
    <x v="0"/>
  </r>
  <r>
    <s v="'019600815118050202"/>
    <s v="Three Wheeler-Lease-Registered"/>
    <n v="61"/>
    <s v="60000-80000"/>
    <n v="2014"/>
    <n v="24"/>
    <n v="0.62422566499999999"/>
    <s v="Low_risk_sub_purpose_code"/>
    <s v="Missing"/>
    <s v="Missing"/>
    <s v="Missing"/>
    <s v="Missing"/>
    <s v="Green"/>
    <x v="1"/>
    <s v="NA"/>
    <n v="660013"/>
    <n v="0"/>
    <n v="308571"/>
    <n v="342440"/>
    <x v="0"/>
  </r>
  <r>
    <s v="'021300761728050801"/>
    <s v="CASH IN HAND"/>
    <n v="61"/>
    <s v="80000-100000"/>
    <n v="2008"/>
    <n v="28"/>
    <n v="0.524674839"/>
    <s v="Medium_risk_sub_purpose_code"/>
    <s v="20-40"/>
    <s v="between 50 - 100 percentage"/>
    <s v="between 10 - 15 percentage"/>
    <s v="between 2- 5 percentage"/>
    <s v="Green"/>
    <x v="0"/>
    <s v="Green"/>
    <n v="369541"/>
    <n v="0"/>
    <n v="226239"/>
    <n v="230448"/>
    <x v="0"/>
  </r>
  <r>
    <s v="'005000630932050201"/>
    <s v="Three Wheeler-Lease-Registered"/>
    <n v="61"/>
    <s v="60000-80000"/>
    <n v="2015"/>
    <n v="24"/>
    <n v="0.69002782600000001"/>
    <s v="Low_risk_sub_purpose_code"/>
    <s v="Missing"/>
    <s v="Missing"/>
    <s v="Missing"/>
    <s v="Missing"/>
    <s v="Red"/>
    <x v="0"/>
    <s v="NA"/>
    <n v="777004"/>
    <n v="777004"/>
    <n v="132548"/>
    <n v="382031"/>
    <x v="0"/>
  </r>
  <r>
    <s v="'004100750152050801"/>
    <s v="CASH IN HAND"/>
    <n v="49"/>
    <s v="40000-60000"/>
    <n v="2006"/>
    <n v="38"/>
    <n v="0.82927142899999995"/>
    <s v="Medium_risk_sub_purpose_code"/>
    <s v="20-40"/>
    <s v="less than 50 percentage"/>
    <s v="less than 1 percentage"/>
    <s v="Missing"/>
    <s v="Red"/>
    <x v="1"/>
    <s v="Green"/>
    <n v="533910"/>
    <n v="533910"/>
    <n v="175861"/>
    <n v="447783"/>
    <x v="1"/>
  </r>
  <r>
    <s v="'004400804431050202"/>
    <s v="Three Wheeler-Lease-Registered"/>
    <n v="37"/>
    <s v="40000-60000"/>
    <n v="2013"/>
    <n v="30"/>
    <n v="0.69282190499999996"/>
    <s v="Low_risk_sub_purpose_code"/>
    <s v="20-40"/>
    <s v="between 50 - 100 percentage"/>
    <s v="between 5 - 10 percentage"/>
    <s v="above 10 percentage"/>
    <s v="Green"/>
    <x v="1"/>
    <s v="Green"/>
    <n v="443764"/>
    <n v="0"/>
    <n v="551589.72"/>
    <n v="578160"/>
    <x v="1"/>
  </r>
  <r>
    <s v="'008400821447050201"/>
    <s v="Three Wheeler-Lease-Registered"/>
    <n v="61"/>
    <s v="120000+"/>
    <n v="2015"/>
    <n v="19"/>
    <n v="0.81911940299999997"/>
    <s v="Medium_risk_sub_purpose_code"/>
    <s v="Missing"/>
    <s v="Missing"/>
    <s v="Missing"/>
    <s v="Missing"/>
    <s v="Red"/>
    <x v="0"/>
    <s v="Manual"/>
    <n v="0"/>
    <n v="0"/>
    <n v="183900"/>
    <n v="731500"/>
    <x v="1"/>
  </r>
  <r>
    <s v="'000300805173050201"/>
    <s v="Three Wheeler-Lease-Registered"/>
    <n v="61"/>
    <s v="120000+"/>
    <n v="2014"/>
    <n v="20"/>
    <n v="0.85730634900000002"/>
    <s v="Medium_risk_sub_purpose_code"/>
    <s v="Missing"/>
    <s v="Missing"/>
    <s v="Missing"/>
    <s v="Missing"/>
    <s v="Red"/>
    <x v="0"/>
    <s v="Red"/>
    <n v="0"/>
    <n v="0"/>
    <n v="354038"/>
    <n v="654633"/>
    <x v="1"/>
  </r>
  <r>
    <s v="'001600661707050202"/>
    <s v="Three Wheeler-Lease-Registered"/>
    <n v="61"/>
    <s v="100000-120000"/>
    <n v="2009"/>
    <n v="39"/>
    <n v="0.72416955199999999"/>
    <s v="Low_risk_sub_purpose_code"/>
    <s v="Above 80"/>
    <s v="between 50 - 100 percentage"/>
    <s v="between 10 - 15 percentage"/>
    <s v="between 2- 5 percentage"/>
    <s v="Green"/>
    <x v="0"/>
    <s v="NA"/>
    <n v="544556"/>
    <n v="0"/>
    <n v="270529.69"/>
    <n v="291326"/>
    <x v="1"/>
  </r>
  <r>
    <s v="'005300659618050201"/>
    <s v="Three Wheeler-Lease-Registered"/>
    <n v="49"/>
    <s v="40000-60000"/>
    <n v="2011"/>
    <n v="23"/>
    <n v="0.77789006500000002"/>
    <s v="Medium_risk_sub_purpose_code"/>
    <s v="Above 80"/>
    <s v="between 100 - 150 percentage"/>
    <s v="between 1 - 5 percentage"/>
    <s v="between 2- 5 percentage"/>
    <s v="Green"/>
    <x v="0"/>
    <s v="NA"/>
    <n v="631239"/>
    <n v="0"/>
    <n v="440895"/>
    <n v="440895"/>
    <x v="1"/>
  </r>
  <r>
    <s v="'012500841688050201"/>
    <s v="Three Wheeler-Lease-Registered"/>
    <n v="61"/>
    <s v="60000-80000"/>
    <n v="2012"/>
    <n v="45"/>
    <n v="0.62217441500000004"/>
    <s v="Low_risk_sub_purpose_code"/>
    <s v="Missing"/>
    <s v="Missing"/>
    <s v="Missing"/>
    <s v="Missing"/>
    <s v="Green"/>
    <x v="1"/>
    <s v="Manual"/>
    <n v="572124"/>
    <n v="0"/>
    <n v="202026.6"/>
    <n v="213900"/>
    <x v="1"/>
  </r>
  <r>
    <s v="'007000701412050801"/>
    <s v="CASH IN HAND"/>
    <n v="61"/>
    <s v="80000-100000"/>
    <n v="2014"/>
    <n v="31"/>
    <n v="0.71076254299999997"/>
    <s v="Medium_risk_sub_purpose_code"/>
    <s v="40-60"/>
    <s v="between 50 - 100 percentage"/>
    <s v="between 5 - 10 percentage"/>
    <s v="between 2- 5 percentage"/>
    <s v="Green"/>
    <x v="0"/>
    <s v="NA"/>
    <n v="707351"/>
    <n v="0"/>
    <n v="423276"/>
    <n v="437664"/>
    <x v="1"/>
  </r>
  <r>
    <s v="'008200823813050201"/>
    <s v="Three Wheeler-Lease-Registered"/>
    <n v="73"/>
    <s v="80000-100000"/>
    <n v="2009"/>
    <n v="37"/>
    <n v="0.82563582099999999"/>
    <s v="Low_risk_sub_purpose_code"/>
    <s v="60-80"/>
    <s v="between 50 - 100 percentage"/>
    <s v="between 1 - 5 percentage"/>
    <s v="between 2- 5 percentage"/>
    <s v="Red"/>
    <x v="0"/>
    <s v="Green"/>
    <n v="0"/>
    <n v="0"/>
    <n v="54161"/>
    <n v="398898"/>
    <x v="1"/>
  </r>
  <r>
    <s v="'018000314762050201"/>
    <s v="Three Wheeler-Lease-Registered"/>
    <n v="61"/>
    <s v="80000-100000"/>
    <n v="2015"/>
    <n v="40"/>
    <n v="0.72583652200000004"/>
    <s v="Low_risk_sub_purpose_code"/>
    <s v="20-40"/>
    <s v="between 50 - 100 percentage"/>
    <s v="between 5 - 10 percentage"/>
    <s v="between 2- 5 percentage"/>
    <s v="Red"/>
    <x v="0"/>
    <s v="NA"/>
    <n v="854353"/>
    <n v="854353"/>
    <n v="225229"/>
    <n v="332519"/>
    <x v="1"/>
  </r>
  <r>
    <s v="'012800818965050202"/>
    <s v="Three Wheeler-Lease-Registered"/>
    <n v="49"/>
    <s v="80000-100000"/>
    <n v="2012"/>
    <n v="20"/>
    <n v="0.83021685499999998"/>
    <s v="Medium_risk_sub_purpose_code"/>
    <s v="Missing"/>
    <s v="Missing"/>
    <s v="Missing"/>
    <s v="Missing"/>
    <s v="Green"/>
    <x v="0"/>
    <s v="Green"/>
    <n v="632917"/>
    <n v="0"/>
    <n v="590235"/>
    <n v="590235"/>
    <x v="1"/>
  </r>
  <r>
    <s v="'014100839287050202"/>
    <s v="Three Wheeler-Lease-Registered"/>
    <n v="49"/>
    <s v="100000-120000"/>
    <n v="2010"/>
    <n v="25"/>
    <n v="0.62448220700000001"/>
    <s v="Low_risk_sub_purpose_code"/>
    <s v="20-40"/>
    <s v="between 100 - 150 percentage"/>
    <s v="above 15 percentage"/>
    <s v="between 2- 5 percentage"/>
    <s v="Green"/>
    <x v="0"/>
    <s v="NA"/>
    <n v="534885"/>
    <n v="0"/>
    <n v="220211"/>
    <n v="257345"/>
    <x v="1"/>
  </r>
  <r>
    <s v="'008400498904050202"/>
    <s v="Three Wheeler-Lease-Registered"/>
    <n v="48"/>
    <s v="&lt; 40000"/>
    <n v="2016"/>
    <n v="36"/>
    <n v="0.29250800399999999"/>
    <s v="Low_risk_sub_purpose_code"/>
    <s v="below 0"/>
    <s v="between 50 - 100 percentage"/>
    <s v="above 15 percentage"/>
    <s v="between 5- 10 percentage"/>
    <s v="Green"/>
    <x v="1"/>
    <s v="Manual"/>
    <n v="287506"/>
    <n v="0"/>
    <n v="183386"/>
    <n v="183386"/>
    <x v="1"/>
  </r>
  <r>
    <s v="'009400640739050801"/>
    <s v="CASH IN HAND"/>
    <n v="61"/>
    <s v="60000-80000"/>
    <n v="2011"/>
    <n v="25"/>
    <n v="0.74463102999999997"/>
    <s v="Medium_risk_sub_purpose_code"/>
    <s v="60-80"/>
    <s v="between 50 - 100 percentage"/>
    <s v="between 1 - 5 percentage"/>
    <s v="between 2- 5 percentage"/>
    <s v="Red"/>
    <x v="1"/>
    <s v="NA"/>
    <n v="777702"/>
    <n v="777702"/>
    <n v="245476.61"/>
    <n v="338287"/>
    <x v="1"/>
  </r>
  <r>
    <s v="'012500807287050201"/>
    <s v="Three Wheeler-Lease-Registered"/>
    <n v="25"/>
    <s v="&lt; 40000"/>
    <n v="2015"/>
    <n v="31"/>
    <n v="0.67027478299999999"/>
    <s v="Medium_risk_sub_purpose_code"/>
    <s v="20-40"/>
    <s v="less than 50 percentage"/>
    <s v="less than 1 percentage"/>
    <s v="Missing"/>
    <s v="Green"/>
    <x v="1"/>
    <s v="Yellow"/>
    <n v="190802"/>
    <n v="0"/>
    <n v="895566"/>
    <n v="895566"/>
    <x v="1"/>
  </r>
  <r>
    <s v="'000600809806050201"/>
    <s v="Three Wheeler-Lease-Registered"/>
    <n v="61"/>
    <s v="100000-120000"/>
    <n v="2014"/>
    <n v="31"/>
    <n v="0.755638382"/>
    <s v="Medium_risk_sub_purpose_code"/>
    <s v="20-40"/>
    <s v="less than 50 percentage"/>
    <s v="above 15 percentage"/>
    <s v="above 10 percentage"/>
    <s v="Red"/>
    <x v="0"/>
    <s v="Green"/>
    <n v="0"/>
    <n v="0"/>
    <n v="172551"/>
    <n v="579448"/>
    <x v="1"/>
  </r>
  <r>
    <s v="'015700500583050201"/>
    <s v="Three Wheeler-Lease-Registered"/>
    <n v="49"/>
    <s v="120000+"/>
    <n v="2007"/>
    <n v="49"/>
    <n v="0.83069579800000004"/>
    <s v="Medium_risk_sub_purpose_code"/>
    <s v="Missing"/>
    <s v="Missing"/>
    <s v="Missing"/>
    <s v="Missing"/>
    <s v="Red"/>
    <x v="0"/>
    <s v="Green"/>
    <n v="0"/>
    <n v="0"/>
    <n v="294742"/>
    <n v="451744"/>
    <x v="1"/>
  </r>
  <r>
    <s v="'015900810703050201"/>
    <s v="Three Wheeler-Lease-Registered"/>
    <n v="61"/>
    <s v="120000+"/>
    <n v="2007"/>
    <n v="36"/>
    <n v="0.82092504200000005"/>
    <s v="Medium_risk_sub_purpose_code"/>
    <s v="20-40"/>
    <s v="Missing"/>
    <s v="Missing"/>
    <s v="Missing"/>
    <s v="Red"/>
    <x v="0"/>
    <s v="Green"/>
    <n v="590721"/>
    <n v="590721"/>
    <n v="350074"/>
    <n v="428580"/>
    <x v="1"/>
  </r>
  <r>
    <s v="'002300598032050202"/>
    <s v="Three Wheeler-Lease-Registered"/>
    <n v="61"/>
    <s v="80000-100000"/>
    <n v="2015"/>
    <n v="35"/>
    <n v="0.726202609"/>
    <s v="Medium_risk_sub_purpose_code"/>
    <s v="40-60"/>
    <s v="between 50 - 100 percentage"/>
    <s v="between 1 - 5 percentage"/>
    <s v="between 2- 5 percentage"/>
    <s v="Red"/>
    <x v="0"/>
    <s v="NA"/>
    <n v="848400"/>
    <n v="848400"/>
    <n v="308147"/>
    <n v="428736"/>
    <x v="1"/>
  </r>
  <r>
    <s v="'005900591213050801"/>
    <s v="CASH IN HAND"/>
    <n v="61"/>
    <s v="120000+"/>
    <n v="2007"/>
    <n v="36"/>
    <n v="0.622808739"/>
    <s v="Medium_risk_sub_purpose_code"/>
    <s v="Missing"/>
    <s v="Missing"/>
    <s v="Missing"/>
    <s v="Missing"/>
    <s v="Green"/>
    <x v="1"/>
    <s v="NA"/>
    <n v="433055"/>
    <n v="0"/>
    <n v="211610"/>
    <n v="241220"/>
    <x v="1"/>
  </r>
  <r>
    <s v="'006900595338050201"/>
    <s v="Three Wheeler-Lease-Registered"/>
    <n v="60"/>
    <s v="&lt; 40000"/>
    <n v="2015"/>
    <n v="36"/>
    <n v="0.52824561400000003"/>
    <s v="Low_risk_sub_purpose_code"/>
    <s v="Missing"/>
    <s v="Missing"/>
    <s v="Missing"/>
    <s v="Missing"/>
    <s v="Red"/>
    <x v="1"/>
    <s v="Manual"/>
    <n v="599613"/>
    <n v="599613"/>
    <n v="220050"/>
    <n v="307650"/>
    <x v="1"/>
  </r>
  <r>
    <s v="'041000783071050201"/>
    <s v="Three Wheeler-Lease-Registered"/>
    <n v="37"/>
    <s v="60000-80000"/>
    <n v="2016"/>
    <n v="31"/>
    <n v="0.62745359199999995"/>
    <s v="Low_risk_sub_purpose_code"/>
    <s v="20-40"/>
    <s v="between 50 - 100 percentage"/>
    <s v="between 10 - 15 percentage"/>
    <s v="between 2- 5 percentage"/>
    <s v="Green"/>
    <x v="1"/>
    <s v="Green"/>
    <n v="581563"/>
    <n v="0"/>
    <n v="326100"/>
    <n v="326100"/>
    <x v="1"/>
  </r>
  <r>
    <s v="'004000840922050201"/>
    <s v="Three Wheeler-Lease-Registered"/>
    <n v="61"/>
    <s v="100000-120000"/>
    <n v="2008"/>
    <n v="33"/>
    <n v="0.62245935500000005"/>
    <s v="Low_risk_sub_purpose_code"/>
    <s v="20-40"/>
    <s v="between 150 - 200 percentage"/>
    <s v="less than 1 percentage"/>
    <s v="between 2- 5 percentage"/>
    <s v="Green"/>
    <x v="1"/>
    <s v="NA"/>
    <n v="449897"/>
    <n v="0"/>
    <n v="203324"/>
    <n v="203324"/>
    <x v="1"/>
  </r>
  <r>
    <s v="'005900832192050201"/>
    <s v="Three Wheeler-Lease-Registered"/>
    <n v="55"/>
    <s v="100000-120000"/>
    <n v="2010"/>
    <n v="20"/>
    <n v="0.62820744799999995"/>
    <s v="Medium_risk_sub_purpose_code"/>
    <s v="Missing"/>
    <s v="Missing"/>
    <s v="Missing"/>
    <s v="Missing"/>
    <s v="Green"/>
    <x v="0"/>
    <s v="NA"/>
    <n v="529717"/>
    <n v="0"/>
    <n v="274664"/>
    <n v="295792"/>
    <x v="1"/>
  </r>
  <r>
    <s v="'002500820326050801"/>
    <s v="CASH IN HAND"/>
    <n v="61"/>
    <s v="80000-100000"/>
    <n v="2010"/>
    <n v="32"/>
    <n v="0.77031613799999998"/>
    <s v="Medium_risk_sub_purpose_code"/>
    <s v="Missing"/>
    <s v="Missing"/>
    <s v="Missing"/>
    <s v="Missing"/>
    <s v="Green"/>
    <x v="0"/>
    <s v="Manual"/>
    <n v="614608"/>
    <n v="0"/>
    <n v="430326"/>
    <n v="454233"/>
    <x v="1"/>
  </r>
  <r>
    <s v="'006500810579050801"/>
    <s v="CASH IN HAND"/>
    <n v="61"/>
    <s v="&lt; 40000"/>
    <n v="2015"/>
    <n v="33"/>
    <n v="0.82737565199999996"/>
    <s v="Medium_risk_sub_purpose_code"/>
    <s v="60-80"/>
    <s v="less than 50 percentage"/>
    <s v="less than 1 percentage"/>
    <s v="above 10 percentage"/>
    <s v="Green"/>
    <x v="1"/>
    <s v="Green"/>
    <n v="826952"/>
    <n v="0"/>
    <n v="626425.72"/>
    <n v="643360"/>
    <x v="1"/>
  </r>
  <r>
    <s v="'001900802103050801"/>
    <s v="CASH IN HAND"/>
    <n v="37"/>
    <s v="40000-60000"/>
    <n v="2012"/>
    <n v="27"/>
    <n v="0.688406607"/>
    <s v="Medium_risk_sub_purpose_code"/>
    <s v="60-80"/>
    <s v="between 100 - 150 percentage"/>
    <s v="between 5 - 10 percentage"/>
    <s v="between 2- 5 percentage"/>
    <s v="Red"/>
    <x v="1"/>
    <s v="NA"/>
    <n v="647302"/>
    <n v="647302"/>
    <n v="302387"/>
    <n v="417872"/>
    <x v="1"/>
  </r>
  <r>
    <s v="'003600805297050203"/>
    <s v="Three Wheeler-Lease-Registered"/>
    <n v="49"/>
    <s v="60000-80000"/>
    <n v="2014"/>
    <n v="22"/>
    <n v="0.82564081600000006"/>
    <s v="Medium_risk_sub_purpose_code"/>
    <s v="Missing"/>
    <s v="Missing"/>
    <s v="Missing"/>
    <s v="Missing"/>
    <s v="Red"/>
    <x v="0"/>
    <s v="Manual"/>
    <n v="766598"/>
    <n v="0"/>
    <n v="616531"/>
    <n v="683319"/>
    <x v="1"/>
  </r>
  <r>
    <s v="'040200534597050201"/>
    <s v="Three Wheeler-Lease-Registered"/>
    <n v="49"/>
    <s v="40000-60000"/>
    <n v="2012"/>
    <n v="38"/>
    <n v="0.83117685500000005"/>
    <s v="Low_risk_sub_purpose_code"/>
    <s v="40-60"/>
    <s v="between 50 - 100 percentage"/>
    <s v="between 1 - 5 percentage"/>
    <s v="between 2- 5 percentage"/>
    <s v="Red"/>
    <x v="1"/>
    <s v="Green"/>
    <n v="772797"/>
    <n v="772797"/>
    <n v="236143.76"/>
    <n v="640920"/>
    <x v="1"/>
  </r>
  <r>
    <s v="'007000838393050201"/>
    <s v="Three Wheeler-Lease-Registered"/>
    <n v="61"/>
    <s v="120000+"/>
    <n v="2009"/>
    <n v="22"/>
    <n v="0.62155094899999996"/>
    <s v="Low_risk_sub_purpose_code"/>
    <s v="Missing"/>
    <s v="Missing"/>
    <s v="Missing"/>
    <s v="Missing"/>
    <s v="Green"/>
    <x v="0"/>
    <s v="Green"/>
    <n v="492130"/>
    <n v="0"/>
    <n v="222013"/>
    <n v="242196"/>
    <x v="1"/>
  </r>
  <r>
    <s v="'002700702124050801"/>
    <s v="CASH IN HAND"/>
    <n v="61"/>
    <s v="80000-100000"/>
    <n v="2009"/>
    <n v="39"/>
    <n v="0.76657193999999995"/>
    <s v="Medium_risk_sub_purpose_code"/>
    <s v="40-60"/>
    <s v="less than 50 percentage"/>
    <s v="between 5 - 10 percentage"/>
    <s v="above 10 percentage"/>
    <s v="Red"/>
    <x v="1"/>
    <s v="Green"/>
    <n v="663386"/>
    <n v="0"/>
    <n v="324838.90999999997"/>
    <n v="477162"/>
    <x v="1"/>
  </r>
  <r>
    <s v="'006100842772050201"/>
    <s v="Three Wheeler-Lease-Registered"/>
    <n v="61"/>
    <s v="80000-100000"/>
    <n v="2011"/>
    <n v="18"/>
    <n v="0.62216577100000003"/>
    <s v="Low_risk_sub_purpose_code"/>
    <s v="Missing"/>
    <s v="Missing"/>
    <s v="Missing"/>
    <s v="Missing"/>
    <s v="Red"/>
    <x v="0"/>
    <s v="Manual"/>
    <n v="577208"/>
    <n v="577208"/>
    <n v="127169"/>
    <n v="208190"/>
    <x v="1"/>
  </r>
  <r>
    <s v="'041500234573050801"/>
    <s v="CASH IN HAND"/>
    <n v="61"/>
    <s v="60000-80000"/>
    <n v="2013"/>
    <n v="39"/>
    <n v="0.77908285700000002"/>
    <s v="Medium_risk_sub_purpose_code"/>
    <s v="Missing"/>
    <s v="Missing"/>
    <s v="Missing"/>
    <s v="Missing"/>
    <s v="Green"/>
    <x v="0"/>
    <s v="Manual"/>
    <n v="726398"/>
    <n v="0"/>
    <n v="518652"/>
    <n v="547466"/>
    <x v="1"/>
  </r>
  <r>
    <s v="'018000129673050202"/>
    <s v="Three Wheeler-Lease-Registered"/>
    <n v="61"/>
    <s v="80000-100000"/>
    <n v="2012"/>
    <n v="66"/>
    <n v="0.658889057"/>
    <s v="Medium_risk_sub_purpose_code"/>
    <s v="Missing"/>
    <s v="Missing"/>
    <s v="Missing"/>
    <s v="Missing"/>
    <s v="Green"/>
    <x v="1"/>
    <s v="Green"/>
    <n v="527121"/>
    <n v="0"/>
    <n v="433839"/>
    <n v="433839"/>
    <x v="1"/>
  </r>
  <r>
    <s v="'006100703444050801"/>
    <s v="CASH IN HAND"/>
    <n v="61"/>
    <s v="40000-60000"/>
    <n v="2008"/>
    <n v="22"/>
    <n v="0.62720387099999997"/>
    <s v="Low_risk_sub_purpose_code"/>
    <s v="40-60"/>
    <s v="less than 50 percentage"/>
    <s v="between 1 - 5 percentage"/>
    <s v="between 5- 10 percentage"/>
    <s v="Green"/>
    <x v="1"/>
    <s v="Green"/>
    <n v="456579"/>
    <n v="0"/>
    <n v="287719.06"/>
    <n v="337040"/>
    <x v="1"/>
  </r>
  <r>
    <s v="'004100814661050801"/>
    <s v="CASH IN HAND"/>
    <n v="61"/>
    <s v="40000-60000"/>
    <n v="2011"/>
    <n v="27"/>
    <n v="0.64054916100000003"/>
    <s v="Medium_risk_sub_purpose_code"/>
    <s v="20-40"/>
    <s v="less than 50 percentage"/>
    <s v="less than 1 percentage"/>
    <s v="Missing"/>
    <s v="Green"/>
    <x v="1"/>
    <s v="Green"/>
    <n v="560797"/>
    <n v="0"/>
    <n v="403351"/>
    <n v="424580"/>
    <x v="1"/>
  </r>
  <r>
    <s v="'013500839676050201"/>
    <s v="Three Wheeler-Lease-Registered"/>
    <n v="61"/>
    <s v="60000-80000"/>
    <n v="2013"/>
    <n v="19"/>
    <n v="0.62246000000000001"/>
    <s v="Low_risk_sub_purpose_code"/>
    <s v="Missing"/>
    <s v="Missing"/>
    <s v="Missing"/>
    <s v="Missing"/>
    <s v="Green"/>
    <x v="0"/>
    <s v="Green"/>
    <n v="609540"/>
    <n v="0"/>
    <n v="245958"/>
    <n v="270358"/>
    <x v="1"/>
  </r>
  <r>
    <s v="'001600819232050201"/>
    <s v="Three Wheeler-Lease-Registered"/>
    <n v="61"/>
    <s v="80000-100000"/>
    <n v="2014"/>
    <n v="48"/>
    <n v="0.82788254299999997"/>
    <s v="Medium_risk_sub_purpose_code"/>
    <s v="0-20"/>
    <s v="Missing"/>
    <s v="Missing"/>
    <s v="Missing"/>
    <s v="Green"/>
    <x v="0"/>
    <s v="Green"/>
    <n v="791284"/>
    <n v="0"/>
    <n v="566263.31999999995"/>
    <n v="589722"/>
    <x v="1"/>
  </r>
  <r>
    <s v="'005600817683050201"/>
    <s v="Three Wheeler-Lease-Registered"/>
    <n v="49"/>
    <s v="60000-80000"/>
    <n v="2014"/>
    <n v="24"/>
    <n v="0.78793618499999996"/>
    <s v="Medium_risk_sub_purpose_code"/>
    <s v="0-20"/>
    <s v="Missing"/>
    <s v="Missing"/>
    <s v="Missing"/>
    <s v="Red"/>
    <x v="0"/>
    <s v="Green"/>
    <n v="1016539"/>
    <n v="1016539"/>
    <n v="394641"/>
    <n v="624116"/>
    <x v="1"/>
  </r>
  <r>
    <s v="'010100810056050201"/>
    <s v="Three Wheeler-Lease-Registered"/>
    <n v="49"/>
    <s v="40000-60000"/>
    <n v="2008"/>
    <n v="30"/>
    <n v="0.44189032299999997"/>
    <s v="Medium_risk_sub_purpose_code"/>
    <s v="20-40"/>
    <s v="between 100 - 150 percentage"/>
    <s v="above 15 percentage"/>
    <s v="between 2- 5 percentage"/>
    <s v="Green"/>
    <x v="1"/>
    <s v="Green"/>
    <n v="257116"/>
    <n v="0"/>
    <n v="268860"/>
    <n v="268860"/>
    <x v="1"/>
  </r>
  <r>
    <s v="'003300804644050201"/>
    <s v="Three Wheeler-Lease-Registered"/>
    <n v="61"/>
    <s v="100000-120000"/>
    <n v="2014"/>
    <n v="23"/>
    <n v="0.78304214299999997"/>
    <s v="Medium_risk_sub_purpose_code"/>
    <s v="20-40"/>
    <s v="between 100 - 150 percentage"/>
    <s v="between 1 - 5 percentage"/>
    <s v="between 2- 5 percentage"/>
    <s v="Green"/>
    <x v="0"/>
    <s v="Manual"/>
    <n v="922547"/>
    <n v="0"/>
    <n v="627487.47"/>
    <n v="680253"/>
    <x v="1"/>
  </r>
  <r>
    <s v="'003000746989050202"/>
    <s v="Three Wheeler-Lease-Registered"/>
    <n v="61"/>
    <s v="120000+"/>
    <n v="2016"/>
    <n v="40"/>
    <n v="0.73180533599999997"/>
    <s v="Low_risk_sub_purpose_code"/>
    <s v="0-20"/>
    <s v="between 100 - 150 percentage"/>
    <s v="between 5 - 10 percentage"/>
    <s v="between 2- 5 percentage"/>
    <s v="Red"/>
    <x v="0"/>
    <s v="NA"/>
    <n v="946159"/>
    <n v="946159"/>
    <n v="220768"/>
    <n v="343816"/>
    <x v="1"/>
  </r>
  <r>
    <s v="'002000155659050201"/>
    <s v="Three Wheeler-Lease-Registered"/>
    <n v="49"/>
    <s v="60000-80000"/>
    <n v="2011"/>
    <n v="32"/>
    <n v="0.62313909700000003"/>
    <s v="Low_risk_sub_purpose_code"/>
    <s v="40-60"/>
    <s v="between 50 - 100 percentage"/>
    <s v="between 5 - 10 percentage"/>
    <s v="between 2- 5 percentage"/>
    <s v="Green"/>
    <x v="0"/>
    <s v="Green"/>
    <n v="583188"/>
    <n v="0"/>
    <n v="224950"/>
    <n v="273075"/>
    <x v="1"/>
  </r>
  <r>
    <s v="'006700804732050802"/>
    <s v="CASH IN HAND"/>
    <n v="49"/>
    <s v="40000-60000"/>
    <n v="2005"/>
    <n v="32"/>
    <n v="0.82608149500000005"/>
    <s v="Low_risk_sub_purpose_code"/>
    <s v="Missing"/>
    <s v="Missing"/>
    <s v="Missing"/>
    <s v="Missing"/>
    <s v="Green"/>
    <x v="0"/>
    <s v="Green"/>
    <n v="409007"/>
    <n v="0"/>
    <n v="349315"/>
    <n v="391041"/>
    <x v="1"/>
  </r>
  <r>
    <s v="'006800078590050201"/>
    <s v="Three Wheeler-Lease-Registered"/>
    <n v="61"/>
    <s v="100000-120000"/>
    <n v="2007"/>
    <n v="39"/>
    <n v="0.76574117600000002"/>
    <s v="Medium_risk_sub_purpose_code"/>
    <s v="20-40"/>
    <s v="Missing"/>
    <s v="Missing"/>
    <s v="Missing"/>
    <s v="Green"/>
    <x v="0"/>
    <s v="Green"/>
    <n v="479676"/>
    <n v="0"/>
    <n v="406160"/>
    <n v="406160"/>
    <x v="1"/>
  </r>
  <r>
    <s v="'006900817074050203"/>
    <s v="Three Wheeler-Lease-Registered"/>
    <n v="61"/>
    <s v="40000-60000"/>
    <n v="2013"/>
    <n v="52"/>
    <n v="0.758892381"/>
    <s v="Medium_risk_sub_purpose_code"/>
    <s v="20-40"/>
    <s v="less than 50 percentage"/>
    <s v="less than 1 percentage"/>
    <s v="Missing"/>
    <s v="Red"/>
    <x v="1"/>
    <s v="Green"/>
    <n v="751948"/>
    <n v="751948"/>
    <n v="422851.48"/>
    <n v="525559"/>
    <x v="1"/>
  </r>
  <r>
    <s v="'007600804506050201"/>
    <s v="Three Wheeler-Lease-Registered"/>
    <n v="49"/>
    <s v="100000-120000"/>
    <n v="2014"/>
    <n v="59"/>
    <n v="0.62042358399999997"/>
    <s v="Medium_risk_sub_purpose_code"/>
    <s v="below 0"/>
    <s v="between 50 - 100 percentage"/>
    <s v="between 5 - 10 percentage"/>
    <s v="above 10 percentage"/>
    <s v="Green"/>
    <x v="1"/>
    <s v="Red"/>
    <n v="496450"/>
    <n v="0"/>
    <n v="408412"/>
    <n v="460971"/>
    <x v="1"/>
  </r>
  <r>
    <s v="'000600842016050201"/>
    <s v="Three Wheeler-Lease-Registered"/>
    <n v="61"/>
    <s v="100000-120000"/>
    <n v="2008"/>
    <n v="20"/>
    <n v="0.62245941999999999"/>
    <s v="Low_risk_sub_purpose_code"/>
    <s v="Missing"/>
    <s v="Missing"/>
    <s v="Missing"/>
    <s v="Missing"/>
    <s v="Green"/>
    <x v="0"/>
    <s v="Manual"/>
    <n v="417075"/>
    <n v="0"/>
    <n v="165992.88"/>
    <n v="181742"/>
    <x v="1"/>
  </r>
  <r>
    <s v="'005300575370050202"/>
    <s v="Three Wheeler-Lease-Registered"/>
    <n v="36"/>
    <s v="80000-100000"/>
    <n v="2008"/>
    <n v="32"/>
    <n v="0.55251612900000002"/>
    <s v="Medium_risk_sub_purpose_code"/>
    <s v="below 0"/>
    <s v="between 50 - 100 percentage"/>
    <s v="between 10 - 15 percentage"/>
    <s v="between 5- 10 percentage"/>
    <s v="Red"/>
    <x v="1"/>
    <s v="Manual"/>
    <n v="384311"/>
    <n v="384311"/>
    <n v="119633"/>
    <n v="235596"/>
    <x v="1"/>
  </r>
  <r>
    <s v="'001600837740050201"/>
    <s v="Three Wheeler-Lease-Registered"/>
    <n v="49"/>
    <s v="60000-80000"/>
    <n v="2008"/>
    <n v="19"/>
    <n v="0.62448258099999998"/>
    <s v="Low_risk_sub_purpose_code"/>
    <s v="Missing"/>
    <s v="Missing"/>
    <s v="Missing"/>
    <s v="Missing"/>
    <s v="Green"/>
    <x v="0"/>
    <s v="Green"/>
    <n v="451058"/>
    <n v="0"/>
    <n v="198827"/>
    <n v="243312"/>
    <x v="1"/>
  </r>
  <r>
    <s v="'006100844546050201"/>
    <s v="Three Wheeler-Lease-Registered"/>
    <n v="49"/>
    <s v="60000-80000"/>
    <n v="2008"/>
    <n v="20"/>
    <n v="0.71845652199999999"/>
    <s v="Low_risk_sub_purpose_code"/>
    <s v="Missing"/>
    <s v="Missing"/>
    <s v="Missing"/>
    <s v="Missing"/>
    <s v="Red"/>
    <x v="0"/>
    <s v="Manual"/>
    <n v="526887"/>
    <n v="526887"/>
    <n v="120702"/>
    <n v="203630"/>
    <x v="1"/>
  </r>
  <r>
    <s v="'008200841061050201"/>
    <s v="Three Wheeler-Lease-Registered"/>
    <n v="49"/>
    <s v="60000-80000"/>
    <n v="2006"/>
    <n v="18"/>
    <n v="0.62448292699999997"/>
    <s v="Low_risk_sub_purpose_code"/>
    <s v="Missing"/>
    <s v="Missing"/>
    <s v="Missing"/>
    <s v="Missing"/>
    <s v="Green"/>
    <x v="1"/>
    <s v="Green"/>
    <n v="359693"/>
    <n v="0"/>
    <n v="146330"/>
    <n v="178794"/>
    <x v="1"/>
  </r>
  <r>
    <s v="'000700841586050201"/>
    <s v="Three Wheeler-Lease-Registered"/>
    <n v="49"/>
    <s v="60000-80000"/>
    <n v="2006"/>
    <n v="23"/>
    <n v="0.62448292699999997"/>
    <s v="Low_risk_sub_purpose_code"/>
    <s v="Missing"/>
    <s v="Missing"/>
    <s v="Missing"/>
    <s v="Missing"/>
    <s v="Red"/>
    <x v="1"/>
    <s v="Manual"/>
    <n v="0"/>
    <n v="0"/>
    <n v="48783"/>
    <n v="178849"/>
    <x v="1"/>
  </r>
  <r>
    <s v="'002300701339050802"/>
    <s v="CASH IN HAND"/>
    <n v="49"/>
    <s v="80000-100000"/>
    <n v="2006"/>
    <n v="42"/>
    <n v="0.83117714300000001"/>
    <s v="Medium_risk_sub_purpose_code"/>
    <s v="40-60"/>
    <s v="between 50 - 100 percentage"/>
    <s v="above 15 percentage"/>
    <s v="between 2- 5 percentage"/>
    <s v="Red"/>
    <x v="0"/>
    <s v="Green"/>
    <n v="0"/>
    <n v="0"/>
    <n v="75360"/>
    <n v="430920"/>
    <x v="1"/>
  </r>
  <r>
    <s v="'008200845094050201"/>
    <s v="Three Wheeler-Lease-Registered"/>
    <n v="49"/>
    <s v="60000-80000"/>
    <n v="2008"/>
    <n v="20"/>
    <n v="0.62448260899999997"/>
    <s v="Low_risk_sub_purpose_code"/>
    <s v="Missing"/>
    <s v="Missing"/>
    <s v="Missing"/>
    <s v="Missing"/>
    <s v="Green"/>
    <x v="0"/>
    <s v="Manual"/>
    <n v="390551"/>
    <n v="0"/>
    <n v="180900"/>
    <n v="180900"/>
    <x v="1"/>
  </r>
  <r>
    <s v="'004800836608050201"/>
    <s v="Three Wheeler-Lease-Registered"/>
    <n v="61"/>
    <s v="100000-120000"/>
    <n v="2009"/>
    <n v="21"/>
    <n v="0.62183999999999995"/>
    <s v="Low_risk_sub_purpose_code"/>
    <s v="Missing"/>
    <s v="Missing"/>
    <s v="Missing"/>
    <s v="Missing"/>
    <s v="Green"/>
    <x v="0"/>
    <s v="NA"/>
    <n v="498916"/>
    <n v="0"/>
    <n v="220240"/>
    <n v="237360"/>
    <x v="1"/>
  </r>
  <r>
    <s v="'009900838707050201"/>
    <s v="Three Wheeler-Lease-Registered"/>
    <n v="61"/>
    <s v="80000-100000"/>
    <n v="2006"/>
    <n v="40"/>
    <n v="0.62246000000000001"/>
    <s v="Low_risk_sub_purpose_code"/>
    <s v="Missing"/>
    <s v="Missing"/>
    <s v="Missing"/>
    <s v="Missing"/>
    <s v="Green"/>
    <x v="0"/>
    <s v="Green"/>
    <n v="438337"/>
    <n v="0"/>
    <n v="158493"/>
    <n v="184217"/>
    <x v="1"/>
  </r>
  <r>
    <s v="'000600839137050201"/>
    <s v="Three Wheeler-Lease-Registered"/>
    <n v="61"/>
    <s v="100000-120000"/>
    <n v="2008"/>
    <n v="22"/>
    <n v="0.62245935500000005"/>
    <s v="Low_risk_sub_purpose_code"/>
    <s v="Missing"/>
    <s v="Missing"/>
    <s v="Missing"/>
    <s v="Missing"/>
    <s v="Red"/>
    <x v="0"/>
    <s v="Green"/>
    <n v="540885"/>
    <n v="540885"/>
    <n v="93321.76"/>
    <n v="202741"/>
    <x v="1"/>
  </r>
  <r>
    <s v="'041500728293050203"/>
    <s v="Three Wheeler-Lease-Registered"/>
    <n v="61"/>
    <s v="60000-80000"/>
    <n v="2015"/>
    <n v="24"/>
    <n v="0.82737565199999996"/>
    <s v="Medium_risk_sub_purpose_code"/>
    <s v="60-80"/>
    <s v="between 100 - 150 percentage"/>
    <s v="between 1 - 5 percentage"/>
    <s v="between 2- 5 percentage"/>
    <s v="Green"/>
    <x v="0"/>
    <s v="NA"/>
    <n v="869617"/>
    <n v="0"/>
    <n v="550188"/>
    <n v="550188"/>
    <x v="1"/>
  </r>
  <r>
    <s v="'016400804438050201"/>
    <s v="Three Wheeler-Lease-Registered"/>
    <n v="61"/>
    <s v="120000+"/>
    <n v="2011"/>
    <n v="41"/>
    <n v="0.82064317200000003"/>
    <s v="Medium_risk_sub_purpose_code"/>
    <s v="Missing"/>
    <s v="Missing"/>
    <s v="Missing"/>
    <s v="Missing"/>
    <s v="Red"/>
    <x v="0"/>
    <s v="Manual"/>
    <n v="0"/>
    <n v="0"/>
    <n v="109807.79"/>
    <n v="577101"/>
    <x v="1"/>
  </r>
  <r>
    <s v="'010600805946050201"/>
    <s v="Three Wheeler-Lease-Registered"/>
    <n v="61"/>
    <s v="120000+"/>
    <n v="2010"/>
    <n v="46"/>
    <n v="0.78417544800000005"/>
    <s v="Medium_risk_sub_purpose_code"/>
    <s v="Missing"/>
    <s v="Missing"/>
    <s v="Missing"/>
    <s v="Missing"/>
    <s v="Green"/>
    <x v="0"/>
    <s v="Green"/>
    <n v="575090"/>
    <n v="0"/>
    <n v="431900"/>
    <n v="431900"/>
    <x v="1"/>
  </r>
  <r>
    <s v="'005000810121050201"/>
    <s v="Three Wheeler-Lease-Registered"/>
    <n v="61"/>
    <s v="120000+"/>
    <n v="2011"/>
    <n v="40"/>
    <n v="0.82839225800000005"/>
    <s v="Medium_risk_sub_purpose_code"/>
    <s v="Missing"/>
    <s v="Missing"/>
    <s v="Missing"/>
    <s v="Missing"/>
    <s v="Red"/>
    <x v="0"/>
    <s v="Manual"/>
    <n v="761041"/>
    <n v="761041"/>
    <n v="454064"/>
    <n v="567580"/>
    <x v="1"/>
  </r>
  <r>
    <s v="'041800839228050201"/>
    <s v="Three Wheeler-Lease-Registered"/>
    <n v="61"/>
    <s v="80000-100000"/>
    <n v="2014"/>
    <n v="25"/>
    <n v="0.62206797700000005"/>
    <s v="Low_risk_sub_purpose_code"/>
    <s v="20-40"/>
    <s v="between 100 - 150 percentage"/>
    <s v="between 5 - 10 percentage"/>
    <s v="less than 2 percentage"/>
    <s v="Red"/>
    <x v="1"/>
    <s v="Green"/>
    <n v="698640"/>
    <n v="698640"/>
    <n v="175873"/>
    <n v="273251"/>
    <x v="1"/>
  </r>
  <r>
    <s v="'013000823814050201"/>
    <s v="Three Wheeler-Lease-Registered"/>
    <n v="61"/>
    <s v="80000-100000"/>
    <n v="2007"/>
    <n v="43"/>
    <n v="0.63926453800000005"/>
    <s v="Medium_risk_sub_purpose_code"/>
    <s v="20-40"/>
    <s v="Missing"/>
    <s v="Missing"/>
    <s v="Missing"/>
    <s v="Green"/>
    <x v="0"/>
    <s v="Green"/>
    <n v="406797"/>
    <n v="0"/>
    <n v="275235"/>
    <n v="292482"/>
    <x v="1"/>
  </r>
  <r>
    <s v="'006800677943050205"/>
    <s v="Three Wheeler-Lease-Registered"/>
    <n v="49"/>
    <s v="60000-80000"/>
    <n v="2012"/>
    <n v="37"/>
    <n v="0.69224571400000001"/>
    <s v="Medium_risk_sub_purpose_code"/>
    <s v="20-40"/>
    <s v="less than 50 percentage"/>
    <s v="between 5 - 10 percentage"/>
    <s v="between 5- 10 percentage"/>
    <s v="Green"/>
    <x v="0"/>
    <s v="Manual"/>
    <n v="712687"/>
    <n v="0"/>
    <n v="447987.85"/>
    <n v="482173"/>
    <x v="1"/>
  </r>
  <r>
    <s v="'013300720527050209"/>
    <s v="Three Wheeler-Lease-Registered"/>
    <n v="49"/>
    <s v="60000-80000"/>
    <n v="2012"/>
    <n v="21"/>
    <n v="0.83117658500000002"/>
    <s v="Medium_risk_sub_purpose_code"/>
    <s v="Missing"/>
    <s v="Missing"/>
    <s v="Missing"/>
    <s v="Missing"/>
    <s v="Red"/>
    <x v="0"/>
    <s v="Green"/>
    <n v="0"/>
    <n v="0"/>
    <n v="201347.94"/>
    <n v="660820"/>
    <x v="1"/>
  </r>
  <r>
    <s v="'010800809964050201"/>
    <s v="Three Wheeler-Lease-Registered"/>
    <n v="61"/>
    <s v="60000-80000"/>
    <n v="2009"/>
    <n v="25"/>
    <n v="0.81552597000000004"/>
    <s v="Medium_risk_sub_purpose_code"/>
    <s v="20-40"/>
    <s v="between 100 - 150 percentage"/>
    <s v="less than 1 percentage"/>
    <s v="between 5- 10 percentage"/>
    <s v="Red"/>
    <x v="0"/>
    <s v="Green"/>
    <n v="0"/>
    <n v="0"/>
    <n v="132869"/>
    <n v="477380"/>
    <x v="1"/>
  </r>
  <r>
    <s v="'011900700660050801"/>
    <s v="CASH IN HAND"/>
    <n v="61"/>
    <s v="60000-80000"/>
    <n v="2006"/>
    <n v="28"/>
    <n v="0.82687428600000001"/>
    <s v="Low_risk_sub_purpose_code"/>
    <s v="20-40"/>
    <s v="between 50 - 100 percentage"/>
    <s v="above 15 percentage"/>
    <s v="between 5- 10 percentage"/>
    <s v="Red"/>
    <x v="1"/>
    <s v="Green"/>
    <n v="0"/>
    <n v="0"/>
    <n v="39226"/>
    <n v="353034"/>
    <x v="1"/>
  </r>
  <r>
    <s v="'007100845112050201"/>
    <s v="Three Wheeler-Lease-Registered"/>
    <n v="61"/>
    <s v="60000-80000"/>
    <n v="2010"/>
    <n v="30"/>
    <n v="0.62151232899999997"/>
    <s v="Low_risk_sub_purpose_code"/>
    <s v="Missing"/>
    <s v="Missing"/>
    <s v="Missing"/>
    <s v="Missing"/>
    <s v="Red"/>
    <x v="0"/>
    <s v="Manual"/>
    <n v="0"/>
    <n v="0"/>
    <n v="19400"/>
    <n v="194000"/>
    <x v="1"/>
  </r>
  <r>
    <s v="'041500820649050201"/>
    <s v="Three Wheeler-Lease-Registered"/>
    <n v="61"/>
    <s v="60000-80000"/>
    <n v="2009"/>
    <n v="42"/>
    <n v="0.82839283600000002"/>
    <s v="Medium_risk_sub_purpose_code"/>
    <s v="60-80"/>
    <s v="less than 50 percentage"/>
    <s v="between 1 - 5 percentage"/>
    <s v="between 5- 10 percentage"/>
    <s v="Red"/>
    <x v="0"/>
    <s v="Green"/>
    <n v="0"/>
    <n v="0"/>
    <n v="99214.89"/>
    <n v="467457"/>
    <x v="1"/>
  </r>
  <r>
    <s v="'006900830648050201"/>
    <s v="Three Wheeler-Lease-Registered"/>
    <n v="60"/>
    <s v="80000-100000"/>
    <n v="2009"/>
    <n v="28"/>
    <n v="0.72809667700000003"/>
    <s v="Low_risk_sub_purpose_code"/>
    <s v="Missing"/>
    <s v="Missing"/>
    <s v="Missing"/>
    <s v="Missing"/>
    <s v="Red"/>
    <x v="0"/>
    <s v="Manual"/>
    <n v="0"/>
    <n v="0"/>
    <n v="71701"/>
    <n v="301262"/>
    <x v="1"/>
  </r>
  <r>
    <s v="'019000823220050201"/>
    <s v="Three Wheeler-Lease-Registered"/>
    <n v="61"/>
    <s v="40000-60000"/>
    <n v="2014"/>
    <n v="24"/>
    <n v="0.82687445100000001"/>
    <s v="Medium_risk_sub_purpose_code"/>
    <s v="20-40"/>
    <s v="less than 50 percentage"/>
    <s v="less than 1 percentage"/>
    <s v="Missing"/>
    <s v="Red"/>
    <x v="1"/>
    <s v="Yellow"/>
    <n v="884180"/>
    <n v="884180"/>
    <n v="89564"/>
    <n v="506294"/>
    <x v="1"/>
  </r>
  <r>
    <s v="'002100809167050201"/>
    <s v="Three Wheeler-Lease-Registered"/>
    <n v="49"/>
    <s v="60000-80000"/>
    <n v="2012"/>
    <n v="24"/>
    <n v="0.75934536600000002"/>
    <s v="Medium_risk_sub_purpose_code"/>
    <s v="0-20"/>
    <s v="Missing"/>
    <s v="Missing"/>
    <s v="Missing"/>
    <s v="Green"/>
    <x v="0"/>
    <s v="Green"/>
    <n v="642490"/>
    <n v="0"/>
    <n v="560080"/>
    <n v="587600"/>
    <x v="1"/>
  </r>
  <r>
    <s v="'001700836534050201"/>
    <s v="Three Wheeler-Lease-Registered"/>
    <n v="60"/>
    <s v="40000-60000"/>
    <n v="2015"/>
    <n v="28"/>
    <n v="0.74956521700000001"/>
    <s v="Low_risk_sub_purpose_code"/>
    <s v="40-60"/>
    <s v="between 50 - 100 percentage"/>
    <s v="between 1 - 5 percentage"/>
    <s v="between 2- 5 percentage"/>
    <s v="Green"/>
    <x v="0"/>
    <s v="Manual"/>
    <n v="669415"/>
    <n v="0"/>
    <n v="206189"/>
    <n v="283470"/>
    <x v="1"/>
  </r>
  <r>
    <s v="'006100817276050801"/>
    <s v="CASH IN HAND"/>
    <n v="37"/>
    <s v="40000-60000"/>
    <n v="2009"/>
    <n v="49"/>
    <n v="0.67066978099999996"/>
    <s v="Medium_risk_sub_purpose_code"/>
    <s v="20-40"/>
    <s v="less than 50 percentage"/>
    <s v="between 5 - 10 percentage"/>
    <s v="above 10 percentage"/>
    <s v="Green"/>
    <x v="1"/>
    <s v="Green"/>
    <n v="381824"/>
    <n v="0"/>
    <n v="457344"/>
    <n v="483721"/>
    <x v="1"/>
  </r>
  <r>
    <s v="'000500683403050803"/>
    <s v="CASH IN HAND"/>
    <n v="61"/>
    <s v="60000-80000"/>
    <n v="2011"/>
    <n v="35"/>
    <n v="0.77259974200000003"/>
    <s v="Medium_risk_sub_purpose_code"/>
    <s v="Missing"/>
    <s v="Missing"/>
    <s v="Missing"/>
    <s v="Missing"/>
    <s v="Red"/>
    <x v="0"/>
    <s v="Green"/>
    <n v="648300"/>
    <n v="648300"/>
    <n v="376330.42"/>
    <n v="507129"/>
    <x v="1"/>
  </r>
  <r>
    <s v="'002500807581050201"/>
    <s v="Three Wheeler-Lease-Registered"/>
    <n v="61"/>
    <s v="80000-100000"/>
    <n v="2009"/>
    <n v="28"/>
    <n v="0.67756179100000002"/>
    <s v="Medium_risk_sub_purpose_code"/>
    <s v="20-40"/>
    <s v="Missing"/>
    <s v="Missing"/>
    <s v="Missing"/>
    <s v="Green"/>
    <x v="0"/>
    <s v="Yellow"/>
    <n v="459071"/>
    <n v="0"/>
    <n v="384804"/>
    <n v="384804"/>
    <x v="1"/>
  </r>
  <r>
    <s v="'005300805243050201"/>
    <s v="Three Wheeler-Lease-Registered"/>
    <n v="49"/>
    <s v="60000-80000"/>
    <n v="2011"/>
    <n v="45"/>
    <n v="0.74882993499999995"/>
    <s v="Medium_risk_sub_purpose_code"/>
    <s v="Missing"/>
    <s v="Missing"/>
    <s v="Missing"/>
    <s v="Missing"/>
    <s v="Green"/>
    <x v="0"/>
    <s v="Manual"/>
    <n v="527458"/>
    <n v="0"/>
    <n v="473980"/>
    <n v="497679"/>
    <x v="1"/>
  </r>
  <r>
    <s v="'000600710024050801"/>
    <s v="CASH IN HAND"/>
    <n v="43"/>
    <s v="&lt; 40000"/>
    <n v="2008"/>
    <n v="50"/>
    <n v="0.54284387099999998"/>
    <s v="Medium_risk_sub_purpose_code"/>
    <s v="20-40"/>
    <s v="between 100 - 150 percentage"/>
    <s v="between 5 - 10 percentage"/>
    <s v="between 2- 5 percentage"/>
    <s v="Red"/>
    <x v="1"/>
    <s v="NA"/>
    <n v="423216"/>
    <n v="0"/>
    <n v="209711"/>
    <n v="257280"/>
    <x v="1"/>
  </r>
  <r>
    <s v="'002500833745050201"/>
    <s v="Three Wheeler-Lease-Registered"/>
    <n v="60"/>
    <s v="60000-80000"/>
    <n v="2014"/>
    <n v="41"/>
    <n v="0.66265896000000002"/>
    <s v="Medium_risk_sub_purpose_code"/>
    <s v="Missing"/>
    <s v="Missing"/>
    <s v="Missing"/>
    <s v="Missing"/>
    <s v="Red"/>
    <x v="0"/>
    <s v="Manual"/>
    <n v="752104"/>
    <n v="752104"/>
    <n v="225273"/>
    <n v="325296"/>
    <x v="1"/>
  </r>
  <r>
    <s v="'002600805754050201"/>
    <s v="Three Wheeler-Lease-Registered"/>
    <n v="55"/>
    <s v="60000-80000"/>
    <n v="2010"/>
    <n v="43"/>
    <n v="0.73949131000000001"/>
    <s v="Medium_risk_sub_purpose_code"/>
    <s v="Missing"/>
    <s v="Missing"/>
    <s v="Missing"/>
    <s v="Missing"/>
    <s v="Green"/>
    <x v="0"/>
    <s v="Yellow"/>
    <n v="533006"/>
    <n v="0"/>
    <n v="413686"/>
    <n v="442029"/>
    <x v="1"/>
  </r>
  <r>
    <s v="'001600730015050202"/>
    <s v="Three Wheeler-Lease-Registered"/>
    <n v="37"/>
    <s v="80000-100000"/>
    <n v="2010"/>
    <n v="32"/>
    <n v="0.65638951700000003"/>
    <s v="Low_risk_sub_purpose_code"/>
    <s v="20-40"/>
    <s v="between 50 - 100 percentage"/>
    <s v="between 10 - 15 percentage"/>
    <s v="between 2- 5 percentage"/>
    <s v="Green"/>
    <x v="1"/>
    <s v="NA"/>
    <n v="468102"/>
    <n v="0"/>
    <n v="370728"/>
    <n v="399435"/>
    <x v="1"/>
  </r>
  <r>
    <s v="'006300759989050204"/>
    <s v="Three Wheeler-Lease-Registered"/>
    <n v="60"/>
    <s v="80000-100000"/>
    <n v="2005"/>
    <n v="21"/>
    <n v="0.75187855800000003"/>
    <s v="Low_risk_sub_purpose_code"/>
    <s v="Missing"/>
    <s v="Missing"/>
    <s v="Missing"/>
    <s v="Missing"/>
    <s v="Red"/>
    <x v="1"/>
    <s v="Manual"/>
    <n v="542962"/>
    <n v="542962"/>
    <n v="105992"/>
    <n v="212352"/>
    <x v="1"/>
  </r>
  <r>
    <s v="'002100712763050202"/>
    <s v="Three Wheeler-Lease-Registered"/>
    <n v="60"/>
    <s v="80000-100000"/>
    <n v="2007"/>
    <n v="21"/>
    <n v="0.65526405499999996"/>
    <s v="Low_risk_sub_purpose_code"/>
    <s v="Missing"/>
    <s v="Missing"/>
    <s v="Missing"/>
    <s v="Missing"/>
    <s v="Red"/>
    <x v="0"/>
    <s v="Manual"/>
    <n v="470041"/>
    <n v="0"/>
    <n v="81608"/>
    <n v="237952"/>
    <x v="1"/>
  </r>
  <r>
    <s v="'021100833113050201"/>
    <s v="Three Wheeler-Lease-Registered"/>
    <n v="61"/>
    <s v="80000-100000"/>
    <n v="2008"/>
    <n v="22"/>
    <n v="0.71115032700000003"/>
    <s v="Low_risk_sub_purpose_code"/>
    <s v="Missing"/>
    <s v="Missing"/>
    <s v="Missing"/>
    <s v="Missing"/>
    <s v="Green"/>
    <x v="0"/>
    <s v="Yellow"/>
    <n v="518574"/>
    <n v="0"/>
    <n v="264652.65999999997"/>
    <n v="265837"/>
    <x v="1"/>
  </r>
  <r>
    <s v="'002100816568050201"/>
    <s v="Three Wheeler-Lease-Registered"/>
    <n v="49"/>
    <s v="40000-60000"/>
    <n v="2010"/>
    <n v="40"/>
    <n v="0.83117744999999998"/>
    <s v="Medium_risk_sub_purpose_code"/>
    <s v="20-40"/>
    <s v="Missing"/>
    <s v="Missing"/>
    <s v="Missing"/>
    <s v="Green"/>
    <x v="0"/>
    <s v="Green"/>
    <n v="599177"/>
    <n v="0"/>
    <n v="571805"/>
    <n v="571805"/>
    <x v="1"/>
  </r>
  <r>
    <s v="'020900817254050201"/>
    <s v="Three Wheeler-Lease-Registered"/>
    <n v="61"/>
    <s v="100000-120000"/>
    <n v="2011"/>
    <n v="44"/>
    <n v="0.828906323"/>
    <s v="Medium_risk_sub_purpose_code"/>
    <s v="0-20"/>
    <s v="Missing"/>
    <s v="Missing"/>
    <s v="Missing"/>
    <s v="Green"/>
    <x v="0"/>
    <s v="Green"/>
    <n v="689163"/>
    <n v="0"/>
    <n v="547656"/>
    <n v="547656"/>
    <x v="1"/>
  </r>
  <r>
    <s v="'001500711998050202"/>
    <s v="Three Wheeler-Lease-Registered"/>
    <n v="61"/>
    <s v="60000-80000"/>
    <n v="2015"/>
    <n v="31"/>
    <n v="0.80988434799999998"/>
    <s v="Medium_risk_sub_purpose_code"/>
    <s v="20-40"/>
    <s v="less than 50 percentage"/>
    <s v="between 5 - 10 percentage"/>
    <s v="above 10 percentage"/>
    <s v="Red"/>
    <x v="0"/>
    <s v="Green"/>
    <n v="0"/>
    <n v="0"/>
    <n v="184774.56"/>
    <n v="668978"/>
    <x v="1"/>
  </r>
  <r>
    <s v="'002500705212050801"/>
    <s v="CASH IN HAND"/>
    <n v="61"/>
    <s v="60000-80000"/>
    <n v="2006"/>
    <n v="48"/>
    <n v="0.61228714299999998"/>
    <s v="Medium_risk_sub_purpose_code"/>
    <s v="40-60"/>
    <s v="between 100 - 150 percentage"/>
    <s v="between 1 - 5 percentage"/>
    <s v="between 2- 5 percentage"/>
    <s v="Red"/>
    <x v="0"/>
    <s v="NA"/>
    <n v="0"/>
    <n v="0"/>
    <n v="59881"/>
    <n v="226215"/>
    <x v="1"/>
  </r>
  <r>
    <s v="'008400583889050801"/>
    <s v="CASH IN HAND"/>
    <n v="61"/>
    <s v="60000-80000"/>
    <n v="2014"/>
    <n v="32"/>
    <n v="0.82687445100000001"/>
    <s v="Medium_risk_sub_purpose_code"/>
    <s v="20-40"/>
    <s v="between 100 - 150 percentage"/>
    <s v="between 5 - 10 percentage"/>
    <s v="between 2- 5 percentage"/>
    <s v="Red"/>
    <x v="0"/>
    <s v="Green"/>
    <n v="0"/>
    <n v="0"/>
    <n v="44437"/>
    <n v="588740"/>
    <x v="1"/>
  </r>
  <r>
    <s v="'001600334201050201"/>
    <s v="Three Wheeler-Lease-Registered"/>
    <n v="37"/>
    <s v="60000-80000"/>
    <n v="2015"/>
    <n v="25"/>
    <n v="0.62393565200000001"/>
    <s v="Low_risk_sub_purpose_code"/>
    <s v="0-20"/>
    <s v="between 50 - 100 percentage"/>
    <s v="between 10 - 15 percentage"/>
    <s v="between 5- 10 percentage"/>
    <s v="Red"/>
    <x v="1"/>
    <s v="NA"/>
    <n v="691184"/>
    <n v="691184"/>
    <n v="254406"/>
    <n v="418639"/>
    <x v="1"/>
  </r>
  <r>
    <s v="'006100830888050201"/>
    <s v="Three Wheeler-Lease-Registered"/>
    <n v="61"/>
    <s v="60000-80000"/>
    <n v="2008"/>
    <n v="23"/>
    <n v="0.55093333300000003"/>
    <s v="High_risk_sub_purpose_code"/>
    <s v="Missing"/>
    <s v="Missing"/>
    <s v="Missing"/>
    <s v="Missing"/>
    <s v="Red"/>
    <x v="0"/>
    <s v="Manual"/>
    <n v="415447"/>
    <n v="415447"/>
    <n v="101531"/>
    <n v="217434"/>
    <x v="1"/>
  </r>
  <r>
    <s v="'003300806480050201"/>
    <s v="Three Wheeler-Lease-Registered"/>
    <n v="73"/>
    <s v="100000-120000"/>
    <n v="2012"/>
    <n v="25"/>
    <n v="0.80575076899999998"/>
    <s v="Medium_risk_sub_purpose_code"/>
    <s v="20-40"/>
    <s v="between 50 - 100 percentage"/>
    <s v="above 15 percentage"/>
    <s v="between 5- 10 percentage"/>
    <s v="Green"/>
    <x v="0"/>
    <s v="Manual"/>
    <n v="947751"/>
    <n v="0"/>
    <n v="595350"/>
    <n v="595350"/>
    <x v="1"/>
  </r>
  <r>
    <s v="'040800806904050201"/>
    <s v="Three Wheeler-Lease-Registered"/>
    <n v="61"/>
    <s v="100000-120000"/>
    <n v="2010"/>
    <n v="39"/>
    <n v="0.82490813799999996"/>
    <s v="Medium_risk_sub_purpose_code"/>
    <s v="Missing"/>
    <s v="Missing"/>
    <s v="Missing"/>
    <s v="Missing"/>
    <s v="Red"/>
    <x v="0"/>
    <s v="Green"/>
    <n v="0"/>
    <n v="0"/>
    <n v="189271.67999999999"/>
    <n v="492219"/>
    <x v="1"/>
  </r>
  <r>
    <s v="'010200810249050201"/>
    <s v="Three Wheeler-Lease-Registered"/>
    <n v="61"/>
    <s v="40000-60000"/>
    <n v="2012"/>
    <n v="57"/>
    <n v="0.82737610100000003"/>
    <s v="Medium_risk_sub_purpose_code"/>
    <s v="20-40"/>
    <s v="Missing"/>
    <s v="Missing"/>
    <s v="Missing"/>
    <s v="Red"/>
    <x v="0"/>
    <s v="Green"/>
    <n v="0"/>
    <n v="0"/>
    <n v="56071"/>
    <n v="532399"/>
    <x v="1"/>
  </r>
  <r>
    <s v="'001900841546050201"/>
    <s v="Three Wheeler-Lease-Registered"/>
    <n v="37"/>
    <s v="100000-120000"/>
    <n v="2008"/>
    <n v="28"/>
    <n v="0.62175941999999995"/>
    <s v="Low_risk_sub_purpose_code"/>
    <s v="20-40"/>
    <s v="between 100 - 150 percentage"/>
    <s v="between 10 - 15 percentage"/>
    <s v="between 2- 5 percentage"/>
    <s v="Red"/>
    <x v="0"/>
    <s v="Green"/>
    <n v="419761"/>
    <n v="0"/>
    <n v="179551"/>
    <n v="225511"/>
    <x v="1"/>
  </r>
  <r>
    <s v="'003600839392050201"/>
    <s v="Three Wheeler-Lease-Registered"/>
    <n v="49"/>
    <s v="80000-100000"/>
    <n v="2008"/>
    <n v="37"/>
    <n v="0.61776774199999995"/>
    <s v="Low_risk_sub_purpose_code"/>
    <s v="20-40"/>
    <s v="between 50 - 100 percentage"/>
    <s v="above 15 percentage"/>
    <s v="between 2- 5 percentage"/>
    <s v="Red"/>
    <x v="1"/>
    <s v="Green"/>
    <n v="473103"/>
    <n v="473103"/>
    <n v="59916"/>
    <n v="219076"/>
    <x v="1"/>
  </r>
  <r>
    <s v="'002600806323050201"/>
    <s v="Three Wheeler-Lease-Registered"/>
    <n v="49"/>
    <s v="80000-100000"/>
    <n v="2008"/>
    <n v="33"/>
    <n v="0.79943354799999999"/>
    <s v="Medium_risk_sub_purpose_code"/>
    <s v="Missing"/>
    <s v="Missing"/>
    <s v="Missing"/>
    <s v="Missing"/>
    <s v="Red"/>
    <x v="0"/>
    <s v="Yellow"/>
    <n v="491618"/>
    <n v="491618"/>
    <n v="356349"/>
    <n v="435939"/>
    <x v="1"/>
  </r>
  <r>
    <s v="'002800583446050803"/>
    <s v="CASH IN HAND"/>
    <n v="61"/>
    <s v="80000-100000"/>
    <n v="2014"/>
    <n v="27"/>
    <n v="0.60476266000000001"/>
    <s v="Low_risk_sub_purpose_code"/>
    <s v="below 0"/>
    <s v="between 100 - 150 percentage"/>
    <s v="above 15 percentage"/>
    <s v="between 2- 5 percentage"/>
    <s v="Red"/>
    <x v="0"/>
    <s v="NA"/>
    <n v="0"/>
    <n v="0"/>
    <n v="23278.55"/>
    <n v="278796"/>
    <x v="1"/>
  </r>
  <r>
    <s v="'041200785065050201"/>
    <s v="Three Wheeler-Lease-Registered"/>
    <n v="61"/>
    <s v="60000-80000"/>
    <n v="2015"/>
    <n v="31"/>
    <n v="0.80938956500000003"/>
    <s v="Medium_risk_sub_purpose_code"/>
    <s v="Missing"/>
    <s v="Missing"/>
    <s v="Missing"/>
    <s v="Missing"/>
    <s v="Red"/>
    <x v="0"/>
    <s v="Manual"/>
    <n v="882394"/>
    <n v="0"/>
    <n v="507796"/>
    <n v="601768"/>
    <x v="1"/>
  </r>
  <r>
    <s v="'006100840999050201"/>
    <s v="Three Wheeler-Lease-Registered"/>
    <n v="61"/>
    <s v="60000-80000"/>
    <n v="2013"/>
    <n v="49"/>
    <n v="0.62206839400000002"/>
    <s v="Low_risk_sub_purpose_code"/>
    <s v="0-20"/>
    <s v="between 150 - 200 percentage"/>
    <s v="less than 1 percentage"/>
    <s v="between 2- 5 percentage"/>
    <s v="Green"/>
    <x v="1"/>
    <s v="Green"/>
    <n v="558789"/>
    <n v="0"/>
    <n v="244585"/>
    <n v="244585"/>
    <x v="1"/>
  </r>
  <r>
    <s v="'021200820501050201"/>
    <s v="Three Wheeler-Lease-Registered"/>
    <n v="61"/>
    <s v="40000-60000"/>
    <n v="2012"/>
    <n v="23"/>
    <n v="0.70641509400000002"/>
    <s v="Medium_risk_sub_purpose_code"/>
    <s v="20-40"/>
    <s v="less than 50 percentage"/>
    <s v="less than 1 percentage"/>
    <s v="Missing"/>
    <s v="Green"/>
    <x v="1"/>
    <s v="Green"/>
    <n v="586745"/>
    <n v="0"/>
    <n v="414568.34"/>
    <n v="433694"/>
    <x v="1"/>
  </r>
  <r>
    <s v="'009300808864050201"/>
    <s v="Three Wheeler-Lease-Registered"/>
    <n v="49"/>
    <s v="40000-60000"/>
    <n v="2006"/>
    <n v="29"/>
    <n v="0.74126571399999996"/>
    <s v="Medium_risk_sub_purpose_code"/>
    <s v="20-40"/>
    <s v="less than 50 percentage"/>
    <s v="less than 1 percentage"/>
    <s v="Missing"/>
    <s v="Red"/>
    <x v="0"/>
    <s v="Yellow"/>
    <n v="489599"/>
    <n v="489599"/>
    <n v="218724"/>
    <n v="298260"/>
    <x v="1"/>
  </r>
  <r>
    <s v="'016400814311050201"/>
    <s v="Three Wheeler-Lease-Registered"/>
    <n v="61"/>
    <s v="60000-80000"/>
    <n v="2015"/>
    <n v="33"/>
    <n v="0.82737565199999996"/>
    <s v="Medium_risk_sub_purpose_code"/>
    <s v="0-20"/>
    <s v="Missing"/>
    <s v="Missing"/>
    <s v="Missing"/>
    <s v="Red"/>
    <x v="0"/>
    <s v="Green"/>
    <n v="989343"/>
    <n v="989343"/>
    <n v="421744"/>
    <n v="648740"/>
    <x v="1"/>
  </r>
  <r>
    <s v="'002900810803050203"/>
    <s v="Three Wheeler-Lease-Registered"/>
    <n v="61"/>
    <s v="60000-80000"/>
    <n v="2015"/>
    <n v="29"/>
    <n v="0.82788173899999995"/>
    <s v="Medium_risk_sub_purpose_code"/>
    <s v="0-20"/>
    <s v="Missing"/>
    <s v="Missing"/>
    <s v="Missing"/>
    <s v="Green"/>
    <x v="0"/>
    <s v="Green"/>
    <n v="798596"/>
    <n v="0"/>
    <n v="658200"/>
    <n v="658200"/>
    <x v="1"/>
  </r>
  <r>
    <s v="'008200521280050202"/>
    <s v="Three Wheeler-Lease-Registered"/>
    <n v="37"/>
    <s v="60000-80000"/>
    <n v="2005"/>
    <n v="22"/>
    <n v="0.83528972000000001"/>
    <s v="Medium_risk_sub_purpose_code"/>
    <s v="Missing"/>
    <s v="Missing"/>
    <s v="Missing"/>
    <s v="Missing"/>
    <s v="Green"/>
    <x v="1"/>
    <s v="Manual"/>
    <n v="353735"/>
    <n v="0"/>
    <n v="469526.5"/>
    <n v="472891"/>
    <x v="1"/>
  </r>
  <r>
    <s v="'001800810737050201"/>
    <s v="Three Wheeler-Lease-Registered"/>
    <n v="61"/>
    <s v="100000-120000"/>
    <n v="2010"/>
    <n v="22"/>
    <n v="0.82737610699999997"/>
    <s v="Medium_risk_sub_purpose_code"/>
    <s v="Missing"/>
    <s v="Missing"/>
    <s v="Missing"/>
    <s v="Missing"/>
    <s v="Red"/>
    <x v="0"/>
    <s v="Yellow"/>
    <n v="745333"/>
    <n v="745333"/>
    <n v="166310"/>
    <n v="526200"/>
    <x v="1"/>
  </r>
  <r>
    <s v="'018800804808050201"/>
    <s v="Three Wheeler-Lease-Registered"/>
    <n v="73"/>
    <s v="60000-80000"/>
    <n v="2015"/>
    <n v="23"/>
    <n v="0.8780192"/>
    <s v="Medium_risk_sub_purpose_code"/>
    <s v="Missing"/>
    <s v="Missing"/>
    <s v="Missing"/>
    <s v="Missing"/>
    <s v="Red"/>
    <x v="0"/>
    <s v="Red"/>
    <n v="0"/>
    <n v="0"/>
    <n v="186712"/>
    <n v="595476"/>
    <x v="1"/>
  </r>
  <r>
    <s v="'003000640582050802"/>
    <s v="CASH IN HAND"/>
    <n v="61"/>
    <s v="60000-80000"/>
    <n v="2005"/>
    <n v="41"/>
    <n v="0.82115887899999995"/>
    <s v="Medium_risk_sub_purpose_code"/>
    <s v="Missing"/>
    <s v="Missing"/>
    <s v="Missing"/>
    <s v="Missing"/>
    <s v="Red"/>
    <x v="0"/>
    <s v="Yellow"/>
    <n v="0"/>
    <n v="0"/>
    <n v="59742.22"/>
    <n v="377454"/>
    <x v="1"/>
  </r>
  <r>
    <s v="'001600815690050201"/>
    <s v="Three Wheeler-Lease-Registered"/>
    <n v="49"/>
    <s v="60000-80000"/>
    <n v="2007"/>
    <n v="55"/>
    <n v="0.83117714300000001"/>
    <s v="Medium_risk_sub_purpose_code"/>
    <s v="20-40"/>
    <s v="between 100 - 150 percentage"/>
    <s v="between 1 - 5 percentage"/>
    <s v="between 2- 5 percentage"/>
    <s v="Red"/>
    <x v="0"/>
    <s v="Green"/>
    <n v="0"/>
    <n v="0"/>
    <n v="206580"/>
    <n v="485600"/>
    <x v="1"/>
  </r>
  <r>
    <s v="'002600471553050201"/>
    <s v="Three Wheeler-Lease-Registered"/>
    <n v="24"/>
    <s v="&lt; 40000"/>
    <n v="2006"/>
    <n v="36"/>
    <n v="0.51108695699999995"/>
    <s v="Low_risk_sub_purpose_code"/>
    <s v="below 0"/>
    <s v="between 50 - 100 percentage"/>
    <s v="above 15 percentage"/>
    <s v="between 5- 10 percentage"/>
    <s v="Green"/>
    <x v="1"/>
    <s v="Manual"/>
    <n v="158826"/>
    <n v="0"/>
    <n v="320860.99"/>
    <n v="326240"/>
    <x v="1"/>
  </r>
  <r>
    <s v="'009700640221050202"/>
    <s v="Three Wheeler-Lease-Registered"/>
    <n v="30"/>
    <s v="&lt; 40000"/>
    <n v="2007"/>
    <n v="36"/>
    <n v="0.53583781900000005"/>
    <s v="Low_risk_sub_purpose_code"/>
    <s v="below 0"/>
    <s v="between 50 - 100 percentage"/>
    <s v="above 15 percentage"/>
    <s v="between 5- 10 percentage"/>
    <s v="Green"/>
    <x v="1"/>
    <s v="Manual"/>
    <n v="350839"/>
    <n v="0"/>
    <n v="268349"/>
    <n v="293588"/>
    <x v="1"/>
  </r>
  <r>
    <s v="'003400799605050204"/>
    <s v="Three Wheeler-Lease-Registered"/>
    <n v="61"/>
    <s v="60000-80000"/>
    <n v="2012"/>
    <n v="40"/>
    <n v="0.82839245299999997"/>
    <s v="Medium_risk_sub_purpose_code"/>
    <s v="Missing"/>
    <s v="Missing"/>
    <s v="Missing"/>
    <s v="Missing"/>
    <s v="Red"/>
    <x v="0"/>
    <s v="Manual"/>
    <n v="0"/>
    <n v="0"/>
    <n v="138094"/>
    <n v="551893"/>
    <x v="1"/>
  </r>
  <r>
    <s v="'020300771926050201"/>
    <s v="Three Wheeler-Lease-Registered"/>
    <n v="61"/>
    <s v="80000-100000"/>
    <n v="2007"/>
    <n v="63"/>
    <n v="0.62211092400000001"/>
    <s v="Low_risk_sub_purpose_code"/>
    <s v="40-60"/>
    <s v="between 50 - 100 percentage"/>
    <s v="between 10 - 15 percentage"/>
    <s v="between 5- 10 percentage"/>
    <s v="Green"/>
    <x v="0"/>
    <s v="NA"/>
    <n v="431515"/>
    <n v="0"/>
    <n v="194612"/>
    <n v="194612"/>
    <x v="1"/>
  </r>
  <r>
    <s v="'041800312164050201"/>
    <s v="Three Wheeler-Lease-Registered"/>
    <n v="36"/>
    <s v="&lt; 40000"/>
    <n v="2013"/>
    <n v="36"/>
    <n v="0.51176666699999995"/>
    <s v="Low_risk_sub_purpose_code"/>
    <s v="20-40"/>
    <s v="between 100 - 150 percentage"/>
    <s v="between 10 - 15 percentage"/>
    <s v="between 2- 5 percentage"/>
    <s v="Red"/>
    <x v="0"/>
    <s v="Manual"/>
    <n v="496715"/>
    <n v="496715"/>
    <n v="230673.39"/>
    <n v="378400"/>
    <x v="1"/>
  </r>
  <r>
    <s v="'001600750318050201"/>
    <s v="Three Wheeler-Lease-Registered"/>
    <n v="37"/>
    <s v="40000-60000"/>
    <n v="2007"/>
    <n v="37"/>
    <n v="0.66704537799999997"/>
    <s v="Low_risk_sub_purpose_code"/>
    <s v="20-40"/>
    <s v="between 50 - 100 percentage"/>
    <s v="between 5 - 10 percentage"/>
    <s v="between 5- 10 percentage"/>
    <s v="Red"/>
    <x v="1"/>
    <s v="Manual"/>
    <n v="504972"/>
    <n v="504972"/>
    <n v="153993"/>
    <n v="307888"/>
    <x v="1"/>
  </r>
  <r>
    <s v="'040700844014050201"/>
    <s v="Three Wheeler-Lease-Registered"/>
    <n v="49"/>
    <s v="40000-60000"/>
    <n v="2005"/>
    <n v="45"/>
    <n v="0.62403597399999999"/>
    <s v="Low_risk_sub_purpose_code"/>
    <s v="Missing"/>
    <s v="between 150 - 200 percentage"/>
    <s v="between 5 - 10 percentage"/>
    <s v="between 2- 5 percentage"/>
    <s v="Green"/>
    <x v="0"/>
    <s v="Manual"/>
    <n v="344872"/>
    <n v="0"/>
    <n v="155200"/>
    <n v="155200"/>
    <x v="1"/>
  </r>
  <r>
    <s v="'040200330932050802"/>
    <s v="CASH IN HAND"/>
    <n v="61"/>
    <s v="80000-100000"/>
    <n v="2011"/>
    <n v="27"/>
    <n v="0.76991690300000004"/>
    <s v="Medium_risk_sub_purpose_code"/>
    <s v="below 0"/>
    <s v="between 50 - 100 percentage"/>
    <s v="between 1 - 5 percentage"/>
    <s v="between 5- 10 percentage"/>
    <s v="Green"/>
    <x v="0"/>
    <s v="Green"/>
    <n v="780514"/>
    <n v="0"/>
    <n v="424992.64"/>
    <n v="477072"/>
    <x v="1"/>
  </r>
  <r>
    <s v="'002500817395050202"/>
    <s v="Three Wheeler-Lease-Registered"/>
    <n v="61"/>
    <s v="60000-80000"/>
    <n v="2006"/>
    <n v="33"/>
    <n v="0.82737571399999998"/>
    <s v="Medium_risk_sub_purpose_code"/>
    <s v="20-40"/>
    <s v="Missing"/>
    <s v="Missing"/>
    <s v="Missing"/>
    <s v="Red"/>
    <x v="0"/>
    <s v="Green"/>
    <n v="0"/>
    <n v="0"/>
    <n v="273660.05"/>
    <n v="380703"/>
    <x v="1"/>
  </r>
  <r>
    <s v="'009900576363050201"/>
    <s v="Three Wheeler-Lease-Registered"/>
    <n v="37"/>
    <s v="80000-100000"/>
    <n v="2015"/>
    <n v="42"/>
    <n v="0.67039122799999995"/>
    <s v="Low_risk_sub_purpose_code"/>
    <s v="below 0"/>
    <s v="between 50 - 100 percentage"/>
    <s v="between 10 - 15 percentage"/>
    <s v="between 2- 5 percentage"/>
    <s v="Red"/>
    <x v="1"/>
    <s v="NA"/>
    <n v="707464"/>
    <n v="707464"/>
    <n v="163392"/>
    <n v="410352"/>
    <x v="1"/>
  </r>
  <r>
    <s v="'013100235971050201"/>
    <s v="Three Wheeler-Lease-Registered"/>
    <n v="36"/>
    <s v="&lt; 40000"/>
    <n v="2013"/>
    <n v="36"/>
    <n v="0.45692307700000001"/>
    <s v="Low_risk_sub_purpose_code"/>
    <s v="below 0"/>
    <s v="between 50 - 100 percentage"/>
    <s v="above 15 percentage"/>
    <s v="between 2- 5 percentage"/>
    <s v="Green"/>
    <x v="1"/>
    <s v="Manual"/>
    <n v="367746"/>
    <n v="0"/>
    <n v="312018"/>
    <n v="334305"/>
    <x v="1"/>
  </r>
  <r>
    <s v="'000600839135050201"/>
    <s v="Three Wheeler-Lease-Registered"/>
    <n v="61"/>
    <s v="100000-120000"/>
    <n v="2008"/>
    <n v="28"/>
    <n v="0.622068387"/>
    <s v="Low_risk_sub_purpose_code"/>
    <s v="0-20"/>
    <s v="between 150 - 200 percentage"/>
    <s v="less than 1 percentage"/>
    <s v="between 2- 5 percentage"/>
    <s v="Green"/>
    <x v="1"/>
    <s v="Green"/>
    <n v="448768"/>
    <n v="0"/>
    <n v="199034"/>
    <n v="199034"/>
    <x v="1"/>
  </r>
  <r>
    <s v="'013100362841050201"/>
    <s v="Three Wheeler-Lease-Registered"/>
    <n v="48"/>
    <s v="&lt; 40000"/>
    <n v="2015"/>
    <n v="36"/>
    <n v="0.52719298199999998"/>
    <s v="Low_risk_sub_purpose_code"/>
    <s v="20-40"/>
    <s v="between 50 - 100 percentage"/>
    <s v="between 10 - 15 percentage"/>
    <s v="between 2- 5 percentage"/>
    <s v="Green"/>
    <x v="0"/>
    <s v="Manual"/>
    <n v="534978"/>
    <n v="0"/>
    <n v="345185"/>
    <n v="377205"/>
    <x v="1"/>
  </r>
  <r>
    <s v="'006100814566050201"/>
    <s v="Three Wheeler-Lease-Registered"/>
    <n v="49"/>
    <s v="40000-60000"/>
    <n v="2006"/>
    <n v="43"/>
    <n v="0.83021714300000005"/>
    <s v="Medium_risk_sub_purpose_code"/>
    <s v="20-40"/>
    <s v="Missing"/>
    <s v="Missing"/>
    <s v="Missing"/>
    <s v="Green"/>
    <x v="0"/>
    <s v="Green"/>
    <n v="436312"/>
    <n v="0"/>
    <n v="442600"/>
    <n v="442600"/>
    <x v="1"/>
  </r>
  <r>
    <s v="'006100728587050203"/>
    <s v="Three Wheeler-Lease-Registered"/>
    <n v="61"/>
    <s v="80000-100000"/>
    <n v="2011"/>
    <n v="20"/>
    <n v="0.81215896799999998"/>
    <s v="Medium_risk_sub_purpose_code"/>
    <s v="Missing"/>
    <s v="Missing"/>
    <s v="Missing"/>
    <s v="Missing"/>
    <s v="Green"/>
    <x v="1"/>
    <s v="NA"/>
    <n v="772808"/>
    <n v="0"/>
    <n v="272754"/>
    <n v="343954"/>
    <x v="1"/>
  </r>
  <r>
    <s v="'005600842140050201"/>
    <s v="Three Wheeler-Lease-Registered"/>
    <n v="61"/>
    <s v="80000-100000"/>
    <n v="2012"/>
    <n v="31"/>
    <n v="0.57080165100000002"/>
    <s v="Low_risk_sub_purpose_code"/>
    <s v="0-20"/>
    <s v="above 200 percentage"/>
    <s v="between 10 - 15 percentage"/>
    <s v="less than 2 percentage"/>
    <s v="Red"/>
    <x v="0"/>
    <s v="Green"/>
    <n v="590710"/>
    <n v="590710"/>
    <n v="124746"/>
    <n v="197460"/>
    <x v="1"/>
  </r>
  <r>
    <s v="'013100809678050801"/>
    <s v="CASH IN HAND"/>
    <n v="61"/>
    <s v="60000-80000"/>
    <n v="2008"/>
    <n v="35"/>
    <n v="0.82788258100000001"/>
    <s v="Medium_risk_sub_purpose_code"/>
    <s v="20-40"/>
    <s v="between 50 - 100 percentage"/>
    <s v="between 1 - 5 percentage"/>
    <s v="between 2- 5 percentage"/>
    <s v="Red"/>
    <x v="0"/>
    <s v="Green"/>
    <n v="587298"/>
    <n v="0"/>
    <n v="381875"/>
    <n v="447900"/>
    <x v="1"/>
  </r>
  <r>
    <s v="'003100807973050201"/>
    <s v="Three Wheeler-Lease-Registered"/>
    <n v="49"/>
    <s v="60000-80000"/>
    <n v="2006"/>
    <n v="29"/>
    <n v="0.74084142900000005"/>
    <s v="Medium_risk_sub_purpose_code"/>
    <s v="Missing"/>
    <s v="Missing"/>
    <s v="Missing"/>
    <s v="Missing"/>
    <s v="Green"/>
    <x v="0"/>
    <s v="Green"/>
    <n v="378659"/>
    <n v="0"/>
    <n v="410592"/>
    <n v="410592"/>
    <x v="1"/>
  </r>
  <r>
    <s v="'000600713046050202"/>
    <s v="Three Wheeler-Lease-Registered"/>
    <n v="49"/>
    <s v="60000-80000"/>
    <n v="2010"/>
    <n v="53"/>
    <n v="0.83069572400000002"/>
    <s v="Medium_risk_sub_purpose_code"/>
    <s v="20-40"/>
    <s v="between 50 - 100 percentage"/>
    <s v="between 5 - 10 percentage"/>
    <s v="between 2- 5 percentage"/>
    <s v="Green"/>
    <x v="0"/>
    <s v="Yellow"/>
    <n v="580154"/>
    <n v="0"/>
    <n v="547371"/>
    <n v="547371"/>
    <x v="1"/>
  </r>
  <r>
    <s v="'006100818718050201"/>
    <s v="Three Wheeler-Lease-Registered"/>
    <n v="49"/>
    <s v="40000-60000"/>
    <n v="2011"/>
    <n v="34"/>
    <n v="0.79272361300000005"/>
    <s v="Medium_risk_sub_purpose_code"/>
    <s v="60-80"/>
    <s v="between 50 - 100 percentage"/>
    <s v="between 1 - 5 percentage"/>
    <s v="between 2- 5 percentage"/>
    <s v="Red"/>
    <x v="0"/>
    <s v="Green"/>
    <n v="0"/>
    <n v="0"/>
    <n v="28939"/>
    <n v="549841"/>
    <x v="1"/>
  </r>
  <r>
    <s v="'006700247754050201"/>
    <s v="Three Wheeler-Lease-Registered"/>
    <n v="49"/>
    <s v="40000-60000"/>
    <n v="2008"/>
    <n v="39"/>
    <n v="0.80413161300000002"/>
    <s v="Low_risk_sub_purpose_code"/>
    <s v="Missing"/>
    <s v="Missing"/>
    <s v="Missing"/>
    <s v="Missing"/>
    <s v="Green"/>
    <x v="0"/>
    <s v="Green"/>
    <n v="497769"/>
    <n v="0"/>
    <n v="458050.89"/>
    <n v="483740"/>
    <x v="1"/>
  </r>
  <r>
    <s v="'006500816135050201"/>
    <s v="Three Wheeler-Lease-Registered"/>
    <n v="49"/>
    <s v="60000-80000"/>
    <n v="2005"/>
    <n v="27"/>
    <n v="0.83021756999999996"/>
    <s v="Medium_risk_sub_purpose_code"/>
    <s v="Missing"/>
    <s v="Missing"/>
    <s v="Missing"/>
    <s v="Missing"/>
    <s v="Red"/>
    <x v="1"/>
    <s v="Green"/>
    <n v="539741"/>
    <n v="539741"/>
    <n v="106455.69"/>
    <n v="425180"/>
    <x v="1"/>
  </r>
  <r>
    <s v="'005000721882050201"/>
    <s v="Three Wheeler-Lease-Registered"/>
    <n v="49"/>
    <s v="60000-80000"/>
    <n v="2008"/>
    <n v="36"/>
    <n v="0.73020774200000005"/>
    <s v="Medium_risk_sub_purpose_code"/>
    <s v="Missing"/>
    <s v="Missing"/>
    <s v="Missing"/>
    <s v="Missing"/>
    <s v="Red"/>
    <x v="0"/>
    <s v="Green"/>
    <n v="532405"/>
    <n v="0"/>
    <n v="395446.46"/>
    <n v="416081"/>
    <x v="1"/>
  </r>
  <r>
    <s v="'000400805274050201"/>
    <s v="Three Wheeler-Lease-Registered"/>
    <n v="61"/>
    <s v="60000-80000"/>
    <n v="2013"/>
    <n v="30"/>
    <n v="0.74421428599999995"/>
    <s v="Medium_risk_sub_purpose_code"/>
    <s v="20-40"/>
    <s v="between 100 - 150 percentage"/>
    <s v="between 1 - 5 percentage"/>
    <s v="between 2- 5 percentage"/>
    <s v="Green"/>
    <x v="0"/>
    <s v="Yellow"/>
    <n v="617068"/>
    <n v="0"/>
    <n v="462550.25"/>
    <n v="469182"/>
    <x v="1"/>
  </r>
  <r>
    <s v="'001600491011050204"/>
    <s v="Three Wheeler-Lease-Registered"/>
    <n v="49"/>
    <s v="60000-80000"/>
    <n v="2012"/>
    <n v="55"/>
    <n v="0.69949756100000005"/>
    <s v="Medium_risk_sub_purpose_code"/>
    <s v="0-20"/>
    <s v="between 50 - 100 percentage"/>
    <s v="between 5 - 10 percentage"/>
    <s v="between 5- 10 percentage"/>
    <s v="Red"/>
    <x v="0"/>
    <s v="NA"/>
    <n v="0"/>
    <n v="0"/>
    <n v="156998"/>
    <n v="398972"/>
    <x v="1"/>
  </r>
  <r>
    <s v="'009500804379050204"/>
    <s v="Three Wheeler-Lease-Registered"/>
    <n v="61"/>
    <s v="60000-80000"/>
    <n v="2012"/>
    <n v="24"/>
    <n v="0.82301427100000002"/>
    <s v="Medium_risk_sub_purpose_code"/>
    <s v="Missing"/>
    <s v="Missing"/>
    <s v="Missing"/>
    <s v="Missing"/>
    <s v="Red"/>
    <x v="0"/>
    <s v="Manual"/>
    <n v="953546"/>
    <n v="953546"/>
    <n v="250541.75"/>
    <n v="593880"/>
    <x v="1"/>
  </r>
  <r>
    <s v="'004200842113050201"/>
    <s v="Three Wheeler-Lease-Registered"/>
    <n v="61"/>
    <s v="40000-60000"/>
    <n v="2013"/>
    <n v="21"/>
    <n v="0.62246010399999996"/>
    <s v="Low_risk_sub_purpose_code"/>
    <s v="Missing"/>
    <s v="Missing"/>
    <s v="Missing"/>
    <s v="Missing"/>
    <s v="Green"/>
    <x v="1"/>
    <s v="Manual"/>
    <n v="587462"/>
    <n v="0"/>
    <n v="181232"/>
    <n v="226540"/>
    <x v="1"/>
  </r>
  <r>
    <s v="'008700837089050201"/>
    <s v="Three Wheeler-Lease-Registered"/>
    <n v="61"/>
    <s v="100000-120000"/>
    <n v="2012"/>
    <n v="25"/>
    <n v="0.62859211800000003"/>
    <s v="Low_risk_sub_purpose_code"/>
    <s v="0-20"/>
    <s v="between 150 - 200 percentage"/>
    <s v="between 1 - 5 percentage"/>
    <s v="between 2- 5 percentage"/>
    <s v="Green"/>
    <x v="0"/>
    <s v="Green"/>
    <n v="620160"/>
    <n v="0"/>
    <n v="258314"/>
    <n v="287448"/>
    <x v="1"/>
  </r>
  <r>
    <s v="'005300632029050201"/>
    <s v="Three Wheeler-Lease-Registered"/>
    <n v="49"/>
    <s v="80000-100000"/>
    <n v="2013"/>
    <n v="50"/>
    <n v="0.71171142899999995"/>
    <s v="Medium_risk_sub_purpose_code"/>
    <s v="20-40"/>
    <s v="between 50 - 100 percentage"/>
    <s v="between 10 - 15 percentage"/>
    <s v="between 2- 5 percentage"/>
    <s v="Green"/>
    <x v="0"/>
    <s v="NA"/>
    <n v="679468"/>
    <n v="0"/>
    <n v="388843"/>
    <n v="388843"/>
    <x v="1"/>
  </r>
  <r>
    <s v="'002300736637050203"/>
    <s v="Three Wheeler-Lease-Registered"/>
    <n v="61"/>
    <s v="100000-120000"/>
    <n v="2014"/>
    <n v="21"/>
    <n v="0.71565965300000001"/>
    <s v="High_risk_sub_purpose_code"/>
    <s v="Missing"/>
    <s v="Missing"/>
    <s v="Missing"/>
    <s v="Missing"/>
    <s v="Green"/>
    <x v="0"/>
    <s v="NA"/>
    <n v="698808"/>
    <n v="0"/>
    <n v="405561.01"/>
    <n v="429200"/>
    <x v="1"/>
  </r>
  <r>
    <s v="'004500150322050201"/>
    <s v="Three Wheeler-Lease-Registered"/>
    <n v="60"/>
    <s v="80000-100000"/>
    <n v="2014"/>
    <n v="35"/>
    <n v="0.69223089400000004"/>
    <s v="Low_risk_sub_purpose_code"/>
    <s v="0-20"/>
    <s v="between 50 - 100 percentage"/>
    <s v="above 15 percentage"/>
    <s v="between 2- 5 percentage"/>
    <s v="Red"/>
    <x v="0"/>
    <s v="Manual"/>
    <n v="0"/>
    <n v="0"/>
    <n v="1501"/>
    <n v="359205"/>
    <x v="1"/>
  </r>
  <r>
    <s v="'004300818260050201"/>
    <s v="Three Wheeler-Lease-Registered"/>
    <n v="61"/>
    <s v="60000-80000"/>
    <n v="2010"/>
    <n v="48"/>
    <n v="0.74269682800000003"/>
    <s v="Medium_risk_sub_purpose_code"/>
    <s v="Missing"/>
    <s v="Missing"/>
    <s v="Missing"/>
    <s v="Missing"/>
    <s v="Green"/>
    <x v="0"/>
    <s v="Yellow"/>
    <n v="621755"/>
    <n v="0"/>
    <n v="405320"/>
    <n v="454005"/>
    <x v="1"/>
  </r>
  <r>
    <s v="'004000220361050201"/>
    <s v="Three Wheeler-Lease-Registered"/>
    <n v="48"/>
    <s v="100000-120000"/>
    <n v="2013"/>
    <n v="71"/>
    <n v="0.63875000000000004"/>
    <s v="Low_risk_sub_purpose_code"/>
    <s v="below 0"/>
    <s v="between 50 - 100 percentage"/>
    <s v="between 10 - 15 percentage"/>
    <s v="between 2- 5 percentage"/>
    <s v="Red"/>
    <x v="0"/>
    <s v="Manual"/>
    <n v="679732"/>
    <n v="0"/>
    <n v="383801"/>
    <n v="383241"/>
    <x v="1"/>
  </r>
  <r>
    <s v="'009500751209050202"/>
    <s v="Three Wheeler-Lease-Registered"/>
    <n v="49"/>
    <s v="60000-80000"/>
    <n v="2008"/>
    <n v="21"/>
    <n v="0.80361290299999999"/>
    <s v="Medium_risk_sub_purpose_code"/>
    <s v="Missing"/>
    <s v="Missing"/>
    <s v="Missing"/>
    <s v="Missing"/>
    <s v="Red"/>
    <x v="0"/>
    <s v="Manual"/>
    <n v="0"/>
    <n v="0"/>
    <n v="24591"/>
    <n v="295092"/>
    <x v="1"/>
  </r>
  <r>
    <s v="'006100036600050202"/>
    <s v="Three Wheeler-Lease-Registered"/>
    <n v="61"/>
    <s v="80000-100000"/>
    <n v="2012"/>
    <n v="50"/>
    <n v="0.69589031400000001"/>
    <s v="High_risk_sub_purpose_code"/>
    <s v="Missing"/>
    <s v="Missing"/>
    <s v="Missing"/>
    <s v="Missing"/>
    <s v="Green"/>
    <x v="0"/>
    <s v="NA"/>
    <n v="624653"/>
    <n v="0"/>
    <n v="321347"/>
    <n v="354315"/>
    <x v="1"/>
  </r>
  <r>
    <s v="'010100839627050201"/>
    <s v="Three Wheeler-Lease-Registered"/>
    <n v="49"/>
    <s v="40000-60000"/>
    <n v="2005"/>
    <n v="19"/>
    <n v="0.62216822400000005"/>
    <s v="Low_risk_sub_purpose_code"/>
    <s v="Missing"/>
    <s v="Missing"/>
    <s v="Missing"/>
    <s v="Missing"/>
    <s v="Green"/>
    <x v="0"/>
    <s v="Green"/>
    <n v="371282"/>
    <n v="0"/>
    <n v="189508"/>
    <n v="189508"/>
    <x v="1"/>
  </r>
  <r>
    <s v="'014000823723050201"/>
    <s v="Three Wheeler-Lease-Registered"/>
    <n v="73"/>
    <s v="100000-120000"/>
    <n v="2009"/>
    <n v="20"/>
    <n v="0.82670328400000004"/>
    <s v="Medium_risk_sub_purpose_code"/>
    <s v="Missing"/>
    <s v="Missing"/>
    <s v="Missing"/>
    <s v="Missing"/>
    <s v="Red"/>
    <x v="0"/>
    <s v="Manual"/>
    <n v="0"/>
    <n v="0"/>
    <n v="23113"/>
    <n v="416034"/>
    <x v="1"/>
  </r>
  <r>
    <s v="'003500778128050801"/>
    <s v="CASH IN HAND"/>
    <n v="61"/>
    <s v="80000-100000"/>
    <n v="2010"/>
    <n v="22"/>
    <n v="0.827391141"/>
    <s v="High_risk_sub_purpose_code"/>
    <s v="Missing"/>
    <s v="Missing"/>
    <s v="Missing"/>
    <s v="Missing"/>
    <s v="Red"/>
    <x v="0"/>
    <s v="NA"/>
    <n v="789145"/>
    <n v="789145"/>
    <n v="265622.39"/>
    <n v="368312"/>
    <x v="1"/>
  </r>
  <r>
    <s v="'009700770942050801"/>
    <s v="CASH IN HAND"/>
    <n v="49"/>
    <s v="60000-80000"/>
    <n v="2006"/>
    <n v="36"/>
    <n v="0.69639142899999995"/>
    <s v="Medium_risk_sub_purpose_code"/>
    <s v="60-80"/>
    <s v="between 100 - 150 percentage"/>
    <s v="between 10 - 15 percentage"/>
    <s v="between 2- 5 percentage"/>
    <s v="Red"/>
    <x v="1"/>
    <s v="Green"/>
    <n v="431922"/>
    <n v="431922"/>
    <n v="297399.58999999898"/>
    <n v="376299"/>
    <x v="1"/>
  </r>
  <r>
    <s v="'013100244757050201"/>
    <s v="Three Wheeler-Lease-Registered"/>
    <n v="36"/>
    <s v="&lt; 40000"/>
    <n v="2013"/>
    <n v="36"/>
    <n v="0.22038461500000001"/>
    <s v="Low_risk_sub_purpose_code"/>
    <s v="below 0"/>
    <s v="between 50 - 100 percentage"/>
    <s v="between 10 - 15 percentage"/>
    <s v="between 2- 5 percentage"/>
    <s v="Red"/>
    <x v="1"/>
    <s v="Manual"/>
    <n v="208266"/>
    <n v="208266"/>
    <n v="132184"/>
    <n v="171195"/>
    <x v="1"/>
  </r>
  <r>
    <s v="'004200706095050202"/>
    <s v="Three Wheeler-Lease-Registered"/>
    <n v="48"/>
    <s v="&lt; 40000"/>
    <n v="2014"/>
    <n v="36"/>
    <n v="0.74259043199999997"/>
    <s v="Low_risk_sub_purpose_code"/>
    <s v="40-60"/>
    <s v="less than 50 percentage"/>
    <s v="between 1 - 5 percentage"/>
    <s v="between 2- 5 percentage"/>
    <s v="Red"/>
    <x v="0"/>
    <s v="Manual"/>
    <n v="750212"/>
    <n v="0"/>
    <n v="336000"/>
    <n v="418530"/>
    <x v="1"/>
  </r>
  <r>
    <s v="'005000830613050201"/>
    <s v="Three Wheeler-Lease-Registered"/>
    <n v="61"/>
    <s v="80000-100000"/>
    <n v="2009"/>
    <n v="29"/>
    <n v="0.80689222199999999"/>
    <s v="Medium_risk_sub_purpose_code"/>
    <s v="Missing"/>
    <s v="Missing"/>
    <s v="Missing"/>
    <s v="Missing"/>
    <s v="Red"/>
    <x v="0"/>
    <s v="Manual"/>
    <n v="666161"/>
    <n v="666161"/>
    <n v="49754"/>
    <n v="348278"/>
    <x v="1"/>
  </r>
  <r>
    <s v="'019600810291050201"/>
    <s v="Three Wheeler-Lease-Registered"/>
    <n v="61"/>
    <s v="80000-100000"/>
    <n v="2007"/>
    <n v="34"/>
    <n v="0.69527395000000003"/>
    <s v="Medium_risk_sub_purpose_code"/>
    <s v="Missing"/>
    <s v="Missing"/>
    <s v="Missing"/>
    <s v="Missing"/>
    <s v="Red"/>
    <x v="0"/>
    <s v="Green"/>
    <n v="485884"/>
    <n v="0"/>
    <n v="357648"/>
    <n v="359560"/>
    <x v="1"/>
  </r>
  <r>
    <s v="'005200733431050202"/>
    <s v="Three Wheeler-Lease-Registered"/>
    <n v="36"/>
    <s v="&lt; 40000"/>
    <n v="2008"/>
    <n v="36"/>
    <n v="0.32901960800000002"/>
    <s v="Low_risk_sub_purpose_code"/>
    <s v="below 0"/>
    <s v="between 50 - 100 percentage"/>
    <s v="above 15 percentage"/>
    <s v="between 2- 5 percentage"/>
    <s v="Green"/>
    <x v="1"/>
    <s v="Manual"/>
    <n v="194332"/>
    <n v="0"/>
    <n v="163343"/>
    <n v="168195"/>
    <x v="1"/>
  </r>
  <r>
    <s v="'011500808423050201"/>
    <s v="Three Wheeler-Lease-Registered"/>
    <n v="73"/>
    <s v="60000-80000"/>
    <n v="2011"/>
    <n v="38"/>
    <n v="0.87206555600000002"/>
    <s v="Medium_risk_sub_purpose_code"/>
    <s v="Missing"/>
    <s v="Missing"/>
    <s v="Missing"/>
    <s v="Missing"/>
    <s v="Red"/>
    <x v="0"/>
    <s v="Manual"/>
    <n v="793229"/>
    <n v="793229"/>
    <n v="25601"/>
    <n v="460818"/>
    <x v="1"/>
  </r>
  <r>
    <s v="'003600823107050201"/>
    <s v="Three Wheeler-Lease-Registered"/>
    <n v="61"/>
    <s v="60000-80000"/>
    <n v="2010"/>
    <n v="26"/>
    <n v="0.82788187899999999"/>
    <s v="Medium_risk_sub_purpose_code"/>
    <s v="Missing"/>
    <s v="Missing"/>
    <s v="Missing"/>
    <s v="Missing"/>
    <s v="Red"/>
    <x v="0"/>
    <s v="NA"/>
    <n v="743022"/>
    <n v="743022"/>
    <n v="420704.57"/>
    <n v="508573"/>
    <x v="1"/>
  </r>
  <r>
    <s v="'001100807496050201"/>
    <s v="Three Wheeler-Lease-Registered"/>
    <n v="61"/>
    <s v="80000-100000"/>
    <n v="2005"/>
    <n v="30"/>
    <n v="0.82490915899999995"/>
    <s v="Medium_risk_sub_purpose_code"/>
    <s v="Missing"/>
    <s v="Missing"/>
    <s v="Missing"/>
    <s v="Missing"/>
    <s v="Red"/>
    <x v="0"/>
    <s v="Manual"/>
    <n v="509884"/>
    <n v="509884"/>
    <n v="177624"/>
    <n v="332956"/>
    <x v="1"/>
  </r>
  <r>
    <s v="'019100841290050201"/>
    <s v="Three Wheeler-Lease-Registered"/>
    <n v="49"/>
    <s v="80000-100000"/>
    <n v="2010"/>
    <n v="30"/>
    <n v="0.62448219199999999"/>
    <s v="Low_risk_sub_purpose_code"/>
    <s v="20-40"/>
    <s v="above 200 percentage"/>
    <s v="above 15 percentage"/>
    <s v="less than 2 percentage"/>
    <s v="Red"/>
    <x v="0"/>
    <s v="Green"/>
    <n v="0"/>
    <n v="0"/>
    <n v="21355"/>
    <n v="234905"/>
    <x v="1"/>
  </r>
  <r>
    <s v="'021200817590050201"/>
    <s v="Three Wheeler-Lease-Registered"/>
    <n v="61"/>
    <s v="80000-100000"/>
    <n v="2009"/>
    <n v="24"/>
    <n v="0.53068059700000003"/>
    <s v="Medium_risk_sub_purpose_code"/>
    <s v="below 0"/>
    <s v="less than 50 percentage"/>
    <s v="between 10 - 15 percentage"/>
    <s v="between 5- 10 percentage"/>
    <s v="Red"/>
    <x v="1"/>
    <s v="NA"/>
    <n v="435920"/>
    <n v="435920"/>
    <n v="213523"/>
    <n v="290149"/>
    <x v="1"/>
  </r>
  <r>
    <s v="'014000823001050201"/>
    <s v="Three Wheeler-Lease-Registered"/>
    <n v="61"/>
    <s v="40000-60000"/>
    <n v="2007"/>
    <n v="55"/>
    <n v="0.828392605"/>
    <s v="Low_risk_sub_purpose_code"/>
    <s v="Missing"/>
    <s v="Missing"/>
    <s v="Missing"/>
    <s v="Missing"/>
    <s v="Red"/>
    <x v="0"/>
    <s v="Manual"/>
    <n v="0"/>
    <n v="0"/>
    <n v="21991"/>
    <n v="395838"/>
    <x v="1"/>
  </r>
  <r>
    <s v="'003400816632050801"/>
    <s v="CASH IN HAND"/>
    <n v="61"/>
    <s v="&lt; 40000"/>
    <n v="2018"/>
    <n v="30"/>
    <n v="0.80616123100000003"/>
    <s v="Medium_risk_sub_purpose_code"/>
    <s v="20-40"/>
    <s v="Missing"/>
    <s v="Missing"/>
    <s v="Missing"/>
    <s v="Green"/>
    <x v="0"/>
    <s v="Green"/>
    <n v="888390"/>
    <n v="0"/>
    <n v="587201"/>
    <n v="632529"/>
    <x v="1"/>
  </r>
  <r>
    <s v="'011000806938050201"/>
    <s v="Three Wheeler-Lease-Registered"/>
    <n v="61"/>
    <s v="40000-60000"/>
    <n v="2011"/>
    <n v="27"/>
    <n v="0.80729375299999995"/>
    <s v="Medium_risk_sub_purpose_code"/>
    <s v="20-40"/>
    <s v="Missing"/>
    <s v="Missing"/>
    <s v="Missing"/>
    <s v="Red"/>
    <x v="0"/>
    <s v="Green"/>
    <n v="662436"/>
    <n v="0"/>
    <n v="396100"/>
    <n v="454800"/>
    <x v="1"/>
  </r>
  <r>
    <s v="'004800804194050202"/>
    <s v="Three Wheeler-Lease-Registered"/>
    <n v="61"/>
    <s v="40000-60000"/>
    <n v="2006"/>
    <n v="25"/>
    <n v="0.76689142899999996"/>
    <s v="Medium_risk_sub_purpose_code"/>
    <s v="20-40"/>
    <s v="less than 50 percentage"/>
    <s v="less than 1 percentage"/>
    <s v="Missing"/>
    <s v="Red"/>
    <x v="0"/>
    <s v="Green"/>
    <n v="517164"/>
    <n v="517164"/>
    <n v="272732"/>
    <n v="371196"/>
    <x v="1"/>
  </r>
  <r>
    <s v="'001500163120050802"/>
    <s v="CASH IN HAND"/>
    <n v="61"/>
    <s v="40000-60000"/>
    <n v="2011"/>
    <n v="38"/>
    <n v="0.79924128999999999"/>
    <s v="Medium_risk_sub_purpose_code"/>
    <s v="Missing"/>
    <s v="Missing"/>
    <s v="Missing"/>
    <s v="Missing"/>
    <s v="Red"/>
    <x v="0"/>
    <s v="Green"/>
    <n v="741764"/>
    <n v="741764"/>
    <n v="159780"/>
    <n v="520380"/>
    <x v="1"/>
  </r>
  <r>
    <s v="'009300751238050202"/>
    <s v="Three Wheeler-Lease-Registered"/>
    <n v="30"/>
    <s v="&lt; 40000"/>
    <n v="2006"/>
    <n v="36"/>
    <n v="0.69492753600000001"/>
    <s v="Low_risk_sub_purpose_code"/>
    <s v="Missing"/>
    <s v="Missing"/>
    <s v="Missing"/>
    <s v="Missing"/>
    <s v="Red"/>
    <x v="1"/>
    <s v="Manual"/>
    <n v="343482"/>
    <n v="0"/>
    <n v="283890"/>
    <n v="334446"/>
    <x v="1"/>
  </r>
  <r>
    <s v="'003500818434050201"/>
    <s v="Three Wheeler-Lease-Registered"/>
    <n v="61"/>
    <s v="60000-80000"/>
    <n v="2011"/>
    <n v="24"/>
    <n v="0.77981109699999995"/>
    <s v="Medium_risk_sub_purpose_code"/>
    <s v="Missing"/>
    <s v="Missing"/>
    <s v="Missing"/>
    <s v="Missing"/>
    <s v="Green"/>
    <x v="0"/>
    <s v="Green"/>
    <n v="641733"/>
    <n v="0"/>
    <n v="499529"/>
    <n v="499529"/>
    <x v="1"/>
  </r>
  <r>
    <s v="'000600816827050201"/>
    <s v="Three Wheeler-Lease-Registered"/>
    <n v="61"/>
    <s v="120000+"/>
    <n v="2006"/>
    <n v="56"/>
    <n v="0.82788142899999995"/>
    <s v="Medium_risk_sub_purpose_code"/>
    <s v="0-20"/>
    <s v="less than 50 percentage"/>
    <s v="above 15 percentage"/>
    <s v="above 10 percentage"/>
    <s v="Red"/>
    <x v="0"/>
    <s v="Green"/>
    <n v="0"/>
    <n v="0"/>
    <n v="85335"/>
    <n v="386365"/>
    <x v="1"/>
  </r>
  <r>
    <s v="'000600823944050801"/>
    <s v="CASH IN HAND"/>
    <n v="61"/>
    <s v="120000+"/>
    <n v="2008"/>
    <n v="27"/>
    <n v="0.80020128999999995"/>
    <s v="Medium_risk_sub_purpose_code"/>
    <s v="40-60"/>
    <s v="between 150 - 200 percentage"/>
    <s v="between 5 - 10 percentage"/>
    <s v="less than 2 percentage"/>
    <s v="Red"/>
    <x v="1"/>
    <s v="Green"/>
    <n v="0"/>
    <n v="0"/>
    <n v="152568"/>
    <n v="441978"/>
    <x v="1"/>
  </r>
  <r>
    <s v="'007500468243050202"/>
    <s v="Three Wheeler-Lease-Registered"/>
    <n v="48"/>
    <s v="&lt; 40000"/>
    <n v="2013"/>
    <n v="36"/>
    <n v="0.55394230799999999"/>
    <s v="Low_risk_sub_purpose_code"/>
    <s v="0-20"/>
    <s v="between 50 - 100 percentage"/>
    <s v="above 15 percentage"/>
    <s v="between 2- 5 percentage"/>
    <s v="Red"/>
    <x v="0"/>
    <s v="Manual"/>
    <n v="564450"/>
    <n v="564450"/>
    <n v="206418"/>
    <n v="286656"/>
    <x v="1"/>
  </r>
  <r>
    <s v="'000600813389050201"/>
    <s v="Three Wheeler-Lease-Registered"/>
    <n v="61"/>
    <s v="40000-60000"/>
    <n v="2015"/>
    <n v="47"/>
    <n v="0.67449130400000001"/>
    <s v="Medium_risk_sub_purpose_code"/>
    <s v="0-20"/>
    <s v="Missing"/>
    <s v="Missing"/>
    <s v="Missing"/>
    <s v="Green"/>
    <x v="1"/>
    <s v="Green"/>
    <n v="647924"/>
    <n v="0"/>
    <n v="529660"/>
    <n v="529660"/>
    <x v="1"/>
  </r>
  <r>
    <s v="'040200068974050801"/>
    <s v="CASH IN HAND"/>
    <n v="49"/>
    <s v="&lt; 40000"/>
    <n v="2008"/>
    <n v="44"/>
    <n v="0.63264575199999995"/>
    <s v="Low_risk_sub_purpose_code"/>
    <s v="60-80"/>
    <s v="between 50 - 100 percentage"/>
    <s v="between 1 - 5 percentage"/>
    <s v="less than 2 percentage"/>
    <s v="Red"/>
    <x v="1"/>
    <s v="NA"/>
    <n v="485850"/>
    <n v="485850"/>
    <n v="175768"/>
    <n v="303121"/>
    <x v="1"/>
  </r>
  <r>
    <s v="'002300625110050202"/>
    <s v="Three Wheeler-Lease-Registered"/>
    <n v="36"/>
    <s v="&lt; 40000"/>
    <n v="2013"/>
    <n v="36"/>
    <n v="0.67432692299999997"/>
    <s v="Low_risk_sub_purpose_code"/>
    <s v="Missing"/>
    <s v="Missing"/>
    <s v="Missing"/>
    <s v="Missing"/>
    <s v="Red"/>
    <x v="1"/>
    <s v="Manual"/>
    <n v="608449"/>
    <n v="0"/>
    <n v="303792.33"/>
    <n v="444560.5"/>
    <x v="1"/>
  </r>
  <r>
    <s v="'006100728402050801"/>
    <s v="CASH IN HAND"/>
    <n v="61"/>
    <s v="40000-60000"/>
    <n v="2011"/>
    <n v="19"/>
    <n v="0.82737651599999995"/>
    <s v="Medium_risk_sub_purpose_code"/>
    <s v="Missing"/>
    <s v="Missing"/>
    <s v="Missing"/>
    <s v="Missing"/>
    <s v="Red"/>
    <x v="0"/>
    <s v="Green"/>
    <n v="0"/>
    <n v="0"/>
    <n v="360921.95"/>
    <n v="569631"/>
    <x v="1"/>
  </r>
  <r>
    <s v="'006900819105050201"/>
    <s v="Three Wheeler-Lease-Registered"/>
    <n v="49"/>
    <s v="40000-60000"/>
    <n v="2011"/>
    <n v="37"/>
    <n v="0.82533574200000004"/>
    <s v="Medium_risk_sub_purpose_code"/>
    <s v="Missing"/>
    <s v="Missing"/>
    <s v="Missing"/>
    <s v="Missing"/>
    <s v="Red"/>
    <x v="0"/>
    <s v="Green"/>
    <n v="704307"/>
    <n v="704307"/>
    <n v="337760"/>
    <n v="580298"/>
    <x v="1"/>
  </r>
  <r>
    <s v="'005300810472050201"/>
    <s v="Three Wheeler-Lease-Registered"/>
    <n v="49"/>
    <s v="&lt; 40000"/>
    <n v="2011"/>
    <n v="54"/>
    <n v="0.69631174200000001"/>
    <s v="Medium_risk_sub_purpose_code"/>
    <s v="20-40"/>
    <s v="less than 50 percentage"/>
    <s v="less than 1 percentage"/>
    <s v="Missing"/>
    <s v="Red"/>
    <x v="1"/>
    <s v="Green"/>
    <n v="590360"/>
    <n v="590360"/>
    <n v="293864"/>
    <n v="511280"/>
    <x v="1"/>
  </r>
  <r>
    <s v="'009300815558050201"/>
    <s v="Three Wheeler-Lease-Registered"/>
    <n v="61"/>
    <s v="60000-80000"/>
    <n v="2011"/>
    <n v="36"/>
    <n v="0.77399741899999996"/>
    <s v="Medium_risk_sub_purpose_code"/>
    <s v="20-40"/>
    <s v="between 50 - 100 percentage"/>
    <s v="between 5 - 10 percentage"/>
    <s v="between 5- 10 percentage"/>
    <s v="Green"/>
    <x v="1"/>
    <s v="Green"/>
    <n v="755421"/>
    <n v="0"/>
    <n v="453930"/>
    <n v="508904"/>
    <x v="1"/>
  </r>
  <r>
    <s v="'013400817149050201"/>
    <s v="Three Wheeler-Lease-Registered"/>
    <n v="61"/>
    <s v="40000-60000"/>
    <n v="2009"/>
    <n v="41"/>
    <n v="0.82737552199999997"/>
    <s v="Low_risk_sub_purpose_code"/>
    <s v="Missing"/>
    <s v="Missing"/>
    <s v="Missing"/>
    <s v="Missing"/>
    <s v="Green"/>
    <x v="0"/>
    <s v="Green"/>
    <n v="657425"/>
    <n v="0"/>
    <n v="382313"/>
    <n v="452219"/>
    <x v="1"/>
  </r>
  <r>
    <s v="'002900806932050202"/>
    <s v="Three Wheeler-Lease-Registered"/>
    <n v="61"/>
    <s v="40000-60000"/>
    <n v="2014"/>
    <n v="39"/>
    <n v="0.64223630099999995"/>
    <s v="Medium_risk_sub_purpose_code"/>
    <s v="0-20"/>
    <s v="Missing"/>
    <s v="Missing"/>
    <s v="Missing"/>
    <s v="Green"/>
    <x v="1"/>
    <s v="Green"/>
    <n v="587948"/>
    <n v="0"/>
    <n v="383558.40000000002"/>
    <n v="422982"/>
    <x v="1"/>
  </r>
  <r>
    <s v="'003400784032050201"/>
    <s v="Three Wheeler-Lease-Registered"/>
    <n v="36"/>
    <s v="40000-60000"/>
    <n v="2010"/>
    <n v="55"/>
    <n v="0.68918120800000005"/>
    <s v="Medium_risk_sub_purpose_code"/>
    <s v="20-40"/>
    <s v="between 50 - 100 percentage"/>
    <s v="above 15 percentage"/>
    <s v="between 2- 5 percentage"/>
    <s v="Green"/>
    <x v="1"/>
    <s v="Manual"/>
    <n v="507792"/>
    <n v="0"/>
    <n v="419535.85"/>
    <n v="431116"/>
    <x v="1"/>
  </r>
  <r>
    <s v="'001100531244050803"/>
    <s v="CASH IN HAND"/>
    <n v="49"/>
    <s v="&lt; 40000"/>
    <n v="2013"/>
    <n v="50"/>
    <n v="0.67214857100000003"/>
    <s v="Medium_risk_sub_purpose_code"/>
    <s v="Missing"/>
    <s v="Missing"/>
    <s v="Missing"/>
    <s v="Missing"/>
    <s v="Green"/>
    <x v="1"/>
    <s v="Manual"/>
    <n v="487169"/>
    <n v="0"/>
    <n v="474831"/>
    <n v="474831"/>
    <x v="1"/>
  </r>
  <r>
    <s v="'001700814134050201"/>
    <s v="Three Wheeler-Lease-Registered"/>
    <n v="61"/>
    <s v="40000-60000"/>
    <n v="2014"/>
    <n v="32"/>
    <n v="0.62249156100000003"/>
    <s v="Medium_risk_sub_purpose_code"/>
    <s v="0-20"/>
    <s v="Missing"/>
    <s v="Missing"/>
    <s v="Missing"/>
    <s v="Red"/>
    <x v="1"/>
    <s v="Green"/>
    <n v="624707"/>
    <n v="624707"/>
    <n v="262765"/>
    <n v="477300"/>
    <x v="1"/>
  </r>
  <r>
    <s v="'006300698786050801"/>
    <s v="CASH IN HAND"/>
    <n v="37"/>
    <s v="&lt; 40000"/>
    <n v="2006"/>
    <n v="30"/>
    <n v="0.83528857099999998"/>
    <s v="Medium_risk_sub_purpose_code"/>
    <s v="60-80"/>
    <s v="less than 50 percentage"/>
    <s v="between 5 - 10 percentage"/>
    <s v="above 10 percentage"/>
    <s v="Green"/>
    <x v="1"/>
    <s v="Green"/>
    <n v="401440"/>
    <n v="0"/>
    <n v="430229.47"/>
    <n v="489991"/>
    <x v="1"/>
  </r>
  <r>
    <s v="'004000839377050201"/>
    <s v="Three Wheeler-Lease-Registered"/>
    <n v="49"/>
    <s v="60000-80000"/>
    <n v="2011"/>
    <n v="49"/>
    <n v="0.62313909700000003"/>
    <s v="Low_risk_sub_purpose_code"/>
    <s v="below 0"/>
    <s v="between 50 - 100 percentage"/>
    <s v="above 15 percentage"/>
    <s v="between 2- 5 percentage"/>
    <s v="Green"/>
    <x v="0"/>
    <s v="NA"/>
    <n v="584500"/>
    <n v="0"/>
    <n v="229418"/>
    <n v="273933"/>
    <x v="1"/>
  </r>
  <r>
    <s v="'001600804979050201"/>
    <s v="Three Wheeler-Lease-Registered"/>
    <n v="61"/>
    <s v="60000-80000"/>
    <n v="2007"/>
    <n v="31"/>
    <n v="0.69160873899999997"/>
    <s v="Medium_risk_sub_purpose_code"/>
    <s v="Missing"/>
    <s v="Missing"/>
    <s v="Missing"/>
    <s v="Missing"/>
    <s v="Green"/>
    <x v="0"/>
    <s v="Yellow"/>
    <n v="411563"/>
    <n v="0"/>
    <n v="313199.89"/>
    <n v="322770"/>
    <x v="1"/>
  </r>
  <r>
    <s v="'010600807443050202"/>
    <s v="Three Wheeler-Lease-Registered"/>
    <n v="61"/>
    <s v="40000-60000"/>
    <n v="2009"/>
    <n v="22"/>
    <n v="0.82737552199999997"/>
    <s v="Medium_risk_sub_purpose_code"/>
    <s v="60-80"/>
    <s v="between 50 - 100 percentage"/>
    <s v="between 1 - 5 percentage"/>
    <s v="between 5- 10 percentage"/>
    <s v="Green"/>
    <x v="0"/>
    <s v="Manual"/>
    <n v="578810"/>
    <n v="0"/>
    <n v="477900"/>
    <n v="477900"/>
    <x v="1"/>
  </r>
  <r>
    <s v="'010800807594050201"/>
    <s v="Three Wheeler-Lease-Registered"/>
    <n v="61"/>
    <s v="80000-100000"/>
    <n v="2011"/>
    <n v="41"/>
    <n v="0.82588283900000004"/>
    <s v="Medium_risk_sub_purpose_code"/>
    <s v="60-80"/>
    <s v="between 50 - 100 percentage"/>
    <s v="between 10 - 15 percentage"/>
    <s v="between 2- 5 percentage"/>
    <s v="Green"/>
    <x v="0"/>
    <s v="Green"/>
    <n v="676331"/>
    <n v="0"/>
    <n v="493316"/>
    <n v="545244"/>
    <x v="1"/>
  </r>
  <r>
    <s v="'019600611570050201"/>
    <s v="Three Wheeler-Lease-Registered"/>
    <n v="48"/>
    <s v="80000-100000"/>
    <n v="2013"/>
    <n v="24"/>
    <n v="0.77485714299999997"/>
    <s v="Medium_risk_sub_purpose_code"/>
    <s v="0-20"/>
    <s v="between 50 - 100 percentage"/>
    <s v="above 15 percentage"/>
    <s v="between 2- 5 percentage"/>
    <s v="Red"/>
    <x v="0"/>
    <s v="Manual"/>
    <n v="801735"/>
    <n v="801735"/>
    <n v="272331"/>
    <n v="391980"/>
    <x v="1"/>
  </r>
  <r>
    <s v="'002200699121050201"/>
    <s v="Three Wheeler-Lease-Registered"/>
    <n v="48"/>
    <s v="&lt; 40000"/>
    <n v="2013"/>
    <n v="36"/>
    <n v="0.43"/>
    <s v="Low_risk_sub_purpose_code"/>
    <s v="0-20"/>
    <s v="between 100 - 150 percentage"/>
    <s v="between 10 - 15 percentage"/>
    <s v="between 2- 5 percentage"/>
    <s v="Red"/>
    <x v="0"/>
    <s v="Manual"/>
    <n v="414456"/>
    <n v="414456"/>
    <n v="190000"/>
    <n v="252630"/>
    <x v="1"/>
  </r>
  <r>
    <s v="'005000701388050801"/>
    <s v="CASH IN HAND"/>
    <n v="61"/>
    <s v="40000-60000"/>
    <n v="2005"/>
    <n v="30"/>
    <n v="0.60387439300000001"/>
    <s v="Medium_risk_sub_purpose_code"/>
    <s v="Missing"/>
    <s v="Missing"/>
    <s v="Missing"/>
    <s v="Missing"/>
    <s v="Green"/>
    <x v="1"/>
    <s v="Green"/>
    <n v="344376"/>
    <n v="0"/>
    <n v="274398"/>
    <n v="274398"/>
    <x v="1"/>
  </r>
  <r>
    <s v="'001900484879050202"/>
    <s v="Three Wheeler-Lease-Registered"/>
    <n v="36"/>
    <s v="&lt; 40000"/>
    <n v="2011"/>
    <n v="36"/>
    <n v="0.61528031299999997"/>
    <s v="Low_risk_sub_purpose_code"/>
    <s v="Missing"/>
    <s v="Missing"/>
    <s v="Missing"/>
    <s v="Missing"/>
    <s v="Green"/>
    <x v="1"/>
    <s v="Manual"/>
    <n v="423480"/>
    <n v="0"/>
    <n v="389085"/>
    <n v="389085"/>
    <x v="1"/>
  </r>
  <r>
    <s v="'003600817077050201"/>
    <s v="Three Wheeler-Lease-Registered"/>
    <n v="61"/>
    <s v="60000-80000"/>
    <n v="2008"/>
    <n v="19"/>
    <n v="0.82788258100000001"/>
    <s v="Medium_risk_sub_purpose_code"/>
    <s v="Missing"/>
    <s v="Missing"/>
    <s v="Missing"/>
    <s v="Missing"/>
    <s v="Red"/>
    <x v="1"/>
    <s v="Green"/>
    <n v="0"/>
    <n v="0"/>
    <n v="57416"/>
    <n v="403488"/>
    <x v="1"/>
  </r>
  <r>
    <s v="'006100814180050201"/>
    <s v="Three Wheeler-Lease-Registered"/>
    <n v="61"/>
    <s v="40000-60000"/>
    <n v="2007"/>
    <n v="22"/>
    <n v="0.76480134499999997"/>
    <s v="Low_risk_sub_purpose_code"/>
    <s v="Missing"/>
    <s v="Missing"/>
    <s v="Missing"/>
    <s v="Missing"/>
    <s v="Red"/>
    <x v="0"/>
    <s v="Green"/>
    <n v="546811"/>
    <n v="546811"/>
    <n v="320887"/>
    <n v="393740"/>
    <x v="1"/>
  </r>
  <r>
    <s v="'009700720130050202"/>
    <s v="Three Wheeler-Lease-Registered"/>
    <n v="42"/>
    <s v="&lt; 40000"/>
    <n v="2011"/>
    <n v="36"/>
    <n v="0.6463103"/>
    <s v="Low_risk_sub_purpose_code"/>
    <s v="Missing"/>
    <s v="Missing"/>
    <s v="Missing"/>
    <s v="Missing"/>
    <s v="Green"/>
    <x v="0"/>
    <s v="Manual"/>
    <n v="508425"/>
    <n v="0"/>
    <n v="342421"/>
    <n v="381255"/>
    <x v="1"/>
  </r>
  <r>
    <s v="'041500810691050201"/>
    <s v="Three Wheeler-Lease-Registered"/>
    <n v="61"/>
    <s v="60000-80000"/>
    <n v="2008"/>
    <n v="20"/>
    <n v="0.82839225800000005"/>
    <s v="Medium_risk_sub_purpose_code"/>
    <s v="Missing"/>
    <s v="Missing"/>
    <s v="Missing"/>
    <s v="Missing"/>
    <s v="Red"/>
    <x v="0"/>
    <s v="Yellow"/>
    <n v="0"/>
    <n v="0"/>
    <n v="180934.18"/>
    <n v="457560"/>
    <x v="1"/>
  </r>
  <r>
    <s v="'006500692397050202"/>
    <s v="Three Wheeler-Lease-Registered"/>
    <n v="54"/>
    <s v="&lt; 40000"/>
    <n v="2013"/>
    <n v="36"/>
    <n v="0.74819047599999999"/>
    <s v="Low_risk_sub_purpose_code"/>
    <s v="Missing"/>
    <s v="Missing"/>
    <s v="Missing"/>
    <s v="Missing"/>
    <s v="Red"/>
    <x v="0"/>
    <s v="Manual"/>
    <n v="828208"/>
    <n v="828208"/>
    <n v="253916"/>
    <n v="445392"/>
    <x v="1"/>
  </r>
  <r>
    <s v="'001300703116050202"/>
    <s v="Three Wheeler-Lease-Registered"/>
    <n v="48"/>
    <s v="&lt; 40000"/>
    <n v="2013"/>
    <n v="36"/>
    <n v="0.60913461499999999"/>
    <s v="Low_risk_sub_purpose_code"/>
    <s v="Missing"/>
    <s v="Missing"/>
    <s v="Missing"/>
    <s v="Missing"/>
    <s v="Red"/>
    <x v="0"/>
    <s v="Manual"/>
    <n v="0"/>
    <n v="0"/>
    <n v="13534.9"/>
    <n v="344019"/>
    <x v="1"/>
  </r>
  <r>
    <s v="'000800816635050801"/>
    <s v="CASH IN HAND"/>
    <n v="61"/>
    <s v="40000-60000"/>
    <n v="2009"/>
    <n v="20"/>
    <n v="0.61820298500000004"/>
    <s v="Medium_risk_sub_purpose_code"/>
    <s v="Missing"/>
    <s v="Missing"/>
    <s v="Missing"/>
    <s v="Missing"/>
    <s v="Red"/>
    <x v="1"/>
    <s v="Green"/>
    <n v="536104"/>
    <n v="536104"/>
    <n v="237163.06"/>
    <n v="350189"/>
    <x v="1"/>
  </r>
  <r>
    <s v="'001500376451050803"/>
    <s v="CASH IN HAND"/>
    <n v="61"/>
    <s v="&lt; 40000"/>
    <n v="2011"/>
    <n v="50"/>
    <n v="0.79583483899999996"/>
    <s v="Medium_risk_sub_purpose_code"/>
    <s v="40-60"/>
    <s v="between 50 - 100 percentage"/>
    <s v="between 1 - 5 percentage"/>
    <s v="between 5- 10 percentage"/>
    <s v="Green"/>
    <x v="1"/>
    <s v="Green"/>
    <n v="674993"/>
    <n v="0"/>
    <n v="460365"/>
    <n v="507129"/>
    <x v="1"/>
  </r>
  <r>
    <s v="'011300808652050801"/>
    <s v="CASH IN HAND"/>
    <n v="49"/>
    <s v="&lt; 40000"/>
    <n v="2012"/>
    <n v="28"/>
    <n v="0.83069561000000003"/>
    <s v="Medium_risk_sub_purpose_code"/>
    <s v="Missing"/>
    <s v="Missing"/>
    <s v="Missing"/>
    <s v="Missing"/>
    <s v="Green"/>
    <x v="0"/>
    <s v="Yellow"/>
    <n v="642346"/>
    <n v="0"/>
    <n v="648420"/>
    <n v="648420"/>
    <x v="1"/>
  </r>
  <r>
    <s v="'005800073284050202"/>
    <s v="Three Wheeler-Lease-Registered"/>
    <n v="60"/>
    <s v="&lt; 40000"/>
    <n v="2018"/>
    <n v="36"/>
    <n v="0.56794208899999998"/>
    <s v="Low_risk_sub_purpose_code"/>
    <s v="below 0"/>
    <s v="between 50 - 100 percentage"/>
    <s v="above 15 percentage"/>
    <s v="between 2- 5 percentage"/>
    <s v="Green"/>
    <x v="0"/>
    <s v="Manual"/>
    <n v="762762"/>
    <n v="0"/>
    <n v="222907"/>
    <n v="286155"/>
    <x v="1"/>
  </r>
  <r>
    <s v="'004100294173050202"/>
    <s v="Three Wheeler-Lease-Registered"/>
    <n v="37"/>
    <s v="&lt; 40000"/>
    <n v="2015"/>
    <n v="36"/>
    <n v="0.61701130400000004"/>
    <s v="Low_risk_sub_purpose_code"/>
    <s v="20-40"/>
    <s v="between 100 - 150 percentage"/>
    <s v="above 15 percentage"/>
    <s v="between 2- 5 percentage"/>
    <s v="Red"/>
    <x v="0"/>
    <s v="NA"/>
    <n v="711023"/>
    <n v="0"/>
    <n v="403039.00099999999"/>
    <n v="485614"/>
    <x v="1"/>
  </r>
  <r>
    <s v="'006100730421050203"/>
    <s v="Three Wheeler-Lease-Registered"/>
    <n v="61"/>
    <s v="40000-60000"/>
    <n v="2010"/>
    <n v="43"/>
    <n v="0.72124137899999996"/>
    <s v="Medium_risk_sub_purpose_code"/>
    <s v="Missing"/>
    <s v="Missing"/>
    <s v="Missing"/>
    <s v="Missing"/>
    <s v="Red"/>
    <x v="0"/>
    <s v="NA"/>
    <n v="0"/>
    <n v="0"/>
    <n v="91918"/>
    <n v="356896"/>
    <x v="1"/>
  </r>
  <r>
    <s v="'006200038734050201"/>
    <s v="Three Wheeler-Lease-Registered"/>
    <n v="61"/>
    <s v="60000-80000"/>
    <n v="2009"/>
    <n v="46"/>
    <n v="0.73765611900000005"/>
    <s v="Medium_risk_sub_purpose_code"/>
    <s v="20-40"/>
    <s v="less than 50 percentage"/>
    <s v="above 15 percentage"/>
    <s v="Missing"/>
    <s v="Red"/>
    <x v="0"/>
    <s v="Green"/>
    <n v="567103"/>
    <n v="567103"/>
    <n v="190635.55"/>
    <n v="373200"/>
    <x v="1"/>
  </r>
  <r>
    <s v="'006900804830050201"/>
    <s v="Three Wheeler-Lease-Registered"/>
    <n v="61"/>
    <s v="40000-60000"/>
    <n v="2011"/>
    <n v="43"/>
    <n v="0.81770425800000002"/>
    <s v="Medium_risk_sub_purpose_code"/>
    <s v="Missing"/>
    <s v="Missing"/>
    <s v="Missing"/>
    <s v="Missing"/>
    <s v="Red"/>
    <x v="1"/>
    <s v="Yellow"/>
    <n v="0"/>
    <n v="0"/>
    <n v="76285"/>
    <n v="439565"/>
    <x v="1"/>
  </r>
  <r>
    <s v="'005000552969050202"/>
    <s v="Three Wheeler-Lease-Registered"/>
    <n v="61"/>
    <s v="&lt; 40000"/>
    <n v="2013"/>
    <n v="35"/>
    <n v="0.71355428600000004"/>
    <s v="Medium_risk_sub_purpose_code"/>
    <s v="60-80"/>
    <s v="between 50 - 100 percentage"/>
    <s v="less than 1 percentage"/>
    <s v="between 2- 5 percentage"/>
    <s v="Green"/>
    <x v="0"/>
    <s v="NA"/>
    <n v="720067"/>
    <n v="0"/>
    <n v="303736"/>
    <n v="372652"/>
    <x v="1"/>
  </r>
  <r>
    <s v="'014200808524050201"/>
    <s v="Three Wheeler-Lease-Registered"/>
    <n v="49"/>
    <s v="40000-60000"/>
    <n v="2009"/>
    <n v="20"/>
    <n v="0.83117731299999997"/>
    <s v="Medium_risk_sub_purpose_code"/>
    <s v="Missing"/>
    <s v="Missing"/>
    <s v="Missing"/>
    <s v="Missing"/>
    <s v="Red"/>
    <x v="1"/>
    <s v="Green"/>
    <n v="647614"/>
    <n v="647614"/>
    <n v="411755.82"/>
    <n v="570402"/>
    <x v="1"/>
  </r>
  <r>
    <s v="'004500719597050203"/>
    <s v="Three Wheeler-Lease-Registered"/>
    <n v="36"/>
    <s v="&lt; 40000"/>
    <n v="2010"/>
    <n v="36"/>
    <n v="0.62831241299999996"/>
    <s v="Low_risk_sub_purpose_code"/>
    <s v="20-40"/>
    <s v="between 50 - 100 percentage"/>
    <s v="between 5 - 10 percentage"/>
    <s v="between 5- 10 percentage"/>
    <s v="Red"/>
    <x v="1"/>
    <s v="Manual"/>
    <n v="0"/>
    <n v="0"/>
    <n v="150800"/>
    <n v="396432"/>
    <x v="1"/>
  </r>
  <r>
    <s v="'001900709753050801"/>
    <s v="CASH IN HAND"/>
    <n v="61"/>
    <s v="80000-100000"/>
    <n v="2011"/>
    <n v="39"/>
    <n v="0.72271290700000002"/>
    <s v="Medium_risk_sub_purpose_code"/>
    <s v="below 0"/>
    <s v="between 100 - 150 percentage"/>
    <s v="between 5 - 10 percentage"/>
    <s v="between 2- 5 percentage"/>
    <s v="Red"/>
    <x v="0"/>
    <s v="NA"/>
    <n v="758416"/>
    <n v="758416"/>
    <n v="172259"/>
    <n v="322439"/>
    <x v="1"/>
  </r>
  <r>
    <s v="'004100491458050202"/>
    <s v="Three Wheeler-Lease-Registered"/>
    <n v="36"/>
    <s v="40000-60000"/>
    <n v="2010"/>
    <n v="41"/>
    <n v="0.60128312399999995"/>
    <s v="Low_risk_sub_purpose_code"/>
    <s v="below 0"/>
    <s v="between 100 - 150 percentage"/>
    <s v="above 15 percentage"/>
    <s v="between 2- 5 percentage"/>
    <s v="Red"/>
    <x v="0"/>
    <s v="Manual"/>
    <n v="586263"/>
    <n v="586263"/>
    <n v="151419"/>
    <n v="290323"/>
    <x v="1"/>
  </r>
  <r>
    <s v="'004300540520050801"/>
    <s v="CASH IN HAND"/>
    <n v="61"/>
    <s v="&lt; 40000"/>
    <n v="2014"/>
    <n v="34"/>
    <n v="0.67037502900000001"/>
    <s v="Medium_risk_sub_purpose_code"/>
    <s v="40-60"/>
    <s v="less than 50 percentage"/>
    <s v="between 5 - 10 percentage"/>
    <s v="between 5- 10 percentage"/>
    <s v="Green"/>
    <x v="0"/>
    <s v="Green"/>
    <n v="616133"/>
    <n v="0"/>
    <n v="506341.53"/>
    <n v="511560"/>
    <x v="1"/>
  </r>
  <r>
    <s v="'009600805038050201"/>
    <s v="Three Wheeler-Lease-Registered"/>
    <n v="37"/>
    <s v="&lt; 40000"/>
    <n v="2013"/>
    <n v="47"/>
    <n v="0.69282190499999996"/>
    <s v="Medium_risk_sub_purpose_code"/>
    <s v="Missing"/>
    <s v="Missing"/>
    <s v="Missing"/>
    <s v="Missing"/>
    <s v="Green"/>
    <x v="1"/>
    <s v="Green"/>
    <n v="425388"/>
    <n v="0"/>
    <n v="578520"/>
    <n v="607446"/>
    <x v="1"/>
  </r>
  <r>
    <s v="'007000809393050201"/>
    <s v="Three Wheeler-Lease-Registered"/>
    <n v="61"/>
    <s v="40000-60000"/>
    <n v="2011"/>
    <n v="36"/>
    <n v="0.82737651599999995"/>
    <s v="Medium_risk_sub_purpose_code"/>
    <s v="Missing"/>
    <s v="Missing"/>
    <s v="Missing"/>
    <s v="Missing"/>
    <s v="Red"/>
    <x v="0"/>
    <s v="Green"/>
    <n v="0"/>
    <n v="0"/>
    <n v="158150.6"/>
    <n v="547740"/>
    <x v="1"/>
  </r>
  <r>
    <s v="'013000838181050201"/>
    <s v="Three Wheeler-Lease-Registered"/>
    <n v="61"/>
    <s v="80000-100000"/>
    <n v="2009"/>
    <n v="23"/>
    <n v="0.62684713000000003"/>
    <s v="Low_risk_sub_purpose_code"/>
    <s v="0-20"/>
    <s v="between 150 - 200 percentage"/>
    <s v="between 1 - 5 percentage"/>
    <s v="between 2- 5 percentage"/>
    <s v="Green"/>
    <x v="1"/>
    <s v="Green"/>
    <n v="479657"/>
    <n v="0"/>
    <n v="217010.89"/>
    <n v="236484"/>
    <x v="1"/>
  </r>
  <r>
    <s v="'005800814689050201"/>
    <s v="Three Wheeler-Lease-Registered"/>
    <n v="61"/>
    <s v="40000-60000"/>
    <n v="2011"/>
    <n v="42"/>
    <n v="0.82839225800000005"/>
    <s v="High_risk_sub_purpose_code"/>
    <s v="20-40"/>
    <s v="Missing"/>
    <s v="Missing"/>
    <s v="Missing"/>
    <s v="Green"/>
    <x v="0"/>
    <s v="Green"/>
    <n v="796185"/>
    <n v="0"/>
    <n v="539187.36"/>
    <n v="579640"/>
    <x v="1"/>
  </r>
  <r>
    <s v="'004500672475050203"/>
    <s v="Three Wheeler-Lease-Registered"/>
    <n v="36"/>
    <s v="&lt; 40000"/>
    <n v="2007"/>
    <n v="36"/>
    <n v="0.61292947200000003"/>
    <s v="Low_risk_sub_purpose_code"/>
    <s v="Missing"/>
    <s v="Missing"/>
    <s v="Missing"/>
    <s v="Missing"/>
    <s v="Red"/>
    <x v="1"/>
    <s v="Manual"/>
    <n v="345251"/>
    <n v="0"/>
    <n v="256784"/>
    <n v="303568"/>
    <x v="1"/>
  </r>
  <r>
    <s v="'001300621327050202"/>
    <s v="Three Wheeler-Lease-Registered"/>
    <n v="60"/>
    <s v="&lt; 40000"/>
    <n v="2014"/>
    <n v="36"/>
    <n v="0.76103638100000004"/>
    <s v="Low_risk_sub_purpose_code"/>
    <s v="Missing"/>
    <s v="Missing"/>
    <s v="Missing"/>
    <s v="Missing"/>
    <s v="Red"/>
    <x v="0"/>
    <s v="Manual"/>
    <n v="0"/>
    <n v="0"/>
    <n v="27500"/>
    <n v="415440"/>
    <x v="1"/>
  </r>
  <r>
    <s v="'001700815580050201"/>
    <s v="Three Wheeler-Lease-Registered"/>
    <n v="61"/>
    <s v="40000-60000"/>
    <n v="2010"/>
    <n v="26"/>
    <n v="0.81727248299999999"/>
    <s v="Medium_risk_sub_purpose_code"/>
    <s v="0-20"/>
    <s v="Missing"/>
    <s v="Missing"/>
    <s v="Missing"/>
    <s v="Green"/>
    <x v="0"/>
    <s v="Green"/>
    <n v="856732"/>
    <n v="0"/>
    <n v="437603.64"/>
    <n v="518254"/>
    <x v="1"/>
  </r>
  <r>
    <s v="'002900817158050203"/>
    <s v="Three Wheeler-Lease-Registered"/>
    <n v="61"/>
    <s v="40000-60000"/>
    <n v="2007"/>
    <n v="25"/>
    <n v="0.82788168100000004"/>
    <s v="Medium_risk_sub_purpose_code"/>
    <s v="0-20"/>
    <s v="less than 50 percentage"/>
    <s v="less than 1 percentage"/>
    <s v="Missing"/>
    <s v="Red"/>
    <x v="0"/>
    <s v="Green"/>
    <n v="0"/>
    <n v="0"/>
    <n v="43222"/>
    <n v="410609"/>
    <x v="1"/>
  </r>
  <r>
    <s v="'000200747597050202"/>
    <s v="Three Wheeler-Lease-Registered"/>
    <n v="60"/>
    <s v="&lt; 40000"/>
    <n v="2014"/>
    <n v="31"/>
    <n v="0.77311551899999997"/>
    <s v="Low_risk_sub_purpose_code"/>
    <s v="Missing"/>
    <s v="Missing"/>
    <s v="Missing"/>
    <s v="Missing"/>
    <s v="Red"/>
    <x v="0"/>
    <s v="Manual"/>
    <n v="828971"/>
    <n v="828971"/>
    <n v="41197.519999999997"/>
    <n v="347962.5"/>
    <x v="1"/>
  </r>
  <r>
    <s v="'001800339827050201"/>
    <s v="Three Wheeler-Lease-Registered"/>
    <n v="60"/>
    <s v="&lt; 40000"/>
    <n v="2015"/>
    <n v="36"/>
    <n v="0.65149122800000003"/>
    <s v="Low_risk_sub_purpose_code"/>
    <s v="Missing"/>
    <s v="Missing"/>
    <s v="Missing"/>
    <s v="Missing"/>
    <s v="Green"/>
    <x v="0"/>
    <s v="Manual"/>
    <n v="707631"/>
    <n v="0"/>
    <n v="302870.42"/>
    <n v="377280"/>
    <x v="1"/>
  </r>
  <r>
    <s v="'005900711808050203"/>
    <s v="Three Wheeler-Lease-Registered"/>
    <n v="60"/>
    <s v="&lt; 40000"/>
    <n v="2014"/>
    <n v="36"/>
    <n v="0.73801633600000005"/>
    <s v="Low_risk_sub_purpose_code"/>
    <s v="Missing"/>
    <s v="Missing"/>
    <s v="Missing"/>
    <s v="Missing"/>
    <s v="Green"/>
    <x v="0"/>
    <s v="Manual"/>
    <n v="788862"/>
    <n v="0"/>
    <n v="294330"/>
    <n v="352440"/>
    <x v="1"/>
  </r>
  <r>
    <s v="'001400269608050201"/>
    <s v="Three Wheeler-Lease-Registered"/>
    <n v="60"/>
    <s v="&lt; 40000"/>
    <n v="2014"/>
    <n v="36"/>
    <n v="0.701276079"/>
    <s v="Low_risk_sub_purpose_code"/>
    <s v="Missing"/>
    <s v="Missing"/>
    <s v="Missing"/>
    <s v="Missing"/>
    <s v="Green"/>
    <x v="0"/>
    <s v="Manual"/>
    <n v="666433"/>
    <n v="0"/>
    <n v="362916.12"/>
    <n v="388830"/>
    <x v="1"/>
  </r>
  <r>
    <s v="'000200735337050202"/>
    <s v="Three Wheeler-Lease-Registered"/>
    <n v="54"/>
    <s v="&lt; 40000"/>
    <n v="2010"/>
    <n v="36"/>
    <n v="0.61835425399999999"/>
    <s v="Low_risk_sub_purpose_code"/>
    <s v="Missing"/>
    <s v="Missing"/>
    <s v="Missing"/>
    <s v="Missing"/>
    <s v="Red"/>
    <x v="0"/>
    <s v="Manual"/>
    <n v="524915"/>
    <n v="524915"/>
    <n v="121220"/>
    <n v="295545"/>
    <x v="1"/>
  </r>
  <r>
    <s v="'006100807870050201"/>
    <s v="Three Wheeler-Lease-Registered"/>
    <n v="61"/>
    <s v="40000-60000"/>
    <n v="2010"/>
    <n v="21"/>
    <n v="0.82687448299999999"/>
    <s v="Medium_risk_sub_purpose_code"/>
    <s v="Missing"/>
    <s v="Missing"/>
    <s v="Missing"/>
    <s v="Missing"/>
    <s v="Green"/>
    <x v="0"/>
    <s v="Green"/>
    <n v="614834"/>
    <n v="0"/>
    <n v="529641"/>
    <n v="529641"/>
    <x v="1"/>
  </r>
  <r>
    <s v="'001800735351050202"/>
    <s v="Three Wheeler-Lease-Registered"/>
    <n v="48"/>
    <s v="&lt; 40000"/>
    <n v="2016"/>
    <n v="36"/>
    <n v="0.79754098399999995"/>
    <s v="Low_risk_sub_purpose_code"/>
    <s v="20-40"/>
    <s v="between 100 - 150 percentage"/>
    <s v="above 15 percentage"/>
    <s v="between 2- 5 percentage"/>
    <s v="Red"/>
    <x v="0"/>
    <s v="Manual"/>
    <n v="0"/>
    <n v="0"/>
    <n v="150000"/>
    <n v="546180"/>
    <x v="1"/>
  </r>
  <r>
    <s v="'014200131360050201"/>
    <s v="Three Wheeler-Lease-Registered"/>
    <n v="48"/>
    <s v="&lt; 40000"/>
    <n v="2012"/>
    <n v="36"/>
    <n v="0.66043645299999998"/>
    <s v="Low_risk_sub_purpose_code"/>
    <s v="40-60"/>
    <s v="between 100 - 150 percentage"/>
    <s v="between 5 - 10 percentage"/>
    <s v="between 2- 5 percentage"/>
    <s v="Green"/>
    <x v="0"/>
    <s v="Manual"/>
    <n v="592419"/>
    <n v="0"/>
    <n v="312138"/>
    <n v="377070"/>
    <x v="1"/>
  </r>
  <r>
    <s v="'001600718550050202"/>
    <s v="Three Wheeler-Lease-Registered"/>
    <n v="49"/>
    <s v="60000-80000"/>
    <n v="2008"/>
    <n v="28"/>
    <n v="0.72840128999999998"/>
    <s v="Medium_risk_sub_purpose_code"/>
    <s v="below 0"/>
    <s v="between 50 - 100 percentage"/>
    <s v="between 1 - 5 percentage"/>
    <s v="between 2- 5 percentage"/>
    <s v="Red"/>
    <x v="1"/>
    <s v="NA"/>
    <n v="590584"/>
    <n v="590584"/>
    <n v="179223"/>
    <n v="311122"/>
    <x v="1"/>
  </r>
  <r>
    <s v="'000600823704050202"/>
    <s v="Three Wheeler-Lease-Registered"/>
    <n v="61"/>
    <s v="40000-60000"/>
    <n v="2011"/>
    <n v="23"/>
    <n v="0.69309006500000003"/>
    <s v="Medium_risk_sub_purpose_code"/>
    <s v="0-20"/>
    <s v="Missing"/>
    <s v="Missing"/>
    <s v="Missing"/>
    <s v="Green"/>
    <x v="0"/>
    <s v="Green"/>
    <n v="596072"/>
    <n v="0"/>
    <n v="391163.54"/>
    <n v="400626"/>
    <x v="1"/>
  </r>
  <r>
    <s v="'001700613367050801"/>
    <s v="CASH IN HAND"/>
    <n v="49"/>
    <s v="&lt; 40000"/>
    <n v="2010"/>
    <n v="23"/>
    <n v="0.64278120800000005"/>
    <s v="Medium_risk_sub_purpose_code"/>
    <s v="Missing"/>
    <s v="Missing"/>
    <s v="Missing"/>
    <s v="Missing"/>
    <s v="Red"/>
    <x v="1"/>
    <s v="Green"/>
    <n v="503482"/>
    <n v="503482"/>
    <n v="328396.67"/>
    <n v="410760"/>
    <x v="1"/>
  </r>
  <r>
    <s v="'016400018857050801"/>
    <s v="CASH IN HAND"/>
    <n v="61"/>
    <s v="&lt; 40000"/>
    <n v="2013"/>
    <n v="43"/>
    <n v="8.2762857140000001"/>
    <s v="Medium_risk_sub_purpose_code"/>
    <s v="Missing"/>
    <s v="Missing"/>
    <s v="Missing"/>
    <s v="Missing"/>
    <s v="Red"/>
    <x v="1"/>
    <s v="Green"/>
    <n v="891465"/>
    <n v="891465"/>
    <n v="377348"/>
    <n v="561602"/>
    <x v="1"/>
  </r>
  <r>
    <s v="'003500688614050801"/>
    <s v="CASH IN HAND"/>
    <n v="61"/>
    <s v="40000-60000"/>
    <n v="2011"/>
    <n v="20"/>
    <n v="0.64054916100000003"/>
    <s v="High_risk_sub_purpose_code"/>
    <s v="Missing"/>
    <s v="Missing"/>
    <s v="Missing"/>
    <s v="Missing"/>
    <s v="Red"/>
    <x v="1"/>
    <s v="NA"/>
    <n v="622228"/>
    <n v="622228"/>
    <n v="322136"/>
    <n v="438336"/>
    <x v="1"/>
  </r>
  <r>
    <s v="'006100340304050202"/>
    <s v="Three Wheeler-Lease-Registered"/>
    <n v="61"/>
    <s v="40000-60000"/>
    <n v="2014"/>
    <n v="31"/>
    <n v="0.60895589299999997"/>
    <s v="High_risk_sub_purpose_code"/>
    <s v="Missing"/>
    <s v="Missing"/>
    <s v="Missing"/>
    <s v="Missing"/>
    <s v="Red"/>
    <x v="1"/>
    <s v="NA"/>
    <n v="596935"/>
    <n v="0"/>
    <n v="334875"/>
    <n v="357200"/>
    <x v="1"/>
  </r>
  <r>
    <s v="'004700656210050202"/>
    <s v="Three Wheeler-Lease-Registered"/>
    <n v="60"/>
    <s v="&lt; 40000"/>
    <n v="2010"/>
    <n v="36"/>
    <n v="0.60993288599999995"/>
    <s v="Low_risk_sub_purpose_code"/>
    <s v="20-40"/>
    <s v="between 50 - 100 percentage"/>
    <s v="between 1 - 5 percentage"/>
    <s v="between 5- 10 percentage"/>
    <s v="Green"/>
    <x v="1"/>
    <s v="Manual"/>
    <n v="524237"/>
    <n v="0"/>
    <n v="247953"/>
    <n v="289185"/>
    <x v="1"/>
  </r>
  <r>
    <s v="'001300435405050202"/>
    <s v="Three Wheeler-Lease-Registered"/>
    <n v="60"/>
    <s v="&lt; 40000"/>
    <n v="2013"/>
    <n v="36"/>
    <n v="0.71503381600000004"/>
    <s v="Low_risk_sub_purpose_code"/>
    <s v="Missing"/>
    <s v="Missing"/>
    <s v="Missing"/>
    <s v="Missing"/>
    <s v="Red"/>
    <x v="0"/>
    <s v="Manual"/>
    <n v="0"/>
    <n v="0"/>
    <n v="35225.08"/>
    <n v="300305"/>
    <x v="1"/>
  </r>
  <r>
    <s v="'006300815215050201"/>
    <s v="Three Wheeler-Lease-Registered"/>
    <n v="61"/>
    <s v="40000-60000"/>
    <n v="2008"/>
    <n v="34"/>
    <n v="0.80166967700000002"/>
    <s v="Medium_risk_sub_purpose_code"/>
    <s v="Missing"/>
    <s v="Missing"/>
    <s v="Missing"/>
    <s v="Missing"/>
    <s v="Red"/>
    <x v="0"/>
    <s v="Green"/>
    <n v="0"/>
    <n v="0"/>
    <n v="152234.03999999899"/>
    <n v="478640"/>
    <x v="1"/>
  </r>
  <r>
    <s v="'015800804186050201"/>
    <s v="Three Wheeler-Lease-Registered"/>
    <n v="61"/>
    <s v="&lt; 40000"/>
    <n v="2010"/>
    <n v="50"/>
    <n v="3.3143005410000002"/>
    <s v="Medium_risk_sub_purpose_code"/>
    <s v="20-40"/>
    <s v="Missing"/>
    <s v="Missing"/>
    <s v="Missing"/>
    <s v="Red"/>
    <x v="1"/>
    <s v="Manual"/>
    <n v="687314"/>
    <n v="687314"/>
    <n v="260452.16"/>
    <n v="469455"/>
    <x v="1"/>
  </r>
  <r>
    <s v="'001900805023050201"/>
    <s v="Three Wheeler-Lease-Registered"/>
    <n v="61"/>
    <s v="80000-100000"/>
    <n v="2011"/>
    <n v="31"/>
    <n v="0.82301419399999998"/>
    <s v="Medium_risk_sub_purpose_code"/>
    <s v="0-20"/>
    <s v="between 100 - 150 percentage"/>
    <s v="above 15 percentage"/>
    <s v="between 2- 5 percentage"/>
    <s v="Red"/>
    <x v="0"/>
    <s v="Green"/>
    <n v="758988"/>
    <n v="758988"/>
    <n v="334236.88"/>
    <n v="487641"/>
    <x v="1"/>
  </r>
  <r>
    <s v="'009300037496050202"/>
    <s v="Three Wheeler-Lease-Registered"/>
    <n v="48"/>
    <s v="&lt; 40000"/>
    <n v="2009"/>
    <n v="36"/>
    <n v="0.63633678000000005"/>
    <s v="Low_risk_sub_purpose_code"/>
    <s v="Missing"/>
    <s v="Missing"/>
    <s v="Missing"/>
    <s v="Missing"/>
    <s v="Red"/>
    <x v="0"/>
    <s v="Manual"/>
    <n v="491789"/>
    <n v="491789"/>
    <n v="157353.51999999999"/>
    <n v="303825"/>
    <x v="1"/>
  </r>
  <r>
    <s v="'006300768680050202"/>
    <s v="Three Wheeler-Lease-Registered"/>
    <n v="60"/>
    <s v="&lt; 40000"/>
    <n v="2012"/>
    <n v="36"/>
    <n v="0.71162561599999996"/>
    <s v="Low_risk_sub_purpose_code"/>
    <s v="20-40"/>
    <s v="between 100 - 150 percentage"/>
    <s v="between 1 - 5 percentage"/>
    <s v="between 2- 5 percentage"/>
    <s v="Red"/>
    <x v="0"/>
    <s v="Manual"/>
    <n v="753234"/>
    <n v="0"/>
    <n v="273600"/>
    <n v="345758"/>
    <x v="1"/>
  </r>
  <r>
    <s v="'001600357658050203"/>
    <s v="Three Wheeler-Lease-Registered"/>
    <n v="60"/>
    <s v="&lt; 40000"/>
    <n v="2013"/>
    <n v="36"/>
    <n v="0.68"/>
    <s v="Low_risk_sub_purpose_code"/>
    <s v="20-40"/>
    <s v="less than 50 percentage"/>
    <s v="between 5 - 10 percentage"/>
    <s v="between 5- 10 percentage"/>
    <s v="Red"/>
    <x v="0"/>
    <s v="Manual"/>
    <n v="0"/>
    <n v="0"/>
    <n v="102798"/>
    <n v="339724"/>
    <x v="1"/>
  </r>
  <r>
    <s v="'013400807748050201"/>
    <s v="Three Wheeler-Lease-Registered"/>
    <n v="61"/>
    <s v="40000-60000"/>
    <n v="2009"/>
    <n v="21"/>
    <n v="0.82839283600000002"/>
    <s v="Medium_risk_sub_purpose_code"/>
    <s v="Missing"/>
    <s v="Missing"/>
    <s v="Missing"/>
    <s v="Missing"/>
    <s v="Green"/>
    <x v="0"/>
    <s v="Green"/>
    <n v="624350"/>
    <n v="0"/>
    <n v="470385"/>
    <n v="517545"/>
    <x v="1"/>
  </r>
  <r>
    <s v="'009000815340050201"/>
    <s v="Three Wheeler-Lease-Registered"/>
    <n v="61"/>
    <s v="40000-60000"/>
    <n v="2013"/>
    <n v="23"/>
    <n v="0.82839238100000001"/>
    <s v="Medium_risk_sub_purpose_code"/>
    <s v="20-40"/>
    <s v="between 100 - 150 percentage"/>
    <s v="between 5 - 10 percentage"/>
    <s v="between 2- 5 percentage"/>
    <s v="Red"/>
    <x v="0"/>
    <s v="Green"/>
    <n v="823031"/>
    <n v="823031"/>
    <n v="471270.86"/>
    <n v="583262"/>
    <x v="1"/>
  </r>
  <r>
    <s v="'008400610850050801"/>
    <s v="CASH IN HAND"/>
    <n v="49"/>
    <s v="&lt; 40000"/>
    <n v="2007"/>
    <n v="32"/>
    <n v="0.83069579800000004"/>
    <s v="Medium_risk_sub_purpose_code"/>
    <s v="40-60"/>
    <s v="between 100 - 150 percentage"/>
    <s v="between 5 - 10 percentage"/>
    <s v="between 5- 10 percentage"/>
    <s v="Red"/>
    <x v="1"/>
    <s v="Green"/>
    <n v="537054"/>
    <n v="537054"/>
    <n v="363116.32"/>
    <n v="447602"/>
    <x v="1"/>
  </r>
  <r>
    <s v="'003600810197050201"/>
    <s v="Three Wheeler-Lease-Registered"/>
    <n v="61"/>
    <s v="&lt; 40000"/>
    <n v="2007"/>
    <n v="31"/>
    <n v="0.82737613399999999"/>
    <s v="Medium_risk_sub_purpose_code"/>
    <s v="20-40"/>
    <s v="between 50 - 100 percentage"/>
    <s v="less than 1 percentage"/>
    <s v="above 10 percentage"/>
    <s v="Red"/>
    <x v="0"/>
    <s v="Yellow"/>
    <n v="546037"/>
    <n v="0"/>
    <n v="370176"/>
    <n v="423360"/>
    <x v="1"/>
  </r>
  <r>
    <s v="'009500751394050202"/>
    <s v="Three Wheeler-Lease-Registered"/>
    <n v="60"/>
    <s v="60000-80000"/>
    <n v="2007"/>
    <n v="28"/>
    <n v="0.72578151300000004"/>
    <s v="Low_risk_sub_purpose_code"/>
    <s v="below 0"/>
    <s v="between 50 - 100 percentage"/>
    <s v="between 5 - 10 percentage"/>
    <s v="between 2- 5 percentage"/>
    <s v="Red"/>
    <x v="0"/>
    <s v="Manual"/>
    <n v="0"/>
    <n v="0"/>
    <n v="30000"/>
    <n v="220968"/>
    <x v="1"/>
  </r>
  <r>
    <s v="'006100675195050203"/>
    <s v="Three Wheeler-Lease-Registered"/>
    <n v="48"/>
    <s v="&lt; 40000"/>
    <n v="2008"/>
    <n v="36"/>
    <n v="0.490660131"/>
    <s v="Low_risk_sub_purpose_code"/>
    <s v="below 0"/>
    <s v="between 50 - 100 percentage"/>
    <s v="between 10 - 15 percentage"/>
    <s v="between 2- 5 percentage"/>
    <s v="Red"/>
    <x v="1"/>
    <s v="Manual"/>
    <n v="342293"/>
    <n v="342293"/>
    <n v="112464"/>
    <n v="212565"/>
    <x v="1"/>
  </r>
  <r>
    <s v="'010100807602050201"/>
    <s v="Three Wheeler-Lease-Registered"/>
    <n v="61"/>
    <s v="40000-60000"/>
    <n v="2010"/>
    <n v="30"/>
    <n v="0.82687355699999998"/>
    <s v="Low_risk_sub_purpose_code"/>
    <s v="20-40"/>
    <s v="between 150 - 200 percentage"/>
    <s v="above 15 percentage"/>
    <s v="between 2- 5 percentage"/>
    <s v="Red"/>
    <x v="0"/>
    <s v="Manual"/>
    <n v="723732"/>
    <n v="723732"/>
    <n v="237503.88"/>
    <n v="542493"/>
    <x v="1"/>
  </r>
  <r>
    <s v="'008200808702050201"/>
    <s v="Three Wheeler-Lease-Registered"/>
    <n v="61"/>
    <s v="60000-80000"/>
    <n v="2011"/>
    <n v="29"/>
    <n v="0.80167019399999995"/>
    <s v="Medium_risk_sub_purpose_code"/>
    <s v="20-40"/>
    <s v="between 100 - 150 percentage"/>
    <s v="between 10 - 15 percentage"/>
    <s v="between 2- 5 percentage"/>
    <s v="Red"/>
    <x v="0"/>
    <s v="Green"/>
    <n v="721140"/>
    <n v="721140"/>
    <n v="454208"/>
    <n v="548680"/>
    <x v="1"/>
  </r>
  <r>
    <s v="'006100633925050203"/>
    <s v="Three Wheeler-Lease-Registered"/>
    <n v="60"/>
    <s v="&lt; 40000"/>
    <n v="2010"/>
    <n v="36"/>
    <n v="0.63330543900000003"/>
    <s v="Low_risk_sub_purpose_code"/>
    <s v="Missing"/>
    <s v="Missing"/>
    <s v="Missing"/>
    <s v="Missing"/>
    <s v="Red"/>
    <x v="1"/>
    <s v="Manual"/>
    <n v="553714"/>
    <n v="553714"/>
    <n v="219086"/>
    <n v="290220"/>
    <x v="1"/>
  </r>
  <r>
    <s v="'001600619264050202"/>
    <s v="Three Wheeler-Lease-Registered"/>
    <n v="60"/>
    <s v="&lt; 40000"/>
    <n v="2010"/>
    <n v="36"/>
    <n v="0.77079194600000001"/>
    <s v="Low_risk_sub_purpose_code"/>
    <s v="Missing"/>
    <s v="Missing"/>
    <s v="Missing"/>
    <s v="Missing"/>
    <s v="Red"/>
    <x v="0"/>
    <s v="Manual"/>
    <n v="0"/>
    <n v="0"/>
    <n v="0"/>
    <n v="344806"/>
    <x v="1"/>
  </r>
  <r>
    <s v="'006100719610050202"/>
    <s v="Three Wheeler-Lease-Registered"/>
    <n v="60"/>
    <s v="&lt; 40000"/>
    <n v="2010"/>
    <n v="36"/>
    <n v="0.70269230800000004"/>
    <s v="Low_risk_sub_purpose_code"/>
    <s v="Missing"/>
    <s v="Missing"/>
    <s v="Missing"/>
    <s v="Missing"/>
    <s v="Red"/>
    <x v="0"/>
    <s v="Manual"/>
    <n v="0"/>
    <n v="0"/>
    <n v="0"/>
    <n v="371205"/>
    <x v="1"/>
  </r>
  <r>
    <s v="'007300814201050201"/>
    <s v="Three Wheeler-Lease-Registered"/>
    <n v="61"/>
    <s v="40000-60000"/>
    <n v="2007"/>
    <n v="22"/>
    <n v="0.828392605"/>
    <s v="Medium_risk_sub_purpose_code"/>
    <s v="20-40"/>
    <s v="between 100 - 150 percentage"/>
    <s v="between 5 - 10 percentage"/>
    <s v="between 5- 10 percentage"/>
    <s v="Red"/>
    <x v="0"/>
    <s v="Green"/>
    <n v="581633"/>
    <n v="581633"/>
    <n v="353920"/>
    <n v="438560"/>
    <x v="1"/>
  </r>
  <r>
    <s v="'001400746598050201"/>
    <s v="Three Wheeler-Lease-Registered"/>
    <n v="24"/>
    <s v="&lt; 40000"/>
    <n v="2005"/>
    <n v="36"/>
    <n v="0.70481973399999998"/>
    <s v="Low_risk_sub_purpose_code"/>
    <s v="below 0"/>
    <s v="between 50 - 100 percentage"/>
    <s v="above 15 percentage"/>
    <s v="between 5- 10 percentage"/>
    <s v="Red"/>
    <x v="1"/>
    <s v="Manual"/>
    <n v="440724"/>
    <n v="440724"/>
    <n v="54396"/>
    <n v="326376"/>
    <x v="1"/>
  </r>
  <r>
    <s v="'019600076670050801"/>
    <s v="CASH IN HAND"/>
    <n v="61"/>
    <s v="&lt; 40000"/>
    <n v="2007"/>
    <n v="52"/>
    <n v="0.63461781500000003"/>
    <s v="Medium_risk_sub_purpose_code"/>
    <s v="Missing"/>
    <s v="Missing"/>
    <s v="Missing"/>
    <s v="Missing"/>
    <s v="Green"/>
    <x v="1"/>
    <s v="NA"/>
    <n v="428132"/>
    <n v="0"/>
    <n v="209001"/>
    <n v="209001"/>
    <x v="1"/>
  </r>
  <r>
    <s v="'006100810695050201"/>
    <s v="Three Wheeler-Lease-Registered"/>
    <n v="61"/>
    <s v="40000-60000"/>
    <n v="2011"/>
    <n v="47"/>
    <n v="0.80068645199999999"/>
    <s v="High_risk_sub_purpose_code"/>
    <s v="Missing"/>
    <s v="Missing"/>
    <s v="Missing"/>
    <s v="Missing"/>
    <s v="Red"/>
    <x v="0"/>
    <s v="Green"/>
    <n v="817912"/>
    <n v="817912"/>
    <n v="444655"/>
    <n v="561686"/>
    <x v="1"/>
  </r>
  <r>
    <s v="'002400363364050201"/>
    <s v="Three Wheeler-Lease-Registered"/>
    <n v="60"/>
    <s v="&lt; 40000"/>
    <n v="2015"/>
    <n v="36"/>
    <n v="0.60701754399999996"/>
    <s v="Low_risk_sub_purpose_code"/>
    <s v="20-40"/>
    <s v="between 50 - 100 percentage"/>
    <s v="above 15 percentage"/>
    <s v="between 2- 5 percentage"/>
    <s v="Red"/>
    <x v="1"/>
    <s v="Manual"/>
    <n v="842801"/>
    <n v="842801"/>
    <n v="215286"/>
    <n v="342262"/>
    <x v="1"/>
  </r>
  <r>
    <s v="'000900756771050202"/>
    <s v="Three Wheeler-Lease-Registered"/>
    <n v="60"/>
    <s v="80000-100000"/>
    <n v="2010"/>
    <n v="23"/>
    <n v="0.78472524399999999"/>
    <s v="Low_risk_sub_purpose_code"/>
    <s v="below 0"/>
    <s v="between 100 - 150 percentage"/>
    <s v="between 10 - 15 percentage"/>
    <s v="less than 2 percentage"/>
    <s v="Red"/>
    <x v="0"/>
    <s v="Manual"/>
    <n v="0"/>
    <n v="0"/>
    <n v="70000"/>
    <n v="286992"/>
    <x v="1"/>
  </r>
  <r>
    <s v="'006300841064050201"/>
    <s v="Three Wheeler-Lease-Registered"/>
    <n v="61"/>
    <s v="60000-80000"/>
    <n v="2006"/>
    <n v="42"/>
    <n v="0.62246000000000001"/>
    <s v="Low_risk_sub_purpose_code"/>
    <s v="20-40"/>
    <s v="between 150 - 200 percentage"/>
    <s v="between 10 - 15 percentage"/>
    <s v="less than 2 percentage"/>
    <s v="Red"/>
    <x v="0"/>
    <s v="NA"/>
    <n v="422261"/>
    <n v="0"/>
    <n v="151119.03999999899"/>
    <n v="183722"/>
    <x v="1"/>
  </r>
  <r>
    <s v="'000700615061050202"/>
    <s v="Three Wheeler-Lease-Registered"/>
    <n v="60"/>
    <s v="&lt; 40000"/>
    <n v="2006"/>
    <n v="36"/>
    <n v="0.769130435"/>
    <s v="Low_risk_sub_purpose_code"/>
    <s v="Missing"/>
    <s v="Missing"/>
    <s v="Missing"/>
    <s v="Missing"/>
    <s v="Red"/>
    <x v="1"/>
    <s v="Manual"/>
    <n v="0"/>
    <n v="0"/>
    <n v="54000"/>
    <n v="261911"/>
    <x v="1"/>
  </r>
  <r>
    <s v="'001600648342050202"/>
    <s v="Three Wheeler-Lease-Registered"/>
    <n v="60"/>
    <s v="&lt; 40000"/>
    <n v="2007"/>
    <n v="36"/>
    <n v="0.65747899200000004"/>
    <s v="Low_risk_sub_purpose_code"/>
    <s v="Missing"/>
    <s v="Missing"/>
    <s v="Missing"/>
    <s v="Missing"/>
    <s v="Red"/>
    <x v="0"/>
    <s v="Manual"/>
    <n v="0"/>
    <n v="0"/>
    <n v="51593"/>
    <n v="235088"/>
    <x v="1"/>
  </r>
  <r>
    <s v="'002200711932050202"/>
    <s v="Three Wheeler-Lease-Registered"/>
    <n v="72"/>
    <s v="&lt; 40000"/>
    <n v="2009"/>
    <n v="36"/>
    <n v="0.71361890699999997"/>
    <s v="Low_risk_sub_purpose_code"/>
    <s v="Missing"/>
    <s v="Missing"/>
    <s v="Missing"/>
    <s v="Missing"/>
    <s v="Red"/>
    <x v="0"/>
    <s v="Manual"/>
    <n v="0"/>
    <n v="0"/>
    <n v="12818"/>
    <n v="230724"/>
    <x v="1"/>
  </r>
  <r>
    <s v="'000400228868050201"/>
    <s v="Three Wheeler-Lease-Registered"/>
    <n v="61"/>
    <s v="40000-60000"/>
    <n v="2006"/>
    <n v="41"/>
    <n v="0.82737571399999998"/>
    <s v="Medium_risk_sub_purpose_code"/>
    <s v="20-40"/>
    <s v="between 100 - 150 percentage"/>
    <s v="above 15 percentage"/>
    <s v="between 2- 5 percentage"/>
    <s v="Red"/>
    <x v="0"/>
    <s v="Green"/>
    <n v="0"/>
    <n v="0"/>
    <n v="50058"/>
    <n v="380551"/>
    <x v="1"/>
  </r>
  <r>
    <s v="'000500816279050201"/>
    <s v="Three Wheeler-Lease-Registered"/>
    <n v="49"/>
    <s v="60000-80000"/>
    <n v="2010"/>
    <n v="34"/>
    <n v="0.82561071399999997"/>
    <s v="Medium_risk_sub_purpose_code"/>
    <s v="below 0"/>
    <s v="between 50 - 100 percentage"/>
    <s v="between 10 - 15 percentage"/>
    <s v="between 2- 5 percentage"/>
    <s v="Green"/>
    <x v="0"/>
    <s v="Manual"/>
    <n v="1056714"/>
    <n v="0"/>
    <n v="584811"/>
    <n v="651595"/>
    <x v="1"/>
  </r>
  <r>
    <s v="'019100813837050201"/>
    <s v="Three Wheeler-Lease-Registered"/>
    <n v="49"/>
    <s v="&lt; 40000"/>
    <n v="2006"/>
    <n v="20"/>
    <n v="0.83117714300000001"/>
    <s v="Medium_risk_sub_purpose_code"/>
    <s v="Missing"/>
    <s v="Missing"/>
    <s v="Missing"/>
    <s v="Missing"/>
    <s v="Red"/>
    <x v="1"/>
    <s v="Yellow"/>
    <n v="0"/>
    <n v="0"/>
    <n v="137315.4"/>
    <n v="457560"/>
    <x v="1"/>
  </r>
  <r>
    <s v="'005300751237050202"/>
    <s v="Three Wheeler-Lease-Registered"/>
    <n v="61"/>
    <s v="60000-80000"/>
    <n v="2010"/>
    <n v="38"/>
    <n v="0.81238841399999995"/>
    <s v="Medium_risk_sub_purpose_code"/>
    <s v="0-20"/>
    <s v="between 100 - 150 percentage"/>
    <s v="between 10 - 15 percentage"/>
    <s v="between 2- 5 percentage"/>
    <s v="Red"/>
    <x v="0"/>
    <s v="Manual"/>
    <n v="813262"/>
    <n v="813262"/>
    <n v="155090"/>
    <n v="325234"/>
    <x v="1"/>
  </r>
  <r>
    <s v="'009300652408050202"/>
    <s v="Three Wheeler-Lease-Registered"/>
    <n v="36"/>
    <s v="&lt; 40000"/>
    <n v="2011"/>
    <n v="36"/>
    <n v="0.62143415899999999"/>
    <s v="Low_risk_sub_purpose_code"/>
    <s v="below 0"/>
    <s v="between 100 - 150 percentage"/>
    <s v="between 5 - 10 percentage"/>
    <s v="between 2- 5 percentage"/>
    <s v="Green"/>
    <x v="0"/>
    <s v="Manual"/>
    <n v="465341"/>
    <n v="0"/>
    <n v="341028"/>
    <n v="369447"/>
    <x v="1"/>
  </r>
  <r>
    <s v="'015200552188050201"/>
    <s v="Three Wheeler-Lease-Registered"/>
    <n v="60"/>
    <s v="&lt; 40000"/>
    <n v="2015"/>
    <n v="36"/>
    <n v="0.77713043500000001"/>
    <s v="Low_risk_sub_purpose_code"/>
    <s v="0-20"/>
    <s v="between 50 - 100 percentage"/>
    <s v="between 5 - 10 percentage"/>
    <s v="between 2- 5 percentage"/>
    <s v="Red"/>
    <x v="0"/>
    <s v="Manual"/>
    <n v="871620"/>
    <n v="871620"/>
    <n v="341760"/>
    <n v="453300"/>
    <x v="1"/>
  </r>
  <r>
    <s v="'016100813898050201"/>
    <s v="Three Wheeler-Lease-Registered"/>
    <n v="61"/>
    <s v="&lt; 40000"/>
    <n v="2010"/>
    <n v="22"/>
    <n v="0.799826759"/>
    <s v="Medium_risk_sub_purpose_code"/>
    <s v="Missing"/>
    <s v="Missing"/>
    <s v="Missing"/>
    <s v="Missing"/>
    <s v="Green"/>
    <x v="0"/>
    <s v="Green"/>
    <n v="610492"/>
    <n v="0"/>
    <n v="514180"/>
    <n v="514180"/>
    <x v="1"/>
  </r>
  <r>
    <s v="'003900597165050202"/>
    <s v="Three Wheeler-Lease-Registered"/>
    <n v="48"/>
    <s v="&lt; 40000"/>
    <n v="2013"/>
    <n v="36"/>
    <n v="0.75528846199999999"/>
    <s v="Low_risk_sub_purpose_code"/>
    <s v="below 0"/>
    <s v="between 100 - 150 percentage"/>
    <s v="above 15 percentage"/>
    <s v="between 2- 5 percentage"/>
    <s v="Red"/>
    <x v="0"/>
    <s v="Manual"/>
    <n v="0"/>
    <n v="0"/>
    <n v="0"/>
    <n v="441675"/>
    <x v="1"/>
  </r>
  <r>
    <s v="'009400618203050202"/>
    <s v="Three Wheeler-Lease-Registered"/>
    <n v="36"/>
    <s v="&lt; 40000"/>
    <n v="2008"/>
    <n v="36"/>
    <n v="0.76875817000000002"/>
    <s v="Low_risk_sub_purpose_code"/>
    <s v="0-20"/>
    <s v="between 50 - 100 percentage"/>
    <s v="between 10 - 15 percentage"/>
    <s v="between 5- 10 percentage"/>
    <s v="Red"/>
    <x v="1"/>
    <s v="Manual"/>
    <n v="582788"/>
    <n v="582788"/>
    <n v="26000"/>
    <n v="363986"/>
    <x v="1"/>
  </r>
  <r>
    <s v="'001800545144050203"/>
    <s v="Three Wheeler-Lease-Registered"/>
    <n v="42"/>
    <s v="&lt; 40000"/>
    <n v="2010"/>
    <n v="36"/>
    <n v="0.66440162800000002"/>
    <s v="Low_risk_sub_purpose_code"/>
    <s v="0-20"/>
    <s v="between 50 - 100 percentage"/>
    <s v="between 10 - 15 percentage"/>
    <s v="between 2- 5 percentage"/>
    <s v="Green"/>
    <x v="0"/>
    <s v="Manual"/>
    <n v="505502"/>
    <n v="0"/>
    <n v="329666"/>
    <n v="394384"/>
    <x v="1"/>
  </r>
  <r>
    <s v="'007500668013050201"/>
    <s v="Three Wheeler-Lease-Registered"/>
    <n v="36"/>
    <s v="&lt; 40000"/>
    <n v="2005"/>
    <n v="36"/>
    <n v="0.782390892"/>
    <s v="Low_risk_sub_purpose_code"/>
    <s v="below 0"/>
    <s v="between 100 - 150 percentage"/>
    <s v="above 15 percentage"/>
    <s v="between 2- 5 percentage"/>
    <s v="Red"/>
    <x v="0"/>
    <s v="Manual"/>
    <n v="0"/>
    <n v="0"/>
    <n v="70610"/>
    <n v="319930"/>
    <x v="1"/>
  </r>
  <r>
    <s v="'009700805369050201"/>
    <s v="Three Wheeler-Lease-Registered"/>
    <n v="73"/>
    <s v="&lt; 40000"/>
    <n v="2011"/>
    <n v="36"/>
    <n v="0.93120390200000003"/>
    <s v="Medium_risk_sub_purpose_code"/>
    <s v="20-40"/>
    <s v="between 150 - 200 percentage"/>
    <s v="between 1 - 5 percentage"/>
    <s v="between 2- 5 percentage"/>
    <s v="Green"/>
    <x v="1"/>
    <s v="Red"/>
    <n v="966548"/>
    <n v="0"/>
    <n v="459692"/>
    <n v="541476"/>
    <x v="1"/>
  </r>
  <r>
    <s v="'007000772050050202"/>
    <s v="Three Wheeler-Lease-Registered"/>
    <n v="60"/>
    <s v="&lt; 40000"/>
    <n v="2010"/>
    <n v="36"/>
    <n v="0.78422069000000005"/>
    <s v="Low_risk_sub_purpose_code"/>
    <s v="0-20"/>
    <s v="between 150 - 200 percentage"/>
    <s v="between 1 - 5 percentage"/>
    <s v="between 2- 5 percentage"/>
    <s v="Red"/>
    <x v="1"/>
    <s v="Manual"/>
    <n v="717326"/>
    <n v="717326"/>
    <n v="221760"/>
    <n v="319813"/>
    <x v="1"/>
  </r>
  <r>
    <s v="'000400805361050201"/>
    <s v="Three Wheeler-Lease-Registered"/>
    <n v="61"/>
    <s v="&lt; 40000"/>
    <n v="2005"/>
    <n v="22"/>
    <n v="0.82301457899999997"/>
    <s v="Medium_risk_sub_purpose_code"/>
    <s v="60-80"/>
    <s v="between 50 - 100 percentage"/>
    <s v="above 15 percentage"/>
    <s v="less than 2 percentage"/>
    <s v="Red"/>
    <x v="0"/>
    <s v="Green"/>
    <n v="611188"/>
    <n v="611188"/>
    <n v="217722.52"/>
    <n v="3820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AB1B-FE65-45D7-BF10-D63E99B555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9" firstHeaderRow="0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14"/>
    <field x="1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FACNO" fld="0" subtotal="count" baseField="0" baseItem="0"/>
    <dataField name="Sum of TOTAL_PORTFOLIO" fld="15" baseField="0" baseItem="0"/>
    <dataField name="Sum of NP_PORTFOLIO" fld="16" baseField="0" baseItem="0"/>
    <dataField name="Sum of Total_Collection" fld="17" baseField="0" baseItem="0"/>
    <dataField name="Sum of Total_D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3026C-298A-4434-A89A-6EC2BB0548B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19"/>
    <field x="1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FACNO" fld="0" subtotal="count" baseField="0" baseItem="0"/>
    <dataField name="Sum of Total_Collection" fld="17" baseField="0" baseItem="0"/>
    <dataField name="Sum of Total_Due" fld="18" baseField="0" baseItem="0"/>
    <dataField name="Sum of TOTAL_PORTFOLIO" fld="15" baseField="0" baseItem="0"/>
    <dataField name="Sum of NP_PORTFOLIO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B7D0-73D2-45AD-828C-FB9D6450C9A0}">
  <sheetPr filterMode="1"/>
  <dimension ref="A1:U1243"/>
  <sheetViews>
    <sheetView topLeftCell="J1" workbookViewId="0">
      <selection sqref="A1:U1048576"/>
    </sheetView>
  </sheetViews>
  <sheetFormatPr defaultRowHeight="14.4" x14ac:dyDescent="0.3"/>
  <cols>
    <col min="12" max="12" width="57.77734375" bestFit="1" customWidth="1"/>
    <col min="13" max="13" width="13.44140625" bestFit="1" customWidth="1"/>
    <col min="14" max="14" width="15.44140625" bestFit="1" customWidth="1"/>
    <col min="15" max="15" width="17.44140625" bestFit="1" customWidth="1"/>
    <col min="16" max="16" width="16.88671875" bestFit="1" customWidth="1"/>
    <col min="17" max="17" width="13.88671875" bestFit="1" customWidth="1"/>
    <col min="18" max="18" width="14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1303</v>
      </c>
      <c r="P1" t="s">
        <v>1301</v>
      </c>
      <c r="Q1" t="s">
        <v>1302</v>
      </c>
      <c r="R1" t="s">
        <v>1310</v>
      </c>
      <c r="S1" t="s">
        <v>1311</v>
      </c>
      <c r="U1" t="s">
        <v>1315</v>
      </c>
    </row>
    <row r="2" spans="1:21" hidden="1" x14ac:dyDescent="0.3">
      <c r="A2" t="s">
        <v>14</v>
      </c>
      <c r="B2" t="s">
        <v>15</v>
      </c>
      <c r="C2">
        <v>13</v>
      </c>
      <c r="D2" t="s">
        <v>16</v>
      </c>
      <c r="E2">
        <v>2017</v>
      </c>
      <c r="F2">
        <v>29</v>
      </c>
      <c r="G2">
        <v>0.275365833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  <c r="O2" t="str">
        <f>VLOOKUP(A2,Sheet1!A:D,4,0)</f>
        <v>Green</v>
      </c>
      <c r="P2">
        <f>VLOOKUP(A2,Sheet1!A:I,8,0)</f>
        <v>205297</v>
      </c>
      <c r="Q2">
        <f>VLOOKUP(A2,Sheet1!A:I,9,0)</f>
        <v>0</v>
      </c>
      <c r="R2">
        <f>VLOOKUP(A2,Sheet1!A:E,5,0)</f>
        <v>244884</v>
      </c>
      <c r="S2">
        <f>VLOOKUP(A2,Sheet1!A:F,6,0)</f>
        <v>244884</v>
      </c>
      <c r="U2" t="e">
        <f>VLOOKUP(A2,New_scrd!A:H,8,0)</f>
        <v>#N/A</v>
      </c>
    </row>
    <row r="3" spans="1:21" hidden="1" x14ac:dyDescent="0.3">
      <c r="A3" t="s">
        <v>23</v>
      </c>
      <c r="B3" t="s">
        <v>24</v>
      </c>
      <c r="C3">
        <v>12</v>
      </c>
      <c r="D3" t="s">
        <v>25</v>
      </c>
      <c r="E3">
        <v>2014</v>
      </c>
      <c r="F3">
        <v>53</v>
      </c>
      <c r="G3">
        <v>6.7708332999999996E-2</v>
      </c>
      <c r="H3" t="s">
        <v>17</v>
      </c>
      <c r="I3" t="s">
        <v>18</v>
      </c>
      <c r="J3" t="s">
        <v>19</v>
      </c>
      <c r="K3" t="s">
        <v>20</v>
      </c>
      <c r="L3" t="s">
        <v>26</v>
      </c>
      <c r="M3" t="s">
        <v>22</v>
      </c>
      <c r="N3" t="s">
        <v>22</v>
      </c>
      <c r="O3" t="str">
        <f>VLOOKUP(A3,Sheet1!A:D,4,0)</f>
        <v>Manual</v>
      </c>
      <c r="P3">
        <f>VLOOKUP(A3,Sheet1!A:I,8,0)</f>
        <v>6446</v>
      </c>
      <c r="Q3">
        <f>VLOOKUP(A3,Sheet1!A:I,9,0)</f>
        <v>0</v>
      </c>
      <c r="R3">
        <f>VLOOKUP(A3,Sheet1!A:E,5,0)</f>
        <v>108888</v>
      </c>
      <c r="S3">
        <f>VLOOKUP(A3,Sheet1!A:F,6,0)</f>
        <v>108888</v>
      </c>
      <c r="U3" t="e">
        <f>VLOOKUP(A3,New_scrd!A:H,8,0)</f>
        <v>#N/A</v>
      </c>
    </row>
    <row r="4" spans="1:21" hidden="1" x14ac:dyDescent="0.3">
      <c r="A4" t="s">
        <v>27</v>
      </c>
      <c r="B4" t="s">
        <v>15</v>
      </c>
      <c r="C4">
        <v>25</v>
      </c>
      <c r="D4" t="s">
        <v>28</v>
      </c>
      <c r="E4">
        <v>2014</v>
      </c>
      <c r="F4">
        <v>33</v>
      </c>
      <c r="G4">
        <v>0.39198242799999999</v>
      </c>
      <c r="H4" t="s">
        <v>17</v>
      </c>
      <c r="I4" t="s">
        <v>18</v>
      </c>
      <c r="J4" t="s">
        <v>19</v>
      </c>
      <c r="K4" t="s">
        <v>20</v>
      </c>
      <c r="L4" t="s">
        <v>26</v>
      </c>
      <c r="M4" t="s">
        <v>22</v>
      </c>
      <c r="N4" t="s">
        <v>22</v>
      </c>
      <c r="O4" t="str">
        <f>VLOOKUP(A4,Sheet1!A:D,4,0)</f>
        <v>Green</v>
      </c>
      <c r="P4">
        <f>VLOOKUP(A4,Sheet1!A:I,8,0)</f>
        <v>272691</v>
      </c>
      <c r="Q4">
        <f>VLOOKUP(A4,Sheet1!A:I,9,0)</f>
        <v>0</v>
      </c>
      <c r="R4">
        <f>VLOOKUP(A4,Sheet1!A:E,5,0)</f>
        <v>306708</v>
      </c>
      <c r="S4">
        <f>VLOOKUP(A4,Sheet1!A:F,6,0)</f>
        <v>306708</v>
      </c>
      <c r="U4" t="e">
        <f>VLOOKUP(A4,New_scrd!A:H,8,0)</f>
        <v>#N/A</v>
      </c>
    </row>
    <row r="5" spans="1:21" hidden="1" x14ac:dyDescent="0.3">
      <c r="A5" t="s">
        <v>29</v>
      </c>
      <c r="B5" t="s">
        <v>15</v>
      </c>
      <c r="C5">
        <v>25</v>
      </c>
      <c r="D5" t="s">
        <v>25</v>
      </c>
      <c r="E5">
        <v>2011</v>
      </c>
      <c r="F5">
        <v>68</v>
      </c>
      <c r="G5">
        <v>0.28475871000000003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tr">
        <f>VLOOKUP(A5,Sheet1!A:D,4,0)</f>
        <v>Green</v>
      </c>
      <c r="P5">
        <f>VLOOKUP(A5,Sheet1!A:I,8,0)</f>
        <v>186805</v>
      </c>
      <c r="Q5">
        <f>VLOOKUP(A5,Sheet1!A:I,9,0)</f>
        <v>0</v>
      </c>
      <c r="R5">
        <f>VLOOKUP(A5,Sheet1!A:E,5,0)</f>
        <v>192730</v>
      </c>
      <c r="S5">
        <f>VLOOKUP(A5,Sheet1!A:F,6,0)</f>
        <v>220822</v>
      </c>
      <c r="U5" t="e">
        <f>VLOOKUP(A5,New_scrd!A:H,8,0)</f>
        <v>#N/A</v>
      </c>
    </row>
    <row r="6" spans="1:21" hidden="1" x14ac:dyDescent="0.3">
      <c r="A6" t="s">
        <v>30</v>
      </c>
      <c r="B6" t="s">
        <v>15</v>
      </c>
      <c r="C6">
        <v>19</v>
      </c>
      <c r="D6" t="s">
        <v>31</v>
      </c>
      <c r="E6">
        <v>2013</v>
      </c>
      <c r="F6">
        <v>59</v>
      </c>
      <c r="G6">
        <v>0.13429619000000001</v>
      </c>
      <c r="H6" t="s">
        <v>17</v>
      </c>
      <c r="I6" t="s">
        <v>18</v>
      </c>
      <c r="J6" t="s">
        <v>32</v>
      </c>
      <c r="K6" t="s">
        <v>20</v>
      </c>
      <c r="L6" t="s">
        <v>26</v>
      </c>
      <c r="M6" t="s">
        <v>22</v>
      </c>
      <c r="N6" t="s">
        <v>22</v>
      </c>
      <c r="O6" t="str">
        <f>VLOOKUP(A6,Sheet1!A:D,4,0)</f>
        <v>Green</v>
      </c>
      <c r="P6">
        <f>VLOOKUP(A6,Sheet1!A:I,8,0)</f>
        <v>35407</v>
      </c>
      <c r="Q6">
        <f>VLOOKUP(A6,Sheet1!A:I,9,0)</f>
        <v>0</v>
      </c>
      <c r="R6">
        <f>VLOOKUP(A6,Sheet1!A:E,5,0)</f>
        <v>160896</v>
      </c>
      <c r="S6">
        <f>VLOOKUP(A6,Sheet1!A:F,6,0)</f>
        <v>160896</v>
      </c>
      <c r="U6" t="e">
        <f>VLOOKUP(A6,New_scrd!A:H,8,0)</f>
        <v>#N/A</v>
      </c>
    </row>
    <row r="7" spans="1:21" hidden="1" x14ac:dyDescent="0.3">
      <c r="A7" t="s">
        <v>33</v>
      </c>
      <c r="B7" t="s">
        <v>15</v>
      </c>
      <c r="C7">
        <v>19</v>
      </c>
      <c r="D7" t="s">
        <v>25</v>
      </c>
      <c r="E7">
        <v>2014</v>
      </c>
      <c r="F7">
        <v>23</v>
      </c>
      <c r="G7">
        <v>0.26981179199999999</v>
      </c>
      <c r="H7" t="s">
        <v>17</v>
      </c>
      <c r="I7" t="s">
        <v>18</v>
      </c>
      <c r="J7" t="s">
        <v>32</v>
      </c>
      <c r="K7" t="s">
        <v>20</v>
      </c>
      <c r="L7" t="s">
        <v>34</v>
      </c>
      <c r="M7" t="s">
        <v>22</v>
      </c>
      <c r="N7" t="s">
        <v>22</v>
      </c>
      <c r="O7" t="str">
        <f>VLOOKUP(A7,Sheet1!A:D,4,0)</f>
        <v>Green</v>
      </c>
      <c r="P7">
        <f>VLOOKUP(A7,Sheet1!A:I,8,0)</f>
        <v>126127</v>
      </c>
      <c r="Q7">
        <f>VLOOKUP(A7,Sheet1!A:I,9,0)</f>
        <v>0</v>
      </c>
      <c r="R7">
        <f>VLOOKUP(A7,Sheet1!A:E,5,0)</f>
        <v>269472.81</v>
      </c>
      <c r="S7">
        <f>VLOOKUP(A7,Sheet1!A:F,6,0)</f>
        <v>289506</v>
      </c>
      <c r="U7" t="e">
        <f>VLOOKUP(A7,New_scrd!A:H,8,0)</f>
        <v>#N/A</v>
      </c>
    </row>
    <row r="8" spans="1:21" hidden="1" x14ac:dyDescent="0.3">
      <c r="A8" t="s">
        <v>35</v>
      </c>
      <c r="B8" t="s">
        <v>15</v>
      </c>
      <c r="C8">
        <v>31</v>
      </c>
      <c r="D8" t="s">
        <v>31</v>
      </c>
      <c r="E8">
        <v>2015</v>
      </c>
      <c r="F8">
        <v>31</v>
      </c>
      <c r="G8">
        <v>0.301456522</v>
      </c>
      <c r="H8" t="s">
        <v>17</v>
      </c>
      <c r="I8" t="s">
        <v>18</v>
      </c>
      <c r="J8" t="s">
        <v>19</v>
      </c>
      <c r="K8" t="s">
        <v>20</v>
      </c>
      <c r="L8" t="s">
        <v>26</v>
      </c>
      <c r="M8" t="s">
        <v>22</v>
      </c>
      <c r="N8" t="s">
        <v>22</v>
      </c>
      <c r="O8" t="str">
        <f>VLOOKUP(A8,Sheet1!A:D,4,0)</f>
        <v>Green</v>
      </c>
      <c r="P8">
        <f>VLOOKUP(A8,Sheet1!A:I,8,0)</f>
        <v>257159</v>
      </c>
      <c r="Q8">
        <f>VLOOKUP(A8,Sheet1!A:I,9,0)</f>
        <v>0</v>
      </c>
      <c r="R8">
        <f>VLOOKUP(A8,Sheet1!A:E,5,0)</f>
        <v>217284</v>
      </c>
      <c r="S8">
        <f>VLOOKUP(A8,Sheet1!A:F,6,0)</f>
        <v>217284</v>
      </c>
      <c r="U8" t="e">
        <f>VLOOKUP(A8,New_scrd!A:H,8,0)</f>
        <v>#N/A</v>
      </c>
    </row>
    <row r="9" spans="1:21" hidden="1" x14ac:dyDescent="0.3">
      <c r="A9" t="s">
        <v>36</v>
      </c>
      <c r="B9" t="s">
        <v>15</v>
      </c>
      <c r="C9">
        <v>25</v>
      </c>
      <c r="D9" t="s">
        <v>25</v>
      </c>
      <c r="E9">
        <v>2011</v>
      </c>
      <c r="F9">
        <v>42</v>
      </c>
      <c r="G9">
        <v>0.328293161</v>
      </c>
      <c r="H9" t="s">
        <v>17</v>
      </c>
      <c r="I9" t="s">
        <v>18</v>
      </c>
      <c r="J9" t="s">
        <v>32</v>
      </c>
      <c r="K9" t="s">
        <v>20</v>
      </c>
      <c r="L9" t="s">
        <v>21</v>
      </c>
      <c r="M9" t="s">
        <v>37</v>
      </c>
      <c r="N9" t="s">
        <v>22</v>
      </c>
      <c r="O9" t="str">
        <f>VLOOKUP(A9,Sheet1!A:D,4,0)</f>
        <v>Green</v>
      </c>
      <c r="P9">
        <f>VLOOKUP(A9,Sheet1!A:I,8,0)</f>
        <v>305097</v>
      </c>
      <c r="Q9">
        <f>VLOOKUP(A9,Sheet1!A:I,9,0)</f>
        <v>305097</v>
      </c>
      <c r="R9">
        <f>VLOOKUP(A9,Sheet1!A:E,5,0)</f>
        <v>119980</v>
      </c>
      <c r="S9">
        <f>VLOOKUP(A9,Sheet1!A:F,6,0)</f>
        <v>239760</v>
      </c>
      <c r="U9" t="e">
        <f>VLOOKUP(A9,New_scrd!A:H,8,0)</f>
        <v>#N/A</v>
      </c>
    </row>
    <row r="10" spans="1:21" hidden="1" x14ac:dyDescent="0.3">
      <c r="A10" t="s">
        <v>38</v>
      </c>
      <c r="B10" t="s">
        <v>15</v>
      </c>
      <c r="C10">
        <v>25</v>
      </c>
      <c r="D10" t="s">
        <v>16</v>
      </c>
      <c r="E10">
        <v>2010</v>
      </c>
      <c r="F10">
        <v>35</v>
      </c>
      <c r="G10">
        <v>0.37938254999999999</v>
      </c>
      <c r="H10" t="s">
        <v>17</v>
      </c>
      <c r="I10" t="s">
        <v>18</v>
      </c>
      <c r="J10" t="s">
        <v>19</v>
      </c>
      <c r="K10" t="s">
        <v>20</v>
      </c>
      <c r="L10" t="s">
        <v>26</v>
      </c>
      <c r="M10" t="s">
        <v>22</v>
      </c>
      <c r="N10" t="s">
        <v>22</v>
      </c>
      <c r="O10" t="str">
        <f>VLOOKUP(A10,Sheet1!A:D,4,0)</f>
        <v>Green</v>
      </c>
      <c r="P10">
        <f>VLOOKUP(A10,Sheet1!A:I,8,0)</f>
        <v>210250</v>
      </c>
      <c r="Q10">
        <f>VLOOKUP(A10,Sheet1!A:I,9,0)</f>
        <v>0</v>
      </c>
      <c r="R10">
        <f>VLOOKUP(A10,Sheet1!A:E,5,0)</f>
        <v>262639</v>
      </c>
      <c r="S10">
        <f>VLOOKUP(A10,Sheet1!A:F,6,0)</f>
        <v>262639</v>
      </c>
      <c r="U10" t="e">
        <f>VLOOKUP(A10,New_scrd!A:H,8,0)</f>
        <v>#N/A</v>
      </c>
    </row>
    <row r="11" spans="1:21" hidden="1" x14ac:dyDescent="0.3">
      <c r="A11" t="s">
        <v>39</v>
      </c>
      <c r="B11" t="s">
        <v>15</v>
      </c>
      <c r="C11">
        <v>25</v>
      </c>
      <c r="D11" t="s">
        <v>16</v>
      </c>
      <c r="E11">
        <v>2014</v>
      </c>
      <c r="F11">
        <v>27</v>
      </c>
      <c r="G11">
        <v>0.53408728100000002</v>
      </c>
      <c r="H11" t="s">
        <v>17</v>
      </c>
      <c r="I11" t="s">
        <v>18</v>
      </c>
      <c r="J11" t="s">
        <v>19</v>
      </c>
      <c r="K11" t="s">
        <v>20</v>
      </c>
      <c r="L11" t="s">
        <v>26</v>
      </c>
      <c r="M11" t="s">
        <v>22</v>
      </c>
      <c r="N11" t="s">
        <v>22</v>
      </c>
      <c r="O11" t="str">
        <f>VLOOKUP(A11,Sheet1!A:D,4,0)</f>
        <v>Green</v>
      </c>
      <c r="P11">
        <f>VLOOKUP(A11,Sheet1!A:I,8,0)</f>
        <v>385745</v>
      </c>
      <c r="Q11">
        <f>VLOOKUP(A11,Sheet1!A:I,9,0)</f>
        <v>0</v>
      </c>
      <c r="R11">
        <f>VLOOKUP(A11,Sheet1!A:E,5,0)</f>
        <v>341752.68</v>
      </c>
      <c r="S11">
        <f>VLOOKUP(A11,Sheet1!A:F,6,0)</f>
        <v>350405</v>
      </c>
      <c r="U11" t="e">
        <f>VLOOKUP(A11,New_scrd!A:H,8,0)</f>
        <v>#N/A</v>
      </c>
    </row>
    <row r="12" spans="1:21" hidden="1" x14ac:dyDescent="0.3">
      <c r="A12" t="s">
        <v>40</v>
      </c>
      <c r="B12" t="s">
        <v>15</v>
      </c>
      <c r="C12">
        <v>31</v>
      </c>
      <c r="D12" t="s">
        <v>25</v>
      </c>
      <c r="E12">
        <v>2019</v>
      </c>
      <c r="F12">
        <v>65</v>
      </c>
      <c r="G12">
        <v>0.50558061899999995</v>
      </c>
      <c r="H12" t="s">
        <v>17</v>
      </c>
      <c r="I12" t="s">
        <v>18</v>
      </c>
      <c r="J12" t="s">
        <v>32</v>
      </c>
      <c r="K12" t="s">
        <v>20</v>
      </c>
      <c r="L12" t="s">
        <v>34</v>
      </c>
      <c r="M12" t="s">
        <v>22</v>
      </c>
      <c r="N12" t="s">
        <v>22</v>
      </c>
      <c r="O12" t="str">
        <f>VLOOKUP(A12,Sheet1!A:D,4,0)</f>
        <v>Green</v>
      </c>
      <c r="P12">
        <f>VLOOKUP(A12,Sheet1!A:I,8,0)</f>
        <v>411964</v>
      </c>
      <c r="Q12">
        <f>VLOOKUP(A12,Sheet1!A:I,9,0)</f>
        <v>0</v>
      </c>
      <c r="R12">
        <f>VLOOKUP(A12,Sheet1!A:E,5,0)</f>
        <v>453376</v>
      </c>
      <c r="S12">
        <f>VLOOKUP(A12,Sheet1!A:F,6,0)</f>
        <v>482144</v>
      </c>
      <c r="U12" t="e">
        <f>VLOOKUP(A12,New_scrd!A:H,8,0)</f>
        <v>#N/A</v>
      </c>
    </row>
    <row r="13" spans="1:21" hidden="1" x14ac:dyDescent="0.3">
      <c r="A13" t="s">
        <v>41</v>
      </c>
      <c r="B13" t="s">
        <v>15</v>
      </c>
      <c r="C13">
        <v>25</v>
      </c>
      <c r="D13" t="s">
        <v>28</v>
      </c>
      <c r="E13">
        <v>2008</v>
      </c>
      <c r="F13">
        <v>55</v>
      </c>
      <c r="G13">
        <v>0.21866967700000001</v>
      </c>
      <c r="H13" t="s">
        <v>17</v>
      </c>
      <c r="I13" t="s">
        <v>18</v>
      </c>
      <c r="J13" t="s">
        <v>19</v>
      </c>
      <c r="K13" t="s">
        <v>20</v>
      </c>
      <c r="L13" t="s">
        <v>26</v>
      </c>
      <c r="M13" t="s">
        <v>22</v>
      </c>
      <c r="N13" t="s">
        <v>22</v>
      </c>
      <c r="O13" t="str">
        <f>VLOOKUP(A13,Sheet1!A:D,4,0)</f>
        <v>Green</v>
      </c>
      <c r="P13">
        <f>VLOOKUP(A13,Sheet1!A:I,8,0)</f>
        <v>90807</v>
      </c>
      <c r="Q13">
        <f>VLOOKUP(A13,Sheet1!A:I,9,0)</f>
        <v>0</v>
      </c>
      <c r="R13">
        <f>VLOOKUP(A13,Sheet1!A:E,5,0)</f>
        <v>157080</v>
      </c>
      <c r="S13">
        <f>VLOOKUP(A13,Sheet1!A:F,6,0)</f>
        <v>157080</v>
      </c>
      <c r="U13" t="e">
        <f>VLOOKUP(A13,New_scrd!A:H,8,0)</f>
        <v>#N/A</v>
      </c>
    </row>
    <row r="14" spans="1:21" hidden="1" x14ac:dyDescent="0.3">
      <c r="A14" t="s">
        <v>42</v>
      </c>
      <c r="B14" t="s">
        <v>15</v>
      </c>
      <c r="C14">
        <v>25</v>
      </c>
      <c r="D14" t="s">
        <v>28</v>
      </c>
      <c r="E14">
        <v>2015</v>
      </c>
      <c r="F14">
        <v>48</v>
      </c>
      <c r="G14">
        <v>0.31034695699999998</v>
      </c>
      <c r="H14" t="s">
        <v>17</v>
      </c>
      <c r="I14" t="s">
        <v>18</v>
      </c>
      <c r="J14" t="s">
        <v>19</v>
      </c>
      <c r="K14" t="s">
        <v>43</v>
      </c>
      <c r="L14" t="s">
        <v>26</v>
      </c>
      <c r="M14" t="s">
        <v>22</v>
      </c>
      <c r="N14" t="s">
        <v>22</v>
      </c>
      <c r="O14" t="str">
        <f>VLOOKUP(A14,Sheet1!A:D,4,0)</f>
        <v>Green</v>
      </c>
      <c r="P14">
        <f>VLOOKUP(A14,Sheet1!A:I,8,0)</f>
        <v>238264</v>
      </c>
      <c r="Q14">
        <f>VLOOKUP(A14,Sheet1!A:I,9,0)</f>
        <v>0</v>
      </c>
      <c r="R14">
        <f>VLOOKUP(A14,Sheet1!A:E,5,0)</f>
        <v>244602.66</v>
      </c>
      <c r="S14">
        <f>VLOOKUP(A14,Sheet1!A:F,6,0)</f>
        <v>266682</v>
      </c>
      <c r="U14" t="e">
        <f>VLOOKUP(A14,New_scrd!A:H,8,0)</f>
        <v>#N/A</v>
      </c>
    </row>
    <row r="15" spans="1:21" hidden="1" x14ac:dyDescent="0.3">
      <c r="A15" t="s">
        <v>44</v>
      </c>
      <c r="B15" t="s">
        <v>15</v>
      </c>
      <c r="C15">
        <v>25</v>
      </c>
      <c r="D15" t="s">
        <v>16</v>
      </c>
      <c r="E15">
        <v>2007</v>
      </c>
      <c r="F15">
        <v>36</v>
      </c>
      <c r="G15">
        <v>0.35313613399999999</v>
      </c>
      <c r="H15" t="s">
        <v>17</v>
      </c>
      <c r="I15" t="s">
        <v>18</v>
      </c>
      <c r="J15" t="s">
        <v>19</v>
      </c>
      <c r="K15" t="s">
        <v>20</v>
      </c>
      <c r="L15" t="s">
        <v>26</v>
      </c>
      <c r="M15" t="s">
        <v>22</v>
      </c>
      <c r="N15" t="s">
        <v>22</v>
      </c>
      <c r="O15" t="str">
        <f>VLOOKUP(A15,Sheet1!A:D,4,0)</f>
        <v>Green</v>
      </c>
      <c r="P15">
        <f>VLOOKUP(A15,Sheet1!A:I,8,0)</f>
        <v>170307</v>
      </c>
      <c r="Q15">
        <f>VLOOKUP(A15,Sheet1!A:I,9,0)</f>
        <v>0</v>
      </c>
      <c r="R15">
        <f>VLOOKUP(A15,Sheet1!A:E,5,0)</f>
        <v>188919</v>
      </c>
      <c r="S15">
        <f>VLOOKUP(A15,Sheet1!A:F,6,0)</f>
        <v>190188</v>
      </c>
      <c r="U15" t="e">
        <f>VLOOKUP(A15,New_scrd!A:H,8,0)</f>
        <v>#N/A</v>
      </c>
    </row>
    <row r="16" spans="1:21" hidden="1" x14ac:dyDescent="0.3">
      <c r="A16" t="s">
        <v>45</v>
      </c>
      <c r="B16" t="s">
        <v>15</v>
      </c>
      <c r="C16">
        <v>13</v>
      </c>
      <c r="D16" t="s">
        <v>16</v>
      </c>
      <c r="E16">
        <v>2015</v>
      </c>
      <c r="F16">
        <v>37</v>
      </c>
      <c r="G16">
        <v>0.103423474</v>
      </c>
      <c r="H16" t="s">
        <v>17</v>
      </c>
      <c r="I16" t="s">
        <v>46</v>
      </c>
      <c r="J16" t="s">
        <v>19</v>
      </c>
      <c r="K16" t="s">
        <v>20</v>
      </c>
      <c r="L16" t="s">
        <v>26</v>
      </c>
      <c r="M16" t="s">
        <v>22</v>
      </c>
      <c r="N16" t="s">
        <v>22</v>
      </c>
      <c r="O16" t="str">
        <f>VLOOKUP(A16,Sheet1!A:D,4,0)</f>
        <v>Manual</v>
      </c>
      <c r="P16">
        <f>VLOOKUP(A16,Sheet1!A:I,8,0)</f>
        <v>38004</v>
      </c>
      <c r="Q16">
        <f>VLOOKUP(A16,Sheet1!A:I,9,0)</f>
        <v>0</v>
      </c>
      <c r="R16">
        <f>VLOOKUP(A16,Sheet1!A:E,5,0)</f>
        <v>134760</v>
      </c>
      <c r="S16">
        <f>VLOOKUP(A16,Sheet1!A:F,6,0)</f>
        <v>134760</v>
      </c>
      <c r="U16" t="e">
        <f>VLOOKUP(A16,New_scrd!A:H,8,0)</f>
        <v>#N/A</v>
      </c>
    </row>
    <row r="17" spans="1:21" hidden="1" x14ac:dyDescent="0.3">
      <c r="A17" t="s">
        <v>47</v>
      </c>
      <c r="B17" t="s">
        <v>15</v>
      </c>
      <c r="C17">
        <v>49</v>
      </c>
      <c r="D17" t="s">
        <v>16</v>
      </c>
      <c r="E17">
        <v>2016</v>
      </c>
      <c r="F17">
        <v>47</v>
      </c>
      <c r="G17">
        <v>0.30820402099999999</v>
      </c>
      <c r="H17" t="s">
        <v>17</v>
      </c>
      <c r="I17" t="s">
        <v>18</v>
      </c>
      <c r="J17" t="s">
        <v>32</v>
      </c>
      <c r="K17" t="s">
        <v>20</v>
      </c>
      <c r="L17" t="s">
        <v>21</v>
      </c>
      <c r="M17" t="s">
        <v>22</v>
      </c>
      <c r="N17" t="s">
        <v>22</v>
      </c>
      <c r="O17" t="str">
        <f>VLOOKUP(A17,Sheet1!A:D,4,0)</f>
        <v>Green</v>
      </c>
      <c r="P17">
        <f>VLOOKUP(A17,Sheet1!A:I,8,0)</f>
        <v>320297</v>
      </c>
      <c r="Q17">
        <f>VLOOKUP(A17,Sheet1!A:I,9,0)</f>
        <v>0</v>
      </c>
      <c r="R17">
        <f>VLOOKUP(A17,Sheet1!A:E,5,0)</f>
        <v>181092</v>
      </c>
      <c r="S17">
        <f>VLOOKUP(A17,Sheet1!A:F,6,0)</f>
        <v>181092</v>
      </c>
      <c r="U17" t="e">
        <f>VLOOKUP(A17,New_scrd!A:H,8,0)</f>
        <v>#N/A</v>
      </c>
    </row>
    <row r="18" spans="1:21" hidden="1" x14ac:dyDescent="0.3">
      <c r="A18" t="s">
        <v>48</v>
      </c>
      <c r="B18" t="s">
        <v>24</v>
      </c>
      <c r="C18">
        <v>25</v>
      </c>
      <c r="D18" t="s">
        <v>16</v>
      </c>
      <c r="E18">
        <v>2015</v>
      </c>
      <c r="F18">
        <v>53</v>
      </c>
      <c r="G18">
        <v>0.18436782600000001</v>
      </c>
      <c r="H18" t="s">
        <v>17</v>
      </c>
      <c r="I18" t="s">
        <v>18</v>
      </c>
      <c r="J18" t="s">
        <v>32</v>
      </c>
      <c r="K18" t="s">
        <v>20</v>
      </c>
      <c r="L18" t="s">
        <v>34</v>
      </c>
      <c r="M18" t="s">
        <v>22</v>
      </c>
      <c r="N18" t="s">
        <v>22</v>
      </c>
      <c r="O18" t="str">
        <f>VLOOKUP(A18,Sheet1!A:D,4,0)</f>
        <v>Manual</v>
      </c>
      <c r="P18">
        <f>VLOOKUP(A18,Sheet1!A:I,8,0)</f>
        <v>136866</v>
      </c>
      <c r="Q18">
        <f>VLOOKUP(A18,Sheet1!A:I,9,0)</f>
        <v>0</v>
      </c>
      <c r="R18">
        <f>VLOOKUP(A18,Sheet1!A:E,5,0)</f>
        <v>169176</v>
      </c>
      <c r="S18">
        <f>VLOOKUP(A18,Sheet1!A:F,6,0)</f>
        <v>169176</v>
      </c>
      <c r="U18" t="e">
        <f>VLOOKUP(A18,New_scrd!A:H,8,0)</f>
        <v>#N/A</v>
      </c>
    </row>
    <row r="19" spans="1:21" hidden="1" x14ac:dyDescent="0.3">
      <c r="A19" t="s">
        <v>49</v>
      </c>
      <c r="B19" t="s">
        <v>15</v>
      </c>
      <c r="C19">
        <v>37</v>
      </c>
      <c r="D19" t="s">
        <v>25</v>
      </c>
      <c r="E19">
        <v>2018</v>
      </c>
      <c r="F19">
        <v>58</v>
      </c>
      <c r="G19">
        <v>0.523153231</v>
      </c>
      <c r="H19" t="s">
        <v>17</v>
      </c>
      <c r="I19" t="s">
        <v>18</v>
      </c>
      <c r="J19" t="s">
        <v>19</v>
      </c>
      <c r="K19" t="s">
        <v>20</v>
      </c>
      <c r="L19" t="s">
        <v>50</v>
      </c>
      <c r="M19" t="s">
        <v>22</v>
      </c>
      <c r="N19" t="s">
        <v>22</v>
      </c>
      <c r="O19" t="str">
        <f>VLOOKUP(A19,Sheet1!A:D,4,0)</f>
        <v>Manual</v>
      </c>
      <c r="P19">
        <f>VLOOKUP(A19,Sheet1!A:I,8,0)</f>
        <v>500054</v>
      </c>
      <c r="Q19">
        <f>VLOOKUP(A19,Sheet1!A:I,9,0)</f>
        <v>0</v>
      </c>
      <c r="R19">
        <f>VLOOKUP(A19,Sheet1!A:E,5,0)</f>
        <v>359642</v>
      </c>
      <c r="S19">
        <f>VLOOKUP(A19,Sheet1!A:F,6,0)</f>
        <v>389571</v>
      </c>
      <c r="U19" t="e">
        <f>VLOOKUP(A19,New_scrd!A:H,8,0)</f>
        <v>#N/A</v>
      </c>
    </row>
    <row r="20" spans="1:21" hidden="1" x14ac:dyDescent="0.3">
      <c r="A20" t="s">
        <v>51</v>
      </c>
      <c r="B20" t="s">
        <v>15</v>
      </c>
      <c r="C20">
        <v>37</v>
      </c>
      <c r="D20" t="s">
        <v>31</v>
      </c>
      <c r="E20">
        <v>2015</v>
      </c>
      <c r="F20">
        <v>57</v>
      </c>
      <c r="G20">
        <v>0.35852192999999999</v>
      </c>
      <c r="H20" t="s">
        <v>17</v>
      </c>
      <c r="I20" t="s">
        <v>18</v>
      </c>
      <c r="J20" t="s">
        <v>32</v>
      </c>
      <c r="K20" t="s">
        <v>20</v>
      </c>
      <c r="L20" t="s">
        <v>21</v>
      </c>
      <c r="M20" t="s">
        <v>22</v>
      </c>
      <c r="N20" t="s">
        <v>22</v>
      </c>
      <c r="O20" t="str">
        <f>VLOOKUP(A20,Sheet1!A:D,4,0)</f>
        <v>Green</v>
      </c>
      <c r="P20">
        <f>VLOOKUP(A20,Sheet1!A:I,8,0)</f>
        <v>323287</v>
      </c>
      <c r="Q20">
        <f>VLOOKUP(A20,Sheet1!A:I,9,0)</f>
        <v>0</v>
      </c>
      <c r="R20">
        <f>VLOOKUP(A20,Sheet1!A:E,5,0)</f>
        <v>220812</v>
      </c>
      <c r="S20">
        <f>VLOOKUP(A20,Sheet1!A:F,6,0)</f>
        <v>239213</v>
      </c>
      <c r="U20" t="e">
        <f>VLOOKUP(A20,New_scrd!A:H,8,0)</f>
        <v>#N/A</v>
      </c>
    </row>
    <row r="21" spans="1:21" hidden="1" x14ac:dyDescent="0.3">
      <c r="A21" t="s">
        <v>52</v>
      </c>
      <c r="B21" t="s">
        <v>15</v>
      </c>
      <c r="C21">
        <v>37</v>
      </c>
      <c r="D21" t="s">
        <v>25</v>
      </c>
      <c r="E21">
        <v>2018</v>
      </c>
      <c r="F21">
        <v>54</v>
      </c>
      <c r="G21">
        <v>0.25728902599999998</v>
      </c>
      <c r="H21" t="s">
        <v>17</v>
      </c>
      <c r="I21" t="s">
        <v>46</v>
      </c>
      <c r="J21" t="s">
        <v>32</v>
      </c>
      <c r="K21" t="s">
        <v>20</v>
      </c>
      <c r="L21" t="s">
        <v>26</v>
      </c>
      <c r="M21" t="s">
        <v>22</v>
      </c>
      <c r="N21" t="s">
        <v>22</v>
      </c>
      <c r="O21" t="str">
        <f>VLOOKUP(A21,Sheet1!A:D,4,0)</f>
        <v>Green</v>
      </c>
      <c r="P21">
        <f>VLOOKUP(A21,Sheet1!A:I,8,0)</f>
        <v>232447</v>
      </c>
      <c r="Q21">
        <f>VLOOKUP(A21,Sheet1!A:I,9,0)</f>
        <v>0</v>
      </c>
      <c r="R21">
        <f>VLOOKUP(A21,Sheet1!A:E,5,0)</f>
        <v>248948</v>
      </c>
      <c r="S21">
        <f>VLOOKUP(A21,Sheet1!A:F,6,0)</f>
        <v>248948</v>
      </c>
      <c r="U21" t="e">
        <f>VLOOKUP(A21,New_scrd!A:H,8,0)</f>
        <v>#N/A</v>
      </c>
    </row>
    <row r="22" spans="1:21" hidden="1" x14ac:dyDescent="0.3">
      <c r="A22" t="s">
        <v>53</v>
      </c>
      <c r="B22" t="s">
        <v>15</v>
      </c>
      <c r="C22">
        <v>19</v>
      </c>
      <c r="D22" t="s">
        <v>31</v>
      </c>
      <c r="E22">
        <v>2016</v>
      </c>
      <c r="F22">
        <v>50</v>
      </c>
      <c r="G22">
        <v>0.24865473699999999</v>
      </c>
      <c r="H22" t="s">
        <v>17</v>
      </c>
      <c r="I22" t="s">
        <v>54</v>
      </c>
      <c r="J22" t="s">
        <v>19</v>
      </c>
      <c r="K22" t="s">
        <v>20</v>
      </c>
      <c r="L22" t="s">
        <v>26</v>
      </c>
      <c r="M22" t="s">
        <v>22</v>
      </c>
      <c r="N22" t="s">
        <v>22</v>
      </c>
      <c r="O22" t="str">
        <f>VLOOKUP(A22,Sheet1!A:D,4,0)</f>
        <v>Manual</v>
      </c>
      <c r="P22">
        <f>VLOOKUP(A22,Sheet1!A:I,8,0)</f>
        <v>146360</v>
      </c>
      <c r="Q22">
        <f>VLOOKUP(A22,Sheet1!A:I,9,0)</f>
        <v>0</v>
      </c>
      <c r="R22">
        <f>VLOOKUP(A22,Sheet1!A:E,5,0)</f>
        <v>192559</v>
      </c>
      <c r="S22">
        <f>VLOOKUP(A22,Sheet1!A:F,6,0)</f>
        <v>222708</v>
      </c>
      <c r="U22" t="e">
        <f>VLOOKUP(A22,New_scrd!A:H,8,0)</f>
        <v>#N/A</v>
      </c>
    </row>
    <row r="23" spans="1:21" hidden="1" x14ac:dyDescent="0.3">
      <c r="A23" t="s">
        <v>55</v>
      </c>
      <c r="B23" t="s">
        <v>24</v>
      </c>
      <c r="C23">
        <v>25</v>
      </c>
      <c r="D23" t="s">
        <v>28</v>
      </c>
      <c r="E23">
        <v>2013</v>
      </c>
      <c r="F23">
        <v>38</v>
      </c>
      <c r="G23">
        <v>0.15144476200000001</v>
      </c>
      <c r="H23" t="s">
        <v>17</v>
      </c>
      <c r="I23" t="s">
        <v>18</v>
      </c>
      <c r="J23" t="s">
        <v>19</v>
      </c>
      <c r="K23" t="s">
        <v>20</v>
      </c>
      <c r="L23" t="s">
        <v>21</v>
      </c>
      <c r="M23" t="s">
        <v>22</v>
      </c>
      <c r="N23" t="s">
        <v>22</v>
      </c>
      <c r="O23" t="str">
        <f>VLOOKUP(A23,Sheet1!A:D,4,0)</f>
        <v>Green</v>
      </c>
      <c r="P23">
        <f>VLOOKUP(A23,Sheet1!A:I,8,0)</f>
        <v>102649</v>
      </c>
      <c r="Q23">
        <f>VLOOKUP(A23,Sheet1!A:I,9,0)</f>
        <v>0</v>
      </c>
      <c r="R23">
        <f>VLOOKUP(A23,Sheet1!A:E,5,0)</f>
        <v>132432</v>
      </c>
      <c r="S23">
        <f>VLOOKUP(A23,Sheet1!A:F,6,0)</f>
        <v>132432</v>
      </c>
      <c r="U23" t="e">
        <f>VLOOKUP(A23,New_scrd!A:H,8,0)</f>
        <v>#N/A</v>
      </c>
    </row>
    <row r="24" spans="1:21" hidden="1" x14ac:dyDescent="0.3">
      <c r="A24" t="s">
        <v>56</v>
      </c>
      <c r="B24" t="s">
        <v>24</v>
      </c>
      <c r="C24">
        <v>25</v>
      </c>
      <c r="D24" t="s">
        <v>28</v>
      </c>
      <c r="E24">
        <v>2010</v>
      </c>
      <c r="F24">
        <v>59</v>
      </c>
      <c r="G24">
        <v>0.31654179300000002</v>
      </c>
      <c r="H24" t="s">
        <v>17</v>
      </c>
      <c r="I24" t="s">
        <v>18</v>
      </c>
      <c r="J24" t="s">
        <v>19</v>
      </c>
      <c r="K24" t="s">
        <v>20</v>
      </c>
      <c r="L24" t="s">
        <v>21</v>
      </c>
      <c r="M24" t="s">
        <v>22</v>
      </c>
      <c r="N24" t="s">
        <v>22</v>
      </c>
      <c r="O24" t="str">
        <f>VLOOKUP(A24,Sheet1!A:D,4,0)</f>
        <v>Green</v>
      </c>
      <c r="P24">
        <f>VLOOKUP(A24,Sheet1!A:I,8,0)</f>
        <v>185175</v>
      </c>
      <c r="Q24">
        <f>VLOOKUP(A24,Sheet1!A:I,9,0)</f>
        <v>0</v>
      </c>
      <c r="R24">
        <f>VLOOKUP(A24,Sheet1!A:E,5,0)</f>
        <v>201792</v>
      </c>
      <c r="S24">
        <f>VLOOKUP(A24,Sheet1!A:F,6,0)</f>
        <v>201792</v>
      </c>
      <c r="U24" t="e">
        <f>VLOOKUP(A24,New_scrd!A:H,8,0)</f>
        <v>#N/A</v>
      </c>
    </row>
    <row r="25" spans="1:21" hidden="1" x14ac:dyDescent="0.3">
      <c r="A25" t="s">
        <v>57</v>
      </c>
      <c r="B25" t="s">
        <v>15</v>
      </c>
      <c r="C25">
        <v>25</v>
      </c>
      <c r="D25" t="s">
        <v>25</v>
      </c>
      <c r="E25">
        <v>2011</v>
      </c>
      <c r="F25">
        <v>44</v>
      </c>
      <c r="G25">
        <v>0.21886245200000001</v>
      </c>
      <c r="H25" t="s">
        <v>17</v>
      </c>
      <c r="I25" t="s">
        <v>46</v>
      </c>
      <c r="J25" t="s">
        <v>19</v>
      </c>
      <c r="K25" t="s">
        <v>20</v>
      </c>
      <c r="L25" t="s">
        <v>26</v>
      </c>
      <c r="M25" t="s">
        <v>22</v>
      </c>
      <c r="N25" t="s">
        <v>22</v>
      </c>
      <c r="O25" t="str">
        <f>VLOOKUP(A25,Sheet1!A:D,4,0)</f>
        <v>Green</v>
      </c>
      <c r="P25">
        <f>VLOOKUP(A25,Sheet1!A:I,8,0)</f>
        <v>111945</v>
      </c>
      <c r="Q25">
        <f>VLOOKUP(A25,Sheet1!A:I,9,0)</f>
        <v>0</v>
      </c>
      <c r="R25">
        <f>VLOOKUP(A25,Sheet1!A:E,5,0)</f>
        <v>182046.14</v>
      </c>
      <c r="S25">
        <f>VLOOKUP(A25,Sheet1!A:F,6,0)</f>
        <v>195000</v>
      </c>
      <c r="U25" t="e">
        <f>VLOOKUP(A25,New_scrd!A:H,8,0)</f>
        <v>#N/A</v>
      </c>
    </row>
    <row r="26" spans="1:21" hidden="1" x14ac:dyDescent="0.3">
      <c r="A26" t="s">
        <v>58</v>
      </c>
      <c r="B26" t="s">
        <v>15</v>
      </c>
      <c r="C26">
        <v>49</v>
      </c>
      <c r="D26" t="s">
        <v>16</v>
      </c>
      <c r="E26">
        <v>2015</v>
      </c>
      <c r="F26">
        <v>76</v>
      </c>
      <c r="G26">
        <v>0.54290869600000002</v>
      </c>
      <c r="H26" t="s">
        <v>17</v>
      </c>
      <c r="I26" t="s">
        <v>18</v>
      </c>
      <c r="J26" t="s">
        <v>19</v>
      </c>
      <c r="K26" t="s">
        <v>20</v>
      </c>
      <c r="L26" t="s">
        <v>26</v>
      </c>
      <c r="M26" t="s">
        <v>22</v>
      </c>
      <c r="N26" t="s">
        <v>22</v>
      </c>
      <c r="O26" t="str">
        <f>VLOOKUP(A26,Sheet1!A:D,4,0)</f>
        <v>NA</v>
      </c>
      <c r="P26">
        <f>VLOOKUP(A26,Sheet1!A:I,8,0)</f>
        <v>532094</v>
      </c>
      <c r="Q26">
        <f>VLOOKUP(A26,Sheet1!A:I,9,0)</f>
        <v>0</v>
      </c>
      <c r="R26">
        <f>VLOOKUP(A26,Sheet1!A:E,5,0)</f>
        <v>340550</v>
      </c>
      <c r="S26">
        <f>VLOOKUP(A26,Sheet1!A:F,6,0)</f>
        <v>340550</v>
      </c>
      <c r="U26" t="e">
        <f>VLOOKUP(A26,New_scrd!A:H,8,0)</f>
        <v>#N/A</v>
      </c>
    </row>
    <row r="27" spans="1:21" hidden="1" x14ac:dyDescent="0.3">
      <c r="A27" t="s">
        <v>59</v>
      </c>
      <c r="B27" t="s">
        <v>15</v>
      </c>
      <c r="C27">
        <v>37</v>
      </c>
      <c r="D27" t="s">
        <v>25</v>
      </c>
      <c r="E27">
        <v>2016</v>
      </c>
      <c r="F27">
        <v>51</v>
      </c>
      <c r="G27">
        <v>0.51310224100000001</v>
      </c>
      <c r="H27" t="s">
        <v>17</v>
      </c>
      <c r="I27" t="s">
        <v>18</v>
      </c>
      <c r="J27" t="s">
        <v>32</v>
      </c>
      <c r="K27" t="s">
        <v>20</v>
      </c>
      <c r="L27" t="s">
        <v>34</v>
      </c>
      <c r="M27" t="s">
        <v>22</v>
      </c>
      <c r="N27" t="s">
        <v>22</v>
      </c>
      <c r="O27" t="str">
        <f>VLOOKUP(A27,Sheet1!A:D,4,0)</f>
        <v>Green</v>
      </c>
      <c r="P27">
        <f>VLOOKUP(A27,Sheet1!A:I,8,0)</f>
        <v>512480</v>
      </c>
      <c r="Q27">
        <f>VLOOKUP(A27,Sheet1!A:I,9,0)</f>
        <v>0</v>
      </c>
      <c r="R27">
        <f>VLOOKUP(A27,Sheet1!A:E,5,0)</f>
        <v>303135.35999999999</v>
      </c>
      <c r="S27">
        <f>VLOOKUP(A27,Sheet1!A:F,6,0)</f>
        <v>330684</v>
      </c>
      <c r="U27" t="e">
        <f>VLOOKUP(A27,New_scrd!A:H,8,0)</f>
        <v>#N/A</v>
      </c>
    </row>
    <row r="28" spans="1:21" hidden="1" x14ac:dyDescent="0.3">
      <c r="A28" t="s">
        <v>60</v>
      </c>
      <c r="B28" t="s">
        <v>15</v>
      </c>
      <c r="C28">
        <v>29</v>
      </c>
      <c r="D28" t="s">
        <v>28</v>
      </c>
      <c r="E28">
        <v>2014</v>
      </c>
      <c r="F28">
        <v>46</v>
      </c>
      <c r="G28">
        <v>0.44857063600000002</v>
      </c>
      <c r="H28" t="s">
        <v>17</v>
      </c>
      <c r="I28" t="s">
        <v>18</v>
      </c>
      <c r="J28" t="s">
        <v>32</v>
      </c>
      <c r="K28" t="s">
        <v>43</v>
      </c>
      <c r="L28" t="s">
        <v>21</v>
      </c>
      <c r="M28" t="s">
        <v>22</v>
      </c>
      <c r="N28" t="s">
        <v>22</v>
      </c>
      <c r="O28" t="str">
        <f>VLOOKUP(A28,Sheet1!A:D,4,0)</f>
        <v>Green</v>
      </c>
      <c r="P28">
        <f>VLOOKUP(A28,Sheet1!A:I,8,0)</f>
        <v>356083</v>
      </c>
      <c r="Q28">
        <f>VLOOKUP(A28,Sheet1!A:I,9,0)</f>
        <v>0</v>
      </c>
      <c r="R28">
        <f>VLOOKUP(A28,Sheet1!A:E,5,0)</f>
        <v>276260</v>
      </c>
      <c r="S28">
        <f>VLOOKUP(A28,Sheet1!A:F,6,0)</f>
        <v>311868</v>
      </c>
      <c r="U28" t="e">
        <f>VLOOKUP(A28,New_scrd!A:H,8,0)</f>
        <v>#N/A</v>
      </c>
    </row>
    <row r="29" spans="1:21" hidden="1" x14ac:dyDescent="0.3">
      <c r="A29" t="s">
        <v>61</v>
      </c>
      <c r="B29" t="s">
        <v>15</v>
      </c>
      <c r="C29">
        <v>25</v>
      </c>
      <c r="D29" t="s">
        <v>28</v>
      </c>
      <c r="E29">
        <v>2014</v>
      </c>
      <c r="F29">
        <v>33</v>
      </c>
      <c r="G29">
        <v>0.37243563400000002</v>
      </c>
      <c r="H29" t="s">
        <v>17</v>
      </c>
      <c r="I29" t="s">
        <v>54</v>
      </c>
      <c r="J29" t="s">
        <v>19</v>
      </c>
      <c r="K29" t="s">
        <v>20</v>
      </c>
      <c r="L29" t="s">
        <v>26</v>
      </c>
      <c r="M29" t="s">
        <v>22</v>
      </c>
      <c r="N29" t="s">
        <v>22</v>
      </c>
      <c r="O29" t="str">
        <f>VLOOKUP(A29,Sheet1!A:D,4,0)</f>
        <v>Manual</v>
      </c>
      <c r="P29">
        <f>VLOOKUP(A29,Sheet1!A:I,8,0)</f>
        <v>293434</v>
      </c>
      <c r="Q29">
        <f>VLOOKUP(A29,Sheet1!A:I,9,0)</f>
        <v>0</v>
      </c>
      <c r="R29">
        <f>VLOOKUP(A29,Sheet1!A:E,5,0)</f>
        <v>230170</v>
      </c>
      <c r="S29">
        <f>VLOOKUP(A29,Sheet1!A:F,6,0)</f>
        <v>230170</v>
      </c>
      <c r="U29" t="e">
        <f>VLOOKUP(A29,New_scrd!A:H,8,0)</f>
        <v>#N/A</v>
      </c>
    </row>
    <row r="30" spans="1:21" hidden="1" x14ac:dyDescent="0.3">
      <c r="A30" t="s">
        <v>62</v>
      </c>
      <c r="B30" t="s">
        <v>15</v>
      </c>
      <c r="C30">
        <v>19</v>
      </c>
      <c r="D30" t="s">
        <v>16</v>
      </c>
      <c r="E30">
        <v>2013</v>
      </c>
      <c r="F30">
        <v>48</v>
      </c>
      <c r="G30">
        <v>0.111214508</v>
      </c>
      <c r="H30" t="s">
        <v>17</v>
      </c>
      <c r="I30" t="s">
        <v>63</v>
      </c>
      <c r="J30" t="s">
        <v>19</v>
      </c>
      <c r="K30" t="s">
        <v>20</v>
      </c>
      <c r="L30" t="s">
        <v>26</v>
      </c>
      <c r="M30" t="s">
        <v>22</v>
      </c>
      <c r="N30" t="s">
        <v>22</v>
      </c>
      <c r="O30" t="str">
        <f>VLOOKUP(A30,Sheet1!A:D,4,0)</f>
        <v>Manual</v>
      </c>
      <c r="P30">
        <f>VLOOKUP(A30,Sheet1!A:I,8,0)</f>
        <v>72077</v>
      </c>
      <c r="Q30">
        <f>VLOOKUP(A30,Sheet1!A:I,9,0)</f>
        <v>0</v>
      </c>
      <c r="R30">
        <f>VLOOKUP(A30,Sheet1!A:E,5,0)</f>
        <v>85288</v>
      </c>
      <c r="S30">
        <f>VLOOKUP(A30,Sheet1!A:F,6,0)</f>
        <v>87860</v>
      </c>
      <c r="U30" t="e">
        <f>VLOOKUP(A30,New_scrd!A:H,8,0)</f>
        <v>#N/A</v>
      </c>
    </row>
    <row r="31" spans="1:21" hidden="1" x14ac:dyDescent="0.3">
      <c r="A31" t="s">
        <v>64</v>
      </c>
      <c r="B31" t="s">
        <v>15</v>
      </c>
      <c r="C31">
        <v>49</v>
      </c>
      <c r="D31" t="s">
        <v>31</v>
      </c>
      <c r="E31">
        <v>2015</v>
      </c>
      <c r="F31">
        <v>53</v>
      </c>
      <c r="G31">
        <v>0.29124</v>
      </c>
      <c r="H31" t="s">
        <v>17</v>
      </c>
      <c r="I31" t="s">
        <v>18</v>
      </c>
      <c r="J31" t="s">
        <v>32</v>
      </c>
      <c r="K31" t="s">
        <v>20</v>
      </c>
      <c r="L31" t="s">
        <v>21</v>
      </c>
      <c r="M31" t="s">
        <v>22</v>
      </c>
      <c r="N31" t="s">
        <v>22</v>
      </c>
      <c r="O31" t="str">
        <f>VLOOKUP(A31,Sheet1!A:D,4,0)</f>
        <v>Green</v>
      </c>
      <c r="P31">
        <f>VLOOKUP(A31,Sheet1!A:I,8,0)</f>
        <v>280729</v>
      </c>
      <c r="Q31">
        <f>VLOOKUP(A31,Sheet1!A:I,9,0)</f>
        <v>0</v>
      </c>
      <c r="R31">
        <f>VLOOKUP(A31,Sheet1!A:E,5,0)</f>
        <v>201720</v>
      </c>
      <c r="S31">
        <f>VLOOKUP(A31,Sheet1!A:F,6,0)</f>
        <v>201720</v>
      </c>
      <c r="U31" t="e">
        <f>VLOOKUP(A31,New_scrd!A:H,8,0)</f>
        <v>#N/A</v>
      </c>
    </row>
    <row r="32" spans="1:21" hidden="1" x14ac:dyDescent="0.3">
      <c r="A32" t="s">
        <v>65</v>
      </c>
      <c r="B32" t="s">
        <v>15</v>
      </c>
      <c r="C32">
        <v>49</v>
      </c>
      <c r="D32" t="s">
        <v>16</v>
      </c>
      <c r="E32">
        <v>2018</v>
      </c>
      <c r="F32">
        <v>32</v>
      </c>
      <c r="G32">
        <v>0.34040697399999997</v>
      </c>
      <c r="H32" t="s">
        <v>17</v>
      </c>
      <c r="I32" t="s">
        <v>18</v>
      </c>
      <c r="J32" t="s">
        <v>32</v>
      </c>
      <c r="K32" t="s">
        <v>20</v>
      </c>
      <c r="L32" t="s">
        <v>34</v>
      </c>
      <c r="M32" t="s">
        <v>22</v>
      </c>
      <c r="N32" t="s">
        <v>22</v>
      </c>
      <c r="O32" t="str">
        <f>VLOOKUP(A32,Sheet1!A:D,4,0)</f>
        <v>Green</v>
      </c>
      <c r="P32">
        <f>VLOOKUP(A32,Sheet1!A:I,8,0)</f>
        <v>365859</v>
      </c>
      <c r="Q32">
        <f>VLOOKUP(A32,Sheet1!A:I,9,0)</f>
        <v>0</v>
      </c>
      <c r="R32">
        <f>VLOOKUP(A32,Sheet1!A:E,5,0)</f>
        <v>167101</v>
      </c>
      <c r="S32">
        <f>VLOOKUP(A32,Sheet1!A:F,6,0)</f>
        <v>167101</v>
      </c>
      <c r="U32" t="e">
        <f>VLOOKUP(A32,New_scrd!A:H,8,0)</f>
        <v>#N/A</v>
      </c>
    </row>
    <row r="33" spans="1:21" hidden="1" x14ac:dyDescent="0.3">
      <c r="A33" t="s">
        <v>66</v>
      </c>
      <c r="B33" t="s">
        <v>15</v>
      </c>
      <c r="C33">
        <v>49</v>
      </c>
      <c r="D33" t="s">
        <v>25</v>
      </c>
      <c r="E33">
        <v>2018</v>
      </c>
      <c r="F33">
        <v>44</v>
      </c>
      <c r="G33">
        <v>0.34593174799999998</v>
      </c>
      <c r="H33" t="s">
        <v>17</v>
      </c>
      <c r="I33" t="s">
        <v>18</v>
      </c>
      <c r="J33" t="s">
        <v>32</v>
      </c>
      <c r="K33" t="s">
        <v>43</v>
      </c>
      <c r="L33" t="s">
        <v>21</v>
      </c>
      <c r="M33" t="s">
        <v>22</v>
      </c>
      <c r="N33" t="s">
        <v>22</v>
      </c>
      <c r="O33" t="str">
        <f>VLOOKUP(A33,Sheet1!A:D,4,0)</f>
        <v>Green</v>
      </c>
      <c r="P33">
        <f>VLOOKUP(A33,Sheet1!A:I,8,0)</f>
        <v>372211</v>
      </c>
      <c r="Q33">
        <f>VLOOKUP(A33,Sheet1!A:I,9,0)</f>
        <v>0</v>
      </c>
      <c r="R33">
        <f>VLOOKUP(A33,Sheet1!A:E,5,0)</f>
        <v>211276</v>
      </c>
      <c r="S33">
        <f>VLOOKUP(A33,Sheet1!A:F,6,0)</f>
        <v>227822</v>
      </c>
      <c r="U33" t="e">
        <f>VLOOKUP(A33,New_scrd!A:H,8,0)</f>
        <v>#N/A</v>
      </c>
    </row>
    <row r="34" spans="1:21" hidden="1" x14ac:dyDescent="0.3">
      <c r="A34" t="s">
        <v>67</v>
      </c>
      <c r="B34" t="s">
        <v>15</v>
      </c>
      <c r="C34">
        <v>37</v>
      </c>
      <c r="D34" t="s">
        <v>68</v>
      </c>
      <c r="E34">
        <v>2017</v>
      </c>
      <c r="F34">
        <v>40</v>
      </c>
      <c r="G34">
        <v>0.26173750000000001</v>
      </c>
      <c r="H34" t="s">
        <v>17</v>
      </c>
      <c r="I34" t="s">
        <v>18</v>
      </c>
      <c r="J34" t="s">
        <v>19</v>
      </c>
      <c r="K34" t="s">
        <v>20</v>
      </c>
      <c r="L34" t="s">
        <v>26</v>
      </c>
      <c r="M34" t="s">
        <v>22</v>
      </c>
      <c r="N34" t="s">
        <v>22</v>
      </c>
      <c r="O34" t="str">
        <f>VLOOKUP(A34,Sheet1!A:D,4,0)</f>
        <v>Green</v>
      </c>
      <c r="P34">
        <f>VLOOKUP(A34,Sheet1!A:I,8,0)</f>
        <v>252927</v>
      </c>
      <c r="Q34">
        <f>VLOOKUP(A34,Sheet1!A:I,9,0)</f>
        <v>0</v>
      </c>
      <c r="R34">
        <f>VLOOKUP(A34,Sheet1!A:E,5,0)</f>
        <v>183372</v>
      </c>
      <c r="S34">
        <f>VLOOKUP(A34,Sheet1!A:F,6,0)</f>
        <v>183372</v>
      </c>
      <c r="U34" t="e">
        <f>VLOOKUP(A34,New_scrd!A:H,8,0)</f>
        <v>#N/A</v>
      </c>
    </row>
    <row r="35" spans="1:21" hidden="1" x14ac:dyDescent="0.3">
      <c r="A35" t="s">
        <v>69</v>
      </c>
      <c r="B35" t="s">
        <v>15</v>
      </c>
      <c r="C35">
        <v>37</v>
      </c>
      <c r="D35" t="s">
        <v>16</v>
      </c>
      <c r="E35">
        <v>2014</v>
      </c>
      <c r="F35">
        <v>37</v>
      </c>
      <c r="G35">
        <v>0.33308763000000002</v>
      </c>
      <c r="H35" t="s">
        <v>17</v>
      </c>
      <c r="I35" t="s">
        <v>46</v>
      </c>
      <c r="J35" t="s">
        <v>19</v>
      </c>
      <c r="K35" t="s">
        <v>20</v>
      </c>
      <c r="L35" t="s">
        <v>26</v>
      </c>
      <c r="M35" t="s">
        <v>22</v>
      </c>
      <c r="N35" t="s">
        <v>22</v>
      </c>
      <c r="O35" t="str">
        <f>VLOOKUP(A35,Sheet1!A:D,4,0)</f>
        <v>Green</v>
      </c>
      <c r="P35">
        <f>VLOOKUP(A35,Sheet1!A:I,8,0)</f>
        <v>293997</v>
      </c>
      <c r="Q35">
        <f>VLOOKUP(A35,Sheet1!A:I,9,0)</f>
        <v>0</v>
      </c>
      <c r="R35">
        <f>VLOOKUP(A35,Sheet1!A:E,5,0)</f>
        <v>206896</v>
      </c>
      <c r="S35">
        <f>VLOOKUP(A35,Sheet1!A:F,6,0)</f>
        <v>214968</v>
      </c>
      <c r="U35" t="e">
        <f>VLOOKUP(A35,New_scrd!A:H,8,0)</f>
        <v>#N/A</v>
      </c>
    </row>
    <row r="36" spans="1:21" hidden="1" x14ac:dyDescent="0.3">
      <c r="A36" t="s">
        <v>70</v>
      </c>
      <c r="B36" t="s">
        <v>24</v>
      </c>
      <c r="C36">
        <v>13</v>
      </c>
      <c r="D36" t="s">
        <v>25</v>
      </c>
      <c r="E36">
        <v>2014</v>
      </c>
      <c r="F36">
        <v>49</v>
      </c>
      <c r="G36">
        <v>0.14065811</v>
      </c>
      <c r="H36" t="s">
        <v>17</v>
      </c>
      <c r="I36" t="s">
        <v>54</v>
      </c>
      <c r="J36" t="s">
        <v>19</v>
      </c>
      <c r="K36" t="s">
        <v>20</v>
      </c>
      <c r="L36" t="s">
        <v>21</v>
      </c>
      <c r="M36" t="s">
        <v>37</v>
      </c>
      <c r="N36" t="s">
        <v>22</v>
      </c>
      <c r="O36" t="str">
        <f>VLOOKUP(A36,Sheet1!A:D,4,0)</f>
        <v>Green</v>
      </c>
      <c r="P36">
        <f>VLOOKUP(A36,Sheet1!A:I,8,0)</f>
        <v>92405</v>
      </c>
      <c r="Q36">
        <f>VLOOKUP(A36,Sheet1!A:I,9,0)</f>
        <v>92405</v>
      </c>
      <c r="R36">
        <f>VLOOKUP(A36,Sheet1!A:E,5,0)</f>
        <v>111989</v>
      </c>
      <c r="S36">
        <f>VLOOKUP(A36,Sheet1!A:F,6,0)</f>
        <v>181379</v>
      </c>
      <c r="U36" t="e">
        <f>VLOOKUP(A36,New_scrd!A:H,8,0)</f>
        <v>#N/A</v>
      </c>
    </row>
    <row r="37" spans="1:21" hidden="1" x14ac:dyDescent="0.3">
      <c r="A37" t="s">
        <v>71</v>
      </c>
      <c r="B37" t="s">
        <v>15</v>
      </c>
      <c r="C37">
        <v>25</v>
      </c>
      <c r="D37" t="s">
        <v>31</v>
      </c>
      <c r="E37">
        <v>2018</v>
      </c>
      <c r="F37">
        <v>72</v>
      </c>
      <c r="G37">
        <v>0.31282297399999998</v>
      </c>
      <c r="H37" t="s">
        <v>72</v>
      </c>
      <c r="I37" t="s">
        <v>18</v>
      </c>
      <c r="J37" t="s">
        <v>19</v>
      </c>
      <c r="K37" t="s">
        <v>43</v>
      </c>
      <c r="L37" t="s">
        <v>21</v>
      </c>
      <c r="M37" t="s">
        <v>22</v>
      </c>
      <c r="N37" t="s">
        <v>22</v>
      </c>
      <c r="O37" t="str">
        <f>VLOOKUP(A37,Sheet1!A:D,4,0)</f>
        <v>Green</v>
      </c>
      <c r="P37">
        <f>VLOOKUP(A37,Sheet1!A:I,8,0)</f>
        <v>205329</v>
      </c>
      <c r="Q37">
        <f>VLOOKUP(A37,Sheet1!A:I,9,0)</f>
        <v>0</v>
      </c>
      <c r="R37">
        <f>VLOOKUP(A37,Sheet1!A:E,5,0)</f>
        <v>326710.15000000002</v>
      </c>
      <c r="S37">
        <f>VLOOKUP(A37,Sheet1!A:F,6,0)</f>
        <v>330570</v>
      </c>
      <c r="U37" t="e">
        <f>VLOOKUP(A37,New_scrd!A:H,8,0)</f>
        <v>#N/A</v>
      </c>
    </row>
    <row r="38" spans="1:21" hidden="1" x14ac:dyDescent="0.3">
      <c r="A38" t="s">
        <v>73</v>
      </c>
      <c r="B38" t="s">
        <v>15</v>
      </c>
      <c r="C38">
        <v>19</v>
      </c>
      <c r="D38" t="s">
        <v>25</v>
      </c>
      <c r="E38">
        <v>2012</v>
      </c>
      <c r="F38">
        <v>33</v>
      </c>
      <c r="G38">
        <v>0.19615960599999999</v>
      </c>
      <c r="H38" t="s">
        <v>17</v>
      </c>
      <c r="I38" t="s">
        <v>46</v>
      </c>
      <c r="J38" t="s">
        <v>19</v>
      </c>
      <c r="K38" t="s">
        <v>43</v>
      </c>
      <c r="L38" t="s">
        <v>26</v>
      </c>
      <c r="M38" t="s">
        <v>22</v>
      </c>
      <c r="N38" t="s">
        <v>22</v>
      </c>
      <c r="O38" t="str">
        <f>VLOOKUP(A38,Sheet1!A:D,4,0)</f>
        <v>Green</v>
      </c>
      <c r="P38">
        <f>VLOOKUP(A38,Sheet1!A:I,8,0)</f>
        <v>105299</v>
      </c>
      <c r="Q38">
        <f>VLOOKUP(A38,Sheet1!A:I,9,0)</f>
        <v>0</v>
      </c>
      <c r="R38">
        <f>VLOOKUP(A38,Sheet1!A:E,5,0)</f>
        <v>184457</v>
      </c>
      <c r="S38">
        <f>VLOOKUP(A38,Sheet1!A:F,6,0)</f>
        <v>184457</v>
      </c>
      <c r="U38" t="e">
        <f>VLOOKUP(A38,New_scrd!A:H,8,0)</f>
        <v>#N/A</v>
      </c>
    </row>
    <row r="39" spans="1:21" hidden="1" x14ac:dyDescent="0.3">
      <c r="A39" t="s">
        <v>74</v>
      </c>
      <c r="B39" t="s">
        <v>15</v>
      </c>
      <c r="C39">
        <v>49</v>
      </c>
      <c r="D39" t="s">
        <v>28</v>
      </c>
      <c r="E39">
        <v>2015</v>
      </c>
      <c r="F39">
        <v>52</v>
      </c>
      <c r="G39">
        <v>0.51978869599999999</v>
      </c>
      <c r="H39" t="s">
        <v>17</v>
      </c>
      <c r="I39" t="s">
        <v>18</v>
      </c>
      <c r="J39" t="s">
        <v>19</v>
      </c>
      <c r="K39" t="s">
        <v>20</v>
      </c>
      <c r="L39" t="s">
        <v>21</v>
      </c>
      <c r="M39" t="s">
        <v>22</v>
      </c>
      <c r="N39" t="s">
        <v>22</v>
      </c>
      <c r="O39" t="str">
        <f>VLOOKUP(A39,Sheet1!A:D,4,0)</f>
        <v>Green</v>
      </c>
      <c r="P39">
        <f>VLOOKUP(A39,Sheet1!A:I,8,0)</f>
        <v>483061</v>
      </c>
      <c r="Q39">
        <f>VLOOKUP(A39,Sheet1!A:I,9,0)</f>
        <v>0</v>
      </c>
      <c r="R39">
        <f>VLOOKUP(A39,Sheet1!A:E,5,0)</f>
        <v>397273</v>
      </c>
      <c r="S39">
        <f>VLOOKUP(A39,Sheet1!A:F,6,0)</f>
        <v>397273</v>
      </c>
      <c r="U39" t="e">
        <f>VLOOKUP(A39,New_scrd!A:H,8,0)</f>
        <v>#N/A</v>
      </c>
    </row>
    <row r="40" spans="1:21" hidden="1" x14ac:dyDescent="0.3">
      <c r="A40" t="s">
        <v>75</v>
      </c>
      <c r="B40" t="s">
        <v>15</v>
      </c>
      <c r="C40">
        <v>25</v>
      </c>
      <c r="D40" t="s">
        <v>28</v>
      </c>
      <c r="E40">
        <v>2017</v>
      </c>
      <c r="F40">
        <v>35</v>
      </c>
      <c r="G40">
        <v>0.54276166699999995</v>
      </c>
      <c r="H40" t="s">
        <v>17</v>
      </c>
      <c r="I40" t="s">
        <v>18</v>
      </c>
      <c r="J40" t="s">
        <v>32</v>
      </c>
      <c r="K40" t="s">
        <v>43</v>
      </c>
      <c r="L40" t="s">
        <v>21</v>
      </c>
      <c r="M40" t="s">
        <v>22</v>
      </c>
      <c r="N40" t="s">
        <v>22</v>
      </c>
      <c r="O40" t="str">
        <f>VLOOKUP(A40,Sheet1!A:D,4,0)</f>
        <v>NA</v>
      </c>
      <c r="P40">
        <f>VLOOKUP(A40,Sheet1!A:I,8,0)</f>
        <v>455188</v>
      </c>
      <c r="Q40">
        <f>VLOOKUP(A40,Sheet1!A:I,9,0)</f>
        <v>0</v>
      </c>
      <c r="R40">
        <f>VLOOKUP(A40,Sheet1!A:E,5,0)</f>
        <v>391252</v>
      </c>
      <c r="S40">
        <f>VLOOKUP(A40,Sheet1!A:F,6,0)</f>
        <v>454560</v>
      </c>
      <c r="U40" t="e">
        <f>VLOOKUP(A40,New_scrd!A:H,8,0)</f>
        <v>#N/A</v>
      </c>
    </row>
    <row r="41" spans="1:21" hidden="1" x14ac:dyDescent="0.3">
      <c r="A41" t="s">
        <v>76</v>
      </c>
      <c r="B41" t="s">
        <v>15</v>
      </c>
      <c r="C41">
        <v>25</v>
      </c>
      <c r="D41" t="s">
        <v>28</v>
      </c>
      <c r="E41">
        <v>2012</v>
      </c>
      <c r="F41">
        <v>46</v>
      </c>
      <c r="G41">
        <v>0.31027707300000001</v>
      </c>
      <c r="H41" t="s">
        <v>17</v>
      </c>
      <c r="I41" t="s">
        <v>18</v>
      </c>
      <c r="J41" t="s">
        <v>32</v>
      </c>
      <c r="K41" t="s">
        <v>43</v>
      </c>
      <c r="L41" t="s">
        <v>34</v>
      </c>
      <c r="M41" t="s">
        <v>37</v>
      </c>
      <c r="N41" t="s">
        <v>22</v>
      </c>
      <c r="O41" t="str">
        <f>VLOOKUP(A41,Sheet1!A:D,4,0)</f>
        <v>Green</v>
      </c>
      <c r="P41">
        <f>VLOOKUP(A41,Sheet1!A:I,8,0)</f>
        <v>259547</v>
      </c>
      <c r="Q41">
        <f>VLOOKUP(A41,Sheet1!A:I,9,0)</f>
        <v>259547</v>
      </c>
      <c r="R41">
        <f>VLOOKUP(A41,Sheet1!A:E,5,0)</f>
        <v>175299</v>
      </c>
      <c r="S41">
        <f>VLOOKUP(A41,Sheet1!A:F,6,0)</f>
        <v>239508</v>
      </c>
      <c r="U41" t="e">
        <f>VLOOKUP(A41,New_scrd!A:H,8,0)</f>
        <v>#N/A</v>
      </c>
    </row>
    <row r="42" spans="1:21" hidden="1" x14ac:dyDescent="0.3">
      <c r="A42" t="s">
        <v>77</v>
      </c>
      <c r="B42" t="s">
        <v>15</v>
      </c>
      <c r="C42">
        <v>25</v>
      </c>
      <c r="D42" t="s">
        <v>16</v>
      </c>
      <c r="E42">
        <v>2010</v>
      </c>
      <c r="F42">
        <v>51</v>
      </c>
      <c r="G42">
        <v>0.30897801899999999</v>
      </c>
      <c r="H42" t="s">
        <v>17</v>
      </c>
      <c r="I42" t="s">
        <v>18</v>
      </c>
      <c r="J42" t="s">
        <v>19</v>
      </c>
      <c r="K42" t="s">
        <v>78</v>
      </c>
      <c r="L42" t="s">
        <v>21</v>
      </c>
      <c r="M42" t="s">
        <v>22</v>
      </c>
      <c r="N42" t="s">
        <v>22</v>
      </c>
      <c r="O42" t="str">
        <f>VLOOKUP(A42,Sheet1!A:D,4,0)</f>
        <v>Green</v>
      </c>
      <c r="P42">
        <f>VLOOKUP(A42,Sheet1!A:I,8,0)</f>
        <v>160845</v>
      </c>
      <c r="Q42">
        <f>VLOOKUP(A42,Sheet1!A:I,9,0)</f>
        <v>0</v>
      </c>
      <c r="R42">
        <f>VLOOKUP(A42,Sheet1!A:E,5,0)</f>
        <v>230454</v>
      </c>
      <c r="S42">
        <f>VLOOKUP(A42,Sheet1!A:F,6,0)</f>
        <v>230454</v>
      </c>
      <c r="U42" t="e">
        <f>VLOOKUP(A42,New_scrd!A:H,8,0)</f>
        <v>#N/A</v>
      </c>
    </row>
    <row r="43" spans="1:21" hidden="1" x14ac:dyDescent="0.3">
      <c r="A43" t="s">
        <v>79</v>
      </c>
      <c r="B43" t="s">
        <v>15</v>
      </c>
      <c r="C43">
        <v>37</v>
      </c>
      <c r="D43" t="s">
        <v>31</v>
      </c>
      <c r="E43">
        <v>2014</v>
      </c>
      <c r="F43">
        <v>46</v>
      </c>
      <c r="G43">
        <v>0.29048323700000001</v>
      </c>
      <c r="H43" t="s">
        <v>17</v>
      </c>
      <c r="I43" t="s">
        <v>18</v>
      </c>
      <c r="J43" t="s">
        <v>80</v>
      </c>
      <c r="K43" t="s">
        <v>20</v>
      </c>
      <c r="L43" t="s">
        <v>34</v>
      </c>
      <c r="M43" t="s">
        <v>22</v>
      </c>
      <c r="N43" t="s">
        <v>22</v>
      </c>
      <c r="O43" t="str">
        <f>VLOOKUP(A43,Sheet1!A:D,4,0)</f>
        <v>Green</v>
      </c>
      <c r="P43">
        <f>VLOOKUP(A43,Sheet1!A:I,8,0)</f>
        <v>252927</v>
      </c>
      <c r="Q43">
        <f>VLOOKUP(A43,Sheet1!A:I,9,0)</f>
        <v>0</v>
      </c>
      <c r="R43">
        <f>VLOOKUP(A43,Sheet1!A:E,5,0)</f>
        <v>183264</v>
      </c>
      <c r="S43">
        <f>VLOOKUP(A43,Sheet1!A:F,6,0)</f>
        <v>183264</v>
      </c>
      <c r="U43" t="e">
        <f>VLOOKUP(A43,New_scrd!A:H,8,0)</f>
        <v>#N/A</v>
      </c>
    </row>
    <row r="44" spans="1:21" hidden="1" x14ac:dyDescent="0.3">
      <c r="A44" t="s">
        <v>81</v>
      </c>
      <c r="B44" t="s">
        <v>15</v>
      </c>
      <c r="C44">
        <v>37</v>
      </c>
      <c r="D44" t="s">
        <v>16</v>
      </c>
      <c r="E44">
        <v>2014</v>
      </c>
      <c r="F44">
        <v>52</v>
      </c>
      <c r="G44">
        <v>0.28821086699999998</v>
      </c>
      <c r="H44" t="s">
        <v>72</v>
      </c>
      <c r="I44" t="s">
        <v>18</v>
      </c>
      <c r="J44" t="s">
        <v>32</v>
      </c>
      <c r="K44" t="s">
        <v>20</v>
      </c>
      <c r="L44" t="s">
        <v>34</v>
      </c>
      <c r="M44" t="s">
        <v>22</v>
      </c>
      <c r="N44" t="s">
        <v>22</v>
      </c>
      <c r="O44" t="str">
        <f>VLOOKUP(A44,Sheet1!A:D,4,0)</f>
        <v>Green</v>
      </c>
      <c r="P44">
        <f>VLOOKUP(A44,Sheet1!A:I,8,0)</f>
        <v>227237</v>
      </c>
      <c r="Q44">
        <f>VLOOKUP(A44,Sheet1!A:I,9,0)</f>
        <v>0</v>
      </c>
      <c r="R44">
        <f>VLOOKUP(A44,Sheet1!A:E,5,0)</f>
        <v>211560</v>
      </c>
      <c r="S44">
        <f>VLOOKUP(A44,Sheet1!A:F,6,0)</f>
        <v>211560</v>
      </c>
      <c r="U44" t="e">
        <f>VLOOKUP(A44,New_scrd!A:H,8,0)</f>
        <v>#N/A</v>
      </c>
    </row>
    <row r="45" spans="1:21" hidden="1" x14ac:dyDescent="0.3">
      <c r="A45" t="s">
        <v>82</v>
      </c>
      <c r="B45" t="s">
        <v>24</v>
      </c>
      <c r="C45">
        <v>37</v>
      </c>
      <c r="D45" t="s">
        <v>25</v>
      </c>
      <c r="E45">
        <v>2014</v>
      </c>
      <c r="F45">
        <v>51</v>
      </c>
      <c r="G45">
        <v>0.58064739899999995</v>
      </c>
      <c r="H45" t="s">
        <v>17</v>
      </c>
      <c r="I45" t="s">
        <v>18</v>
      </c>
      <c r="J45" t="s">
        <v>32</v>
      </c>
      <c r="K45" t="s">
        <v>20</v>
      </c>
      <c r="L45" t="s">
        <v>21</v>
      </c>
      <c r="M45" t="s">
        <v>22</v>
      </c>
      <c r="N45" t="s">
        <v>22</v>
      </c>
      <c r="O45" t="str">
        <f>VLOOKUP(A45,Sheet1!A:D,4,0)</f>
        <v>Green</v>
      </c>
      <c r="P45">
        <f>VLOOKUP(A45,Sheet1!A:I,8,0)</f>
        <v>517025</v>
      </c>
      <c r="Q45">
        <f>VLOOKUP(A45,Sheet1!A:I,9,0)</f>
        <v>0</v>
      </c>
      <c r="R45">
        <f>VLOOKUP(A45,Sheet1!A:E,5,0)</f>
        <v>323125</v>
      </c>
      <c r="S45">
        <f>VLOOKUP(A45,Sheet1!A:F,6,0)</f>
        <v>323125</v>
      </c>
      <c r="U45" t="e">
        <f>VLOOKUP(A45,New_scrd!A:H,8,0)</f>
        <v>#N/A</v>
      </c>
    </row>
    <row r="46" spans="1:21" hidden="1" x14ac:dyDescent="0.3">
      <c r="A46" t="s">
        <v>83</v>
      </c>
      <c r="B46" t="s">
        <v>15</v>
      </c>
      <c r="C46">
        <v>37</v>
      </c>
      <c r="D46" t="s">
        <v>16</v>
      </c>
      <c r="E46">
        <v>2015</v>
      </c>
      <c r="F46">
        <v>63</v>
      </c>
      <c r="G46">
        <v>0.27281826100000001</v>
      </c>
      <c r="H46" t="s">
        <v>17</v>
      </c>
      <c r="I46" t="s">
        <v>18</v>
      </c>
      <c r="J46" t="s">
        <v>32</v>
      </c>
      <c r="K46" t="s">
        <v>43</v>
      </c>
      <c r="L46" t="s">
        <v>34</v>
      </c>
      <c r="M46" t="s">
        <v>22</v>
      </c>
      <c r="N46" t="s">
        <v>22</v>
      </c>
      <c r="O46" t="str">
        <f>VLOOKUP(A46,Sheet1!A:D,4,0)</f>
        <v>Green</v>
      </c>
      <c r="P46">
        <f>VLOOKUP(A46,Sheet1!A:I,8,0)</f>
        <v>225590</v>
      </c>
      <c r="Q46">
        <f>VLOOKUP(A46,Sheet1!A:I,9,0)</f>
        <v>0</v>
      </c>
      <c r="R46">
        <f>VLOOKUP(A46,Sheet1!A:E,5,0)</f>
        <v>236240.93</v>
      </c>
      <c r="S46">
        <f>VLOOKUP(A46,Sheet1!A:F,6,0)</f>
        <v>237392</v>
      </c>
      <c r="U46" t="e">
        <f>VLOOKUP(A46,New_scrd!A:H,8,0)</f>
        <v>#N/A</v>
      </c>
    </row>
    <row r="47" spans="1:21" hidden="1" x14ac:dyDescent="0.3">
      <c r="A47" t="s">
        <v>84</v>
      </c>
      <c r="B47" t="s">
        <v>15</v>
      </c>
      <c r="C47">
        <v>13</v>
      </c>
      <c r="D47" t="s">
        <v>25</v>
      </c>
      <c r="E47">
        <v>2012</v>
      </c>
      <c r="F47">
        <v>48</v>
      </c>
      <c r="G47">
        <v>0.198586341</v>
      </c>
      <c r="H47" t="s">
        <v>17</v>
      </c>
      <c r="I47" t="s">
        <v>54</v>
      </c>
      <c r="J47" t="s">
        <v>32</v>
      </c>
      <c r="K47" t="s">
        <v>20</v>
      </c>
      <c r="L47" t="s">
        <v>34</v>
      </c>
      <c r="M47" t="s">
        <v>37</v>
      </c>
      <c r="N47" t="s">
        <v>22</v>
      </c>
      <c r="O47" t="str">
        <f>VLOOKUP(A47,Sheet1!A:D,4,0)</f>
        <v>Green</v>
      </c>
      <c r="P47">
        <f>VLOOKUP(A47,Sheet1!A:I,8,0)</f>
        <v>148838</v>
      </c>
      <c r="Q47">
        <f>VLOOKUP(A47,Sheet1!A:I,9,0)</f>
        <v>148838</v>
      </c>
      <c r="R47">
        <f>VLOOKUP(A47,Sheet1!A:E,5,0)</f>
        <v>107456</v>
      </c>
      <c r="S47">
        <f>VLOOKUP(A47,Sheet1!A:F,6,0)</f>
        <v>272428</v>
      </c>
      <c r="U47" t="e">
        <f>VLOOKUP(A47,New_scrd!A:H,8,0)</f>
        <v>#N/A</v>
      </c>
    </row>
    <row r="48" spans="1:21" hidden="1" x14ac:dyDescent="0.3">
      <c r="A48" t="s">
        <v>85</v>
      </c>
      <c r="B48" t="s">
        <v>24</v>
      </c>
      <c r="C48">
        <v>25</v>
      </c>
      <c r="D48" t="s">
        <v>28</v>
      </c>
      <c r="E48">
        <v>2012</v>
      </c>
      <c r="F48">
        <v>35</v>
      </c>
      <c r="G48">
        <v>0.27992352199999998</v>
      </c>
      <c r="H48" t="s">
        <v>17</v>
      </c>
      <c r="I48" t="s">
        <v>18</v>
      </c>
      <c r="J48" t="s">
        <v>19</v>
      </c>
      <c r="K48" t="s">
        <v>43</v>
      </c>
      <c r="L48" t="s">
        <v>26</v>
      </c>
      <c r="M48" t="s">
        <v>22</v>
      </c>
      <c r="N48" t="s">
        <v>22</v>
      </c>
      <c r="O48" t="str">
        <f>VLOOKUP(A48,Sheet1!A:D,4,0)</f>
        <v>Green</v>
      </c>
      <c r="P48">
        <f>VLOOKUP(A48,Sheet1!A:I,8,0)</f>
        <v>196445</v>
      </c>
      <c r="Q48">
        <f>VLOOKUP(A48,Sheet1!A:I,9,0)</f>
        <v>0</v>
      </c>
      <c r="R48">
        <f>VLOOKUP(A48,Sheet1!A:E,5,0)</f>
        <v>184770</v>
      </c>
      <c r="S48">
        <f>VLOOKUP(A48,Sheet1!A:F,6,0)</f>
        <v>202524</v>
      </c>
      <c r="U48" t="e">
        <f>VLOOKUP(A48,New_scrd!A:H,8,0)</f>
        <v>#N/A</v>
      </c>
    </row>
    <row r="49" spans="1:21" hidden="1" x14ac:dyDescent="0.3">
      <c r="A49" t="s">
        <v>86</v>
      </c>
      <c r="B49" t="s">
        <v>15</v>
      </c>
      <c r="C49">
        <v>19</v>
      </c>
      <c r="D49" t="s">
        <v>25</v>
      </c>
      <c r="E49">
        <v>2018</v>
      </c>
      <c r="F49">
        <v>22</v>
      </c>
      <c r="G49">
        <v>0.440296205</v>
      </c>
      <c r="H49" t="s">
        <v>17</v>
      </c>
      <c r="I49" t="s">
        <v>63</v>
      </c>
      <c r="J49" t="s">
        <v>19</v>
      </c>
      <c r="K49" t="s">
        <v>20</v>
      </c>
      <c r="L49" t="s">
        <v>50</v>
      </c>
      <c r="M49" t="s">
        <v>22</v>
      </c>
      <c r="N49" t="s">
        <v>22</v>
      </c>
      <c r="O49" t="str">
        <f>VLOOKUP(A49,Sheet1!A:D,4,0)</f>
        <v>Green</v>
      </c>
      <c r="P49">
        <f>VLOOKUP(A49,Sheet1!A:I,8,0)</f>
        <v>136932</v>
      </c>
      <c r="Q49">
        <f>VLOOKUP(A49,Sheet1!A:I,9,0)</f>
        <v>0</v>
      </c>
      <c r="R49">
        <f>VLOOKUP(A49,Sheet1!A:E,5,0)</f>
        <v>602928.64000000001</v>
      </c>
      <c r="S49">
        <f>VLOOKUP(A49,Sheet1!A:F,6,0)</f>
        <v>627376</v>
      </c>
      <c r="U49" t="e">
        <f>VLOOKUP(A49,New_scrd!A:H,8,0)</f>
        <v>#N/A</v>
      </c>
    </row>
    <row r="50" spans="1:21" hidden="1" x14ac:dyDescent="0.3">
      <c r="A50" t="s">
        <v>87</v>
      </c>
      <c r="B50" t="s">
        <v>24</v>
      </c>
      <c r="C50">
        <v>13</v>
      </c>
      <c r="D50" t="s">
        <v>31</v>
      </c>
      <c r="E50">
        <v>2012</v>
      </c>
      <c r="F50">
        <v>42</v>
      </c>
      <c r="G50">
        <v>0.18710936</v>
      </c>
      <c r="H50" t="s">
        <v>17</v>
      </c>
      <c r="I50" t="s">
        <v>18</v>
      </c>
      <c r="J50" t="s">
        <v>19</v>
      </c>
      <c r="K50" t="s">
        <v>43</v>
      </c>
      <c r="L50" t="s">
        <v>26</v>
      </c>
      <c r="M50" t="s">
        <v>22</v>
      </c>
      <c r="N50" t="s">
        <v>22</v>
      </c>
      <c r="O50" t="str">
        <f>VLOOKUP(A50,Sheet1!A:D,4,0)</f>
        <v>Green</v>
      </c>
      <c r="P50">
        <f>VLOOKUP(A50,Sheet1!A:I,8,0)</f>
        <v>34010</v>
      </c>
      <c r="Q50">
        <f>VLOOKUP(A50,Sheet1!A:I,9,0)</f>
        <v>0</v>
      </c>
      <c r="R50">
        <f>VLOOKUP(A50,Sheet1!A:E,5,0)</f>
        <v>220196.47</v>
      </c>
      <c r="S50">
        <f>VLOOKUP(A50,Sheet1!A:F,6,0)</f>
        <v>220692</v>
      </c>
      <c r="U50" t="e">
        <f>VLOOKUP(A50,New_scrd!A:H,8,0)</f>
        <v>#N/A</v>
      </c>
    </row>
    <row r="51" spans="1:21" hidden="1" x14ac:dyDescent="0.3">
      <c r="A51" t="s">
        <v>88</v>
      </c>
      <c r="B51" t="s">
        <v>15</v>
      </c>
      <c r="C51">
        <v>37</v>
      </c>
      <c r="D51" t="s">
        <v>25</v>
      </c>
      <c r="E51">
        <v>2014</v>
      </c>
      <c r="F51">
        <v>64</v>
      </c>
      <c r="G51">
        <v>0.21302103999999999</v>
      </c>
      <c r="H51" t="s">
        <v>72</v>
      </c>
      <c r="I51" t="s">
        <v>46</v>
      </c>
      <c r="J51" t="s">
        <v>19</v>
      </c>
      <c r="K51" t="s">
        <v>20</v>
      </c>
      <c r="L51" t="s">
        <v>26</v>
      </c>
      <c r="M51" t="s">
        <v>22</v>
      </c>
      <c r="N51" t="s">
        <v>22</v>
      </c>
      <c r="O51" t="str">
        <f>VLOOKUP(A51,Sheet1!A:D,4,0)</f>
        <v>Green</v>
      </c>
      <c r="P51">
        <f>VLOOKUP(A51,Sheet1!A:I,8,0)</f>
        <v>163758</v>
      </c>
      <c r="Q51">
        <f>VLOOKUP(A51,Sheet1!A:I,9,0)</f>
        <v>0</v>
      </c>
      <c r="R51">
        <f>VLOOKUP(A51,Sheet1!A:E,5,0)</f>
        <v>197049.23</v>
      </c>
      <c r="S51">
        <f>VLOOKUP(A51,Sheet1!A:F,6,0)</f>
        <v>207738</v>
      </c>
      <c r="U51" t="e">
        <f>VLOOKUP(A51,New_scrd!A:H,8,0)</f>
        <v>#N/A</v>
      </c>
    </row>
    <row r="52" spans="1:21" hidden="1" x14ac:dyDescent="0.3">
      <c r="A52" t="s">
        <v>89</v>
      </c>
      <c r="B52" t="s">
        <v>24</v>
      </c>
      <c r="C52">
        <v>37</v>
      </c>
      <c r="D52" t="s">
        <v>28</v>
      </c>
      <c r="E52">
        <v>2018</v>
      </c>
      <c r="F52">
        <v>46</v>
      </c>
      <c r="G52">
        <v>0.29257189700000003</v>
      </c>
      <c r="H52" t="s">
        <v>72</v>
      </c>
      <c r="I52" t="s">
        <v>18</v>
      </c>
      <c r="J52" t="s">
        <v>19</v>
      </c>
      <c r="K52" t="s">
        <v>20</v>
      </c>
      <c r="L52" t="s">
        <v>26</v>
      </c>
      <c r="M52" t="s">
        <v>22</v>
      </c>
      <c r="N52" t="s">
        <v>22</v>
      </c>
      <c r="O52" t="str">
        <f>VLOOKUP(A52,Sheet1!A:D,4,0)</f>
        <v>Green</v>
      </c>
      <c r="P52">
        <f>VLOOKUP(A52,Sheet1!A:I,8,0)</f>
        <v>261775</v>
      </c>
      <c r="Q52">
        <f>VLOOKUP(A52,Sheet1!A:I,9,0)</f>
        <v>0</v>
      </c>
      <c r="R52">
        <f>VLOOKUP(A52,Sheet1!A:E,5,0)</f>
        <v>245385</v>
      </c>
      <c r="S52">
        <f>VLOOKUP(A52,Sheet1!A:F,6,0)</f>
        <v>245385</v>
      </c>
      <c r="U52" t="e">
        <f>VLOOKUP(A52,New_scrd!A:H,8,0)</f>
        <v>#N/A</v>
      </c>
    </row>
    <row r="53" spans="1:21" hidden="1" x14ac:dyDescent="0.3">
      <c r="A53" t="s">
        <v>90</v>
      </c>
      <c r="B53" t="s">
        <v>15</v>
      </c>
      <c r="C53">
        <v>25</v>
      </c>
      <c r="D53" t="s">
        <v>31</v>
      </c>
      <c r="E53">
        <v>2006</v>
      </c>
      <c r="F53">
        <v>46</v>
      </c>
      <c r="G53">
        <v>0.22716714299999999</v>
      </c>
      <c r="H53" t="s">
        <v>17</v>
      </c>
      <c r="I53" t="s">
        <v>18</v>
      </c>
      <c r="J53" t="s">
        <v>32</v>
      </c>
      <c r="K53" t="s">
        <v>20</v>
      </c>
      <c r="L53" t="s">
        <v>34</v>
      </c>
      <c r="M53" t="s">
        <v>22</v>
      </c>
      <c r="N53" t="s">
        <v>22</v>
      </c>
      <c r="O53" t="str">
        <f>VLOOKUP(A53,Sheet1!A:D,4,0)</f>
        <v>Green</v>
      </c>
      <c r="P53">
        <f>VLOOKUP(A53,Sheet1!A:I,8,0)</f>
        <v>103419</v>
      </c>
      <c r="Q53">
        <f>VLOOKUP(A53,Sheet1!A:I,9,0)</f>
        <v>0</v>
      </c>
      <c r="R53">
        <f>VLOOKUP(A53,Sheet1!A:E,5,0)</f>
        <v>117700</v>
      </c>
      <c r="S53">
        <f>VLOOKUP(A53,Sheet1!A:F,6,0)</f>
        <v>129240</v>
      </c>
      <c r="U53" t="e">
        <f>VLOOKUP(A53,New_scrd!A:H,8,0)</f>
        <v>#N/A</v>
      </c>
    </row>
    <row r="54" spans="1:21" hidden="1" x14ac:dyDescent="0.3">
      <c r="A54" t="s">
        <v>91</v>
      </c>
      <c r="B54" t="s">
        <v>15</v>
      </c>
      <c r="C54">
        <v>25</v>
      </c>
      <c r="D54" t="s">
        <v>31</v>
      </c>
      <c r="E54">
        <v>2015</v>
      </c>
      <c r="F54">
        <v>50</v>
      </c>
      <c r="G54">
        <v>0.18436782600000001</v>
      </c>
      <c r="H54" t="s">
        <v>17</v>
      </c>
      <c r="I54" t="s">
        <v>46</v>
      </c>
      <c r="J54" t="s">
        <v>19</v>
      </c>
      <c r="K54" t="s">
        <v>43</v>
      </c>
      <c r="L54" t="s">
        <v>26</v>
      </c>
      <c r="M54" t="s">
        <v>22</v>
      </c>
      <c r="N54" t="s">
        <v>22</v>
      </c>
      <c r="O54" t="str">
        <f>VLOOKUP(A54,Sheet1!A:D,4,0)</f>
        <v>Green</v>
      </c>
      <c r="P54">
        <f>VLOOKUP(A54,Sheet1!A:I,8,0)</f>
        <v>151256</v>
      </c>
      <c r="Q54">
        <f>VLOOKUP(A54,Sheet1!A:I,9,0)</f>
        <v>0</v>
      </c>
      <c r="R54">
        <f>VLOOKUP(A54,Sheet1!A:E,5,0)</f>
        <v>158290</v>
      </c>
      <c r="S54">
        <f>VLOOKUP(A54,Sheet1!A:F,6,0)</f>
        <v>172680</v>
      </c>
      <c r="U54" t="e">
        <f>VLOOKUP(A54,New_scrd!A:H,8,0)</f>
        <v>#N/A</v>
      </c>
    </row>
    <row r="55" spans="1:21" hidden="1" x14ac:dyDescent="0.3">
      <c r="A55" t="s">
        <v>92</v>
      </c>
      <c r="B55" t="s">
        <v>15</v>
      </c>
      <c r="C55">
        <v>37</v>
      </c>
      <c r="D55" t="s">
        <v>16</v>
      </c>
      <c r="E55">
        <v>2011</v>
      </c>
      <c r="F55">
        <v>40</v>
      </c>
      <c r="G55">
        <v>0.51849957099999999</v>
      </c>
      <c r="H55" t="s">
        <v>17</v>
      </c>
      <c r="I55" t="s">
        <v>18</v>
      </c>
      <c r="J55" t="s">
        <v>32</v>
      </c>
      <c r="K55" t="s">
        <v>20</v>
      </c>
      <c r="L55" t="s">
        <v>21</v>
      </c>
      <c r="M55" t="s">
        <v>22</v>
      </c>
      <c r="N55" t="s">
        <v>22</v>
      </c>
      <c r="O55" t="str">
        <f>VLOOKUP(A55,Sheet1!A:D,4,0)</f>
        <v>Manual</v>
      </c>
      <c r="P55">
        <f>VLOOKUP(A55,Sheet1!A:I,8,0)</f>
        <v>402414</v>
      </c>
      <c r="Q55">
        <f>VLOOKUP(A55,Sheet1!A:I,9,0)</f>
        <v>0</v>
      </c>
      <c r="R55">
        <f>VLOOKUP(A55,Sheet1!A:E,5,0)</f>
        <v>163471.57999999999</v>
      </c>
      <c r="S55">
        <f>VLOOKUP(A55,Sheet1!A:F,6,0)</f>
        <v>204330</v>
      </c>
      <c r="U55" t="e">
        <f>VLOOKUP(A55,New_scrd!A:H,8,0)</f>
        <v>#N/A</v>
      </c>
    </row>
    <row r="56" spans="1:21" hidden="1" x14ac:dyDescent="0.3">
      <c r="A56" t="s">
        <v>93</v>
      </c>
      <c r="B56" t="s">
        <v>15</v>
      </c>
      <c r="C56">
        <v>31</v>
      </c>
      <c r="D56" t="s">
        <v>16</v>
      </c>
      <c r="E56">
        <v>2013</v>
      </c>
      <c r="F56">
        <v>58</v>
      </c>
      <c r="G56">
        <v>0.25050571399999999</v>
      </c>
      <c r="H56" t="s">
        <v>72</v>
      </c>
      <c r="I56" t="s">
        <v>46</v>
      </c>
      <c r="J56" t="s">
        <v>19</v>
      </c>
      <c r="K56" t="s">
        <v>20</v>
      </c>
      <c r="L56" t="s">
        <v>50</v>
      </c>
      <c r="M56" t="s">
        <v>22</v>
      </c>
      <c r="N56" t="s">
        <v>22</v>
      </c>
      <c r="O56" t="str">
        <f>VLOOKUP(A56,Sheet1!A:D,4,0)</f>
        <v>Green</v>
      </c>
      <c r="P56">
        <f>VLOOKUP(A56,Sheet1!A:I,8,0)</f>
        <v>164552</v>
      </c>
      <c r="Q56">
        <f>VLOOKUP(A56,Sheet1!A:I,9,0)</f>
        <v>0</v>
      </c>
      <c r="R56">
        <f>VLOOKUP(A56,Sheet1!A:E,5,0)</f>
        <v>228896</v>
      </c>
      <c r="S56">
        <f>VLOOKUP(A56,Sheet1!A:F,6,0)</f>
        <v>228896</v>
      </c>
      <c r="U56" t="e">
        <f>VLOOKUP(A56,New_scrd!A:H,8,0)</f>
        <v>#N/A</v>
      </c>
    </row>
    <row r="57" spans="1:21" hidden="1" x14ac:dyDescent="0.3">
      <c r="A57" t="s">
        <v>94</v>
      </c>
      <c r="B57" t="s">
        <v>15</v>
      </c>
      <c r="C57">
        <v>37</v>
      </c>
      <c r="D57" t="s">
        <v>28</v>
      </c>
      <c r="E57">
        <v>2011</v>
      </c>
      <c r="F57">
        <v>50</v>
      </c>
      <c r="G57">
        <v>0.223627355</v>
      </c>
      <c r="H57" t="s">
        <v>17</v>
      </c>
      <c r="I57" t="s">
        <v>46</v>
      </c>
      <c r="J57" t="s">
        <v>19</v>
      </c>
      <c r="K57" t="s">
        <v>20</v>
      </c>
      <c r="L57" t="s">
        <v>26</v>
      </c>
      <c r="M57" t="s">
        <v>22</v>
      </c>
      <c r="N57" t="s">
        <v>22</v>
      </c>
      <c r="O57" t="str">
        <f>VLOOKUP(A57,Sheet1!A:D,4,0)</f>
        <v>Green</v>
      </c>
      <c r="P57">
        <f>VLOOKUP(A57,Sheet1!A:I,8,0)</f>
        <v>154457</v>
      </c>
      <c r="Q57">
        <f>VLOOKUP(A57,Sheet1!A:I,9,0)</f>
        <v>0</v>
      </c>
      <c r="R57">
        <f>VLOOKUP(A57,Sheet1!A:E,5,0)</f>
        <v>158784</v>
      </c>
      <c r="S57">
        <f>VLOOKUP(A57,Sheet1!A:F,6,0)</f>
        <v>158784</v>
      </c>
      <c r="U57" t="e">
        <f>VLOOKUP(A57,New_scrd!A:H,8,0)</f>
        <v>#N/A</v>
      </c>
    </row>
    <row r="58" spans="1:21" hidden="1" x14ac:dyDescent="0.3">
      <c r="A58" t="s">
        <v>95</v>
      </c>
      <c r="B58" t="s">
        <v>15</v>
      </c>
      <c r="C58">
        <v>25</v>
      </c>
      <c r="D58" t="s">
        <v>31</v>
      </c>
      <c r="E58">
        <v>2009</v>
      </c>
      <c r="F58">
        <v>36</v>
      </c>
      <c r="G58">
        <v>0.34176716400000001</v>
      </c>
      <c r="H58" t="s">
        <v>17</v>
      </c>
      <c r="I58" t="s">
        <v>18</v>
      </c>
      <c r="J58" t="s">
        <v>19</v>
      </c>
      <c r="K58" t="s">
        <v>43</v>
      </c>
      <c r="L58" t="s">
        <v>26</v>
      </c>
      <c r="M58" t="s">
        <v>22</v>
      </c>
      <c r="N58" t="s">
        <v>22</v>
      </c>
      <c r="O58" t="str">
        <f>VLOOKUP(A58,Sheet1!A:D,4,0)</f>
        <v>Green</v>
      </c>
      <c r="P58">
        <f>VLOOKUP(A58,Sheet1!A:I,8,0)</f>
        <v>127041</v>
      </c>
      <c r="Q58">
        <f>VLOOKUP(A58,Sheet1!A:I,9,0)</f>
        <v>0</v>
      </c>
      <c r="R58">
        <f>VLOOKUP(A58,Sheet1!A:E,5,0)</f>
        <v>288639.58</v>
      </c>
      <c r="S58">
        <f>VLOOKUP(A58,Sheet1!A:F,6,0)</f>
        <v>304538</v>
      </c>
      <c r="U58" t="e">
        <f>VLOOKUP(A58,New_scrd!A:H,8,0)</f>
        <v>#N/A</v>
      </c>
    </row>
    <row r="59" spans="1:21" hidden="1" x14ac:dyDescent="0.3">
      <c r="A59" t="s">
        <v>96</v>
      </c>
      <c r="B59" t="s">
        <v>24</v>
      </c>
      <c r="C59">
        <v>37</v>
      </c>
      <c r="D59" t="s">
        <v>28</v>
      </c>
      <c r="E59">
        <v>2012</v>
      </c>
      <c r="F59">
        <v>56</v>
      </c>
      <c r="G59">
        <v>0.36873660400000002</v>
      </c>
      <c r="H59" t="s">
        <v>17</v>
      </c>
      <c r="I59" t="s">
        <v>18</v>
      </c>
      <c r="J59" t="s">
        <v>32</v>
      </c>
      <c r="K59" t="s">
        <v>20</v>
      </c>
      <c r="L59" t="s">
        <v>34</v>
      </c>
      <c r="M59" t="s">
        <v>22</v>
      </c>
      <c r="N59" t="s">
        <v>22</v>
      </c>
      <c r="O59" t="str">
        <f>VLOOKUP(A59,Sheet1!A:D,4,0)</f>
        <v>Green</v>
      </c>
      <c r="P59">
        <f>VLOOKUP(A59,Sheet1!A:I,8,0)</f>
        <v>262904</v>
      </c>
      <c r="Q59">
        <f>VLOOKUP(A59,Sheet1!A:I,9,0)</f>
        <v>0</v>
      </c>
      <c r="R59">
        <f>VLOOKUP(A59,Sheet1!A:E,5,0)</f>
        <v>283555</v>
      </c>
      <c r="S59">
        <f>VLOOKUP(A59,Sheet1!A:F,6,0)</f>
        <v>283792</v>
      </c>
      <c r="U59" t="e">
        <f>VLOOKUP(A59,New_scrd!A:H,8,0)</f>
        <v>#N/A</v>
      </c>
    </row>
    <row r="60" spans="1:21" hidden="1" x14ac:dyDescent="0.3">
      <c r="A60" t="s">
        <v>97</v>
      </c>
      <c r="B60" t="s">
        <v>15</v>
      </c>
      <c r="C60">
        <v>25</v>
      </c>
      <c r="D60" t="s">
        <v>31</v>
      </c>
      <c r="E60">
        <v>2018</v>
      </c>
      <c r="F60">
        <v>47</v>
      </c>
      <c r="G60">
        <v>0.29661374400000001</v>
      </c>
      <c r="H60" t="s">
        <v>72</v>
      </c>
      <c r="I60" t="s">
        <v>46</v>
      </c>
      <c r="J60" t="s">
        <v>19</v>
      </c>
      <c r="K60" t="s">
        <v>20</v>
      </c>
      <c r="L60" t="s">
        <v>21</v>
      </c>
      <c r="M60" t="s">
        <v>22</v>
      </c>
      <c r="N60" t="s">
        <v>22</v>
      </c>
      <c r="O60" t="str">
        <f>VLOOKUP(A60,Sheet1!A:D,4,0)</f>
        <v>Green</v>
      </c>
      <c r="P60">
        <f>VLOOKUP(A60,Sheet1!A:I,8,0)</f>
        <v>160449</v>
      </c>
      <c r="Q60">
        <f>VLOOKUP(A60,Sheet1!A:I,9,0)</f>
        <v>0</v>
      </c>
      <c r="R60">
        <f>VLOOKUP(A60,Sheet1!A:E,5,0)</f>
        <v>378505</v>
      </c>
      <c r="S60">
        <f>VLOOKUP(A60,Sheet1!A:F,6,0)</f>
        <v>378505</v>
      </c>
      <c r="U60" t="e">
        <f>VLOOKUP(A60,New_scrd!A:H,8,0)</f>
        <v>#N/A</v>
      </c>
    </row>
    <row r="61" spans="1:21" hidden="1" x14ac:dyDescent="0.3">
      <c r="A61" t="s">
        <v>98</v>
      </c>
      <c r="B61" t="s">
        <v>15</v>
      </c>
      <c r="C61">
        <v>37</v>
      </c>
      <c r="D61" t="s">
        <v>68</v>
      </c>
      <c r="E61">
        <v>2011</v>
      </c>
      <c r="F61">
        <v>54</v>
      </c>
      <c r="G61">
        <v>0.30465548399999998</v>
      </c>
      <c r="H61" t="s">
        <v>17</v>
      </c>
      <c r="I61" t="s">
        <v>18</v>
      </c>
      <c r="J61" t="s">
        <v>19</v>
      </c>
      <c r="K61" t="s">
        <v>20</v>
      </c>
      <c r="L61" t="s">
        <v>26</v>
      </c>
      <c r="M61" t="s">
        <v>37</v>
      </c>
      <c r="N61" t="s">
        <v>22</v>
      </c>
      <c r="O61" t="str">
        <f>VLOOKUP(A61,Sheet1!A:D,4,0)</f>
        <v>Green</v>
      </c>
      <c r="P61">
        <f>VLOOKUP(A61,Sheet1!A:I,8,0)</f>
        <v>228721</v>
      </c>
      <c r="Q61">
        <f>VLOOKUP(A61,Sheet1!A:I,9,0)</f>
        <v>0</v>
      </c>
      <c r="R61">
        <f>VLOOKUP(A61,Sheet1!A:E,5,0)</f>
        <v>169836</v>
      </c>
      <c r="S61">
        <f>VLOOKUP(A61,Sheet1!A:F,6,0)</f>
        <v>187894</v>
      </c>
      <c r="U61" t="e">
        <f>VLOOKUP(A61,New_scrd!A:H,8,0)</f>
        <v>#N/A</v>
      </c>
    </row>
    <row r="62" spans="1:21" hidden="1" x14ac:dyDescent="0.3">
      <c r="A62" t="s">
        <v>99</v>
      </c>
      <c r="B62" t="s">
        <v>15</v>
      </c>
      <c r="C62">
        <v>37</v>
      </c>
      <c r="D62" t="s">
        <v>16</v>
      </c>
      <c r="E62">
        <v>2013</v>
      </c>
      <c r="F62">
        <v>55</v>
      </c>
      <c r="G62">
        <v>0.43347788500000001</v>
      </c>
      <c r="H62" t="s">
        <v>17</v>
      </c>
      <c r="I62" t="s">
        <v>54</v>
      </c>
      <c r="J62" t="s">
        <v>19</v>
      </c>
      <c r="K62" t="s">
        <v>20</v>
      </c>
      <c r="L62" t="s">
        <v>26</v>
      </c>
      <c r="M62" t="s">
        <v>22</v>
      </c>
      <c r="N62" t="s">
        <v>22</v>
      </c>
      <c r="O62" t="str">
        <f>VLOOKUP(A62,Sheet1!A:D,4,0)</f>
        <v>Green</v>
      </c>
      <c r="P62">
        <f>VLOOKUP(A62,Sheet1!A:I,8,0)</f>
        <v>343822</v>
      </c>
      <c r="Q62">
        <f>VLOOKUP(A62,Sheet1!A:I,9,0)</f>
        <v>0</v>
      </c>
      <c r="R62">
        <f>VLOOKUP(A62,Sheet1!A:E,5,0)</f>
        <v>288806</v>
      </c>
      <c r="S62">
        <f>VLOOKUP(A62,Sheet1!A:F,6,0)</f>
        <v>288806</v>
      </c>
      <c r="U62" t="e">
        <f>VLOOKUP(A62,New_scrd!A:H,8,0)</f>
        <v>#N/A</v>
      </c>
    </row>
    <row r="63" spans="1:21" hidden="1" x14ac:dyDescent="0.3">
      <c r="A63" t="s">
        <v>100</v>
      </c>
      <c r="B63" t="s">
        <v>15</v>
      </c>
      <c r="C63">
        <v>43</v>
      </c>
      <c r="D63" t="s">
        <v>28</v>
      </c>
      <c r="E63">
        <v>2015</v>
      </c>
      <c r="F63">
        <v>27</v>
      </c>
      <c r="G63">
        <v>0.50068086999999994</v>
      </c>
      <c r="H63" t="s">
        <v>17</v>
      </c>
      <c r="I63" t="s">
        <v>18</v>
      </c>
      <c r="J63" t="s">
        <v>80</v>
      </c>
      <c r="K63" t="s">
        <v>20</v>
      </c>
      <c r="L63" t="s">
        <v>34</v>
      </c>
      <c r="M63" t="s">
        <v>22</v>
      </c>
      <c r="N63" t="s">
        <v>22</v>
      </c>
      <c r="O63" t="str">
        <f>VLOOKUP(A63,Sheet1!A:D,4,0)</f>
        <v>Green</v>
      </c>
      <c r="P63">
        <f>VLOOKUP(A63,Sheet1!A:I,8,0)</f>
        <v>445471</v>
      </c>
      <c r="Q63">
        <f>VLOOKUP(A63,Sheet1!A:I,9,0)</f>
        <v>0</v>
      </c>
      <c r="R63">
        <f>VLOOKUP(A63,Sheet1!A:E,5,0)</f>
        <v>377872</v>
      </c>
      <c r="S63">
        <f>VLOOKUP(A63,Sheet1!A:F,6,0)</f>
        <v>377872</v>
      </c>
      <c r="U63" t="e">
        <f>VLOOKUP(A63,New_scrd!A:H,8,0)</f>
        <v>#N/A</v>
      </c>
    </row>
    <row r="64" spans="1:21" hidden="1" x14ac:dyDescent="0.3">
      <c r="A64" t="s">
        <v>101</v>
      </c>
      <c r="B64" t="s">
        <v>15</v>
      </c>
      <c r="C64">
        <v>37</v>
      </c>
      <c r="D64" t="s">
        <v>25</v>
      </c>
      <c r="E64">
        <v>2016</v>
      </c>
      <c r="F64">
        <v>37</v>
      </c>
      <c r="G64">
        <v>0.44315343899999998</v>
      </c>
      <c r="H64" t="s">
        <v>17</v>
      </c>
      <c r="I64" t="s">
        <v>54</v>
      </c>
      <c r="J64" t="s">
        <v>32</v>
      </c>
      <c r="K64" t="s">
        <v>20</v>
      </c>
      <c r="L64" t="s">
        <v>21</v>
      </c>
      <c r="M64" t="s">
        <v>22</v>
      </c>
      <c r="N64" t="s">
        <v>22</v>
      </c>
      <c r="O64" t="str">
        <f>VLOOKUP(A64,Sheet1!A:D,4,0)</f>
        <v>Green</v>
      </c>
      <c r="P64">
        <f>VLOOKUP(A64,Sheet1!A:I,8,0)</f>
        <v>421544</v>
      </c>
      <c r="Q64">
        <f>VLOOKUP(A64,Sheet1!A:I,9,0)</f>
        <v>0</v>
      </c>
      <c r="R64">
        <f>VLOOKUP(A64,Sheet1!A:E,5,0)</f>
        <v>297600</v>
      </c>
      <c r="S64">
        <f>VLOOKUP(A64,Sheet1!A:F,6,0)</f>
        <v>297600</v>
      </c>
      <c r="U64" t="e">
        <f>VLOOKUP(A64,New_scrd!A:H,8,0)</f>
        <v>#N/A</v>
      </c>
    </row>
    <row r="65" spans="1:21" hidden="1" x14ac:dyDescent="0.3">
      <c r="A65" t="s">
        <v>102</v>
      </c>
      <c r="B65" t="s">
        <v>15</v>
      </c>
      <c r="C65">
        <v>13</v>
      </c>
      <c r="D65" t="s">
        <v>28</v>
      </c>
      <c r="E65">
        <v>2012</v>
      </c>
      <c r="F65">
        <v>53</v>
      </c>
      <c r="G65">
        <v>0.32237951199999998</v>
      </c>
      <c r="H65" t="s">
        <v>17</v>
      </c>
      <c r="I65" t="s">
        <v>63</v>
      </c>
      <c r="J65" t="s">
        <v>50</v>
      </c>
      <c r="K65" t="s">
        <v>50</v>
      </c>
      <c r="L65" t="s">
        <v>50</v>
      </c>
      <c r="M65" t="s">
        <v>22</v>
      </c>
      <c r="N65" t="s">
        <v>22</v>
      </c>
      <c r="O65" t="str">
        <f>VLOOKUP(A65,Sheet1!A:D,4,0)</f>
        <v>Green</v>
      </c>
      <c r="P65">
        <f>VLOOKUP(A65,Sheet1!A:I,8,0)</f>
        <v>58515</v>
      </c>
      <c r="Q65">
        <f>VLOOKUP(A65,Sheet1!A:I,9,0)</f>
        <v>0</v>
      </c>
      <c r="R65">
        <f>VLOOKUP(A65,Sheet1!A:E,5,0)</f>
        <v>381789</v>
      </c>
      <c r="S65">
        <f>VLOOKUP(A65,Sheet1!A:F,6,0)</f>
        <v>416472</v>
      </c>
      <c r="U65" t="e">
        <f>VLOOKUP(A65,New_scrd!A:H,8,0)</f>
        <v>#N/A</v>
      </c>
    </row>
    <row r="66" spans="1:21" hidden="1" x14ac:dyDescent="0.3">
      <c r="A66" t="s">
        <v>103</v>
      </c>
      <c r="B66" t="s">
        <v>15</v>
      </c>
      <c r="C66">
        <v>49</v>
      </c>
      <c r="D66" t="s">
        <v>16</v>
      </c>
      <c r="E66">
        <v>2015</v>
      </c>
      <c r="F66">
        <v>35</v>
      </c>
      <c r="G66">
        <v>0.45252347799999998</v>
      </c>
      <c r="H66" t="s">
        <v>17</v>
      </c>
      <c r="I66" t="s">
        <v>18</v>
      </c>
      <c r="J66" t="s">
        <v>19</v>
      </c>
      <c r="K66" t="s">
        <v>43</v>
      </c>
      <c r="L66" t="s">
        <v>21</v>
      </c>
      <c r="M66" t="s">
        <v>22</v>
      </c>
      <c r="N66" t="s">
        <v>22</v>
      </c>
      <c r="O66" t="str">
        <f>VLOOKUP(A66,Sheet1!A:D,4,0)</f>
        <v>Green</v>
      </c>
      <c r="P66">
        <f>VLOOKUP(A66,Sheet1!A:I,8,0)</f>
        <v>438459</v>
      </c>
      <c r="Q66">
        <f>VLOOKUP(A66,Sheet1!A:I,9,0)</f>
        <v>0</v>
      </c>
      <c r="R66">
        <f>VLOOKUP(A66,Sheet1!A:E,5,0)</f>
        <v>320940</v>
      </c>
      <c r="S66">
        <f>VLOOKUP(A66,Sheet1!A:F,6,0)</f>
        <v>320940</v>
      </c>
      <c r="U66" t="e">
        <f>VLOOKUP(A66,New_scrd!A:H,8,0)</f>
        <v>#N/A</v>
      </c>
    </row>
    <row r="67" spans="1:21" hidden="1" x14ac:dyDescent="0.3">
      <c r="A67" t="s">
        <v>104</v>
      </c>
      <c r="B67" t="s">
        <v>15</v>
      </c>
      <c r="C67">
        <v>49</v>
      </c>
      <c r="D67" t="s">
        <v>16</v>
      </c>
      <c r="E67">
        <v>2014</v>
      </c>
      <c r="F67">
        <v>44</v>
      </c>
      <c r="G67">
        <v>0.455017803</v>
      </c>
      <c r="H67" t="s">
        <v>17</v>
      </c>
      <c r="I67" t="s">
        <v>18</v>
      </c>
      <c r="J67" t="s">
        <v>32</v>
      </c>
      <c r="K67" t="s">
        <v>43</v>
      </c>
      <c r="L67" t="s">
        <v>21</v>
      </c>
      <c r="M67" t="s">
        <v>22</v>
      </c>
      <c r="N67" t="s">
        <v>22</v>
      </c>
      <c r="O67" t="str">
        <f>VLOOKUP(A67,Sheet1!A:D,4,0)</f>
        <v>Green</v>
      </c>
      <c r="P67">
        <f>VLOOKUP(A67,Sheet1!A:I,8,0)</f>
        <v>441453</v>
      </c>
      <c r="Q67">
        <f>VLOOKUP(A67,Sheet1!A:I,9,0)</f>
        <v>0</v>
      </c>
      <c r="R67">
        <f>VLOOKUP(A67,Sheet1!A:E,5,0)</f>
        <v>230070.13</v>
      </c>
      <c r="S67">
        <f>VLOOKUP(A67,Sheet1!A:F,6,0)</f>
        <v>238824</v>
      </c>
      <c r="U67" t="e">
        <f>VLOOKUP(A67,New_scrd!A:H,8,0)</f>
        <v>#N/A</v>
      </c>
    </row>
    <row r="68" spans="1:21" hidden="1" x14ac:dyDescent="0.3">
      <c r="A68" t="s">
        <v>105</v>
      </c>
      <c r="B68" t="s">
        <v>15</v>
      </c>
      <c r="C68">
        <v>31</v>
      </c>
      <c r="D68" t="s">
        <v>68</v>
      </c>
      <c r="E68">
        <v>2012</v>
      </c>
      <c r="F68">
        <v>40</v>
      </c>
      <c r="G68">
        <v>0.31861365899999999</v>
      </c>
      <c r="H68" t="s">
        <v>17</v>
      </c>
      <c r="I68" t="s">
        <v>18</v>
      </c>
      <c r="J68" t="s">
        <v>19</v>
      </c>
      <c r="K68" t="s">
        <v>43</v>
      </c>
      <c r="L68" t="s">
        <v>21</v>
      </c>
      <c r="M68" t="s">
        <v>22</v>
      </c>
      <c r="N68" t="s">
        <v>22</v>
      </c>
      <c r="O68" t="str">
        <f>VLOOKUP(A68,Sheet1!A:D,4,0)</f>
        <v>Green</v>
      </c>
      <c r="P68">
        <f>VLOOKUP(A68,Sheet1!A:I,8,0)</f>
        <v>238504</v>
      </c>
      <c r="Q68">
        <f>VLOOKUP(A68,Sheet1!A:I,9,0)</f>
        <v>0</v>
      </c>
      <c r="R68">
        <f>VLOOKUP(A68,Sheet1!A:E,5,0)</f>
        <v>228424</v>
      </c>
      <c r="S68">
        <f>VLOOKUP(A68,Sheet1!A:F,6,0)</f>
        <v>228424</v>
      </c>
      <c r="U68" t="e">
        <f>VLOOKUP(A68,New_scrd!A:H,8,0)</f>
        <v>#N/A</v>
      </c>
    </row>
    <row r="69" spans="1:21" hidden="1" x14ac:dyDescent="0.3">
      <c r="A69" t="s">
        <v>106</v>
      </c>
      <c r="B69" t="s">
        <v>15</v>
      </c>
      <c r="C69">
        <v>19</v>
      </c>
      <c r="D69" t="s">
        <v>28</v>
      </c>
      <c r="E69">
        <v>2016</v>
      </c>
      <c r="F69">
        <v>34</v>
      </c>
      <c r="G69">
        <v>9.0768254000000007E-2</v>
      </c>
      <c r="H69" t="s">
        <v>72</v>
      </c>
      <c r="I69" t="s">
        <v>63</v>
      </c>
      <c r="J69" t="s">
        <v>19</v>
      </c>
      <c r="K69" t="s">
        <v>20</v>
      </c>
      <c r="L69" t="s">
        <v>21</v>
      </c>
      <c r="M69" t="s">
        <v>22</v>
      </c>
      <c r="N69" t="s">
        <v>22</v>
      </c>
      <c r="O69" t="str">
        <f>VLOOKUP(A69,Sheet1!A:D,4,0)</f>
        <v>Manual</v>
      </c>
      <c r="P69">
        <f>VLOOKUP(A69,Sheet1!A:I,8,0)</f>
        <v>16306</v>
      </c>
      <c r="Q69">
        <f>VLOOKUP(A69,Sheet1!A:I,9,0)</f>
        <v>0</v>
      </c>
      <c r="R69">
        <f>VLOOKUP(A69,Sheet1!A:E,5,0)</f>
        <v>157555.39000000001</v>
      </c>
      <c r="S69">
        <f>VLOOKUP(A69,Sheet1!A:F,6,0)</f>
        <v>176092</v>
      </c>
      <c r="U69" t="e">
        <f>VLOOKUP(A69,New_scrd!A:H,8,0)</f>
        <v>#N/A</v>
      </c>
    </row>
    <row r="70" spans="1:21" hidden="1" x14ac:dyDescent="0.3">
      <c r="A70" t="s">
        <v>107</v>
      </c>
      <c r="B70" t="s">
        <v>24</v>
      </c>
      <c r="C70">
        <v>25</v>
      </c>
      <c r="D70" t="s">
        <v>16</v>
      </c>
      <c r="E70">
        <v>2016</v>
      </c>
      <c r="F70">
        <v>24</v>
      </c>
      <c r="G70">
        <v>0.49334857100000001</v>
      </c>
      <c r="H70" t="s">
        <v>72</v>
      </c>
      <c r="I70" t="s">
        <v>18</v>
      </c>
      <c r="J70" t="s">
        <v>32</v>
      </c>
      <c r="K70" t="s">
        <v>20</v>
      </c>
      <c r="L70" t="s">
        <v>34</v>
      </c>
      <c r="M70" t="s">
        <v>22</v>
      </c>
      <c r="N70" t="s">
        <v>22</v>
      </c>
      <c r="O70" t="str">
        <f>VLOOKUP(A70,Sheet1!A:D,4,0)</f>
        <v>Green</v>
      </c>
      <c r="P70">
        <f>VLOOKUP(A70,Sheet1!A:I,8,0)</f>
        <v>289591</v>
      </c>
      <c r="Q70">
        <f>VLOOKUP(A70,Sheet1!A:I,9,0)</f>
        <v>0</v>
      </c>
      <c r="R70">
        <f>VLOOKUP(A70,Sheet1!A:E,5,0)</f>
        <v>566481.07999999996</v>
      </c>
      <c r="S70">
        <f>VLOOKUP(A70,Sheet1!A:F,6,0)</f>
        <v>586891</v>
      </c>
      <c r="U70" t="e">
        <f>VLOOKUP(A70,New_scrd!A:H,8,0)</f>
        <v>#N/A</v>
      </c>
    </row>
    <row r="71" spans="1:21" hidden="1" x14ac:dyDescent="0.3">
      <c r="A71" t="s">
        <v>108</v>
      </c>
      <c r="B71" t="s">
        <v>15</v>
      </c>
      <c r="C71">
        <v>19</v>
      </c>
      <c r="D71" t="s">
        <v>68</v>
      </c>
      <c r="E71">
        <v>2013</v>
      </c>
      <c r="F71">
        <v>54</v>
      </c>
      <c r="G71">
        <v>0.15290384600000001</v>
      </c>
      <c r="H71" t="s">
        <v>17</v>
      </c>
      <c r="I71" t="s">
        <v>18</v>
      </c>
      <c r="J71" t="s">
        <v>19</v>
      </c>
      <c r="K71" t="s">
        <v>109</v>
      </c>
      <c r="L71" t="s">
        <v>26</v>
      </c>
      <c r="M71" t="s">
        <v>22</v>
      </c>
      <c r="N71" t="s">
        <v>37</v>
      </c>
      <c r="O71" t="str">
        <f>VLOOKUP(A71,Sheet1!A:D,4,0)</f>
        <v>Green</v>
      </c>
      <c r="P71">
        <f>VLOOKUP(A71,Sheet1!A:I,8,0)</f>
        <v>92453</v>
      </c>
      <c r="Q71">
        <f>VLOOKUP(A71,Sheet1!A:I,9,0)</f>
        <v>0</v>
      </c>
      <c r="R71">
        <f>VLOOKUP(A71,Sheet1!A:E,5,0)</f>
        <v>155766</v>
      </c>
      <c r="S71">
        <f>VLOOKUP(A71,Sheet1!A:F,6,0)</f>
        <v>155766</v>
      </c>
      <c r="U71" t="e">
        <f>VLOOKUP(A71,New_scrd!A:H,8,0)</f>
        <v>#N/A</v>
      </c>
    </row>
    <row r="72" spans="1:21" hidden="1" x14ac:dyDescent="0.3">
      <c r="A72" t="s">
        <v>110</v>
      </c>
      <c r="B72" t="s">
        <v>24</v>
      </c>
      <c r="C72">
        <v>37</v>
      </c>
      <c r="D72" t="s">
        <v>28</v>
      </c>
      <c r="E72">
        <v>2013</v>
      </c>
      <c r="F72">
        <v>27</v>
      </c>
      <c r="G72">
        <v>0.47729428600000001</v>
      </c>
      <c r="H72" t="s">
        <v>17</v>
      </c>
      <c r="I72" t="s">
        <v>18</v>
      </c>
      <c r="J72" t="s">
        <v>32</v>
      </c>
      <c r="K72" t="s">
        <v>20</v>
      </c>
      <c r="L72" t="s">
        <v>21</v>
      </c>
      <c r="M72" t="s">
        <v>22</v>
      </c>
      <c r="N72" t="s">
        <v>22</v>
      </c>
      <c r="O72" t="str">
        <f>VLOOKUP(A72,Sheet1!A:D,4,0)</f>
        <v>Green</v>
      </c>
      <c r="P72">
        <f>VLOOKUP(A72,Sheet1!A:I,8,0)</f>
        <v>387134</v>
      </c>
      <c r="Q72">
        <f>VLOOKUP(A72,Sheet1!A:I,9,0)</f>
        <v>0</v>
      </c>
      <c r="R72">
        <f>VLOOKUP(A72,Sheet1!A:E,5,0)</f>
        <v>279046.73</v>
      </c>
      <c r="S72">
        <f>VLOOKUP(A72,Sheet1!A:F,6,0)</f>
        <v>281359</v>
      </c>
      <c r="U72" t="e">
        <f>VLOOKUP(A72,New_scrd!A:H,8,0)</f>
        <v>#N/A</v>
      </c>
    </row>
    <row r="73" spans="1:21" hidden="1" x14ac:dyDescent="0.3">
      <c r="A73" t="s">
        <v>111</v>
      </c>
      <c r="B73" t="s">
        <v>24</v>
      </c>
      <c r="C73">
        <v>37</v>
      </c>
      <c r="D73" t="s">
        <v>25</v>
      </c>
      <c r="E73">
        <v>2015</v>
      </c>
      <c r="F73">
        <v>51</v>
      </c>
      <c r="G73">
        <v>0.491525822</v>
      </c>
      <c r="H73" t="s">
        <v>17</v>
      </c>
      <c r="I73" t="s">
        <v>46</v>
      </c>
      <c r="J73" t="s">
        <v>19</v>
      </c>
      <c r="K73" t="s">
        <v>20</v>
      </c>
      <c r="L73" t="s">
        <v>21</v>
      </c>
      <c r="M73" t="s">
        <v>22</v>
      </c>
      <c r="N73" t="s">
        <v>22</v>
      </c>
      <c r="O73" t="str">
        <f>VLOOKUP(A73,Sheet1!A:D,4,0)</f>
        <v>Manual</v>
      </c>
      <c r="P73">
        <f>VLOOKUP(A73,Sheet1!A:I,8,0)</f>
        <v>467544</v>
      </c>
      <c r="Q73">
        <f>VLOOKUP(A73,Sheet1!A:I,9,0)</f>
        <v>0</v>
      </c>
      <c r="R73">
        <f>VLOOKUP(A73,Sheet1!A:E,5,0)</f>
        <v>249770</v>
      </c>
      <c r="S73">
        <f>VLOOKUP(A73,Sheet1!A:F,6,0)</f>
        <v>249770</v>
      </c>
      <c r="U73" t="e">
        <f>VLOOKUP(A73,New_scrd!A:H,8,0)</f>
        <v>#N/A</v>
      </c>
    </row>
    <row r="74" spans="1:21" hidden="1" x14ac:dyDescent="0.3">
      <c r="A74" t="s">
        <v>112</v>
      </c>
      <c r="B74" t="s">
        <v>15</v>
      </c>
      <c r="C74">
        <v>37</v>
      </c>
      <c r="D74" t="s">
        <v>25</v>
      </c>
      <c r="E74">
        <v>2012</v>
      </c>
      <c r="F74">
        <v>48</v>
      </c>
      <c r="G74">
        <v>0.44032487799999998</v>
      </c>
      <c r="H74" t="s">
        <v>72</v>
      </c>
      <c r="I74" t="s">
        <v>18</v>
      </c>
      <c r="J74" t="s">
        <v>32</v>
      </c>
      <c r="K74" t="s">
        <v>20</v>
      </c>
      <c r="L74" t="s">
        <v>34</v>
      </c>
      <c r="M74" t="s">
        <v>22</v>
      </c>
      <c r="N74" t="s">
        <v>22</v>
      </c>
      <c r="O74" t="str">
        <f>VLOOKUP(A74,Sheet1!A:D,4,0)</f>
        <v>Green</v>
      </c>
      <c r="P74">
        <f>VLOOKUP(A74,Sheet1!A:I,8,0)</f>
        <v>337724</v>
      </c>
      <c r="Q74">
        <f>VLOOKUP(A74,Sheet1!A:I,9,0)</f>
        <v>0</v>
      </c>
      <c r="R74">
        <f>VLOOKUP(A74,Sheet1!A:E,5,0)</f>
        <v>298770</v>
      </c>
      <c r="S74">
        <f>VLOOKUP(A74,Sheet1!A:F,6,0)</f>
        <v>298770</v>
      </c>
      <c r="U74" t="e">
        <f>VLOOKUP(A74,New_scrd!A:H,8,0)</f>
        <v>#N/A</v>
      </c>
    </row>
    <row r="75" spans="1:21" hidden="1" x14ac:dyDescent="0.3">
      <c r="A75" t="s">
        <v>113</v>
      </c>
      <c r="B75" t="s">
        <v>24</v>
      </c>
      <c r="C75">
        <v>25</v>
      </c>
      <c r="D75" t="s">
        <v>16</v>
      </c>
      <c r="E75">
        <v>2011</v>
      </c>
      <c r="F75">
        <v>35</v>
      </c>
      <c r="G75">
        <v>0.426351484</v>
      </c>
      <c r="H75" t="s">
        <v>17</v>
      </c>
      <c r="I75" t="s">
        <v>18</v>
      </c>
      <c r="J75" t="s">
        <v>32</v>
      </c>
      <c r="K75" t="s">
        <v>43</v>
      </c>
      <c r="L75" t="s">
        <v>26</v>
      </c>
      <c r="M75" t="s">
        <v>22</v>
      </c>
      <c r="N75" t="s">
        <v>22</v>
      </c>
      <c r="O75" t="str">
        <f>VLOOKUP(A75,Sheet1!A:D,4,0)</f>
        <v>Green</v>
      </c>
      <c r="P75">
        <f>VLOOKUP(A75,Sheet1!A:I,8,0)</f>
        <v>264863</v>
      </c>
      <c r="Q75">
        <f>VLOOKUP(A75,Sheet1!A:I,9,0)</f>
        <v>0</v>
      </c>
      <c r="R75">
        <f>VLOOKUP(A75,Sheet1!A:E,5,0)</f>
        <v>302088</v>
      </c>
      <c r="S75">
        <f>VLOOKUP(A75,Sheet1!A:F,6,0)</f>
        <v>302088</v>
      </c>
      <c r="U75" t="e">
        <f>VLOOKUP(A75,New_scrd!A:H,8,0)</f>
        <v>#N/A</v>
      </c>
    </row>
    <row r="76" spans="1:21" hidden="1" x14ac:dyDescent="0.3">
      <c r="A76" t="s">
        <v>114</v>
      </c>
      <c r="B76" t="s">
        <v>24</v>
      </c>
      <c r="C76">
        <v>25</v>
      </c>
      <c r="D76" t="s">
        <v>31</v>
      </c>
      <c r="E76">
        <v>2011</v>
      </c>
      <c r="F76">
        <v>34</v>
      </c>
      <c r="G76">
        <v>0.27357728999999997</v>
      </c>
      <c r="H76" t="s">
        <v>17</v>
      </c>
      <c r="I76" t="s">
        <v>18</v>
      </c>
      <c r="J76" t="s">
        <v>32</v>
      </c>
      <c r="K76" t="s">
        <v>20</v>
      </c>
      <c r="L76" t="s">
        <v>34</v>
      </c>
      <c r="M76" t="s">
        <v>22</v>
      </c>
      <c r="N76" t="s">
        <v>22</v>
      </c>
      <c r="O76" t="str">
        <f>VLOOKUP(A76,Sheet1!A:D,4,0)</f>
        <v>Green</v>
      </c>
      <c r="P76">
        <f>VLOOKUP(A76,Sheet1!A:I,8,0)</f>
        <v>153941</v>
      </c>
      <c r="Q76">
        <f>VLOOKUP(A76,Sheet1!A:I,9,0)</f>
        <v>0</v>
      </c>
      <c r="R76">
        <f>VLOOKUP(A76,Sheet1!A:E,5,0)</f>
        <v>235150.99</v>
      </c>
      <c r="S76">
        <f>VLOOKUP(A76,Sheet1!A:F,6,0)</f>
        <v>249795</v>
      </c>
      <c r="U76" t="e">
        <f>VLOOKUP(A76,New_scrd!A:H,8,0)</f>
        <v>#N/A</v>
      </c>
    </row>
    <row r="77" spans="1:21" hidden="1" x14ac:dyDescent="0.3">
      <c r="A77" t="s">
        <v>115</v>
      </c>
      <c r="B77" t="s">
        <v>15</v>
      </c>
      <c r="C77">
        <v>13</v>
      </c>
      <c r="D77" t="s">
        <v>31</v>
      </c>
      <c r="E77">
        <v>2016</v>
      </c>
      <c r="F77">
        <v>35</v>
      </c>
      <c r="G77">
        <v>0.16769608499999999</v>
      </c>
      <c r="H77" t="s">
        <v>17</v>
      </c>
      <c r="I77" t="s">
        <v>54</v>
      </c>
      <c r="J77" t="s">
        <v>19</v>
      </c>
      <c r="K77" t="s">
        <v>43</v>
      </c>
      <c r="L77" t="s">
        <v>21</v>
      </c>
      <c r="M77" t="s">
        <v>22</v>
      </c>
      <c r="N77" t="s">
        <v>22</v>
      </c>
      <c r="O77" t="str">
        <f>VLOOKUP(A77,Sheet1!A:D,4,0)</f>
        <v>NA</v>
      </c>
      <c r="P77">
        <f>VLOOKUP(A77,Sheet1!A:I,8,0)</f>
        <v>118956</v>
      </c>
      <c r="Q77">
        <f>VLOOKUP(A77,Sheet1!A:I,9,0)</f>
        <v>0</v>
      </c>
      <c r="R77">
        <f>VLOOKUP(A77,Sheet1!A:E,5,0)</f>
        <v>228209</v>
      </c>
      <c r="S77">
        <f>VLOOKUP(A77,Sheet1!A:F,6,0)</f>
        <v>298538</v>
      </c>
      <c r="U77" t="e">
        <f>VLOOKUP(A77,New_scrd!A:H,8,0)</f>
        <v>#N/A</v>
      </c>
    </row>
    <row r="78" spans="1:21" hidden="1" x14ac:dyDescent="0.3">
      <c r="A78" t="s">
        <v>116</v>
      </c>
      <c r="B78" t="s">
        <v>15</v>
      </c>
      <c r="C78">
        <v>19</v>
      </c>
      <c r="D78" t="s">
        <v>16</v>
      </c>
      <c r="E78">
        <v>2014</v>
      </c>
      <c r="F78">
        <v>58</v>
      </c>
      <c r="G78">
        <v>9.9305433999999998E-2</v>
      </c>
      <c r="H78" t="s">
        <v>17</v>
      </c>
      <c r="I78" t="s">
        <v>50</v>
      </c>
      <c r="J78" t="s">
        <v>50</v>
      </c>
      <c r="K78" t="s">
        <v>50</v>
      </c>
      <c r="L78" t="s">
        <v>50</v>
      </c>
      <c r="M78" t="s">
        <v>22</v>
      </c>
      <c r="N78" t="s">
        <v>22</v>
      </c>
      <c r="O78" t="str">
        <f>VLOOKUP(A78,Sheet1!A:D,4,0)</f>
        <v>Manual</v>
      </c>
      <c r="P78">
        <f>VLOOKUP(A78,Sheet1!A:I,8,0)</f>
        <v>40192</v>
      </c>
      <c r="Q78">
        <f>VLOOKUP(A78,Sheet1!A:I,9,0)</f>
        <v>0</v>
      </c>
      <c r="R78">
        <f>VLOOKUP(A78,Sheet1!A:E,5,0)</f>
        <v>131824</v>
      </c>
      <c r="S78">
        <f>VLOOKUP(A78,Sheet1!A:F,6,0)</f>
        <v>131824</v>
      </c>
      <c r="U78" t="e">
        <f>VLOOKUP(A78,New_scrd!A:H,8,0)</f>
        <v>#N/A</v>
      </c>
    </row>
    <row r="79" spans="1:21" hidden="1" x14ac:dyDescent="0.3">
      <c r="A79" t="s">
        <v>117</v>
      </c>
      <c r="B79" t="s">
        <v>24</v>
      </c>
      <c r="C79">
        <v>37</v>
      </c>
      <c r="D79" t="s">
        <v>31</v>
      </c>
      <c r="E79">
        <v>2011</v>
      </c>
      <c r="F79">
        <v>48</v>
      </c>
      <c r="G79">
        <v>0.33502348399999998</v>
      </c>
      <c r="H79" t="s">
        <v>17</v>
      </c>
      <c r="I79" t="s">
        <v>18</v>
      </c>
      <c r="J79" t="s">
        <v>19</v>
      </c>
      <c r="K79" t="s">
        <v>20</v>
      </c>
      <c r="L79" t="s">
        <v>21</v>
      </c>
      <c r="M79" t="s">
        <v>22</v>
      </c>
      <c r="N79" t="s">
        <v>22</v>
      </c>
      <c r="O79" t="str">
        <f>VLOOKUP(A79,Sheet1!A:D,4,0)</f>
        <v>Green</v>
      </c>
      <c r="P79">
        <f>VLOOKUP(A79,Sheet1!A:I,8,0)</f>
        <v>267975</v>
      </c>
      <c r="Q79">
        <f>VLOOKUP(A79,Sheet1!A:I,9,0)</f>
        <v>0</v>
      </c>
      <c r="R79">
        <f>VLOOKUP(A79,Sheet1!A:E,5,0)</f>
        <v>177144</v>
      </c>
      <c r="S79">
        <f>VLOOKUP(A79,Sheet1!A:F,6,0)</f>
        <v>177144</v>
      </c>
      <c r="U79" t="e">
        <f>VLOOKUP(A79,New_scrd!A:H,8,0)</f>
        <v>#N/A</v>
      </c>
    </row>
    <row r="80" spans="1:21" hidden="1" x14ac:dyDescent="0.3">
      <c r="A80" t="s">
        <v>118</v>
      </c>
      <c r="B80" t="s">
        <v>15</v>
      </c>
      <c r="C80">
        <v>37</v>
      </c>
      <c r="D80" t="s">
        <v>28</v>
      </c>
      <c r="E80">
        <v>2014</v>
      </c>
      <c r="F80">
        <v>47</v>
      </c>
      <c r="G80">
        <v>0.50932439299999999</v>
      </c>
      <c r="H80" t="s">
        <v>17</v>
      </c>
      <c r="I80" t="s">
        <v>18</v>
      </c>
      <c r="J80" t="s">
        <v>32</v>
      </c>
      <c r="K80" t="s">
        <v>43</v>
      </c>
      <c r="L80" t="s">
        <v>21</v>
      </c>
      <c r="M80" t="s">
        <v>22</v>
      </c>
      <c r="N80" t="s">
        <v>22</v>
      </c>
      <c r="O80" t="str">
        <f>VLOOKUP(A80,Sheet1!A:D,4,0)</f>
        <v>Green</v>
      </c>
      <c r="P80">
        <f>VLOOKUP(A80,Sheet1!A:I,8,0)</f>
        <v>487178</v>
      </c>
      <c r="Q80">
        <f>VLOOKUP(A80,Sheet1!A:I,9,0)</f>
        <v>0</v>
      </c>
      <c r="R80">
        <f>VLOOKUP(A80,Sheet1!A:E,5,0)</f>
        <v>271810</v>
      </c>
      <c r="S80">
        <f>VLOOKUP(A80,Sheet1!A:F,6,0)</f>
        <v>289080</v>
      </c>
      <c r="U80" t="e">
        <f>VLOOKUP(A80,New_scrd!A:H,8,0)</f>
        <v>#N/A</v>
      </c>
    </row>
    <row r="81" spans="1:21" hidden="1" x14ac:dyDescent="0.3">
      <c r="A81" t="s">
        <v>119</v>
      </c>
      <c r="B81" t="s">
        <v>15</v>
      </c>
      <c r="C81">
        <v>37</v>
      </c>
      <c r="D81" t="s">
        <v>31</v>
      </c>
      <c r="E81">
        <v>2014</v>
      </c>
      <c r="F81">
        <v>28</v>
      </c>
      <c r="G81">
        <v>0.431464509</v>
      </c>
      <c r="H81" t="s">
        <v>17</v>
      </c>
      <c r="I81" t="s">
        <v>18</v>
      </c>
      <c r="J81" t="s">
        <v>19</v>
      </c>
      <c r="K81" t="s">
        <v>43</v>
      </c>
      <c r="L81" t="s">
        <v>21</v>
      </c>
      <c r="M81" t="s">
        <v>22</v>
      </c>
      <c r="N81" t="s">
        <v>22</v>
      </c>
      <c r="O81" t="str">
        <f>VLOOKUP(A81,Sheet1!A:D,4,0)</f>
        <v>Green</v>
      </c>
      <c r="P81">
        <f>VLOOKUP(A81,Sheet1!A:I,8,0)</f>
        <v>397509</v>
      </c>
      <c r="Q81">
        <f>VLOOKUP(A81,Sheet1!A:I,9,0)</f>
        <v>0</v>
      </c>
      <c r="R81">
        <f>VLOOKUP(A81,Sheet1!A:E,5,0)</f>
        <v>234708</v>
      </c>
      <c r="S81">
        <f>VLOOKUP(A81,Sheet1!A:F,6,0)</f>
        <v>256512</v>
      </c>
      <c r="U81" t="e">
        <f>VLOOKUP(A81,New_scrd!A:H,8,0)</f>
        <v>#N/A</v>
      </c>
    </row>
    <row r="82" spans="1:21" hidden="1" x14ac:dyDescent="0.3">
      <c r="A82" t="s">
        <v>120</v>
      </c>
      <c r="B82" t="s">
        <v>15</v>
      </c>
      <c r="C82">
        <v>37</v>
      </c>
      <c r="D82" t="s">
        <v>31</v>
      </c>
      <c r="E82">
        <v>2013</v>
      </c>
      <c r="F82">
        <v>61</v>
      </c>
      <c r="G82">
        <v>0.55847333300000002</v>
      </c>
      <c r="H82" t="s">
        <v>17</v>
      </c>
      <c r="I82" t="s">
        <v>18</v>
      </c>
      <c r="J82" t="s">
        <v>32</v>
      </c>
      <c r="K82" t="s">
        <v>20</v>
      </c>
      <c r="L82" t="s">
        <v>34</v>
      </c>
      <c r="M82" t="s">
        <v>22</v>
      </c>
      <c r="N82" t="s">
        <v>22</v>
      </c>
      <c r="O82" t="str">
        <f>VLOOKUP(A82,Sheet1!A:D,4,0)</f>
        <v>Green</v>
      </c>
      <c r="P82">
        <f>VLOOKUP(A82,Sheet1!A:I,8,0)</f>
        <v>484175</v>
      </c>
      <c r="Q82">
        <f>VLOOKUP(A82,Sheet1!A:I,9,0)</f>
        <v>0</v>
      </c>
      <c r="R82">
        <f>VLOOKUP(A82,Sheet1!A:E,5,0)</f>
        <v>293502</v>
      </c>
      <c r="S82">
        <f>VLOOKUP(A82,Sheet1!A:F,6,0)</f>
        <v>293502</v>
      </c>
      <c r="U82" t="e">
        <f>VLOOKUP(A82,New_scrd!A:H,8,0)</f>
        <v>#N/A</v>
      </c>
    </row>
    <row r="83" spans="1:21" hidden="1" x14ac:dyDescent="0.3">
      <c r="A83" t="s">
        <v>121</v>
      </c>
      <c r="B83" t="s">
        <v>15</v>
      </c>
      <c r="C83">
        <v>37</v>
      </c>
      <c r="D83" t="s">
        <v>25</v>
      </c>
      <c r="E83">
        <v>2005</v>
      </c>
      <c r="F83">
        <v>51</v>
      </c>
      <c r="G83">
        <v>0.51409559900000001</v>
      </c>
      <c r="H83" t="s">
        <v>17</v>
      </c>
      <c r="I83" t="s">
        <v>18</v>
      </c>
      <c r="J83" t="s">
        <v>19</v>
      </c>
      <c r="K83" t="s">
        <v>43</v>
      </c>
      <c r="L83" t="s">
        <v>26</v>
      </c>
      <c r="M83" t="s">
        <v>22</v>
      </c>
      <c r="N83" t="s">
        <v>22</v>
      </c>
      <c r="O83" t="str">
        <f>VLOOKUP(A83,Sheet1!A:D,4,0)</f>
        <v>Green</v>
      </c>
      <c r="P83">
        <f>VLOOKUP(A83,Sheet1!A:I,8,0)</f>
        <v>257313</v>
      </c>
      <c r="Q83">
        <f>VLOOKUP(A83,Sheet1!A:I,9,0)</f>
        <v>0</v>
      </c>
      <c r="R83">
        <f>VLOOKUP(A83,Sheet1!A:E,5,0)</f>
        <v>245222</v>
      </c>
      <c r="S83">
        <f>VLOOKUP(A83,Sheet1!A:F,6,0)</f>
        <v>245968</v>
      </c>
      <c r="U83" t="e">
        <f>VLOOKUP(A83,New_scrd!A:H,8,0)</f>
        <v>#N/A</v>
      </c>
    </row>
    <row r="84" spans="1:21" hidden="1" x14ac:dyDescent="0.3">
      <c r="A84" t="s">
        <v>122</v>
      </c>
      <c r="B84" t="s">
        <v>15</v>
      </c>
      <c r="C84">
        <v>49</v>
      </c>
      <c r="D84" t="s">
        <v>28</v>
      </c>
      <c r="E84">
        <v>2012</v>
      </c>
      <c r="F84">
        <v>28</v>
      </c>
      <c r="G84">
        <v>0.41165073200000002</v>
      </c>
      <c r="H84" t="s">
        <v>17</v>
      </c>
      <c r="I84" t="s">
        <v>18</v>
      </c>
      <c r="J84" t="s">
        <v>32</v>
      </c>
      <c r="K84" t="s">
        <v>20</v>
      </c>
      <c r="L84" t="s">
        <v>34</v>
      </c>
      <c r="M84" t="s">
        <v>22</v>
      </c>
      <c r="N84" t="s">
        <v>22</v>
      </c>
      <c r="O84" t="str">
        <f>VLOOKUP(A84,Sheet1!A:D,4,0)</f>
        <v>Green</v>
      </c>
      <c r="P84">
        <f>VLOOKUP(A84,Sheet1!A:I,8,0)</f>
        <v>361213</v>
      </c>
      <c r="Q84">
        <f>VLOOKUP(A84,Sheet1!A:I,9,0)</f>
        <v>0</v>
      </c>
      <c r="R84">
        <f>VLOOKUP(A84,Sheet1!A:E,5,0)</f>
        <v>240184</v>
      </c>
      <c r="S84">
        <f>VLOOKUP(A84,Sheet1!A:F,6,0)</f>
        <v>240184</v>
      </c>
      <c r="U84" t="e">
        <f>VLOOKUP(A84,New_scrd!A:H,8,0)</f>
        <v>#N/A</v>
      </c>
    </row>
    <row r="85" spans="1:21" hidden="1" x14ac:dyDescent="0.3">
      <c r="A85" t="s">
        <v>123</v>
      </c>
      <c r="B85" t="s">
        <v>15</v>
      </c>
      <c r="C85">
        <v>49</v>
      </c>
      <c r="D85" t="s">
        <v>31</v>
      </c>
      <c r="E85">
        <v>2013</v>
      </c>
      <c r="F85">
        <v>31</v>
      </c>
      <c r="G85">
        <v>0.39270384600000002</v>
      </c>
      <c r="H85" t="s">
        <v>72</v>
      </c>
      <c r="I85" t="s">
        <v>18</v>
      </c>
      <c r="J85" t="s">
        <v>19</v>
      </c>
      <c r="K85" t="s">
        <v>20</v>
      </c>
      <c r="L85" t="s">
        <v>26</v>
      </c>
      <c r="M85" t="s">
        <v>22</v>
      </c>
      <c r="N85" t="s">
        <v>22</v>
      </c>
      <c r="O85" t="str">
        <f>VLOOKUP(A85,Sheet1!A:D,4,0)</f>
        <v>Manual</v>
      </c>
      <c r="P85">
        <f>VLOOKUP(A85,Sheet1!A:I,8,0)</f>
        <v>349810</v>
      </c>
      <c r="Q85">
        <f>VLOOKUP(A85,Sheet1!A:I,9,0)</f>
        <v>0</v>
      </c>
      <c r="R85">
        <f>VLOOKUP(A85,Sheet1!A:E,5,0)</f>
        <v>232876</v>
      </c>
      <c r="S85">
        <f>VLOOKUP(A85,Sheet1!A:F,6,0)</f>
        <v>232876</v>
      </c>
      <c r="U85" t="e">
        <f>VLOOKUP(A85,New_scrd!A:H,8,0)</f>
        <v>#N/A</v>
      </c>
    </row>
    <row r="86" spans="1:21" hidden="1" x14ac:dyDescent="0.3">
      <c r="A86" t="s">
        <v>124</v>
      </c>
      <c r="B86" t="s">
        <v>24</v>
      </c>
      <c r="C86">
        <v>37</v>
      </c>
      <c r="D86" t="s">
        <v>28</v>
      </c>
      <c r="E86">
        <v>2014</v>
      </c>
      <c r="F86">
        <v>38</v>
      </c>
      <c r="G86">
        <v>0.293194866</v>
      </c>
      <c r="H86" t="s">
        <v>17</v>
      </c>
      <c r="I86" t="s">
        <v>46</v>
      </c>
      <c r="J86" t="s">
        <v>19</v>
      </c>
      <c r="K86" t="s">
        <v>20</v>
      </c>
      <c r="L86" t="s">
        <v>26</v>
      </c>
      <c r="M86" t="s">
        <v>22</v>
      </c>
      <c r="N86" t="s">
        <v>22</v>
      </c>
      <c r="O86" t="str">
        <f>VLOOKUP(A86,Sheet1!A:D,4,0)</f>
        <v>Green</v>
      </c>
      <c r="P86">
        <f>VLOOKUP(A86,Sheet1!A:I,8,0)</f>
        <v>252927</v>
      </c>
      <c r="Q86">
        <f>VLOOKUP(A86,Sheet1!A:I,9,0)</f>
        <v>0</v>
      </c>
      <c r="R86">
        <f>VLOOKUP(A86,Sheet1!A:E,5,0)</f>
        <v>186204</v>
      </c>
      <c r="S86">
        <f>VLOOKUP(A86,Sheet1!A:F,6,0)</f>
        <v>186204</v>
      </c>
      <c r="U86" t="e">
        <f>VLOOKUP(A86,New_scrd!A:H,8,0)</f>
        <v>#N/A</v>
      </c>
    </row>
    <row r="87" spans="1:21" hidden="1" x14ac:dyDescent="0.3">
      <c r="A87" t="s">
        <v>125</v>
      </c>
      <c r="B87" t="s">
        <v>15</v>
      </c>
      <c r="C87">
        <v>37</v>
      </c>
      <c r="D87" t="s">
        <v>25</v>
      </c>
      <c r="E87">
        <v>2015</v>
      </c>
      <c r="F87">
        <v>32</v>
      </c>
      <c r="G87">
        <v>0.39341153800000001</v>
      </c>
      <c r="H87" t="s">
        <v>17</v>
      </c>
      <c r="I87" t="s">
        <v>46</v>
      </c>
      <c r="J87" t="s">
        <v>32</v>
      </c>
      <c r="K87" t="s">
        <v>43</v>
      </c>
      <c r="L87" t="s">
        <v>21</v>
      </c>
      <c r="M87" t="s">
        <v>22</v>
      </c>
      <c r="N87" t="s">
        <v>22</v>
      </c>
      <c r="O87" t="str">
        <f>VLOOKUP(A87,Sheet1!A:D,4,0)</f>
        <v>Manual</v>
      </c>
      <c r="P87">
        <f>VLOOKUP(A87,Sheet1!A:I,8,0)</f>
        <v>362924</v>
      </c>
      <c r="Q87">
        <f>VLOOKUP(A87,Sheet1!A:I,9,0)</f>
        <v>0</v>
      </c>
      <c r="R87">
        <f>VLOOKUP(A87,Sheet1!A:E,5,0)</f>
        <v>151601</v>
      </c>
      <c r="S87">
        <f>VLOOKUP(A87,Sheet1!A:F,6,0)</f>
        <v>187330</v>
      </c>
      <c r="U87" t="e">
        <f>VLOOKUP(A87,New_scrd!A:H,8,0)</f>
        <v>#N/A</v>
      </c>
    </row>
    <row r="88" spans="1:21" hidden="1" x14ac:dyDescent="0.3">
      <c r="A88" t="s">
        <v>126</v>
      </c>
      <c r="B88" t="s">
        <v>15</v>
      </c>
      <c r="C88">
        <v>37</v>
      </c>
      <c r="D88" t="s">
        <v>28</v>
      </c>
      <c r="E88">
        <v>2012</v>
      </c>
      <c r="F88">
        <v>48</v>
      </c>
      <c r="G88">
        <v>0.51042731699999999</v>
      </c>
      <c r="H88" t="s">
        <v>17</v>
      </c>
      <c r="I88" t="s">
        <v>18</v>
      </c>
      <c r="J88" t="s">
        <v>19</v>
      </c>
      <c r="K88" t="s">
        <v>43</v>
      </c>
      <c r="L88" t="s">
        <v>21</v>
      </c>
      <c r="M88" t="s">
        <v>22</v>
      </c>
      <c r="N88" t="s">
        <v>22</v>
      </c>
      <c r="O88" t="str">
        <f>VLOOKUP(A88,Sheet1!A:D,4,0)</f>
        <v>Green</v>
      </c>
      <c r="P88">
        <f>VLOOKUP(A88,Sheet1!A:I,8,0)</f>
        <v>430857</v>
      </c>
      <c r="Q88">
        <f>VLOOKUP(A88,Sheet1!A:I,9,0)</f>
        <v>0</v>
      </c>
      <c r="R88">
        <f>VLOOKUP(A88,Sheet1!A:E,5,0)</f>
        <v>266970</v>
      </c>
      <c r="S88">
        <f>VLOOKUP(A88,Sheet1!A:F,6,0)</f>
        <v>266970</v>
      </c>
      <c r="U88" t="e">
        <f>VLOOKUP(A88,New_scrd!A:H,8,0)</f>
        <v>#N/A</v>
      </c>
    </row>
    <row r="89" spans="1:21" hidden="1" x14ac:dyDescent="0.3">
      <c r="A89" t="s">
        <v>127</v>
      </c>
      <c r="B89" t="s">
        <v>15</v>
      </c>
      <c r="C89">
        <v>13</v>
      </c>
      <c r="D89" t="s">
        <v>16</v>
      </c>
      <c r="E89">
        <v>2017</v>
      </c>
      <c r="F89">
        <v>37</v>
      </c>
      <c r="G89">
        <v>0.13768333299999999</v>
      </c>
      <c r="H89" t="s">
        <v>17</v>
      </c>
      <c r="I89" t="s">
        <v>50</v>
      </c>
      <c r="J89" t="s">
        <v>50</v>
      </c>
      <c r="K89" t="s">
        <v>50</v>
      </c>
      <c r="L89" t="s">
        <v>50</v>
      </c>
      <c r="M89" t="s">
        <v>22</v>
      </c>
      <c r="N89" t="s">
        <v>22</v>
      </c>
      <c r="O89" t="str">
        <f>VLOOKUP(A89,Sheet1!A:D,4,0)</f>
        <v>Green</v>
      </c>
      <c r="P89">
        <f>VLOOKUP(A89,Sheet1!A:I,8,0)</f>
        <v>31255</v>
      </c>
      <c r="Q89">
        <f>VLOOKUP(A89,Sheet1!A:I,9,0)</f>
        <v>0</v>
      </c>
      <c r="R89">
        <f>VLOOKUP(A89,Sheet1!A:E,5,0)</f>
        <v>236808</v>
      </c>
      <c r="S89">
        <f>VLOOKUP(A89,Sheet1!A:F,6,0)</f>
        <v>236808</v>
      </c>
      <c r="U89" t="e">
        <f>VLOOKUP(A89,New_scrd!A:H,8,0)</f>
        <v>#N/A</v>
      </c>
    </row>
    <row r="90" spans="1:21" hidden="1" x14ac:dyDescent="0.3">
      <c r="A90" t="s">
        <v>128</v>
      </c>
      <c r="B90" t="s">
        <v>15</v>
      </c>
      <c r="C90">
        <v>37</v>
      </c>
      <c r="D90" t="s">
        <v>31</v>
      </c>
      <c r="E90">
        <v>2015</v>
      </c>
      <c r="F90">
        <v>38</v>
      </c>
      <c r="G90">
        <v>0.27311739099999999</v>
      </c>
      <c r="H90" t="s">
        <v>17</v>
      </c>
      <c r="I90" t="s">
        <v>54</v>
      </c>
      <c r="J90" t="s">
        <v>19</v>
      </c>
      <c r="K90" t="s">
        <v>20</v>
      </c>
      <c r="L90" t="s">
        <v>21</v>
      </c>
      <c r="M90" t="s">
        <v>22</v>
      </c>
      <c r="N90" t="s">
        <v>22</v>
      </c>
      <c r="O90" t="str">
        <f>VLOOKUP(A90,Sheet1!A:D,4,0)</f>
        <v>Green</v>
      </c>
      <c r="P90">
        <f>VLOOKUP(A90,Sheet1!A:I,8,0)</f>
        <v>252927</v>
      </c>
      <c r="Q90">
        <f>VLOOKUP(A90,Sheet1!A:I,9,0)</f>
        <v>0</v>
      </c>
      <c r="R90">
        <f>VLOOKUP(A90,Sheet1!A:E,5,0)</f>
        <v>184512</v>
      </c>
      <c r="S90">
        <f>VLOOKUP(A90,Sheet1!A:F,6,0)</f>
        <v>184512</v>
      </c>
      <c r="U90" t="e">
        <f>VLOOKUP(A90,New_scrd!A:H,8,0)</f>
        <v>#N/A</v>
      </c>
    </row>
    <row r="91" spans="1:21" hidden="1" x14ac:dyDescent="0.3">
      <c r="A91" t="s">
        <v>129</v>
      </c>
      <c r="B91" t="s">
        <v>15</v>
      </c>
      <c r="C91">
        <v>25</v>
      </c>
      <c r="D91" t="s">
        <v>28</v>
      </c>
      <c r="E91">
        <v>2016</v>
      </c>
      <c r="F91">
        <v>57</v>
      </c>
      <c r="G91">
        <v>0.17949037000000001</v>
      </c>
      <c r="H91" t="s">
        <v>17</v>
      </c>
      <c r="I91" t="s">
        <v>50</v>
      </c>
      <c r="J91" t="s">
        <v>50</v>
      </c>
      <c r="K91" t="s">
        <v>50</v>
      </c>
      <c r="L91" t="s">
        <v>50</v>
      </c>
      <c r="M91" t="s">
        <v>22</v>
      </c>
      <c r="N91" t="s">
        <v>22</v>
      </c>
      <c r="O91" t="str">
        <f>VLOOKUP(A91,Sheet1!A:D,4,0)</f>
        <v>Green</v>
      </c>
      <c r="P91">
        <f>VLOOKUP(A91,Sheet1!A:I,8,0)</f>
        <v>161268</v>
      </c>
      <c r="Q91">
        <f>VLOOKUP(A91,Sheet1!A:I,9,0)</f>
        <v>0</v>
      </c>
      <c r="R91">
        <f>VLOOKUP(A91,Sheet1!A:E,5,0)</f>
        <v>136954</v>
      </c>
      <c r="S91">
        <f>VLOOKUP(A91,Sheet1!A:F,6,0)</f>
        <v>151261</v>
      </c>
      <c r="U91" t="e">
        <f>VLOOKUP(A91,New_scrd!A:H,8,0)</f>
        <v>#N/A</v>
      </c>
    </row>
    <row r="92" spans="1:21" hidden="1" x14ac:dyDescent="0.3">
      <c r="A92" t="s">
        <v>130</v>
      </c>
      <c r="B92" t="s">
        <v>15</v>
      </c>
      <c r="C92">
        <v>43</v>
      </c>
      <c r="D92" t="s">
        <v>28</v>
      </c>
      <c r="E92">
        <v>2010</v>
      </c>
      <c r="F92">
        <v>30</v>
      </c>
      <c r="G92">
        <v>0.47012295300000001</v>
      </c>
      <c r="H92" t="s">
        <v>17</v>
      </c>
      <c r="I92" t="s">
        <v>18</v>
      </c>
      <c r="J92" t="s">
        <v>19</v>
      </c>
      <c r="K92" t="s">
        <v>43</v>
      </c>
      <c r="L92" t="s">
        <v>21</v>
      </c>
      <c r="M92" t="s">
        <v>22</v>
      </c>
      <c r="N92" t="s">
        <v>37</v>
      </c>
      <c r="O92" t="str">
        <f>VLOOKUP(A92,Sheet1!A:D,4,0)</f>
        <v>Green</v>
      </c>
      <c r="P92">
        <f>VLOOKUP(A92,Sheet1!A:I,8,0)</f>
        <v>408189</v>
      </c>
      <c r="Q92">
        <f>VLOOKUP(A92,Sheet1!A:I,9,0)</f>
        <v>0</v>
      </c>
      <c r="R92">
        <f>VLOOKUP(A92,Sheet1!A:E,5,0)</f>
        <v>200935</v>
      </c>
      <c r="S92">
        <f>VLOOKUP(A92,Sheet1!A:F,6,0)</f>
        <v>242931</v>
      </c>
      <c r="U92" t="e">
        <f>VLOOKUP(A92,New_scrd!A:H,8,0)</f>
        <v>#N/A</v>
      </c>
    </row>
    <row r="93" spans="1:21" hidden="1" x14ac:dyDescent="0.3">
      <c r="A93" t="s">
        <v>131</v>
      </c>
      <c r="B93" t="s">
        <v>24</v>
      </c>
      <c r="C93">
        <v>25</v>
      </c>
      <c r="D93" t="s">
        <v>16</v>
      </c>
      <c r="E93">
        <v>2007</v>
      </c>
      <c r="F93">
        <v>42</v>
      </c>
      <c r="G93">
        <v>0.43586420199999998</v>
      </c>
      <c r="H93" t="s">
        <v>17</v>
      </c>
      <c r="I93" t="s">
        <v>18</v>
      </c>
      <c r="J93" t="s">
        <v>19</v>
      </c>
      <c r="K93" t="s">
        <v>43</v>
      </c>
      <c r="L93" t="s">
        <v>21</v>
      </c>
      <c r="M93" t="s">
        <v>22</v>
      </c>
      <c r="N93" t="s">
        <v>22</v>
      </c>
      <c r="O93" t="str">
        <f>VLOOKUP(A93,Sheet1!A:D,4,0)</f>
        <v>Green</v>
      </c>
      <c r="P93">
        <f>VLOOKUP(A93,Sheet1!A:I,8,0)</f>
        <v>207883</v>
      </c>
      <c r="Q93">
        <f>VLOOKUP(A93,Sheet1!A:I,9,0)</f>
        <v>0</v>
      </c>
      <c r="R93">
        <f>VLOOKUP(A93,Sheet1!A:E,5,0)</f>
        <v>237864</v>
      </c>
      <c r="S93">
        <f>VLOOKUP(A93,Sheet1!A:F,6,0)</f>
        <v>237864</v>
      </c>
      <c r="U93" t="e">
        <f>VLOOKUP(A93,New_scrd!A:H,8,0)</f>
        <v>#N/A</v>
      </c>
    </row>
    <row r="94" spans="1:21" hidden="1" x14ac:dyDescent="0.3">
      <c r="A94" t="s">
        <v>132</v>
      </c>
      <c r="B94" t="s">
        <v>15</v>
      </c>
      <c r="C94">
        <v>25</v>
      </c>
      <c r="D94" t="s">
        <v>31</v>
      </c>
      <c r="E94">
        <v>2016</v>
      </c>
      <c r="F94">
        <v>67</v>
      </c>
      <c r="G94">
        <v>0.286264248</v>
      </c>
      <c r="H94" t="s">
        <v>17</v>
      </c>
      <c r="I94" t="s">
        <v>54</v>
      </c>
      <c r="J94" t="s">
        <v>19</v>
      </c>
      <c r="K94" t="s">
        <v>109</v>
      </c>
      <c r="L94" t="s">
        <v>26</v>
      </c>
      <c r="M94" t="s">
        <v>22</v>
      </c>
      <c r="N94" t="s">
        <v>22</v>
      </c>
      <c r="O94" t="str">
        <f>VLOOKUP(A94,Sheet1!A:D,4,0)</f>
        <v>Green</v>
      </c>
      <c r="P94">
        <f>VLOOKUP(A94,Sheet1!A:I,8,0)</f>
        <v>316324</v>
      </c>
      <c r="Q94">
        <f>VLOOKUP(A94,Sheet1!A:I,9,0)</f>
        <v>0</v>
      </c>
      <c r="R94">
        <f>VLOOKUP(A94,Sheet1!A:E,5,0)</f>
        <v>128288</v>
      </c>
      <c r="S94">
        <f>VLOOKUP(A94,Sheet1!A:F,6,0)</f>
        <v>197898</v>
      </c>
      <c r="U94" t="e">
        <f>VLOOKUP(A94,New_scrd!A:H,8,0)</f>
        <v>#N/A</v>
      </c>
    </row>
    <row r="95" spans="1:21" hidden="1" x14ac:dyDescent="0.3">
      <c r="A95" t="s">
        <v>133</v>
      </c>
      <c r="B95" t="s">
        <v>15</v>
      </c>
      <c r="C95">
        <v>37</v>
      </c>
      <c r="D95" t="s">
        <v>31</v>
      </c>
      <c r="E95">
        <v>2012</v>
      </c>
      <c r="F95">
        <v>51</v>
      </c>
      <c r="G95">
        <v>0.18963622599999999</v>
      </c>
      <c r="H95" t="s">
        <v>17</v>
      </c>
      <c r="I95" t="s">
        <v>63</v>
      </c>
      <c r="J95" t="s">
        <v>19</v>
      </c>
      <c r="K95" t="s">
        <v>20</v>
      </c>
      <c r="L95" t="s">
        <v>26</v>
      </c>
      <c r="M95" t="s">
        <v>22</v>
      </c>
      <c r="N95" t="s">
        <v>22</v>
      </c>
      <c r="O95" t="str">
        <f>VLOOKUP(A95,Sheet1!A:D,4,0)</f>
        <v>Green</v>
      </c>
      <c r="P95">
        <f>VLOOKUP(A95,Sheet1!A:I,8,0)</f>
        <v>130762</v>
      </c>
      <c r="Q95">
        <f>VLOOKUP(A95,Sheet1!A:I,9,0)</f>
        <v>0</v>
      </c>
      <c r="R95">
        <f>VLOOKUP(A95,Sheet1!A:E,5,0)</f>
        <v>162775</v>
      </c>
      <c r="S95">
        <f>VLOOKUP(A95,Sheet1!A:F,6,0)</f>
        <v>162775</v>
      </c>
      <c r="U95" t="e">
        <f>VLOOKUP(A95,New_scrd!A:H,8,0)</f>
        <v>#N/A</v>
      </c>
    </row>
    <row r="96" spans="1:21" hidden="1" x14ac:dyDescent="0.3">
      <c r="A96" t="s">
        <v>134</v>
      </c>
      <c r="B96" t="s">
        <v>15</v>
      </c>
      <c r="C96">
        <v>37</v>
      </c>
      <c r="D96" t="s">
        <v>31</v>
      </c>
      <c r="E96">
        <v>2014</v>
      </c>
      <c r="F96">
        <v>54</v>
      </c>
      <c r="G96">
        <v>0.44131528599999997</v>
      </c>
      <c r="H96" t="s">
        <v>72</v>
      </c>
      <c r="I96" t="s">
        <v>18</v>
      </c>
      <c r="J96" t="s">
        <v>32</v>
      </c>
      <c r="K96" t="s">
        <v>20</v>
      </c>
      <c r="L96" t="s">
        <v>34</v>
      </c>
      <c r="M96" t="s">
        <v>37</v>
      </c>
      <c r="N96" t="s">
        <v>22</v>
      </c>
      <c r="O96" t="str">
        <f>VLOOKUP(A96,Sheet1!A:D,4,0)</f>
        <v>Green</v>
      </c>
      <c r="P96">
        <f>VLOOKUP(A96,Sheet1!A:I,8,0)</f>
        <v>406179</v>
      </c>
      <c r="Q96">
        <f>VLOOKUP(A96,Sheet1!A:I,9,0)</f>
        <v>406179</v>
      </c>
      <c r="R96">
        <f>VLOOKUP(A96,Sheet1!A:E,5,0)</f>
        <v>226479</v>
      </c>
      <c r="S96">
        <f>VLOOKUP(A96,Sheet1!A:F,6,0)</f>
        <v>308835</v>
      </c>
      <c r="U96" t="e">
        <f>VLOOKUP(A96,New_scrd!A:H,8,0)</f>
        <v>#N/A</v>
      </c>
    </row>
    <row r="97" spans="1:21" hidden="1" x14ac:dyDescent="0.3">
      <c r="A97" t="s">
        <v>135</v>
      </c>
      <c r="B97" t="s">
        <v>15</v>
      </c>
      <c r="C97">
        <v>49</v>
      </c>
      <c r="D97" t="s">
        <v>68</v>
      </c>
      <c r="E97">
        <v>2014</v>
      </c>
      <c r="F97">
        <v>67</v>
      </c>
      <c r="G97">
        <v>0.15529525999999999</v>
      </c>
      <c r="H97" t="s">
        <v>17</v>
      </c>
      <c r="I97" t="s">
        <v>18</v>
      </c>
      <c r="J97" t="s">
        <v>32</v>
      </c>
      <c r="K97" t="s">
        <v>20</v>
      </c>
      <c r="L97" t="s">
        <v>34</v>
      </c>
      <c r="M97" t="s">
        <v>22</v>
      </c>
      <c r="N97" t="s">
        <v>22</v>
      </c>
      <c r="O97" t="str">
        <f>VLOOKUP(A97,Sheet1!A:D,4,0)</f>
        <v>Green</v>
      </c>
      <c r="P97">
        <f>VLOOKUP(A97,Sheet1!A:I,8,0)</f>
        <v>145041</v>
      </c>
      <c r="Q97">
        <f>VLOOKUP(A97,Sheet1!A:I,9,0)</f>
        <v>0</v>
      </c>
      <c r="R97">
        <f>VLOOKUP(A97,Sheet1!A:E,5,0)</f>
        <v>99489</v>
      </c>
      <c r="S97">
        <f>VLOOKUP(A97,Sheet1!A:F,6,0)</f>
        <v>106448</v>
      </c>
      <c r="U97" t="e">
        <f>VLOOKUP(A97,New_scrd!A:H,8,0)</f>
        <v>#N/A</v>
      </c>
    </row>
    <row r="98" spans="1:21" hidden="1" x14ac:dyDescent="0.3">
      <c r="A98" t="s">
        <v>136</v>
      </c>
      <c r="B98" t="s">
        <v>15</v>
      </c>
      <c r="C98">
        <v>19</v>
      </c>
      <c r="D98" t="s">
        <v>31</v>
      </c>
      <c r="E98">
        <v>2018</v>
      </c>
      <c r="F98">
        <v>45</v>
      </c>
      <c r="G98">
        <v>0.26430440999999999</v>
      </c>
      <c r="H98" t="s">
        <v>17</v>
      </c>
      <c r="I98" t="s">
        <v>63</v>
      </c>
      <c r="J98" t="s">
        <v>32</v>
      </c>
      <c r="K98" t="s">
        <v>43</v>
      </c>
      <c r="L98" t="s">
        <v>21</v>
      </c>
      <c r="M98" t="s">
        <v>22</v>
      </c>
      <c r="N98" t="s">
        <v>22</v>
      </c>
      <c r="O98" t="str">
        <f>VLOOKUP(A98,Sheet1!A:D,4,0)</f>
        <v>Manual</v>
      </c>
      <c r="P98">
        <f>VLOOKUP(A98,Sheet1!A:I,8,0)</f>
        <v>156504</v>
      </c>
      <c r="Q98">
        <f>VLOOKUP(A98,Sheet1!A:I,9,0)</f>
        <v>0</v>
      </c>
      <c r="R98">
        <f>VLOOKUP(A98,Sheet1!A:E,5,0)</f>
        <v>271106.15000000002</v>
      </c>
      <c r="S98">
        <f>VLOOKUP(A98,Sheet1!A:F,6,0)</f>
        <v>295752</v>
      </c>
      <c r="U98" t="e">
        <f>VLOOKUP(A98,New_scrd!A:H,8,0)</f>
        <v>#N/A</v>
      </c>
    </row>
    <row r="99" spans="1:21" hidden="1" x14ac:dyDescent="0.3">
      <c r="A99" t="s">
        <v>137</v>
      </c>
      <c r="B99" t="s">
        <v>15</v>
      </c>
      <c r="C99">
        <v>49</v>
      </c>
      <c r="D99" t="s">
        <v>25</v>
      </c>
      <c r="E99">
        <v>2012</v>
      </c>
      <c r="F99">
        <v>46</v>
      </c>
      <c r="G99">
        <v>0.53613786200000002</v>
      </c>
      <c r="H99" t="s">
        <v>17</v>
      </c>
      <c r="I99" t="s">
        <v>18</v>
      </c>
      <c r="J99" t="s">
        <v>32</v>
      </c>
      <c r="K99" t="s">
        <v>43</v>
      </c>
      <c r="L99" t="s">
        <v>21</v>
      </c>
      <c r="M99" t="s">
        <v>22</v>
      </c>
      <c r="N99" t="s">
        <v>22</v>
      </c>
      <c r="O99" t="str">
        <f>VLOOKUP(A99,Sheet1!A:D,4,0)</f>
        <v>Green</v>
      </c>
      <c r="P99">
        <f>VLOOKUP(A99,Sheet1!A:I,8,0)</f>
        <v>491142</v>
      </c>
      <c r="Q99">
        <f>VLOOKUP(A99,Sheet1!A:I,9,0)</f>
        <v>0</v>
      </c>
      <c r="R99">
        <f>VLOOKUP(A99,Sheet1!A:E,5,0)</f>
        <v>207505</v>
      </c>
      <c r="S99">
        <f>VLOOKUP(A99,Sheet1!A:F,6,0)</f>
        <v>233365</v>
      </c>
      <c r="U99" t="e">
        <f>VLOOKUP(A99,New_scrd!A:H,8,0)</f>
        <v>#N/A</v>
      </c>
    </row>
    <row r="100" spans="1:21" hidden="1" x14ac:dyDescent="0.3">
      <c r="A100" t="s">
        <v>138</v>
      </c>
      <c r="B100" t="s">
        <v>15</v>
      </c>
      <c r="C100">
        <v>19</v>
      </c>
      <c r="D100" t="s">
        <v>16</v>
      </c>
      <c r="E100">
        <v>2015</v>
      </c>
      <c r="F100">
        <v>33</v>
      </c>
      <c r="G100">
        <v>0.26446699499999998</v>
      </c>
      <c r="H100" t="s">
        <v>17</v>
      </c>
      <c r="I100" t="s">
        <v>50</v>
      </c>
      <c r="J100" t="s">
        <v>50</v>
      </c>
      <c r="K100" t="s">
        <v>50</v>
      </c>
      <c r="L100" t="s">
        <v>50</v>
      </c>
      <c r="M100" t="s">
        <v>22</v>
      </c>
      <c r="N100" t="s">
        <v>22</v>
      </c>
      <c r="O100" t="str">
        <f>VLOOKUP(A100,Sheet1!A:D,4,0)</f>
        <v>Manual</v>
      </c>
      <c r="P100">
        <f>VLOOKUP(A100,Sheet1!A:I,8,0)</f>
        <v>158745</v>
      </c>
      <c r="Q100">
        <f>VLOOKUP(A100,Sheet1!A:I,9,0)</f>
        <v>0</v>
      </c>
      <c r="R100">
        <f>VLOOKUP(A100,Sheet1!A:E,5,0)</f>
        <v>206819.99999999901</v>
      </c>
      <c r="S100">
        <f>VLOOKUP(A100,Sheet1!A:F,6,0)</f>
        <v>206820</v>
      </c>
      <c r="U100" t="e">
        <f>VLOOKUP(A100,New_scrd!A:H,8,0)</f>
        <v>#N/A</v>
      </c>
    </row>
    <row r="101" spans="1:21" hidden="1" x14ac:dyDescent="0.3">
      <c r="A101" t="s">
        <v>139</v>
      </c>
      <c r="B101" t="s">
        <v>15</v>
      </c>
      <c r="C101">
        <v>19</v>
      </c>
      <c r="D101" t="s">
        <v>31</v>
      </c>
      <c r="E101">
        <v>2014</v>
      </c>
      <c r="F101">
        <v>38</v>
      </c>
      <c r="G101">
        <v>0.205464971</v>
      </c>
      <c r="H101" t="s">
        <v>17</v>
      </c>
      <c r="I101" t="s">
        <v>46</v>
      </c>
      <c r="J101" t="s">
        <v>19</v>
      </c>
      <c r="K101" t="s">
        <v>109</v>
      </c>
      <c r="L101" t="s">
        <v>26</v>
      </c>
      <c r="M101" t="s">
        <v>37</v>
      </c>
      <c r="N101" t="s">
        <v>22</v>
      </c>
      <c r="O101" t="str">
        <f>VLOOKUP(A101,Sheet1!A:D,4,0)</f>
        <v>Manual</v>
      </c>
      <c r="P101">
        <f>VLOOKUP(A101,Sheet1!A:I,8,0)</f>
        <v>118388</v>
      </c>
      <c r="Q101">
        <f>VLOOKUP(A101,Sheet1!A:I,9,0)</f>
        <v>118388</v>
      </c>
      <c r="R101">
        <f>VLOOKUP(A101,Sheet1!A:E,5,0)</f>
        <v>180925</v>
      </c>
      <c r="S101">
        <f>VLOOKUP(A101,Sheet1!A:F,6,0)</f>
        <v>246435</v>
      </c>
      <c r="U101" t="e">
        <f>VLOOKUP(A101,New_scrd!A:H,8,0)</f>
        <v>#N/A</v>
      </c>
    </row>
    <row r="102" spans="1:21" hidden="1" x14ac:dyDescent="0.3">
      <c r="A102" t="s">
        <v>140</v>
      </c>
      <c r="B102" t="s">
        <v>15</v>
      </c>
      <c r="C102">
        <v>61</v>
      </c>
      <c r="D102" t="s">
        <v>16</v>
      </c>
      <c r="E102">
        <v>2014</v>
      </c>
      <c r="F102">
        <v>48</v>
      </c>
      <c r="G102">
        <v>0.57568554900000002</v>
      </c>
      <c r="H102" t="s">
        <v>17</v>
      </c>
      <c r="I102" t="s">
        <v>18</v>
      </c>
      <c r="J102" t="s">
        <v>32</v>
      </c>
      <c r="K102" t="s">
        <v>20</v>
      </c>
      <c r="L102" t="s">
        <v>34</v>
      </c>
      <c r="M102" t="s">
        <v>22</v>
      </c>
      <c r="N102" t="s">
        <v>22</v>
      </c>
      <c r="O102" t="str">
        <f>VLOOKUP(A102,Sheet1!A:D,4,0)</f>
        <v>Green</v>
      </c>
      <c r="P102">
        <f>VLOOKUP(A102,Sheet1!A:I,8,0)</f>
        <v>580514</v>
      </c>
      <c r="Q102">
        <f>VLOOKUP(A102,Sheet1!A:I,9,0)</f>
        <v>0</v>
      </c>
      <c r="R102">
        <f>VLOOKUP(A102,Sheet1!A:E,5,0)</f>
        <v>250151</v>
      </c>
      <c r="S102">
        <f>VLOOKUP(A102,Sheet1!A:F,6,0)</f>
        <v>250151</v>
      </c>
      <c r="U102" t="e">
        <f>VLOOKUP(A102,New_scrd!A:H,8,0)</f>
        <v>#N/A</v>
      </c>
    </row>
    <row r="103" spans="1:21" hidden="1" x14ac:dyDescent="0.3">
      <c r="A103" t="s">
        <v>141</v>
      </c>
      <c r="B103" t="s">
        <v>15</v>
      </c>
      <c r="C103">
        <v>37</v>
      </c>
      <c r="D103" t="s">
        <v>28</v>
      </c>
      <c r="E103">
        <v>2010</v>
      </c>
      <c r="F103">
        <v>31</v>
      </c>
      <c r="G103">
        <v>0.53322266699999998</v>
      </c>
      <c r="H103" t="s">
        <v>17</v>
      </c>
      <c r="I103" t="s">
        <v>18</v>
      </c>
      <c r="J103" t="s">
        <v>19</v>
      </c>
      <c r="K103" t="s">
        <v>43</v>
      </c>
      <c r="L103" t="s">
        <v>26</v>
      </c>
      <c r="M103" t="s">
        <v>22</v>
      </c>
      <c r="N103" t="s">
        <v>22</v>
      </c>
      <c r="O103" t="str">
        <f>VLOOKUP(A103,Sheet1!A:D,4,0)</f>
        <v>Manual</v>
      </c>
      <c r="P103">
        <f>VLOOKUP(A103,Sheet1!A:I,8,0)</f>
        <v>350756</v>
      </c>
      <c r="Q103">
        <f>VLOOKUP(A103,Sheet1!A:I,9,0)</f>
        <v>0</v>
      </c>
      <c r="R103">
        <f>VLOOKUP(A103,Sheet1!A:E,5,0)</f>
        <v>189623</v>
      </c>
      <c r="S103">
        <f>VLOOKUP(A103,Sheet1!A:F,6,0)</f>
        <v>217068</v>
      </c>
      <c r="U103" t="e">
        <f>VLOOKUP(A103,New_scrd!A:H,8,0)</f>
        <v>#N/A</v>
      </c>
    </row>
    <row r="104" spans="1:21" hidden="1" x14ac:dyDescent="0.3">
      <c r="A104" t="s">
        <v>142</v>
      </c>
      <c r="B104" t="s">
        <v>15</v>
      </c>
      <c r="C104">
        <v>61</v>
      </c>
      <c r="D104" t="s">
        <v>31</v>
      </c>
      <c r="E104">
        <v>2015</v>
      </c>
      <c r="F104">
        <v>55</v>
      </c>
      <c r="G104">
        <v>0.45040087699999998</v>
      </c>
      <c r="H104" t="s">
        <v>17</v>
      </c>
      <c r="I104" t="s">
        <v>18</v>
      </c>
      <c r="J104" t="s">
        <v>32</v>
      </c>
      <c r="K104" t="s">
        <v>20</v>
      </c>
      <c r="L104" t="s">
        <v>34</v>
      </c>
      <c r="M104" t="s">
        <v>22</v>
      </c>
      <c r="N104" t="s">
        <v>22</v>
      </c>
      <c r="O104" t="str">
        <f>VLOOKUP(A104,Sheet1!A:D,4,0)</f>
        <v>Green</v>
      </c>
      <c r="P104">
        <f>VLOOKUP(A104,Sheet1!A:I,8,0)</f>
        <v>480822</v>
      </c>
      <c r="Q104">
        <f>VLOOKUP(A104,Sheet1!A:I,9,0)</f>
        <v>0</v>
      </c>
      <c r="R104">
        <f>VLOOKUP(A104,Sheet1!A:E,5,0)</f>
        <v>221522.7</v>
      </c>
      <c r="S104">
        <f>VLOOKUP(A104,Sheet1!A:F,6,0)</f>
        <v>224640</v>
      </c>
      <c r="U104" t="e">
        <f>VLOOKUP(A104,New_scrd!A:H,8,0)</f>
        <v>#N/A</v>
      </c>
    </row>
    <row r="105" spans="1:21" hidden="1" x14ac:dyDescent="0.3">
      <c r="A105" t="s">
        <v>143</v>
      </c>
      <c r="B105" t="s">
        <v>15</v>
      </c>
      <c r="C105">
        <v>61</v>
      </c>
      <c r="D105" t="s">
        <v>28</v>
      </c>
      <c r="E105">
        <v>2019</v>
      </c>
      <c r="F105">
        <v>47</v>
      </c>
      <c r="G105">
        <v>0.418092929</v>
      </c>
      <c r="H105" t="s">
        <v>17</v>
      </c>
      <c r="I105" t="s">
        <v>18</v>
      </c>
      <c r="J105" t="s">
        <v>32</v>
      </c>
      <c r="K105" t="s">
        <v>43</v>
      </c>
      <c r="L105" t="s">
        <v>21</v>
      </c>
      <c r="M105" t="s">
        <v>22</v>
      </c>
      <c r="N105" t="s">
        <v>22</v>
      </c>
      <c r="O105" t="str">
        <f>VLOOKUP(A105,Sheet1!A:D,4,0)</f>
        <v>Green</v>
      </c>
      <c r="P105">
        <f>VLOOKUP(A105,Sheet1!A:I,8,0)</f>
        <v>476287</v>
      </c>
      <c r="Q105">
        <f>VLOOKUP(A105,Sheet1!A:I,9,0)</f>
        <v>0</v>
      </c>
      <c r="R105">
        <f>VLOOKUP(A105,Sheet1!A:E,5,0)</f>
        <v>229736</v>
      </c>
      <c r="S105">
        <f>VLOOKUP(A105,Sheet1!A:F,6,0)</f>
        <v>229736</v>
      </c>
      <c r="U105" t="e">
        <f>VLOOKUP(A105,New_scrd!A:H,8,0)</f>
        <v>#N/A</v>
      </c>
    </row>
    <row r="106" spans="1:21" hidden="1" x14ac:dyDescent="0.3">
      <c r="A106" t="s">
        <v>144</v>
      </c>
      <c r="B106" t="s">
        <v>15</v>
      </c>
      <c r="C106">
        <v>19</v>
      </c>
      <c r="D106" t="s">
        <v>25</v>
      </c>
      <c r="E106">
        <v>2005</v>
      </c>
      <c r="F106">
        <v>35</v>
      </c>
      <c r="G106">
        <v>0.28964402299999997</v>
      </c>
      <c r="H106" t="s">
        <v>17</v>
      </c>
      <c r="I106" t="s">
        <v>54</v>
      </c>
      <c r="J106" t="s">
        <v>32</v>
      </c>
      <c r="K106" t="s">
        <v>43</v>
      </c>
      <c r="L106" t="s">
        <v>21</v>
      </c>
      <c r="M106" t="s">
        <v>22</v>
      </c>
      <c r="N106" t="s">
        <v>22</v>
      </c>
      <c r="O106" t="str">
        <f>VLOOKUP(A106,Sheet1!A:D,4,0)</f>
        <v>Green</v>
      </c>
      <c r="P106">
        <f>VLOOKUP(A106,Sheet1!A:I,8,0)</f>
        <v>82209</v>
      </c>
      <c r="Q106">
        <f>VLOOKUP(A106,Sheet1!A:I,9,0)</f>
        <v>0</v>
      </c>
      <c r="R106">
        <f>VLOOKUP(A106,Sheet1!A:E,5,0)</f>
        <v>184046.6</v>
      </c>
      <c r="S106">
        <f>VLOOKUP(A106,Sheet1!A:F,6,0)</f>
        <v>189449</v>
      </c>
      <c r="U106" t="e">
        <f>VLOOKUP(A106,New_scrd!A:H,8,0)</f>
        <v>#N/A</v>
      </c>
    </row>
    <row r="107" spans="1:21" hidden="1" x14ac:dyDescent="0.3">
      <c r="A107" t="s">
        <v>145</v>
      </c>
      <c r="B107" t="s">
        <v>15</v>
      </c>
      <c r="C107">
        <v>25</v>
      </c>
      <c r="D107" t="s">
        <v>16</v>
      </c>
      <c r="E107">
        <v>2014</v>
      </c>
      <c r="F107">
        <v>36</v>
      </c>
      <c r="G107">
        <v>0.302810735</v>
      </c>
      <c r="H107" t="s">
        <v>17</v>
      </c>
      <c r="I107" t="s">
        <v>146</v>
      </c>
      <c r="J107" t="s">
        <v>50</v>
      </c>
      <c r="K107" t="s">
        <v>50</v>
      </c>
      <c r="L107" t="s">
        <v>50</v>
      </c>
      <c r="M107" t="s">
        <v>22</v>
      </c>
      <c r="N107" t="s">
        <v>22</v>
      </c>
      <c r="O107" t="str">
        <f>VLOOKUP(A107,Sheet1!A:D,4,0)</f>
        <v>Green</v>
      </c>
      <c r="P107">
        <f>VLOOKUP(A107,Sheet1!A:I,8,0)</f>
        <v>183366</v>
      </c>
      <c r="Q107">
        <f>VLOOKUP(A107,Sheet1!A:I,9,0)</f>
        <v>0</v>
      </c>
      <c r="R107">
        <f>VLOOKUP(A107,Sheet1!A:E,5,0)</f>
        <v>262220</v>
      </c>
      <c r="S107">
        <f>VLOOKUP(A107,Sheet1!A:F,6,0)</f>
        <v>262220</v>
      </c>
      <c r="U107" t="e">
        <f>VLOOKUP(A107,New_scrd!A:H,8,0)</f>
        <v>#N/A</v>
      </c>
    </row>
    <row r="108" spans="1:21" hidden="1" x14ac:dyDescent="0.3">
      <c r="A108" t="s">
        <v>147</v>
      </c>
      <c r="B108" t="s">
        <v>15</v>
      </c>
      <c r="C108">
        <v>61</v>
      </c>
      <c r="D108" t="s">
        <v>16</v>
      </c>
      <c r="E108">
        <v>2015</v>
      </c>
      <c r="F108">
        <v>72</v>
      </c>
      <c r="G108">
        <v>0.51765478300000001</v>
      </c>
      <c r="H108" t="s">
        <v>72</v>
      </c>
      <c r="I108" t="s">
        <v>18</v>
      </c>
      <c r="J108" t="s">
        <v>32</v>
      </c>
      <c r="K108" t="s">
        <v>20</v>
      </c>
      <c r="L108" t="s">
        <v>21</v>
      </c>
      <c r="M108" t="s">
        <v>22</v>
      </c>
      <c r="N108" t="s">
        <v>22</v>
      </c>
      <c r="O108" t="str">
        <f>VLOOKUP(A108,Sheet1!A:D,4,0)</f>
        <v>Green</v>
      </c>
      <c r="P108">
        <f>VLOOKUP(A108,Sheet1!A:I,8,0)</f>
        <v>513735</v>
      </c>
      <c r="Q108">
        <f>VLOOKUP(A108,Sheet1!A:I,9,0)</f>
        <v>0</v>
      </c>
      <c r="R108">
        <f>VLOOKUP(A108,Sheet1!A:E,5,0)</f>
        <v>378180</v>
      </c>
      <c r="S108">
        <f>VLOOKUP(A108,Sheet1!A:F,6,0)</f>
        <v>378180</v>
      </c>
      <c r="U108" t="e">
        <f>VLOOKUP(A108,New_scrd!A:H,8,0)</f>
        <v>#N/A</v>
      </c>
    </row>
    <row r="109" spans="1:21" hidden="1" x14ac:dyDescent="0.3">
      <c r="A109" t="s">
        <v>148</v>
      </c>
      <c r="B109" t="s">
        <v>15</v>
      </c>
      <c r="C109">
        <v>49</v>
      </c>
      <c r="D109" t="s">
        <v>16</v>
      </c>
      <c r="E109">
        <v>2014</v>
      </c>
      <c r="F109">
        <v>30</v>
      </c>
      <c r="G109">
        <v>0.27831953799999998</v>
      </c>
      <c r="H109" t="s">
        <v>17</v>
      </c>
      <c r="I109" t="s">
        <v>46</v>
      </c>
      <c r="J109" t="s">
        <v>32</v>
      </c>
      <c r="K109" t="s">
        <v>20</v>
      </c>
      <c r="L109" t="s">
        <v>149</v>
      </c>
      <c r="M109" t="s">
        <v>37</v>
      </c>
      <c r="N109" t="s">
        <v>22</v>
      </c>
      <c r="O109" t="str">
        <f>VLOOKUP(A109,Sheet1!A:D,4,0)</f>
        <v>Green</v>
      </c>
      <c r="P109">
        <f>VLOOKUP(A109,Sheet1!A:I,8,0)</f>
        <v>294466</v>
      </c>
      <c r="Q109">
        <f>VLOOKUP(A109,Sheet1!A:I,9,0)</f>
        <v>294466</v>
      </c>
      <c r="R109">
        <f>VLOOKUP(A109,Sheet1!A:E,5,0)</f>
        <v>117823</v>
      </c>
      <c r="S109">
        <f>VLOOKUP(A109,Sheet1!A:F,6,0)</f>
        <v>167356</v>
      </c>
      <c r="U109" t="e">
        <f>VLOOKUP(A109,New_scrd!A:H,8,0)</f>
        <v>#N/A</v>
      </c>
    </row>
    <row r="110" spans="1:21" hidden="1" x14ac:dyDescent="0.3">
      <c r="A110" t="s">
        <v>150</v>
      </c>
      <c r="B110" t="s">
        <v>15</v>
      </c>
      <c r="C110">
        <v>37</v>
      </c>
      <c r="D110" t="s">
        <v>31</v>
      </c>
      <c r="E110">
        <v>2016</v>
      </c>
      <c r="F110">
        <v>50</v>
      </c>
      <c r="G110">
        <v>0.26589206300000001</v>
      </c>
      <c r="H110" t="s">
        <v>17</v>
      </c>
      <c r="I110" t="s">
        <v>63</v>
      </c>
      <c r="J110" t="s">
        <v>50</v>
      </c>
      <c r="K110" t="s">
        <v>50</v>
      </c>
      <c r="L110" t="s">
        <v>50</v>
      </c>
      <c r="M110" t="s">
        <v>22</v>
      </c>
      <c r="N110" t="s">
        <v>22</v>
      </c>
      <c r="O110" t="str">
        <f>VLOOKUP(A110,Sheet1!A:D,4,0)</f>
        <v>Green</v>
      </c>
      <c r="P110">
        <f>VLOOKUP(A110,Sheet1!A:I,8,0)</f>
        <v>220992</v>
      </c>
      <c r="Q110">
        <f>VLOOKUP(A110,Sheet1!A:I,9,0)</f>
        <v>0</v>
      </c>
      <c r="R110">
        <f>VLOOKUP(A110,Sheet1!A:E,5,0)</f>
        <v>250280.33</v>
      </c>
      <c r="S110">
        <f>VLOOKUP(A110,Sheet1!A:F,6,0)</f>
        <v>276318</v>
      </c>
      <c r="U110" t="e">
        <f>VLOOKUP(A110,New_scrd!A:H,8,0)</f>
        <v>#N/A</v>
      </c>
    </row>
    <row r="111" spans="1:21" hidden="1" x14ac:dyDescent="0.3">
      <c r="A111" t="s">
        <v>151</v>
      </c>
      <c r="B111" t="s">
        <v>15</v>
      </c>
      <c r="C111">
        <v>37</v>
      </c>
      <c r="D111" t="s">
        <v>68</v>
      </c>
      <c r="E111">
        <v>2014</v>
      </c>
      <c r="F111">
        <v>35</v>
      </c>
      <c r="G111">
        <v>0.37830566500000001</v>
      </c>
      <c r="H111" t="s">
        <v>17</v>
      </c>
      <c r="I111" t="s">
        <v>18</v>
      </c>
      <c r="J111" t="s">
        <v>32</v>
      </c>
      <c r="K111" t="s">
        <v>43</v>
      </c>
      <c r="L111" t="s">
        <v>21</v>
      </c>
      <c r="M111" t="s">
        <v>22</v>
      </c>
      <c r="N111" t="s">
        <v>22</v>
      </c>
      <c r="O111" t="str">
        <f>VLOOKUP(A111,Sheet1!A:D,4,0)</f>
        <v>Green</v>
      </c>
      <c r="P111">
        <f>VLOOKUP(A111,Sheet1!A:I,8,0)</f>
        <v>329393</v>
      </c>
      <c r="Q111">
        <f>VLOOKUP(A111,Sheet1!A:I,9,0)</f>
        <v>0</v>
      </c>
      <c r="R111">
        <f>VLOOKUP(A111,Sheet1!A:E,5,0)</f>
        <v>229560</v>
      </c>
      <c r="S111">
        <f>VLOOKUP(A111,Sheet1!A:F,6,0)</f>
        <v>229560</v>
      </c>
      <c r="U111" t="e">
        <f>VLOOKUP(A111,New_scrd!A:H,8,0)</f>
        <v>#N/A</v>
      </c>
    </row>
    <row r="112" spans="1:21" hidden="1" x14ac:dyDescent="0.3">
      <c r="A112" t="s">
        <v>152</v>
      </c>
      <c r="B112" t="s">
        <v>24</v>
      </c>
      <c r="C112">
        <v>49</v>
      </c>
      <c r="D112" t="s">
        <v>16</v>
      </c>
      <c r="E112">
        <v>2013</v>
      </c>
      <c r="F112">
        <v>33</v>
      </c>
      <c r="G112">
        <v>0.495620952</v>
      </c>
      <c r="H112" t="s">
        <v>17</v>
      </c>
      <c r="I112" t="s">
        <v>18</v>
      </c>
      <c r="J112" t="s">
        <v>32</v>
      </c>
      <c r="K112" t="s">
        <v>20</v>
      </c>
      <c r="L112" t="s">
        <v>34</v>
      </c>
      <c r="M112" t="s">
        <v>37</v>
      </c>
      <c r="N112" t="s">
        <v>22</v>
      </c>
      <c r="O112" t="str">
        <f>VLOOKUP(A112,Sheet1!A:D,4,0)</f>
        <v>Green</v>
      </c>
      <c r="P112">
        <f>VLOOKUP(A112,Sheet1!A:I,8,0)</f>
        <v>493236</v>
      </c>
      <c r="Q112">
        <f>VLOOKUP(A112,Sheet1!A:I,9,0)</f>
        <v>0</v>
      </c>
      <c r="R112">
        <f>VLOOKUP(A112,Sheet1!A:E,5,0)</f>
        <v>242367</v>
      </c>
      <c r="S112">
        <f>VLOOKUP(A112,Sheet1!A:F,6,0)</f>
        <v>279786</v>
      </c>
      <c r="U112" t="e">
        <f>VLOOKUP(A112,New_scrd!A:H,8,0)</f>
        <v>#N/A</v>
      </c>
    </row>
    <row r="113" spans="1:21" hidden="1" x14ac:dyDescent="0.3">
      <c r="A113" t="s">
        <v>153</v>
      </c>
      <c r="B113" t="s">
        <v>15</v>
      </c>
      <c r="C113">
        <v>25</v>
      </c>
      <c r="D113" t="s">
        <v>28</v>
      </c>
      <c r="E113">
        <v>2014</v>
      </c>
      <c r="F113">
        <v>44</v>
      </c>
      <c r="G113">
        <v>0.212821079</v>
      </c>
      <c r="H113" t="s">
        <v>17</v>
      </c>
      <c r="I113" t="s">
        <v>50</v>
      </c>
      <c r="J113" t="s">
        <v>19</v>
      </c>
      <c r="K113" t="s">
        <v>20</v>
      </c>
      <c r="L113" t="s">
        <v>50</v>
      </c>
      <c r="M113" t="s">
        <v>22</v>
      </c>
      <c r="N113" t="s">
        <v>22</v>
      </c>
      <c r="O113" t="str">
        <f>VLOOKUP(A113,Sheet1!A:D,4,0)</f>
        <v>Manual</v>
      </c>
      <c r="P113">
        <f>VLOOKUP(A113,Sheet1!A:I,8,0)</f>
        <v>144712</v>
      </c>
      <c r="Q113">
        <f>VLOOKUP(A113,Sheet1!A:I,9,0)</f>
        <v>0</v>
      </c>
      <c r="R113">
        <f>VLOOKUP(A113,Sheet1!A:E,5,0)</f>
        <v>144683</v>
      </c>
      <c r="S113">
        <f>VLOOKUP(A113,Sheet1!A:F,6,0)</f>
        <v>144683</v>
      </c>
      <c r="U113" t="e">
        <f>VLOOKUP(A113,New_scrd!A:H,8,0)</f>
        <v>#N/A</v>
      </c>
    </row>
    <row r="114" spans="1:21" hidden="1" x14ac:dyDescent="0.3">
      <c r="A114" t="s">
        <v>154</v>
      </c>
      <c r="B114" t="s">
        <v>15</v>
      </c>
      <c r="C114">
        <v>25</v>
      </c>
      <c r="D114" t="s">
        <v>31</v>
      </c>
      <c r="E114">
        <v>2015</v>
      </c>
      <c r="F114">
        <v>40</v>
      </c>
      <c r="G114">
        <v>0.184090435</v>
      </c>
      <c r="H114" t="s">
        <v>72</v>
      </c>
      <c r="I114" t="s">
        <v>63</v>
      </c>
      <c r="J114" t="s">
        <v>19</v>
      </c>
      <c r="K114" t="s">
        <v>20</v>
      </c>
      <c r="L114" t="s">
        <v>50</v>
      </c>
      <c r="M114" t="s">
        <v>37</v>
      </c>
      <c r="N114" t="s">
        <v>22</v>
      </c>
      <c r="O114" t="str">
        <f>VLOOKUP(A114,Sheet1!A:D,4,0)</f>
        <v>Green</v>
      </c>
      <c r="P114">
        <f>VLOOKUP(A114,Sheet1!A:I,8,0)</f>
        <v>235011</v>
      </c>
      <c r="Q114">
        <f>VLOOKUP(A114,Sheet1!A:I,9,0)</f>
        <v>235011</v>
      </c>
      <c r="R114">
        <f>VLOOKUP(A114,Sheet1!A:E,5,0)</f>
        <v>136351.20000000001</v>
      </c>
      <c r="S114">
        <f>VLOOKUP(A114,Sheet1!A:F,6,0)</f>
        <v>244941</v>
      </c>
      <c r="U114" t="e">
        <f>VLOOKUP(A114,New_scrd!A:H,8,0)</f>
        <v>#N/A</v>
      </c>
    </row>
    <row r="115" spans="1:21" hidden="1" x14ac:dyDescent="0.3">
      <c r="A115" t="s">
        <v>155</v>
      </c>
      <c r="B115" t="s">
        <v>15</v>
      </c>
      <c r="C115">
        <v>19</v>
      </c>
      <c r="D115" t="s">
        <v>28</v>
      </c>
      <c r="E115">
        <v>2014</v>
      </c>
      <c r="F115">
        <v>22</v>
      </c>
      <c r="G115">
        <v>0.29791537600000001</v>
      </c>
      <c r="H115" t="s">
        <v>17</v>
      </c>
      <c r="I115" t="s">
        <v>50</v>
      </c>
      <c r="J115" t="s">
        <v>50</v>
      </c>
      <c r="K115" t="s">
        <v>50</v>
      </c>
      <c r="L115" t="s">
        <v>50</v>
      </c>
      <c r="M115" t="s">
        <v>22</v>
      </c>
      <c r="N115" t="s">
        <v>37</v>
      </c>
      <c r="O115" t="str">
        <f>VLOOKUP(A115,Sheet1!A:D,4,0)</f>
        <v>Green</v>
      </c>
      <c r="P115">
        <f>VLOOKUP(A115,Sheet1!A:I,8,0)</f>
        <v>187205</v>
      </c>
      <c r="Q115">
        <f>VLOOKUP(A115,Sheet1!A:I,9,0)</f>
        <v>0</v>
      </c>
      <c r="R115">
        <f>VLOOKUP(A115,Sheet1!A:E,5,0)</f>
        <v>286843</v>
      </c>
      <c r="S115">
        <f>VLOOKUP(A115,Sheet1!A:F,6,0)</f>
        <v>319865</v>
      </c>
      <c r="U115" t="e">
        <f>VLOOKUP(A115,New_scrd!A:H,8,0)</f>
        <v>#N/A</v>
      </c>
    </row>
    <row r="116" spans="1:21" hidden="1" x14ac:dyDescent="0.3">
      <c r="A116" t="s">
        <v>156</v>
      </c>
      <c r="B116" t="s">
        <v>15</v>
      </c>
      <c r="C116">
        <v>37</v>
      </c>
      <c r="D116" t="s">
        <v>25</v>
      </c>
      <c r="E116">
        <v>2010</v>
      </c>
      <c r="F116">
        <v>40</v>
      </c>
      <c r="G116">
        <v>0.57731089700000005</v>
      </c>
      <c r="H116" t="s">
        <v>17</v>
      </c>
      <c r="I116" t="s">
        <v>18</v>
      </c>
      <c r="J116" t="s">
        <v>32</v>
      </c>
      <c r="K116" t="s">
        <v>43</v>
      </c>
      <c r="L116" t="s">
        <v>34</v>
      </c>
      <c r="M116" t="s">
        <v>22</v>
      </c>
      <c r="N116" t="s">
        <v>22</v>
      </c>
      <c r="O116" t="str">
        <f>VLOOKUP(A116,Sheet1!A:D,4,0)</f>
        <v>NA</v>
      </c>
      <c r="P116">
        <f>VLOOKUP(A116,Sheet1!A:I,8,0)</f>
        <v>413637</v>
      </c>
      <c r="Q116">
        <f>VLOOKUP(A116,Sheet1!A:I,9,0)</f>
        <v>0</v>
      </c>
      <c r="R116">
        <f>VLOOKUP(A116,Sheet1!A:E,5,0)</f>
        <v>313321</v>
      </c>
      <c r="S116">
        <f>VLOOKUP(A116,Sheet1!A:F,6,0)</f>
        <v>317343</v>
      </c>
      <c r="U116" t="e">
        <f>VLOOKUP(A116,New_scrd!A:H,8,0)</f>
        <v>#N/A</v>
      </c>
    </row>
    <row r="117" spans="1:21" hidden="1" x14ac:dyDescent="0.3">
      <c r="A117" t="s">
        <v>157</v>
      </c>
      <c r="B117" t="s">
        <v>15</v>
      </c>
      <c r="C117">
        <v>19</v>
      </c>
      <c r="D117" t="s">
        <v>31</v>
      </c>
      <c r="E117">
        <v>2008</v>
      </c>
      <c r="F117">
        <v>30</v>
      </c>
      <c r="G117">
        <v>0.49775999999999998</v>
      </c>
      <c r="H117" t="s">
        <v>72</v>
      </c>
      <c r="I117" t="s">
        <v>18</v>
      </c>
      <c r="J117" t="s">
        <v>50</v>
      </c>
      <c r="K117" t="s">
        <v>50</v>
      </c>
      <c r="L117" t="s">
        <v>50</v>
      </c>
      <c r="M117" t="s">
        <v>22</v>
      </c>
      <c r="N117" t="s">
        <v>22</v>
      </c>
      <c r="O117" t="str">
        <f>VLOOKUP(A117,Sheet1!A:D,4,0)</f>
        <v>Manual</v>
      </c>
      <c r="P117">
        <f>VLOOKUP(A117,Sheet1!A:I,8,0)</f>
        <v>120135</v>
      </c>
      <c r="Q117">
        <f>VLOOKUP(A117,Sheet1!A:I,9,0)</f>
        <v>0</v>
      </c>
      <c r="R117">
        <f>VLOOKUP(A117,Sheet1!A:E,5,0)</f>
        <v>387093.64999999898</v>
      </c>
      <c r="S117">
        <f>VLOOKUP(A117,Sheet1!A:F,6,0)</f>
        <v>404010</v>
      </c>
      <c r="U117" t="e">
        <f>VLOOKUP(A117,New_scrd!A:H,8,0)</f>
        <v>#N/A</v>
      </c>
    </row>
    <row r="118" spans="1:21" hidden="1" x14ac:dyDescent="0.3">
      <c r="A118" t="s">
        <v>158</v>
      </c>
      <c r="B118" t="s">
        <v>24</v>
      </c>
      <c r="C118">
        <v>37</v>
      </c>
      <c r="D118" t="s">
        <v>16</v>
      </c>
      <c r="E118">
        <v>2015</v>
      </c>
      <c r="F118">
        <v>61</v>
      </c>
      <c r="G118">
        <v>0.379906087</v>
      </c>
      <c r="H118" t="s">
        <v>17</v>
      </c>
      <c r="I118" t="s">
        <v>54</v>
      </c>
      <c r="J118" t="s">
        <v>19</v>
      </c>
      <c r="K118" t="s">
        <v>43</v>
      </c>
      <c r="L118" t="s">
        <v>26</v>
      </c>
      <c r="M118" t="s">
        <v>22</v>
      </c>
      <c r="N118" t="s">
        <v>22</v>
      </c>
      <c r="O118" t="str">
        <f>VLOOKUP(A118,Sheet1!A:D,4,0)</f>
        <v>Green</v>
      </c>
      <c r="P118">
        <f>VLOOKUP(A118,Sheet1!A:I,8,0)</f>
        <v>333199</v>
      </c>
      <c r="Q118">
        <f>VLOOKUP(A118,Sheet1!A:I,9,0)</f>
        <v>0</v>
      </c>
      <c r="R118">
        <f>VLOOKUP(A118,Sheet1!A:E,5,0)</f>
        <v>279678</v>
      </c>
      <c r="S118">
        <f>VLOOKUP(A118,Sheet1!A:F,6,0)</f>
        <v>279678</v>
      </c>
      <c r="U118" t="e">
        <f>VLOOKUP(A118,New_scrd!A:H,8,0)</f>
        <v>#N/A</v>
      </c>
    </row>
    <row r="119" spans="1:21" hidden="1" x14ac:dyDescent="0.3">
      <c r="A119" t="s">
        <v>159</v>
      </c>
      <c r="B119" t="s">
        <v>15</v>
      </c>
      <c r="C119">
        <v>13</v>
      </c>
      <c r="D119" t="s">
        <v>31</v>
      </c>
      <c r="E119">
        <v>2014</v>
      </c>
      <c r="F119">
        <v>41</v>
      </c>
      <c r="G119">
        <v>0.11205641600000001</v>
      </c>
      <c r="H119" t="s">
        <v>17</v>
      </c>
      <c r="I119" t="s">
        <v>63</v>
      </c>
      <c r="J119" t="s">
        <v>160</v>
      </c>
      <c r="K119" t="s">
        <v>20</v>
      </c>
      <c r="L119" t="s">
        <v>34</v>
      </c>
      <c r="M119" t="s">
        <v>22</v>
      </c>
      <c r="N119" t="s">
        <v>22</v>
      </c>
      <c r="O119" t="str">
        <f>VLOOKUP(A119,Sheet1!A:D,4,0)</f>
        <v>Green</v>
      </c>
      <c r="P119">
        <f>VLOOKUP(A119,Sheet1!A:I,8,0)</f>
        <v>10870</v>
      </c>
      <c r="Q119">
        <f>VLOOKUP(A119,Sheet1!A:I,9,0)</f>
        <v>0</v>
      </c>
      <c r="R119">
        <f>VLOOKUP(A119,Sheet1!A:E,5,0)</f>
        <v>181714</v>
      </c>
      <c r="S119">
        <f>VLOOKUP(A119,Sheet1!A:F,6,0)</f>
        <v>181714</v>
      </c>
      <c r="U119" t="e">
        <f>VLOOKUP(A119,New_scrd!A:H,8,0)</f>
        <v>#N/A</v>
      </c>
    </row>
    <row r="120" spans="1:21" hidden="1" x14ac:dyDescent="0.3">
      <c r="A120" t="s">
        <v>161</v>
      </c>
      <c r="B120" t="s">
        <v>15</v>
      </c>
      <c r="C120">
        <v>25</v>
      </c>
      <c r="D120" t="s">
        <v>25</v>
      </c>
      <c r="E120">
        <v>2012</v>
      </c>
      <c r="F120">
        <v>34</v>
      </c>
      <c r="G120">
        <v>0.31027707300000001</v>
      </c>
      <c r="H120" t="s">
        <v>72</v>
      </c>
      <c r="I120" t="s">
        <v>63</v>
      </c>
      <c r="J120" t="s">
        <v>19</v>
      </c>
      <c r="K120" t="s">
        <v>43</v>
      </c>
      <c r="L120" t="s">
        <v>26</v>
      </c>
      <c r="M120" t="s">
        <v>22</v>
      </c>
      <c r="N120" t="s">
        <v>22</v>
      </c>
      <c r="O120" t="str">
        <f>VLOOKUP(A120,Sheet1!A:D,4,0)</f>
        <v>Green</v>
      </c>
      <c r="P120">
        <f>VLOOKUP(A120,Sheet1!A:I,8,0)</f>
        <v>165245</v>
      </c>
      <c r="Q120">
        <f>VLOOKUP(A120,Sheet1!A:I,9,0)</f>
        <v>0</v>
      </c>
      <c r="R120">
        <f>VLOOKUP(A120,Sheet1!A:E,5,0)</f>
        <v>324185</v>
      </c>
      <c r="S120">
        <f>VLOOKUP(A120,Sheet1!A:F,6,0)</f>
        <v>357066</v>
      </c>
      <c r="U120" t="e">
        <f>VLOOKUP(A120,New_scrd!A:H,8,0)</f>
        <v>#N/A</v>
      </c>
    </row>
    <row r="121" spans="1:21" hidden="1" x14ac:dyDescent="0.3">
      <c r="A121" t="s">
        <v>162</v>
      </c>
      <c r="B121" t="s">
        <v>15</v>
      </c>
      <c r="C121">
        <v>49</v>
      </c>
      <c r="D121" t="s">
        <v>25</v>
      </c>
      <c r="E121">
        <v>2014</v>
      </c>
      <c r="F121">
        <v>58</v>
      </c>
      <c r="G121">
        <v>0.42746820800000002</v>
      </c>
      <c r="H121" t="s">
        <v>72</v>
      </c>
      <c r="I121" t="s">
        <v>18</v>
      </c>
      <c r="J121" t="s">
        <v>32</v>
      </c>
      <c r="K121" t="s">
        <v>43</v>
      </c>
      <c r="L121" t="s">
        <v>34</v>
      </c>
      <c r="M121" t="s">
        <v>22</v>
      </c>
      <c r="N121" t="s">
        <v>22</v>
      </c>
      <c r="O121" t="str">
        <f>VLOOKUP(A121,Sheet1!A:D,4,0)</f>
        <v>Green</v>
      </c>
      <c r="P121">
        <f>VLOOKUP(A121,Sheet1!A:I,8,0)</f>
        <v>380312</v>
      </c>
      <c r="Q121">
        <f>VLOOKUP(A121,Sheet1!A:I,9,0)</f>
        <v>0</v>
      </c>
      <c r="R121">
        <f>VLOOKUP(A121,Sheet1!A:E,5,0)</f>
        <v>286704</v>
      </c>
      <c r="S121">
        <f>VLOOKUP(A121,Sheet1!A:F,6,0)</f>
        <v>286704</v>
      </c>
      <c r="U121" t="e">
        <f>VLOOKUP(A121,New_scrd!A:H,8,0)</f>
        <v>#N/A</v>
      </c>
    </row>
    <row r="122" spans="1:21" hidden="1" x14ac:dyDescent="0.3">
      <c r="A122" t="s">
        <v>163</v>
      </c>
      <c r="B122" t="s">
        <v>15</v>
      </c>
      <c r="C122">
        <v>37</v>
      </c>
      <c r="D122" t="s">
        <v>31</v>
      </c>
      <c r="E122">
        <v>2016</v>
      </c>
      <c r="F122">
        <v>57</v>
      </c>
      <c r="G122">
        <v>8.8390264999999996E-2</v>
      </c>
      <c r="H122" t="s">
        <v>72</v>
      </c>
      <c r="I122" t="s">
        <v>46</v>
      </c>
      <c r="J122" t="s">
        <v>19</v>
      </c>
      <c r="K122" t="s">
        <v>20</v>
      </c>
      <c r="L122" t="s">
        <v>34</v>
      </c>
      <c r="M122" t="s">
        <v>22</v>
      </c>
      <c r="N122" t="s">
        <v>22</v>
      </c>
      <c r="O122" t="str">
        <f>VLOOKUP(A122,Sheet1!A:D,4,0)</f>
        <v>Green</v>
      </c>
      <c r="P122">
        <f>VLOOKUP(A122,Sheet1!A:I,8,0)</f>
        <v>73838</v>
      </c>
      <c r="Q122">
        <f>VLOOKUP(A122,Sheet1!A:I,9,0)</f>
        <v>0</v>
      </c>
      <c r="R122">
        <f>VLOOKUP(A122,Sheet1!A:E,5,0)</f>
        <v>92990</v>
      </c>
      <c r="S122">
        <f>VLOOKUP(A122,Sheet1!A:F,6,0)</f>
        <v>109400</v>
      </c>
      <c r="U122" t="e">
        <f>VLOOKUP(A122,New_scrd!A:H,8,0)</f>
        <v>#N/A</v>
      </c>
    </row>
    <row r="123" spans="1:21" hidden="1" x14ac:dyDescent="0.3">
      <c r="A123" t="s">
        <v>164</v>
      </c>
      <c r="B123" t="s">
        <v>24</v>
      </c>
      <c r="C123">
        <v>49</v>
      </c>
      <c r="D123" t="s">
        <v>25</v>
      </c>
      <c r="E123">
        <v>2016</v>
      </c>
      <c r="F123">
        <v>35</v>
      </c>
      <c r="G123">
        <v>0.56467107800000005</v>
      </c>
      <c r="H123" t="s">
        <v>17</v>
      </c>
      <c r="I123" t="s">
        <v>18</v>
      </c>
      <c r="J123" t="s">
        <v>32</v>
      </c>
      <c r="K123" t="s">
        <v>43</v>
      </c>
      <c r="L123" t="s">
        <v>21</v>
      </c>
      <c r="M123" t="s">
        <v>22</v>
      </c>
      <c r="N123" t="s">
        <v>22</v>
      </c>
      <c r="O123" t="str">
        <f>VLOOKUP(A123,Sheet1!A:D,4,0)</f>
        <v>Green</v>
      </c>
      <c r="P123">
        <f>VLOOKUP(A123,Sheet1!A:I,8,0)</f>
        <v>645788</v>
      </c>
      <c r="Q123">
        <f>VLOOKUP(A123,Sheet1!A:I,9,0)</f>
        <v>0</v>
      </c>
      <c r="R123">
        <f>VLOOKUP(A123,Sheet1!A:E,5,0)</f>
        <v>209348</v>
      </c>
      <c r="S123">
        <f>VLOOKUP(A123,Sheet1!A:F,6,0)</f>
        <v>286308</v>
      </c>
      <c r="U123" t="e">
        <f>VLOOKUP(A123,New_scrd!A:H,8,0)</f>
        <v>#N/A</v>
      </c>
    </row>
    <row r="124" spans="1:21" hidden="1" x14ac:dyDescent="0.3">
      <c r="A124" t="s">
        <v>165</v>
      </c>
      <c r="B124" t="s">
        <v>15</v>
      </c>
      <c r="C124">
        <v>19</v>
      </c>
      <c r="D124" t="s">
        <v>25</v>
      </c>
      <c r="E124">
        <v>2016</v>
      </c>
      <c r="F124">
        <v>31</v>
      </c>
      <c r="G124">
        <v>0.53175534400000002</v>
      </c>
      <c r="H124" t="s">
        <v>17</v>
      </c>
      <c r="I124" t="s">
        <v>50</v>
      </c>
      <c r="J124" t="s">
        <v>50</v>
      </c>
      <c r="K124" t="s">
        <v>50</v>
      </c>
      <c r="L124" t="s">
        <v>50</v>
      </c>
      <c r="M124" t="s">
        <v>22</v>
      </c>
      <c r="N124" t="s">
        <v>22</v>
      </c>
      <c r="O124" t="str">
        <f>VLOOKUP(A124,Sheet1!A:D,4,0)</f>
        <v>Green</v>
      </c>
      <c r="P124">
        <f>VLOOKUP(A124,Sheet1!A:I,8,0)</f>
        <v>305184</v>
      </c>
      <c r="Q124">
        <f>VLOOKUP(A124,Sheet1!A:I,9,0)</f>
        <v>0</v>
      </c>
      <c r="R124">
        <f>VLOOKUP(A124,Sheet1!A:E,5,0)</f>
        <v>552000</v>
      </c>
      <c r="S124">
        <f>VLOOKUP(A124,Sheet1!A:F,6,0)</f>
        <v>552000</v>
      </c>
      <c r="U124" t="e">
        <f>VLOOKUP(A124,New_scrd!A:H,8,0)</f>
        <v>#N/A</v>
      </c>
    </row>
    <row r="125" spans="1:21" hidden="1" x14ac:dyDescent="0.3">
      <c r="A125" t="s">
        <v>166</v>
      </c>
      <c r="B125" t="s">
        <v>15</v>
      </c>
      <c r="C125">
        <v>31</v>
      </c>
      <c r="D125" t="s">
        <v>25</v>
      </c>
      <c r="E125">
        <v>2015</v>
      </c>
      <c r="F125">
        <v>33</v>
      </c>
      <c r="G125">
        <v>0.36576347799999998</v>
      </c>
      <c r="H125" t="s">
        <v>72</v>
      </c>
      <c r="I125" t="s">
        <v>63</v>
      </c>
      <c r="J125" t="s">
        <v>32</v>
      </c>
      <c r="K125" t="s">
        <v>43</v>
      </c>
      <c r="L125" t="s">
        <v>21</v>
      </c>
      <c r="M125" t="s">
        <v>22</v>
      </c>
      <c r="N125" t="s">
        <v>22</v>
      </c>
      <c r="O125" t="str">
        <f>VLOOKUP(A125,Sheet1!A:D,4,0)</f>
        <v>Green</v>
      </c>
      <c r="P125">
        <f>VLOOKUP(A125,Sheet1!A:I,8,0)</f>
        <v>287220</v>
      </c>
      <c r="Q125">
        <f>VLOOKUP(A125,Sheet1!A:I,9,0)</f>
        <v>0</v>
      </c>
      <c r="R125">
        <f>VLOOKUP(A125,Sheet1!A:E,5,0)</f>
        <v>309428</v>
      </c>
      <c r="S125">
        <f>VLOOKUP(A125,Sheet1!A:F,6,0)</f>
        <v>309428</v>
      </c>
      <c r="U125" t="e">
        <f>VLOOKUP(A125,New_scrd!A:H,8,0)</f>
        <v>#N/A</v>
      </c>
    </row>
    <row r="126" spans="1:21" hidden="1" x14ac:dyDescent="0.3">
      <c r="A126" t="s">
        <v>167</v>
      </c>
      <c r="B126" t="s">
        <v>15</v>
      </c>
      <c r="C126">
        <v>25</v>
      </c>
      <c r="D126" t="s">
        <v>16</v>
      </c>
      <c r="E126">
        <v>2014</v>
      </c>
      <c r="F126">
        <v>44</v>
      </c>
      <c r="G126">
        <v>0.72955612599999997</v>
      </c>
      <c r="H126" t="s">
        <v>17</v>
      </c>
      <c r="I126" t="s">
        <v>18</v>
      </c>
      <c r="J126" t="s">
        <v>19</v>
      </c>
      <c r="K126" t="s">
        <v>43</v>
      </c>
      <c r="L126" t="s">
        <v>26</v>
      </c>
      <c r="M126" t="s">
        <v>22</v>
      </c>
      <c r="N126" t="s">
        <v>22</v>
      </c>
      <c r="O126" t="str">
        <f>VLOOKUP(A126,Sheet1!A:D,4,0)</f>
        <v>Manual</v>
      </c>
      <c r="P126">
        <f>VLOOKUP(A126,Sheet1!A:I,8,0)</f>
        <v>440471</v>
      </c>
      <c r="Q126">
        <f>VLOOKUP(A126,Sheet1!A:I,9,0)</f>
        <v>0</v>
      </c>
      <c r="R126">
        <f>VLOOKUP(A126,Sheet1!A:E,5,0)</f>
        <v>616952</v>
      </c>
      <c r="S126">
        <f>VLOOKUP(A126,Sheet1!A:F,6,0)</f>
        <v>616952</v>
      </c>
      <c r="U126" t="e">
        <f>VLOOKUP(A126,New_scrd!A:H,8,0)</f>
        <v>#N/A</v>
      </c>
    </row>
    <row r="127" spans="1:21" hidden="1" x14ac:dyDescent="0.3">
      <c r="A127" t="s">
        <v>168</v>
      </c>
      <c r="B127" t="s">
        <v>15</v>
      </c>
      <c r="C127">
        <v>25</v>
      </c>
      <c r="D127" t="s">
        <v>28</v>
      </c>
      <c r="E127">
        <v>2016</v>
      </c>
      <c r="F127">
        <v>26</v>
      </c>
      <c r="G127">
        <v>0.53186955499999999</v>
      </c>
      <c r="H127" t="s">
        <v>17</v>
      </c>
      <c r="I127" t="s">
        <v>63</v>
      </c>
      <c r="J127" t="s">
        <v>19</v>
      </c>
      <c r="K127" t="s">
        <v>43</v>
      </c>
      <c r="L127" t="s">
        <v>21</v>
      </c>
      <c r="M127" t="s">
        <v>22</v>
      </c>
      <c r="N127" t="s">
        <v>22</v>
      </c>
      <c r="O127" t="str">
        <f>VLOOKUP(A127,Sheet1!A:D,4,0)</f>
        <v>Manual</v>
      </c>
      <c r="P127">
        <f>VLOOKUP(A127,Sheet1!A:I,8,0)</f>
        <v>454021</v>
      </c>
      <c r="Q127">
        <f>VLOOKUP(A127,Sheet1!A:I,9,0)</f>
        <v>0</v>
      </c>
      <c r="R127">
        <f>VLOOKUP(A127,Sheet1!A:E,5,0)</f>
        <v>280818</v>
      </c>
      <c r="S127">
        <f>VLOOKUP(A127,Sheet1!A:F,6,0)</f>
        <v>351020</v>
      </c>
      <c r="U127" t="e">
        <f>VLOOKUP(A127,New_scrd!A:H,8,0)</f>
        <v>#N/A</v>
      </c>
    </row>
    <row r="128" spans="1:21" hidden="1" x14ac:dyDescent="0.3">
      <c r="A128" t="s">
        <v>169</v>
      </c>
      <c r="B128" t="s">
        <v>15</v>
      </c>
      <c r="C128">
        <v>25</v>
      </c>
      <c r="D128" t="s">
        <v>16</v>
      </c>
      <c r="E128">
        <v>2011</v>
      </c>
      <c r="F128">
        <v>47</v>
      </c>
      <c r="G128">
        <v>0.35950664799999998</v>
      </c>
      <c r="H128" t="s">
        <v>17</v>
      </c>
      <c r="I128" t="s">
        <v>54</v>
      </c>
      <c r="J128" t="s">
        <v>32</v>
      </c>
      <c r="K128" t="s">
        <v>43</v>
      </c>
      <c r="L128" t="s">
        <v>34</v>
      </c>
      <c r="M128" t="s">
        <v>22</v>
      </c>
      <c r="N128" t="s">
        <v>22</v>
      </c>
      <c r="O128" t="str">
        <f>VLOOKUP(A128,Sheet1!A:D,4,0)</f>
        <v>Manual</v>
      </c>
      <c r="P128">
        <f>VLOOKUP(A128,Sheet1!A:I,8,0)</f>
        <v>227058</v>
      </c>
      <c r="Q128">
        <f>VLOOKUP(A128,Sheet1!A:I,9,0)</f>
        <v>0</v>
      </c>
      <c r="R128">
        <f>VLOOKUP(A128,Sheet1!A:E,5,0)</f>
        <v>199560</v>
      </c>
      <c r="S128">
        <f>VLOOKUP(A128,Sheet1!A:F,6,0)</f>
        <v>199560</v>
      </c>
      <c r="U128" t="e">
        <f>VLOOKUP(A128,New_scrd!A:H,8,0)</f>
        <v>#N/A</v>
      </c>
    </row>
    <row r="129" spans="1:21" hidden="1" x14ac:dyDescent="0.3">
      <c r="A129" t="s">
        <v>170</v>
      </c>
      <c r="B129" t="s">
        <v>24</v>
      </c>
      <c r="C129">
        <v>43</v>
      </c>
      <c r="D129" t="s">
        <v>16</v>
      </c>
      <c r="E129">
        <v>2012</v>
      </c>
      <c r="F129">
        <v>35</v>
      </c>
      <c r="G129">
        <v>0.50835707299999999</v>
      </c>
      <c r="H129" t="s">
        <v>17</v>
      </c>
      <c r="I129" t="s">
        <v>18</v>
      </c>
      <c r="J129" t="s">
        <v>19</v>
      </c>
      <c r="K129" t="s">
        <v>43</v>
      </c>
      <c r="L129" t="s">
        <v>21</v>
      </c>
      <c r="M129" t="s">
        <v>22</v>
      </c>
      <c r="N129" t="s">
        <v>22</v>
      </c>
      <c r="O129" t="str">
        <f>VLOOKUP(A129,Sheet1!A:D,4,0)</f>
        <v>Green</v>
      </c>
      <c r="P129">
        <f>VLOOKUP(A129,Sheet1!A:I,8,0)</f>
        <v>434945</v>
      </c>
      <c r="Q129">
        <f>VLOOKUP(A129,Sheet1!A:I,9,0)</f>
        <v>0</v>
      </c>
      <c r="R129">
        <f>VLOOKUP(A129,Sheet1!A:E,5,0)</f>
        <v>299908</v>
      </c>
      <c r="S129">
        <f>VLOOKUP(A129,Sheet1!A:F,6,0)</f>
        <v>321330</v>
      </c>
      <c r="U129" t="e">
        <f>VLOOKUP(A129,New_scrd!A:H,8,0)</f>
        <v>#N/A</v>
      </c>
    </row>
    <row r="130" spans="1:21" hidden="1" x14ac:dyDescent="0.3">
      <c r="A130" t="s">
        <v>171</v>
      </c>
      <c r="B130" t="s">
        <v>15</v>
      </c>
      <c r="C130">
        <v>31</v>
      </c>
      <c r="D130" t="s">
        <v>31</v>
      </c>
      <c r="E130">
        <v>2011</v>
      </c>
      <c r="F130">
        <v>61</v>
      </c>
      <c r="G130">
        <v>0.37992258099999998</v>
      </c>
      <c r="H130" t="s">
        <v>72</v>
      </c>
      <c r="I130" t="s">
        <v>54</v>
      </c>
      <c r="J130" t="s">
        <v>19</v>
      </c>
      <c r="K130" t="s">
        <v>20</v>
      </c>
      <c r="L130" t="s">
        <v>50</v>
      </c>
      <c r="M130" t="s">
        <v>22</v>
      </c>
      <c r="N130" t="s">
        <v>22</v>
      </c>
      <c r="O130" t="str">
        <f>VLOOKUP(A130,Sheet1!A:D,4,0)</f>
        <v>Green</v>
      </c>
      <c r="P130">
        <f>VLOOKUP(A130,Sheet1!A:I,8,0)</f>
        <v>217756</v>
      </c>
      <c r="Q130">
        <f>VLOOKUP(A130,Sheet1!A:I,9,0)</f>
        <v>0</v>
      </c>
      <c r="R130">
        <f>VLOOKUP(A130,Sheet1!A:E,5,0)</f>
        <v>332673</v>
      </c>
      <c r="S130">
        <f>VLOOKUP(A130,Sheet1!A:F,6,0)</f>
        <v>332673</v>
      </c>
      <c r="U130" t="e">
        <f>VLOOKUP(A130,New_scrd!A:H,8,0)</f>
        <v>#N/A</v>
      </c>
    </row>
    <row r="131" spans="1:21" hidden="1" x14ac:dyDescent="0.3">
      <c r="A131" t="s">
        <v>172</v>
      </c>
      <c r="B131" t="s">
        <v>15</v>
      </c>
      <c r="C131">
        <v>25</v>
      </c>
      <c r="D131" t="s">
        <v>25</v>
      </c>
      <c r="E131">
        <v>2011</v>
      </c>
      <c r="F131">
        <v>44</v>
      </c>
      <c r="G131">
        <v>0.30506820099999998</v>
      </c>
      <c r="H131" t="s">
        <v>17</v>
      </c>
      <c r="I131" t="s">
        <v>50</v>
      </c>
      <c r="J131" t="s">
        <v>32</v>
      </c>
      <c r="K131" t="s">
        <v>43</v>
      </c>
      <c r="L131" t="s">
        <v>26</v>
      </c>
      <c r="M131" t="s">
        <v>22</v>
      </c>
      <c r="N131" t="s">
        <v>22</v>
      </c>
      <c r="O131" t="str">
        <f>VLOOKUP(A131,Sheet1!A:D,4,0)</f>
        <v>Manual</v>
      </c>
      <c r="P131">
        <f>VLOOKUP(A131,Sheet1!A:I,8,0)</f>
        <v>190418</v>
      </c>
      <c r="Q131">
        <f>VLOOKUP(A131,Sheet1!A:I,9,0)</f>
        <v>0</v>
      </c>
      <c r="R131">
        <f>VLOOKUP(A131,Sheet1!A:E,5,0)</f>
        <v>173390</v>
      </c>
      <c r="S131">
        <f>VLOOKUP(A131,Sheet1!A:F,6,0)</f>
        <v>173390</v>
      </c>
      <c r="U131" t="e">
        <f>VLOOKUP(A131,New_scrd!A:H,8,0)</f>
        <v>#N/A</v>
      </c>
    </row>
    <row r="132" spans="1:21" hidden="1" x14ac:dyDescent="0.3">
      <c r="A132" t="s">
        <v>173</v>
      </c>
      <c r="B132" t="s">
        <v>24</v>
      </c>
      <c r="C132">
        <v>49</v>
      </c>
      <c r="D132" t="s">
        <v>16</v>
      </c>
      <c r="E132">
        <v>2014</v>
      </c>
      <c r="F132">
        <v>25</v>
      </c>
      <c r="G132">
        <v>0.43366833300000002</v>
      </c>
      <c r="H132" t="s">
        <v>17</v>
      </c>
      <c r="I132" t="s">
        <v>46</v>
      </c>
      <c r="J132" t="s">
        <v>32</v>
      </c>
      <c r="K132" t="s">
        <v>20</v>
      </c>
      <c r="L132" t="s">
        <v>26</v>
      </c>
      <c r="M132" t="s">
        <v>22</v>
      </c>
      <c r="N132" t="s">
        <v>22</v>
      </c>
      <c r="O132" t="str">
        <f>VLOOKUP(A132,Sheet1!A:D,4,0)</f>
        <v>Manual</v>
      </c>
      <c r="P132">
        <f>VLOOKUP(A132,Sheet1!A:I,8,0)</f>
        <v>458977</v>
      </c>
      <c r="Q132">
        <f>VLOOKUP(A132,Sheet1!A:I,9,0)</f>
        <v>0</v>
      </c>
      <c r="R132">
        <f>VLOOKUP(A132,Sheet1!A:E,5,0)</f>
        <v>256944</v>
      </c>
      <c r="S132">
        <f>VLOOKUP(A132,Sheet1!A:F,6,0)</f>
        <v>256944</v>
      </c>
      <c r="U132" t="e">
        <f>VLOOKUP(A132,New_scrd!A:H,8,0)</f>
        <v>#N/A</v>
      </c>
    </row>
    <row r="133" spans="1:21" hidden="1" x14ac:dyDescent="0.3">
      <c r="A133" t="s">
        <v>174</v>
      </c>
      <c r="B133" t="s">
        <v>15</v>
      </c>
      <c r="C133">
        <v>37</v>
      </c>
      <c r="D133" t="s">
        <v>31</v>
      </c>
      <c r="E133">
        <v>2005</v>
      </c>
      <c r="F133">
        <v>28</v>
      </c>
      <c r="G133">
        <v>0.43912258100000001</v>
      </c>
      <c r="H133" t="s">
        <v>17</v>
      </c>
      <c r="I133" t="s">
        <v>18</v>
      </c>
      <c r="J133" t="s">
        <v>19</v>
      </c>
      <c r="K133" t="s">
        <v>43</v>
      </c>
      <c r="L133" t="s">
        <v>26</v>
      </c>
      <c r="M133" t="s">
        <v>22</v>
      </c>
      <c r="N133" t="s">
        <v>22</v>
      </c>
      <c r="O133" t="str">
        <f>VLOOKUP(A133,Sheet1!A:D,4,0)</f>
        <v>Green</v>
      </c>
      <c r="P133">
        <f>VLOOKUP(A133,Sheet1!A:I,8,0)</f>
        <v>233015</v>
      </c>
      <c r="Q133">
        <f>VLOOKUP(A133,Sheet1!A:I,9,0)</f>
        <v>0</v>
      </c>
      <c r="R133">
        <f>VLOOKUP(A133,Sheet1!A:E,5,0)</f>
        <v>160284</v>
      </c>
      <c r="S133">
        <f>VLOOKUP(A133,Sheet1!A:F,6,0)</f>
        <v>160284</v>
      </c>
      <c r="U133" t="e">
        <f>VLOOKUP(A133,New_scrd!A:H,8,0)</f>
        <v>#N/A</v>
      </c>
    </row>
    <row r="134" spans="1:21" hidden="1" x14ac:dyDescent="0.3">
      <c r="A134" t="s">
        <v>175</v>
      </c>
      <c r="B134" t="s">
        <v>24</v>
      </c>
      <c r="C134">
        <v>25</v>
      </c>
      <c r="D134" t="s">
        <v>31</v>
      </c>
      <c r="E134">
        <v>2015</v>
      </c>
      <c r="F134">
        <v>45</v>
      </c>
      <c r="G134">
        <v>0.184114783</v>
      </c>
      <c r="H134" t="s">
        <v>17</v>
      </c>
      <c r="I134" t="s">
        <v>18</v>
      </c>
      <c r="J134" t="s">
        <v>32</v>
      </c>
      <c r="K134" t="s">
        <v>78</v>
      </c>
      <c r="L134" t="s">
        <v>34</v>
      </c>
      <c r="M134" t="s">
        <v>22</v>
      </c>
      <c r="N134" t="s">
        <v>22</v>
      </c>
      <c r="O134" t="str">
        <f>VLOOKUP(A134,Sheet1!A:D,4,0)</f>
        <v>Green</v>
      </c>
      <c r="P134">
        <f>VLOOKUP(A134,Sheet1!A:I,8,0)</f>
        <v>119575</v>
      </c>
      <c r="Q134">
        <f>VLOOKUP(A134,Sheet1!A:I,9,0)</f>
        <v>0</v>
      </c>
      <c r="R134">
        <f>VLOOKUP(A134,Sheet1!A:E,5,0)</f>
        <v>166842</v>
      </c>
      <c r="S134">
        <f>VLOOKUP(A134,Sheet1!A:F,6,0)</f>
        <v>179676</v>
      </c>
      <c r="U134" t="e">
        <f>VLOOKUP(A134,New_scrd!A:H,8,0)</f>
        <v>#N/A</v>
      </c>
    </row>
    <row r="135" spans="1:21" hidden="1" x14ac:dyDescent="0.3">
      <c r="A135" t="s">
        <v>176</v>
      </c>
      <c r="B135" t="s">
        <v>15</v>
      </c>
      <c r="C135">
        <v>49</v>
      </c>
      <c r="D135" t="s">
        <v>31</v>
      </c>
      <c r="E135">
        <v>2012</v>
      </c>
      <c r="F135">
        <v>27</v>
      </c>
      <c r="G135">
        <v>0.56833891599999997</v>
      </c>
      <c r="H135" t="s">
        <v>17</v>
      </c>
      <c r="I135" t="s">
        <v>18</v>
      </c>
      <c r="J135" t="s">
        <v>19</v>
      </c>
      <c r="K135" t="s">
        <v>43</v>
      </c>
      <c r="L135" t="s">
        <v>26</v>
      </c>
      <c r="M135" t="s">
        <v>22</v>
      </c>
      <c r="N135" t="s">
        <v>22</v>
      </c>
      <c r="O135" t="str">
        <f>VLOOKUP(A135,Sheet1!A:D,4,0)</f>
        <v>NA</v>
      </c>
      <c r="P135">
        <f>VLOOKUP(A135,Sheet1!A:I,8,0)</f>
        <v>498176</v>
      </c>
      <c r="Q135">
        <f>VLOOKUP(A135,Sheet1!A:I,9,0)</f>
        <v>0</v>
      </c>
      <c r="R135">
        <f>VLOOKUP(A135,Sheet1!A:E,5,0)</f>
        <v>339583.83</v>
      </c>
      <c r="S135">
        <f>VLOOKUP(A135,Sheet1!A:F,6,0)</f>
        <v>359744</v>
      </c>
      <c r="U135" t="e">
        <f>VLOOKUP(A135,New_scrd!A:H,8,0)</f>
        <v>#N/A</v>
      </c>
    </row>
    <row r="136" spans="1:21" hidden="1" x14ac:dyDescent="0.3">
      <c r="A136" t="s">
        <v>177</v>
      </c>
      <c r="B136" t="s">
        <v>15</v>
      </c>
      <c r="C136">
        <v>37</v>
      </c>
      <c r="D136" t="s">
        <v>28</v>
      </c>
      <c r="E136">
        <v>2006</v>
      </c>
      <c r="F136">
        <v>46</v>
      </c>
      <c r="G136">
        <v>0.424956098</v>
      </c>
      <c r="H136" t="s">
        <v>17</v>
      </c>
      <c r="I136" t="s">
        <v>54</v>
      </c>
      <c r="J136" t="s">
        <v>19</v>
      </c>
      <c r="K136" t="s">
        <v>20</v>
      </c>
      <c r="L136" t="s">
        <v>26</v>
      </c>
      <c r="M136" t="s">
        <v>22</v>
      </c>
      <c r="N136" t="s">
        <v>22</v>
      </c>
      <c r="O136" t="str">
        <f>VLOOKUP(A136,Sheet1!A:D,4,0)</f>
        <v>Manual</v>
      </c>
      <c r="P136">
        <f>VLOOKUP(A136,Sheet1!A:I,8,0)</f>
        <v>220885</v>
      </c>
      <c r="Q136">
        <f>VLOOKUP(A136,Sheet1!A:I,9,0)</f>
        <v>0</v>
      </c>
      <c r="R136">
        <f>VLOOKUP(A136,Sheet1!A:E,5,0)</f>
        <v>112194.39</v>
      </c>
      <c r="S136">
        <f>VLOOKUP(A136,Sheet1!A:F,6,0)</f>
        <v>115470</v>
      </c>
      <c r="U136" t="e">
        <f>VLOOKUP(A136,New_scrd!A:H,8,0)</f>
        <v>#N/A</v>
      </c>
    </row>
    <row r="137" spans="1:21" hidden="1" x14ac:dyDescent="0.3">
      <c r="A137" t="s">
        <v>178</v>
      </c>
      <c r="B137" t="s">
        <v>15</v>
      </c>
      <c r="C137">
        <v>25</v>
      </c>
      <c r="D137" t="s">
        <v>31</v>
      </c>
      <c r="E137">
        <v>2011</v>
      </c>
      <c r="F137">
        <v>31</v>
      </c>
      <c r="G137">
        <v>0.58493109700000001</v>
      </c>
      <c r="H137" t="s">
        <v>72</v>
      </c>
      <c r="I137" t="s">
        <v>18</v>
      </c>
      <c r="J137" t="s">
        <v>19</v>
      </c>
      <c r="K137" t="s">
        <v>43</v>
      </c>
      <c r="L137" t="s">
        <v>26</v>
      </c>
      <c r="M137" t="s">
        <v>37</v>
      </c>
      <c r="N137" t="s">
        <v>22</v>
      </c>
      <c r="O137" t="str">
        <f>VLOOKUP(A137,Sheet1!A:D,4,0)</f>
        <v>NA</v>
      </c>
      <c r="P137">
        <f>VLOOKUP(A137,Sheet1!A:I,8,0)</f>
        <v>347197</v>
      </c>
      <c r="Q137">
        <f>VLOOKUP(A137,Sheet1!A:I,9,0)</f>
        <v>347197</v>
      </c>
      <c r="R137">
        <f>VLOOKUP(A137,Sheet1!A:E,5,0)</f>
        <v>420212</v>
      </c>
      <c r="S137">
        <f>VLOOKUP(A137,Sheet1!A:F,6,0)</f>
        <v>549508</v>
      </c>
      <c r="U137" t="e">
        <f>VLOOKUP(A137,New_scrd!A:H,8,0)</f>
        <v>#N/A</v>
      </c>
    </row>
    <row r="138" spans="1:21" hidden="1" x14ac:dyDescent="0.3">
      <c r="A138" t="s">
        <v>179</v>
      </c>
      <c r="B138" t="s">
        <v>24</v>
      </c>
      <c r="C138">
        <v>25</v>
      </c>
      <c r="D138" t="s">
        <v>28</v>
      </c>
      <c r="E138">
        <v>2007</v>
      </c>
      <c r="F138">
        <v>56</v>
      </c>
      <c r="G138">
        <v>0.256695126</v>
      </c>
      <c r="H138" t="s">
        <v>17</v>
      </c>
      <c r="I138" t="s">
        <v>63</v>
      </c>
      <c r="J138" t="s">
        <v>32</v>
      </c>
      <c r="K138" t="s">
        <v>20</v>
      </c>
      <c r="L138" t="s">
        <v>21</v>
      </c>
      <c r="M138" t="s">
        <v>22</v>
      </c>
      <c r="N138" t="s">
        <v>22</v>
      </c>
      <c r="O138" t="str">
        <f>VLOOKUP(A138,Sheet1!A:D,4,0)</f>
        <v>Green</v>
      </c>
      <c r="P138">
        <f>VLOOKUP(A138,Sheet1!A:I,8,0)</f>
        <v>123643</v>
      </c>
      <c r="Q138">
        <f>VLOOKUP(A138,Sheet1!A:I,9,0)</f>
        <v>0</v>
      </c>
      <c r="R138">
        <f>VLOOKUP(A138,Sheet1!A:E,5,0)</f>
        <v>155664</v>
      </c>
      <c r="S138">
        <f>VLOOKUP(A138,Sheet1!A:F,6,0)</f>
        <v>155664</v>
      </c>
      <c r="U138" t="e">
        <f>VLOOKUP(A138,New_scrd!A:H,8,0)</f>
        <v>#N/A</v>
      </c>
    </row>
    <row r="139" spans="1:21" hidden="1" x14ac:dyDescent="0.3">
      <c r="A139" t="s">
        <v>180</v>
      </c>
      <c r="B139" t="s">
        <v>24</v>
      </c>
      <c r="C139">
        <v>25</v>
      </c>
      <c r="D139" t="s">
        <v>28</v>
      </c>
      <c r="E139">
        <v>2014</v>
      </c>
      <c r="F139">
        <v>43</v>
      </c>
      <c r="G139">
        <v>0.19579560700000001</v>
      </c>
      <c r="H139" t="s">
        <v>72</v>
      </c>
      <c r="I139" t="s">
        <v>46</v>
      </c>
      <c r="J139" t="s">
        <v>19</v>
      </c>
      <c r="K139" t="s">
        <v>43</v>
      </c>
      <c r="L139" t="s">
        <v>26</v>
      </c>
      <c r="M139" t="s">
        <v>22</v>
      </c>
      <c r="N139" t="s">
        <v>22</v>
      </c>
      <c r="O139" t="str">
        <f>VLOOKUP(A139,Sheet1!A:D,4,0)</f>
        <v>Green</v>
      </c>
      <c r="P139">
        <f>VLOOKUP(A139,Sheet1!A:I,8,0)</f>
        <v>90903</v>
      </c>
      <c r="Q139">
        <f>VLOOKUP(A139,Sheet1!A:I,9,0)</f>
        <v>0</v>
      </c>
      <c r="R139">
        <f>VLOOKUP(A139,Sheet1!A:E,5,0)</f>
        <v>233455.38</v>
      </c>
      <c r="S139">
        <f>VLOOKUP(A139,Sheet1!A:F,6,0)</f>
        <v>251750</v>
      </c>
      <c r="U139" t="e">
        <f>VLOOKUP(A139,New_scrd!A:H,8,0)</f>
        <v>#N/A</v>
      </c>
    </row>
    <row r="140" spans="1:21" hidden="1" x14ac:dyDescent="0.3">
      <c r="A140" t="s">
        <v>181</v>
      </c>
      <c r="B140" t="s">
        <v>15</v>
      </c>
      <c r="C140">
        <v>37</v>
      </c>
      <c r="D140" t="s">
        <v>25</v>
      </c>
      <c r="E140">
        <v>2015</v>
      </c>
      <c r="F140">
        <v>49</v>
      </c>
      <c r="G140">
        <v>0.29491549299999997</v>
      </c>
      <c r="H140" t="s">
        <v>17</v>
      </c>
      <c r="I140" t="s">
        <v>50</v>
      </c>
      <c r="J140" t="s">
        <v>32</v>
      </c>
      <c r="K140" t="s">
        <v>20</v>
      </c>
      <c r="L140" t="s">
        <v>34</v>
      </c>
      <c r="M140" t="s">
        <v>22</v>
      </c>
      <c r="N140" t="s">
        <v>22</v>
      </c>
      <c r="O140" t="str">
        <f>VLOOKUP(A140,Sheet1!A:D,4,0)</f>
        <v>Manual</v>
      </c>
      <c r="P140">
        <f>VLOOKUP(A140,Sheet1!A:I,8,0)</f>
        <v>265554</v>
      </c>
      <c r="Q140">
        <f>VLOOKUP(A140,Sheet1!A:I,9,0)</f>
        <v>0</v>
      </c>
      <c r="R140">
        <f>VLOOKUP(A140,Sheet1!A:E,5,0)</f>
        <v>156120</v>
      </c>
      <c r="S140">
        <f>VLOOKUP(A140,Sheet1!A:F,6,0)</f>
        <v>156120</v>
      </c>
      <c r="U140" t="e">
        <f>VLOOKUP(A140,New_scrd!A:H,8,0)</f>
        <v>#N/A</v>
      </c>
    </row>
    <row r="141" spans="1:21" hidden="1" x14ac:dyDescent="0.3">
      <c r="A141" t="s">
        <v>182</v>
      </c>
      <c r="B141" t="s">
        <v>15</v>
      </c>
      <c r="C141">
        <v>37</v>
      </c>
      <c r="D141" t="s">
        <v>31</v>
      </c>
      <c r="E141">
        <v>2014</v>
      </c>
      <c r="F141">
        <v>55</v>
      </c>
      <c r="G141">
        <v>0.387310983</v>
      </c>
      <c r="H141" t="s">
        <v>72</v>
      </c>
      <c r="I141" t="s">
        <v>54</v>
      </c>
      <c r="J141" t="s">
        <v>19</v>
      </c>
      <c r="K141" t="s">
        <v>20</v>
      </c>
      <c r="L141" t="s">
        <v>50</v>
      </c>
      <c r="M141" t="s">
        <v>22</v>
      </c>
      <c r="N141" t="s">
        <v>22</v>
      </c>
      <c r="O141" t="str">
        <f>VLOOKUP(A141,Sheet1!A:D,4,0)</f>
        <v>Green</v>
      </c>
      <c r="P141">
        <f>VLOOKUP(A141,Sheet1!A:I,8,0)</f>
        <v>310064</v>
      </c>
      <c r="Q141">
        <f>VLOOKUP(A141,Sheet1!A:I,9,0)</f>
        <v>0</v>
      </c>
      <c r="R141">
        <f>VLOOKUP(A141,Sheet1!A:E,5,0)</f>
        <v>301005</v>
      </c>
      <c r="S141">
        <f>VLOOKUP(A141,Sheet1!A:F,6,0)</f>
        <v>301005</v>
      </c>
      <c r="U141" t="e">
        <f>VLOOKUP(A141,New_scrd!A:H,8,0)</f>
        <v>#N/A</v>
      </c>
    </row>
    <row r="142" spans="1:21" hidden="1" x14ac:dyDescent="0.3">
      <c r="A142" t="s">
        <v>183</v>
      </c>
      <c r="B142" t="s">
        <v>15</v>
      </c>
      <c r="C142">
        <v>25</v>
      </c>
      <c r="D142" t="s">
        <v>31</v>
      </c>
      <c r="E142">
        <v>2012</v>
      </c>
      <c r="F142">
        <v>52</v>
      </c>
      <c r="G142">
        <v>0.30320295600000002</v>
      </c>
      <c r="H142" t="s">
        <v>17</v>
      </c>
      <c r="I142" t="s">
        <v>63</v>
      </c>
      <c r="J142" t="s">
        <v>19</v>
      </c>
      <c r="K142" t="s">
        <v>109</v>
      </c>
      <c r="L142" t="s">
        <v>26</v>
      </c>
      <c r="M142" t="s">
        <v>22</v>
      </c>
      <c r="N142" t="s">
        <v>22</v>
      </c>
      <c r="O142" t="str">
        <f>VLOOKUP(A142,Sheet1!A:D,4,0)</f>
        <v>Manual</v>
      </c>
      <c r="P142">
        <f>VLOOKUP(A142,Sheet1!A:I,8,0)</f>
        <v>189216</v>
      </c>
      <c r="Q142">
        <f>VLOOKUP(A142,Sheet1!A:I,9,0)</f>
        <v>0</v>
      </c>
      <c r="R142">
        <f>VLOOKUP(A142,Sheet1!A:E,5,0)</f>
        <v>245743.76</v>
      </c>
      <c r="S142">
        <f>VLOOKUP(A142,Sheet1!A:F,6,0)</f>
        <v>259952</v>
      </c>
      <c r="U142" t="e">
        <f>VLOOKUP(A142,New_scrd!A:H,8,0)</f>
        <v>#N/A</v>
      </c>
    </row>
    <row r="143" spans="1:21" hidden="1" x14ac:dyDescent="0.3">
      <c r="A143" t="s">
        <v>184</v>
      </c>
      <c r="B143" t="s">
        <v>24</v>
      </c>
      <c r="C143">
        <v>37</v>
      </c>
      <c r="D143" t="s">
        <v>16</v>
      </c>
      <c r="E143">
        <v>2015</v>
      </c>
      <c r="F143">
        <v>29</v>
      </c>
      <c r="G143">
        <v>0.52170869600000003</v>
      </c>
      <c r="H143" t="s">
        <v>72</v>
      </c>
      <c r="I143" t="s">
        <v>18</v>
      </c>
      <c r="J143" t="s">
        <v>19</v>
      </c>
      <c r="K143" t="s">
        <v>20</v>
      </c>
      <c r="L143" t="s">
        <v>34</v>
      </c>
      <c r="M143" t="s">
        <v>22</v>
      </c>
      <c r="N143" t="s">
        <v>22</v>
      </c>
      <c r="O143" t="str">
        <f>VLOOKUP(A143,Sheet1!A:D,4,0)</f>
        <v>Green</v>
      </c>
      <c r="P143">
        <f>VLOOKUP(A143,Sheet1!A:I,8,0)</f>
        <v>410848</v>
      </c>
      <c r="Q143">
        <f>VLOOKUP(A143,Sheet1!A:I,9,0)</f>
        <v>0</v>
      </c>
      <c r="R143">
        <f>VLOOKUP(A143,Sheet1!A:E,5,0)</f>
        <v>437882.55</v>
      </c>
      <c r="S143">
        <f>VLOOKUP(A143,Sheet1!A:F,6,0)</f>
        <v>464440</v>
      </c>
      <c r="U143" t="e">
        <f>VLOOKUP(A143,New_scrd!A:H,8,0)</f>
        <v>#N/A</v>
      </c>
    </row>
    <row r="144" spans="1:21" hidden="1" x14ac:dyDescent="0.3">
      <c r="A144" t="s">
        <v>185</v>
      </c>
      <c r="B144" t="s">
        <v>15</v>
      </c>
      <c r="C144">
        <v>37</v>
      </c>
      <c r="D144" t="s">
        <v>28</v>
      </c>
      <c r="E144">
        <v>2016</v>
      </c>
      <c r="F144">
        <v>51</v>
      </c>
      <c r="G144">
        <v>0.28650855200000003</v>
      </c>
      <c r="H144" t="s">
        <v>17</v>
      </c>
      <c r="I144" t="s">
        <v>50</v>
      </c>
      <c r="J144" t="s">
        <v>50</v>
      </c>
      <c r="K144" t="s">
        <v>50</v>
      </c>
      <c r="L144" t="s">
        <v>50</v>
      </c>
      <c r="M144" t="s">
        <v>22</v>
      </c>
      <c r="N144" t="s">
        <v>22</v>
      </c>
      <c r="O144" t="str">
        <f>VLOOKUP(A144,Sheet1!A:D,4,0)</f>
        <v>Manual</v>
      </c>
      <c r="P144">
        <f>VLOOKUP(A144,Sheet1!A:I,8,0)</f>
        <v>265554</v>
      </c>
      <c r="Q144">
        <f>VLOOKUP(A144,Sheet1!A:I,9,0)</f>
        <v>0</v>
      </c>
      <c r="R144">
        <f>VLOOKUP(A144,Sheet1!A:E,5,0)</f>
        <v>153900</v>
      </c>
      <c r="S144">
        <f>VLOOKUP(A144,Sheet1!A:F,6,0)</f>
        <v>153900</v>
      </c>
      <c r="U144" t="e">
        <f>VLOOKUP(A144,New_scrd!A:H,8,0)</f>
        <v>#N/A</v>
      </c>
    </row>
    <row r="145" spans="1:21" hidden="1" x14ac:dyDescent="0.3">
      <c r="A145" t="s">
        <v>186</v>
      </c>
      <c r="B145" t="s">
        <v>24</v>
      </c>
      <c r="C145">
        <v>37</v>
      </c>
      <c r="D145" t="s">
        <v>25</v>
      </c>
      <c r="E145">
        <v>2012</v>
      </c>
      <c r="F145">
        <v>23</v>
      </c>
      <c r="G145">
        <v>0.45938438999999998</v>
      </c>
      <c r="H145" t="s">
        <v>17</v>
      </c>
      <c r="I145" t="s">
        <v>18</v>
      </c>
      <c r="J145" t="s">
        <v>32</v>
      </c>
      <c r="K145" t="s">
        <v>43</v>
      </c>
      <c r="L145" t="s">
        <v>34</v>
      </c>
      <c r="M145" t="s">
        <v>37</v>
      </c>
      <c r="N145" t="s">
        <v>22</v>
      </c>
      <c r="O145" t="str">
        <f>VLOOKUP(A145,Sheet1!A:D,4,0)</f>
        <v>Green</v>
      </c>
      <c r="P145">
        <f>VLOOKUP(A145,Sheet1!A:I,8,0)</f>
        <v>446086</v>
      </c>
      <c r="Q145">
        <f>VLOOKUP(A145,Sheet1!A:I,9,0)</f>
        <v>446086</v>
      </c>
      <c r="R145">
        <f>VLOOKUP(A145,Sheet1!A:E,5,0)</f>
        <v>193614</v>
      </c>
      <c r="S145">
        <f>VLOOKUP(A145,Sheet1!A:F,6,0)</f>
        <v>247423</v>
      </c>
      <c r="U145" t="e">
        <f>VLOOKUP(A145,New_scrd!A:H,8,0)</f>
        <v>#N/A</v>
      </c>
    </row>
    <row r="146" spans="1:21" hidden="1" x14ac:dyDescent="0.3">
      <c r="A146" t="s">
        <v>187</v>
      </c>
      <c r="B146" t="s">
        <v>15</v>
      </c>
      <c r="C146">
        <v>49</v>
      </c>
      <c r="D146" t="s">
        <v>25</v>
      </c>
      <c r="E146">
        <v>2014</v>
      </c>
      <c r="F146">
        <v>57</v>
      </c>
      <c r="G146">
        <v>0.59994959199999998</v>
      </c>
      <c r="H146" t="s">
        <v>17</v>
      </c>
      <c r="I146" t="s">
        <v>46</v>
      </c>
      <c r="J146" t="s">
        <v>32</v>
      </c>
      <c r="K146" t="s">
        <v>43</v>
      </c>
      <c r="L146" t="s">
        <v>21</v>
      </c>
      <c r="M146" t="s">
        <v>22</v>
      </c>
      <c r="N146" t="s">
        <v>22</v>
      </c>
      <c r="O146" t="str">
        <f>VLOOKUP(A146,Sheet1!A:D,4,0)</f>
        <v>Green</v>
      </c>
      <c r="P146">
        <f>VLOOKUP(A146,Sheet1!A:I,8,0)</f>
        <v>592606</v>
      </c>
      <c r="Q146">
        <f>VLOOKUP(A146,Sheet1!A:I,9,0)</f>
        <v>0</v>
      </c>
      <c r="R146">
        <f>VLOOKUP(A146,Sheet1!A:E,5,0)</f>
        <v>287710</v>
      </c>
      <c r="S146">
        <f>VLOOKUP(A146,Sheet1!A:F,6,0)</f>
        <v>309252</v>
      </c>
      <c r="U146" t="e">
        <f>VLOOKUP(A146,New_scrd!A:H,8,0)</f>
        <v>#N/A</v>
      </c>
    </row>
    <row r="147" spans="1:21" hidden="1" x14ac:dyDescent="0.3">
      <c r="A147" t="s">
        <v>188</v>
      </c>
      <c r="B147" t="s">
        <v>24</v>
      </c>
      <c r="C147">
        <v>25</v>
      </c>
      <c r="D147" t="s">
        <v>31</v>
      </c>
      <c r="E147">
        <v>2015</v>
      </c>
      <c r="F147">
        <v>36</v>
      </c>
      <c r="G147">
        <v>0.54747605600000004</v>
      </c>
      <c r="H147" t="s">
        <v>17</v>
      </c>
      <c r="I147" t="s">
        <v>18</v>
      </c>
      <c r="J147" t="s">
        <v>32</v>
      </c>
      <c r="K147" t="s">
        <v>43</v>
      </c>
      <c r="L147" t="s">
        <v>34</v>
      </c>
      <c r="M147" t="s">
        <v>22</v>
      </c>
      <c r="N147" t="s">
        <v>22</v>
      </c>
      <c r="O147" t="str">
        <f>VLOOKUP(A147,Sheet1!A:D,4,0)</f>
        <v>Manual</v>
      </c>
      <c r="P147">
        <f>VLOOKUP(A147,Sheet1!A:I,8,0)</f>
        <v>418448</v>
      </c>
      <c r="Q147">
        <f>VLOOKUP(A147,Sheet1!A:I,9,0)</f>
        <v>0</v>
      </c>
      <c r="R147">
        <f>VLOOKUP(A147,Sheet1!A:E,5,0)</f>
        <v>356984</v>
      </c>
      <c r="S147">
        <f>VLOOKUP(A147,Sheet1!A:F,6,0)</f>
        <v>387728</v>
      </c>
      <c r="U147" t="e">
        <f>VLOOKUP(A147,New_scrd!A:H,8,0)</f>
        <v>#N/A</v>
      </c>
    </row>
    <row r="148" spans="1:21" hidden="1" x14ac:dyDescent="0.3">
      <c r="A148" t="s">
        <v>189</v>
      </c>
      <c r="B148" t="s">
        <v>15</v>
      </c>
      <c r="C148">
        <v>61</v>
      </c>
      <c r="D148" t="s">
        <v>31</v>
      </c>
      <c r="E148">
        <v>2016</v>
      </c>
      <c r="F148">
        <v>28</v>
      </c>
      <c r="G148">
        <v>0.59818920600000003</v>
      </c>
      <c r="H148" t="s">
        <v>17</v>
      </c>
      <c r="I148" t="s">
        <v>18</v>
      </c>
      <c r="J148" t="s">
        <v>32</v>
      </c>
      <c r="K148" t="s">
        <v>20</v>
      </c>
      <c r="L148" t="s">
        <v>34</v>
      </c>
      <c r="M148" t="s">
        <v>22</v>
      </c>
      <c r="N148" t="s">
        <v>37</v>
      </c>
      <c r="O148" t="str">
        <f>VLOOKUP(A148,Sheet1!A:D,4,0)</f>
        <v>Green</v>
      </c>
      <c r="P148">
        <f>VLOOKUP(A148,Sheet1!A:I,8,0)</f>
        <v>712211</v>
      </c>
      <c r="Q148">
        <f>VLOOKUP(A148,Sheet1!A:I,9,0)</f>
        <v>0</v>
      </c>
      <c r="R148">
        <f>VLOOKUP(A148,Sheet1!A:E,5,0)</f>
        <v>214184</v>
      </c>
      <c r="S148">
        <f>VLOOKUP(A148,Sheet1!A:F,6,0)</f>
        <v>270512</v>
      </c>
      <c r="U148" t="e">
        <f>VLOOKUP(A148,New_scrd!A:H,8,0)</f>
        <v>#N/A</v>
      </c>
    </row>
    <row r="149" spans="1:21" hidden="1" x14ac:dyDescent="0.3">
      <c r="A149" t="s">
        <v>190</v>
      </c>
      <c r="B149" t="s">
        <v>24</v>
      </c>
      <c r="C149">
        <v>37</v>
      </c>
      <c r="D149" t="s">
        <v>16</v>
      </c>
      <c r="E149">
        <v>2015</v>
      </c>
      <c r="F149">
        <v>38</v>
      </c>
      <c r="G149">
        <v>0.27532456100000002</v>
      </c>
      <c r="H149" t="s">
        <v>17</v>
      </c>
      <c r="I149" t="s">
        <v>18</v>
      </c>
      <c r="J149" t="s">
        <v>32</v>
      </c>
      <c r="K149" t="s">
        <v>109</v>
      </c>
      <c r="L149" t="s">
        <v>34</v>
      </c>
      <c r="M149" t="s">
        <v>22</v>
      </c>
      <c r="N149" t="s">
        <v>22</v>
      </c>
      <c r="O149" t="str">
        <f>VLOOKUP(A149,Sheet1!A:D,4,0)</f>
        <v>Green</v>
      </c>
      <c r="P149">
        <f>VLOOKUP(A149,Sheet1!A:I,8,0)</f>
        <v>224058</v>
      </c>
      <c r="Q149">
        <f>VLOOKUP(A149,Sheet1!A:I,9,0)</f>
        <v>0</v>
      </c>
      <c r="R149">
        <f>VLOOKUP(A149,Sheet1!A:E,5,0)</f>
        <v>228240</v>
      </c>
      <c r="S149">
        <f>VLOOKUP(A149,Sheet1!A:F,6,0)</f>
        <v>228240</v>
      </c>
      <c r="U149" t="e">
        <f>VLOOKUP(A149,New_scrd!A:H,8,0)</f>
        <v>#N/A</v>
      </c>
    </row>
    <row r="150" spans="1:21" hidden="1" x14ac:dyDescent="0.3">
      <c r="A150" t="s">
        <v>191</v>
      </c>
      <c r="B150" t="s">
        <v>15</v>
      </c>
      <c r="C150">
        <v>25</v>
      </c>
      <c r="D150" t="s">
        <v>16</v>
      </c>
      <c r="E150">
        <v>2012</v>
      </c>
      <c r="F150">
        <v>24</v>
      </c>
      <c r="G150">
        <v>0.26669484300000001</v>
      </c>
      <c r="H150" t="s">
        <v>72</v>
      </c>
      <c r="I150" t="s">
        <v>63</v>
      </c>
      <c r="J150" t="s">
        <v>19</v>
      </c>
      <c r="K150" t="s">
        <v>43</v>
      </c>
      <c r="L150" t="s">
        <v>26</v>
      </c>
      <c r="M150" t="s">
        <v>37</v>
      </c>
      <c r="N150" t="s">
        <v>22</v>
      </c>
      <c r="O150" t="str">
        <f>VLOOKUP(A150,Sheet1!A:D,4,0)</f>
        <v>Green</v>
      </c>
      <c r="P150">
        <f>VLOOKUP(A150,Sheet1!A:I,8,0)</f>
        <v>166015</v>
      </c>
      <c r="Q150">
        <f>VLOOKUP(A150,Sheet1!A:I,9,0)</f>
        <v>0</v>
      </c>
      <c r="R150">
        <f>VLOOKUP(A150,Sheet1!A:E,5,0)</f>
        <v>199286</v>
      </c>
      <c r="S150">
        <f>VLOOKUP(A150,Sheet1!A:F,6,0)</f>
        <v>221338</v>
      </c>
      <c r="U150" t="e">
        <f>VLOOKUP(A150,New_scrd!A:H,8,0)</f>
        <v>#N/A</v>
      </c>
    </row>
    <row r="151" spans="1:21" hidden="1" x14ac:dyDescent="0.3">
      <c r="A151" t="s">
        <v>192</v>
      </c>
      <c r="B151" t="s">
        <v>15</v>
      </c>
      <c r="C151">
        <v>25</v>
      </c>
      <c r="D151" t="s">
        <v>28</v>
      </c>
      <c r="E151">
        <v>2016</v>
      </c>
      <c r="F151">
        <v>20</v>
      </c>
      <c r="G151">
        <v>0.42894730199999997</v>
      </c>
      <c r="H151" t="s">
        <v>17</v>
      </c>
      <c r="I151" t="s">
        <v>50</v>
      </c>
      <c r="J151" t="s">
        <v>50</v>
      </c>
      <c r="K151" t="s">
        <v>50</v>
      </c>
      <c r="L151" t="s">
        <v>50</v>
      </c>
      <c r="M151" t="s">
        <v>22</v>
      </c>
      <c r="N151" t="s">
        <v>22</v>
      </c>
      <c r="O151" t="str">
        <f>VLOOKUP(A151,Sheet1!A:D,4,0)</f>
        <v>Green</v>
      </c>
      <c r="P151">
        <f>VLOOKUP(A151,Sheet1!A:I,8,0)</f>
        <v>303910</v>
      </c>
      <c r="Q151">
        <f>VLOOKUP(A151,Sheet1!A:I,9,0)</f>
        <v>0</v>
      </c>
      <c r="R151">
        <f>VLOOKUP(A151,Sheet1!A:E,5,0)</f>
        <v>369330</v>
      </c>
      <c r="S151">
        <f>VLOOKUP(A151,Sheet1!A:F,6,0)</f>
        <v>369330</v>
      </c>
      <c r="U151" t="e">
        <f>VLOOKUP(A151,New_scrd!A:H,8,0)</f>
        <v>#N/A</v>
      </c>
    </row>
    <row r="152" spans="1:21" hidden="1" x14ac:dyDescent="0.3">
      <c r="A152" t="s">
        <v>193</v>
      </c>
      <c r="B152" t="s">
        <v>24</v>
      </c>
      <c r="C152">
        <v>19</v>
      </c>
      <c r="D152" t="s">
        <v>16</v>
      </c>
      <c r="E152">
        <v>2013</v>
      </c>
      <c r="F152">
        <v>54</v>
      </c>
      <c r="G152">
        <v>0.20584559599999999</v>
      </c>
      <c r="H152" t="s">
        <v>17</v>
      </c>
      <c r="I152" t="s">
        <v>50</v>
      </c>
      <c r="J152" t="s">
        <v>50</v>
      </c>
      <c r="K152" t="s">
        <v>50</v>
      </c>
      <c r="L152" t="s">
        <v>50</v>
      </c>
      <c r="M152" t="s">
        <v>22</v>
      </c>
      <c r="N152" t="s">
        <v>22</v>
      </c>
      <c r="O152" t="str">
        <f>VLOOKUP(A152,Sheet1!A:D,4,0)</f>
        <v>Manual</v>
      </c>
      <c r="P152">
        <f>VLOOKUP(A152,Sheet1!A:I,8,0)</f>
        <v>117471</v>
      </c>
      <c r="Q152">
        <f>VLOOKUP(A152,Sheet1!A:I,9,0)</f>
        <v>0</v>
      </c>
      <c r="R152">
        <f>VLOOKUP(A152,Sheet1!A:E,5,0)</f>
        <v>166530</v>
      </c>
      <c r="S152">
        <f>VLOOKUP(A152,Sheet1!A:F,6,0)</f>
        <v>166530</v>
      </c>
      <c r="U152" t="e">
        <f>VLOOKUP(A152,New_scrd!A:H,8,0)</f>
        <v>#N/A</v>
      </c>
    </row>
    <row r="153" spans="1:21" hidden="1" x14ac:dyDescent="0.3">
      <c r="A153" t="s">
        <v>194</v>
      </c>
      <c r="B153" t="s">
        <v>15</v>
      </c>
      <c r="C153">
        <v>61</v>
      </c>
      <c r="D153" t="s">
        <v>16</v>
      </c>
      <c r="E153">
        <v>2010</v>
      </c>
      <c r="F153">
        <v>60</v>
      </c>
      <c r="G153">
        <v>0.58928539599999996</v>
      </c>
      <c r="H153" t="s">
        <v>17</v>
      </c>
      <c r="I153" t="s">
        <v>18</v>
      </c>
      <c r="J153" t="s">
        <v>80</v>
      </c>
      <c r="K153" t="s">
        <v>20</v>
      </c>
      <c r="L153" t="s">
        <v>149</v>
      </c>
      <c r="M153" t="s">
        <v>22</v>
      </c>
      <c r="N153" t="s">
        <v>22</v>
      </c>
      <c r="O153" t="str">
        <f>VLOOKUP(A153,Sheet1!A:D,4,0)</f>
        <v>NA</v>
      </c>
      <c r="P153">
        <f>VLOOKUP(A153,Sheet1!A:I,8,0)</f>
        <v>468234</v>
      </c>
      <c r="Q153">
        <f>VLOOKUP(A153,Sheet1!A:I,9,0)</f>
        <v>0</v>
      </c>
      <c r="R153">
        <f>VLOOKUP(A153,Sheet1!A:E,5,0)</f>
        <v>297152.34999999998</v>
      </c>
      <c r="S153">
        <f>VLOOKUP(A153,Sheet1!A:F,6,0)</f>
        <v>300352</v>
      </c>
      <c r="U153" t="e">
        <f>VLOOKUP(A153,New_scrd!A:H,8,0)</f>
        <v>#N/A</v>
      </c>
    </row>
    <row r="154" spans="1:21" hidden="1" x14ac:dyDescent="0.3">
      <c r="A154" t="s">
        <v>195</v>
      </c>
      <c r="B154" t="s">
        <v>15</v>
      </c>
      <c r="C154">
        <v>25</v>
      </c>
      <c r="D154" t="s">
        <v>28</v>
      </c>
      <c r="E154">
        <v>2011</v>
      </c>
      <c r="F154">
        <v>51</v>
      </c>
      <c r="G154">
        <v>0.273166452</v>
      </c>
      <c r="H154" t="s">
        <v>72</v>
      </c>
      <c r="I154" t="s">
        <v>63</v>
      </c>
      <c r="J154" t="s">
        <v>50</v>
      </c>
      <c r="K154" t="s">
        <v>50</v>
      </c>
      <c r="L154" t="s">
        <v>50</v>
      </c>
      <c r="M154" t="s">
        <v>22</v>
      </c>
      <c r="N154" t="s">
        <v>22</v>
      </c>
      <c r="O154" t="str">
        <f>VLOOKUP(A154,Sheet1!A:D,4,0)</f>
        <v>Green</v>
      </c>
      <c r="P154">
        <f>VLOOKUP(A154,Sheet1!A:I,8,0)</f>
        <v>80150</v>
      </c>
      <c r="Q154">
        <f>VLOOKUP(A154,Sheet1!A:I,9,0)</f>
        <v>0</v>
      </c>
      <c r="R154">
        <f>VLOOKUP(A154,Sheet1!A:E,5,0)</f>
        <v>327280</v>
      </c>
      <c r="S154">
        <f>VLOOKUP(A154,Sheet1!A:F,6,0)</f>
        <v>327280</v>
      </c>
      <c r="U154" t="e">
        <f>VLOOKUP(A154,New_scrd!A:H,8,0)</f>
        <v>#N/A</v>
      </c>
    </row>
    <row r="155" spans="1:21" hidden="1" x14ac:dyDescent="0.3">
      <c r="A155" t="s">
        <v>196</v>
      </c>
      <c r="B155" t="s">
        <v>15</v>
      </c>
      <c r="C155">
        <v>37</v>
      </c>
      <c r="D155" t="s">
        <v>16</v>
      </c>
      <c r="E155">
        <v>2016</v>
      </c>
      <c r="F155">
        <v>25</v>
      </c>
      <c r="G155">
        <v>0.38201140300000003</v>
      </c>
      <c r="H155" t="s">
        <v>17</v>
      </c>
      <c r="I155" t="s">
        <v>50</v>
      </c>
      <c r="J155" t="s">
        <v>32</v>
      </c>
      <c r="K155" t="s">
        <v>109</v>
      </c>
      <c r="L155" t="s">
        <v>21</v>
      </c>
      <c r="M155" t="s">
        <v>22</v>
      </c>
      <c r="N155" t="s">
        <v>22</v>
      </c>
      <c r="O155" t="str">
        <f>VLOOKUP(A155,Sheet1!A:D,4,0)</f>
        <v>Manual</v>
      </c>
      <c r="P155">
        <f>VLOOKUP(A155,Sheet1!A:I,8,0)</f>
        <v>408820</v>
      </c>
      <c r="Q155">
        <f>VLOOKUP(A155,Sheet1!A:I,9,0)</f>
        <v>0</v>
      </c>
      <c r="R155">
        <f>VLOOKUP(A155,Sheet1!A:E,5,0)</f>
        <v>169829</v>
      </c>
      <c r="S155">
        <f>VLOOKUP(A155,Sheet1!A:F,6,0)</f>
        <v>199530</v>
      </c>
      <c r="U155" t="e">
        <f>VLOOKUP(A155,New_scrd!A:H,8,0)</f>
        <v>#N/A</v>
      </c>
    </row>
    <row r="156" spans="1:21" hidden="1" x14ac:dyDescent="0.3">
      <c r="A156" t="s">
        <v>197</v>
      </c>
      <c r="B156" t="s">
        <v>15</v>
      </c>
      <c r="C156">
        <v>37</v>
      </c>
      <c r="D156" t="s">
        <v>16</v>
      </c>
      <c r="E156">
        <v>2015</v>
      </c>
      <c r="F156">
        <v>46</v>
      </c>
      <c r="G156">
        <v>0.35439565200000001</v>
      </c>
      <c r="H156" t="s">
        <v>17</v>
      </c>
      <c r="I156" t="s">
        <v>50</v>
      </c>
      <c r="J156" t="s">
        <v>32</v>
      </c>
      <c r="K156" t="s">
        <v>109</v>
      </c>
      <c r="L156" t="s">
        <v>34</v>
      </c>
      <c r="M156" t="s">
        <v>22</v>
      </c>
      <c r="N156" t="s">
        <v>22</v>
      </c>
      <c r="O156" t="str">
        <f>VLOOKUP(A156,Sheet1!A:D,4,0)</f>
        <v>Manual</v>
      </c>
      <c r="P156">
        <f>VLOOKUP(A156,Sheet1!A:I,8,0)</f>
        <v>325400</v>
      </c>
      <c r="Q156">
        <f>VLOOKUP(A156,Sheet1!A:I,9,0)</f>
        <v>0</v>
      </c>
      <c r="R156">
        <f>VLOOKUP(A156,Sheet1!A:E,5,0)</f>
        <v>216744</v>
      </c>
      <c r="S156">
        <f>VLOOKUP(A156,Sheet1!A:F,6,0)</f>
        <v>216744</v>
      </c>
      <c r="U156" t="e">
        <f>VLOOKUP(A156,New_scrd!A:H,8,0)</f>
        <v>#N/A</v>
      </c>
    </row>
    <row r="157" spans="1:21" hidden="1" x14ac:dyDescent="0.3">
      <c r="A157" t="s">
        <v>198</v>
      </c>
      <c r="B157" t="s">
        <v>15</v>
      </c>
      <c r="C157">
        <v>37</v>
      </c>
      <c r="D157" t="s">
        <v>16</v>
      </c>
      <c r="E157">
        <v>2016</v>
      </c>
      <c r="F157">
        <v>66</v>
      </c>
      <c r="G157">
        <v>0.531784127</v>
      </c>
      <c r="H157" t="s">
        <v>17</v>
      </c>
      <c r="I157" t="s">
        <v>63</v>
      </c>
      <c r="J157" t="s">
        <v>32</v>
      </c>
      <c r="K157" t="s">
        <v>43</v>
      </c>
      <c r="L157" t="s">
        <v>21</v>
      </c>
      <c r="M157" t="s">
        <v>22</v>
      </c>
      <c r="N157" t="s">
        <v>22</v>
      </c>
      <c r="O157" t="str">
        <f>VLOOKUP(A157,Sheet1!A:D,4,0)</f>
        <v>Green</v>
      </c>
      <c r="P157">
        <f>VLOOKUP(A157,Sheet1!A:I,8,0)</f>
        <v>547717</v>
      </c>
      <c r="Q157">
        <f>VLOOKUP(A157,Sheet1!A:I,9,0)</f>
        <v>0</v>
      </c>
      <c r="R157">
        <f>VLOOKUP(A157,Sheet1!A:E,5,0)</f>
        <v>296208</v>
      </c>
      <c r="S157">
        <f>VLOOKUP(A157,Sheet1!A:F,6,0)</f>
        <v>324786</v>
      </c>
      <c r="U157" t="e">
        <f>VLOOKUP(A157,New_scrd!A:H,8,0)</f>
        <v>#N/A</v>
      </c>
    </row>
    <row r="158" spans="1:21" hidden="1" x14ac:dyDescent="0.3">
      <c r="A158" t="s">
        <v>199</v>
      </c>
      <c r="B158" t="s">
        <v>15</v>
      </c>
      <c r="C158">
        <v>25</v>
      </c>
      <c r="D158" t="s">
        <v>16</v>
      </c>
      <c r="E158">
        <v>2012</v>
      </c>
      <c r="F158">
        <v>25</v>
      </c>
      <c r="G158">
        <v>0.58328033000000001</v>
      </c>
      <c r="H158" t="s">
        <v>17</v>
      </c>
      <c r="I158" t="s">
        <v>63</v>
      </c>
      <c r="J158" t="s">
        <v>32</v>
      </c>
      <c r="K158" t="s">
        <v>43</v>
      </c>
      <c r="L158" t="s">
        <v>21</v>
      </c>
      <c r="M158" t="s">
        <v>22</v>
      </c>
      <c r="N158" t="s">
        <v>22</v>
      </c>
      <c r="O158" t="str">
        <f>VLOOKUP(A158,Sheet1!A:D,4,0)</f>
        <v>Green</v>
      </c>
      <c r="P158">
        <f>VLOOKUP(A158,Sheet1!A:I,8,0)</f>
        <v>393893</v>
      </c>
      <c r="Q158">
        <f>VLOOKUP(A158,Sheet1!A:I,9,0)</f>
        <v>0</v>
      </c>
      <c r="R158">
        <f>VLOOKUP(A158,Sheet1!A:E,5,0)</f>
        <v>321277.26</v>
      </c>
      <c r="S158">
        <f>VLOOKUP(A158,Sheet1!A:F,6,0)</f>
        <v>353397</v>
      </c>
      <c r="U158" t="e">
        <f>VLOOKUP(A158,New_scrd!A:H,8,0)</f>
        <v>#N/A</v>
      </c>
    </row>
    <row r="159" spans="1:21" hidden="1" x14ac:dyDescent="0.3">
      <c r="A159" t="s">
        <v>200</v>
      </c>
      <c r="B159" t="s">
        <v>24</v>
      </c>
      <c r="C159">
        <v>25</v>
      </c>
      <c r="D159" t="s">
        <v>28</v>
      </c>
      <c r="E159">
        <v>2014</v>
      </c>
      <c r="F159">
        <v>59</v>
      </c>
      <c r="G159">
        <v>0.19609063600000001</v>
      </c>
      <c r="H159" t="s">
        <v>17</v>
      </c>
      <c r="I159" t="s">
        <v>50</v>
      </c>
      <c r="J159" t="s">
        <v>50</v>
      </c>
      <c r="K159" t="s">
        <v>50</v>
      </c>
      <c r="L159" t="s">
        <v>50</v>
      </c>
      <c r="M159" t="s">
        <v>22</v>
      </c>
      <c r="N159" t="s">
        <v>22</v>
      </c>
      <c r="O159" t="str">
        <f>VLOOKUP(A159,Sheet1!A:D,4,0)</f>
        <v>Green</v>
      </c>
      <c r="P159">
        <f>VLOOKUP(A159,Sheet1!A:I,8,0)</f>
        <v>153884</v>
      </c>
      <c r="Q159">
        <f>VLOOKUP(A159,Sheet1!A:I,9,0)</f>
        <v>0</v>
      </c>
      <c r="R159">
        <f>VLOOKUP(A159,Sheet1!A:E,5,0)</f>
        <v>137059</v>
      </c>
      <c r="S159">
        <f>VLOOKUP(A159,Sheet1!A:F,6,0)</f>
        <v>168084</v>
      </c>
      <c r="U159" t="e">
        <f>VLOOKUP(A159,New_scrd!A:H,8,0)</f>
        <v>#N/A</v>
      </c>
    </row>
    <row r="160" spans="1:21" hidden="1" x14ac:dyDescent="0.3">
      <c r="A160" t="s">
        <v>201</v>
      </c>
      <c r="B160" t="s">
        <v>15</v>
      </c>
      <c r="C160">
        <v>31</v>
      </c>
      <c r="D160" t="s">
        <v>28</v>
      </c>
      <c r="E160">
        <v>2013</v>
      </c>
      <c r="F160">
        <v>52</v>
      </c>
      <c r="G160">
        <v>0.30060666699999999</v>
      </c>
      <c r="H160" t="s">
        <v>72</v>
      </c>
      <c r="I160" t="s">
        <v>46</v>
      </c>
      <c r="J160" t="s">
        <v>19</v>
      </c>
      <c r="K160" t="s">
        <v>78</v>
      </c>
      <c r="L160" t="s">
        <v>21</v>
      </c>
      <c r="M160" t="s">
        <v>22</v>
      </c>
      <c r="N160" t="s">
        <v>22</v>
      </c>
      <c r="O160" t="str">
        <f>VLOOKUP(A160,Sheet1!A:D,4,0)</f>
        <v>Green</v>
      </c>
      <c r="P160">
        <f>VLOOKUP(A160,Sheet1!A:I,8,0)</f>
        <v>187611</v>
      </c>
      <c r="Q160">
        <f>VLOOKUP(A160,Sheet1!A:I,9,0)</f>
        <v>0</v>
      </c>
      <c r="R160">
        <f>VLOOKUP(A160,Sheet1!A:E,5,0)</f>
        <v>287283</v>
      </c>
      <c r="S160">
        <f>VLOOKUP(A160,Sheet1!A:F,6,0)</f>
        <v>287283</v>
      </c>
      <c r="U160" t="e">
        <f>VLOOKUP(A160,New_scrd!A:H,8,0)</f>
        <v>#N/A</v>
      </c>
    </row>
    <row r="161" spans="1:21" hidden="1" x14ac:dyDescent="0.3">
      <c r="A161" t="s">
        <v>202</v>
      </c>
      <c r="B161" t="s">
        <v>24</v>
      </c>
      <c r="C161">
        <v>37</v>
      </c>
      <c r="D161" t="s">
        <v>31</v>
      </c>
      <c r="E161">
        <v>2013</v>
      </c>
      <c r="F161">
        <v>25</v>
      </c>
      <c r="G161">
        <v>0.46863428600000001</v>
      </c>
      <c r="H161" t="s">
        <v>17</v>
      </c>
      <c r="I161" t="s">
        <v>18</v>
      </c>
      <c r="J161" t="s">
        <v>32</v>
      </c>
      <c r="K161" t="s">
        <v>43</v>
      </c>
      <c r="L161" t="s">
        <v>21</v>
      </c>
      <c r="M161" t="s">
        <v>22</v>
      </c>
      <c r="N161" t="s">
        <v>22</v>
      </c>
      <c r="O161" t="str">
        <f>VLOOKUP(A161,Sheet1!A:D,4,0)</f>
        <v>Green</v>
      </c>
      <c r="P161">
        <f>VLOOKUP(A161,Sheet1!A:I,8,0)</f>
        <v>396249</v>
      </c>
      <c r="Q161">
        <f>VLOOKUP(A161,Sheet1!A:I,9,0)</f>
        <v>0</v>
      </c>
      <c r="R161">
        <f>VLOOKUP(A161,Sheet1!A:E,5,0)</f>
        <v>283392</v>
      </c>
      <c r="S161">
        <f>VLOOKUP(A161,Sheet1!A:F,6,0)</f>
        <v>283392</v>
      </c>
      <c r="U161" t="e">
        <f>VLOOKUP(A161,New_scrd!A:H,8,0)</f>
        <v>#N/A</v>
      </c>
    </row>
    <row r="162" spans="1:21" hidden="1" x14ac:dyDescent="0.3">
      <c r="A162" t="s">
        <v>203</v>
      </c>
      <c r="B162" t="s">
        <v>15</v>
      </c>
      <c r="C162">
        <v>25</v>
      </c>
      <c r="D162" t="s">
        <v>25</v>
      </c>
      <c r="E162">
        <v>2015</v>
      </c>
      <c r="F162">
        <v>65</v>
      </c>
      <c r="G162">
        <v>0.44111652200000001</v>
      </c>
      <c r="H162" t="s">
        <v>72</v>
      </c>
      <c r="I162" t="s">
        <v>50</v>
      </c>
      <c r="J162" t="s">
        <v>50</v>
      </c>
      <c r="K162" t="s">
        <v>50</v>
      </c>
      <c r="L162" t="s">
        <v>50</v>
      </c>
      <c r="M162" t="s">
        <v>22</v>
      </c>
      <c r="N162" t="s">
        <v>22</v>
      </c>
      <c r="O162" t="str">
        <f>VLOOKUP(A162,Sheet1!A:D,4,0)</f>
        <v>Green</v>
      </c>
      <c r="P162">
        <f>VLOOKUP(A162,Sheet1!A:I,8,0)</f>
        <v>266035</v>
      </c>
      <c r="Q162">
        <f>VLOOKUP(A162,Sheet1!A:I,9,0)</f>
        <v>0</v>
      </c>
      <c r="R162">
        <f>VLOOKUP(A162,Sheet1!A:E,5,0)</f>
        <v>433605</v>
      </c>
      <c r="S162">
        <f>VLOOKUP(A162,Sheet1!A:F,6,0)</f>
        <v>433605</v>
      </c>
      <c r="U162" t="e">
        <f>VLOOKUP(A162,New_scrd!A:H,8,0)</f>
        <v>#N/A</v>
      </c>
    </row>
    <row r="163" spans="1:21" hidden="1" x14ac:dyDescent="0.3">
      <c r="A163" t="s">
        <v>204</v>
      </c>
      <c r="B163" t="s">
        <v>24</v>
      </c>
      <c r="C163">
        <v>37</v>
      </c>
      <c r="D163" t="s">
        <v>16</v>
      </c>
      <c r="E163">
        <v>2011</v>
      </c>
      <c r="F163">
        <v>27</v>
      </c>
      <c r="G163">
        <v>0.48579303200000001</v>
      </c>
      <c r="H163" t="s">
        <v>17</v>
      </c>
      <c r="I163" t="s">
        <v>46</v>
      </c>
      <c r="J163" t="s">
        <v>32</v>
      </c>
      <c r="K163" t="s">
        <v>20</v>
      </c>
      <c r="L163" t="s">
        <v>21</v>
      </c>
      <c r="M163" t="s">
        <v>22</v>
      </c>
      <c r="N163" t="s">
        <v>22</v>
      </c>
      <c r="O163" t="str">
        <f>VLOOKUP(A163,Sheet1!A:D,4,0)</f>
        <v>Green</v>
      </c>
      <c r="P163">
        <f>VLOOKUP(A163,Sheet1!A:I,8,0)</f>
        <v>386534</v>
      </c>
      <c r="Q163">
        <f>VLOOKUP(A163,Sheet1!A:I,9,0)</f>
        <v>0</v>
      </c>
      <c r="R163">
        <f>VLOOKUP(A163,Sheet1!A:E,5,0)</f>
        <v>243936</v>
      </c>
      <c r="S163">
        <f>VLOOKUP(A163,Sheet1!A:F,6,0)</f>
        <v>243936</v>
      </c>
      <c r="U163" t="e">
        <f>VLOOKUP(A163,New_scrd!A:H,8,0)</f>
        <v>#N/A</v>
      </c>
    </row>
    <row r="164" spans="1:21" hidden="1" x14ac:dyDescent="0.3">
      <c r="A164" t="s">
        <v>205</v>
      </c>
      <c r="B164" t="s">
        <v>15</v>
      </c>
      <c r="C164">
        <v>19</v>
      </c>
      <c r="D164" t="s">
        <v>28</v>
      </c>
      <c r="E164">
        <v>2011</v>
      </c>
      <c r="F164">
        <v>34</v>
      </c>
      <c r="G164">
        <v>0.31522167699999998</v>
      </c>
      <c r="H164" t="s">
        <v>17</v>
      </c>
      <c r="I164" t="s">
        <v>50</v>
      </c>
      <c r="J164" t="s">
        <v>50</v>
      </c>
      <c r="K164" t="s">
        <v>50</v>
      </c>
      <c r="L164" t="s">
        <v>50</v>
      </c>
      <c r="M164" t="s">
        <v>22</v>
      </c>
      <c r="N164" t="s">
        <v>22</v>
      </c>
      <c r="O164" t="str">
        <f>VLOOKUP(A164,Sheet1!A:D,4,0)</f>
        <v>Green</v>
      </c>
      <c r="P164">
        <f>VLOOKUP(A164,Sheet1!A:I,8,0)</f>
        <v>182487</v>
      </c>
      <c r="Q164">
        <f>VLOOKUP(A164,Sheet1!A:I,9,0)</f>
        <v>0</v>
      </c>
      <c r="R164">
        <f>VLOOKUP(A164,Sheet1!A:E,5,0)</f>
        <v>230944</v>
      </c>
      <c r="S164">
        <f>VLOOKUP(A164,Sheet1!A:F,6,0)</f>
        <v>261888</v>
      </c>
      <c r="U164" t="e">
        <f>VLOOKUP(A164,New_scrd!A:H,8,0)</f>
        <v>#N/A</v>
      </c>
    </row>
    <row r="165" spans="1:21" hidden="1" x14ac:dyDescent="0.3">
      <c r="A165" t="s">
        <v>206</v>
      </c>
      <c r="B165" t="s">
        <v>24</v>
      </c>
      <c r="C165">
        <v>25</v>
      </c>
      <c r="D165" t="s">
        <v>31</v>
      </c>
      <c r="E165">
        <v>2014</v>
      </c>
      <c r="F165">
        <v>56</v>
      </c>
      <c r="G165">
        <v>0.19569757199999999</v>
      </c>
      <c r="H165" t="s">
        <v>72</v>
      </c>
      <c r="I165" t="s">
        <v>63</v>
      </c>
      <c r="J165" t="s">
        <v>19</v>
      </c>
      <c r="K165" t="s">
        <v>20</v>
      </c>
      <c r="L165" t="s">
        <v>50</v>
      </c>
      <c r="M165" t="s">
        <v>22</v>
      </c>
      <c r="N165" t="s">
        <v>22</v>
      </c>
      <c r="O165" t="str">
        <f>VLOOKUP(A165,Sheet1!A:D,4,0)</f>
        <v>Green</v>
      </c>
      <c r="P165">
        <f>VLOOKUP(A165,Sheet1!A:I,8,0)</f>
        <v>73400</v>
      </c>
      <c r="Q165">
        <f>VLOOKUP(A165,Sheet1!A:I,9,0)</f>
        <v>0</v>
      </c>
      <c r="R165">
        <f>VLOOKUP(A165,Sheet1!A:E,5,0)</f>
        <v>251560</v>
      </c>
      <c r="S165">
        <f>VLOOKUP(A165,Sheet1!A:F,6,0)</f>
        <v>251560</v>
      </c>
      <c r="U165" t="e">
        <f>VLOOKUP(A165,New_scrd!A:H,8,0)</f>
        <v>#N/A</v>
      </c>
    </row>
    <row r="166" spans="1:21" hidden="1" x14ac:dyDescent="0.3">
      <c r="A166" t="s">
        <v>207</v>
      </c>
      <c r="B166" t="s">
        <v>15</v>
      </c>
      <c r="C166">
        <v>37</v>
      </c>
      <c r="D166" t="s">
        <v>31</v>
      </c>
      <c r="E166">
        <v>2013</v>
      </c>
      <c r="F166">
        <v>30</v>
      </c>
      <c r="G166">
        <v>0.29912857100000001</v>
      </c>
      <c r="H166" t="s">
        <v>17</v>
      </c>
      <c r="I166" t="s">
        <v>18</v>
      </c>
      <c r="J166" t="s">
        <v>80</v>
      </c>
      <c r="K166" t="s">
        <v>78</v>
      </c>
      <c r="L166" t="s">
        <v>34</v>
      </c>
      <c r="M166" t="s">
        <v>22</v>
      </c>
      <c r="N166" t="s">
        <v>22</v>
      </c>
      <c r="O166" t="str">
        <f>VLOOKUP(A166,Sheet1!A:D,4,0)</f>
        <v>Green</v>
      </c>
      <c r="P166">
        <f>VLOOKUP(A166,Sheet1!A:I,8,0)</f>
        <v>252927</v>
      </c>
      <c r="Q166">
        <f>VLOOKUP(A166,Sheet1!A:I,9,0)</f>
        <v>0</v>
      </c>
      <c r="R166">
        <f>VLOOKUP(A166,Sheet1!A:E,5,0)</f>
        <v>185172</v>
      </c>
      <c r="S166">
        <f>VLOOKUP(A166,Sheet1!A:F,6,0)</f>
        <v>185172</v>
      </c>
      <c r="U166" t="e">
        <f>VLOOKUP(A166,New_scrd!A:H,8,0)</f>
        <v>#N/A</v>
      </c>
    </row>
    <row r="167" spans="1:21" hidden="1" x14ac:dyDescent="0.3">
      <c r="A167" t="s">
        <v>208</v>
      </c>
      <c r="B167" t="s">
        <v>15</v>
      </c>
      <c r="C167">
        <v>37</v>
      </c>
      <c r="D167" t="s">
        <v>28</v>
      </c>
      <c r="E167">
        <v>2010</v>
      </c>
      <c r="F167">
        <v>36</v>
      </c>
      <c r="G167">
        <v>0.46378912100000003</v>
      </c>
      <c r="H167" t="s">
        <v>17</v>
      </c>
      <c r="I167" t="s">
        <v>46</v>
      </c>
      <c r="J167" t="s">
        <v>19</v>
      </c>
      <c r="K167" t="s">
        <v>43</v>
      </c>
      <c r="L167" t="s">
        <v>26</v>
      </c>
      <c r="M167" t="s">
        <v>22</v>
      </c>
      <c r="N167" t="s">
        <v>22</v>
      </c>
      <c r="O167" t="str">
        <f>VLOOKUP(A167,Sheet1!A:D,4,0)</f>
        <v>Green</v>
      </c>
      <c r="P167">
        <f>VLOOKUP(A167,Sheet1!A:I,8,0)</f>
        <v>323544</v>
      </c>
      <c r="Q167">
        <f>VLOOKUP(A167,Sheet1!A:I,9,0)</f>
        <v>0</v>
      </c>
      <c r="R167">
        <f>VLOOKUP(A167,Sheet1!A:E,5,0)</f>
        <v>221198.69</v>
      </c>
      <c r="S167">
        <f>VLOOKUP(A167,Sheet1!A:F,6,0)</f>
        <v>239928</v>
      </c>
      <c r="U167" t="e">
        <f>VLOOKUP(A167,New_scrd!A:H,8,0)</f>
        <v>#N/A</v>
      </c>
    </row>
    <row r="168" spans="1:21" hidden="1" x14ac:dyDescent="0.3">
      <c r="A168" t="s">
        <v>209</v>
      </c>
      <c r="B168" t="s">
        <v>15</v>
      </c>
      <c r="C168">
        <v>19</v>
      </c>
      <c r="D168" t="s">
        <v>16</v>
      </c>
      <c r="E168">
        <v>2013</v>
      </c>
      <c r="F168">
        <v>48</v>
      </c>
      <c r="G168">
        <v>0.53686857099999996</v>
      </c>
      <c r="H168" t="s">
        <v>17</v>
      </c>
      <c r="I168" t="s">
        <v>50</v>
      </c>
      <c r="J168" t="s">
        <v>50</v>
      </c>
      <c r="K168" t="s">
        <v>50</v>
      </c>
      <c r="L168" t="s">
        <v>50</v>
      </c>
      <c r="M168" t="s">
        <v>22</v>
      </c>
      <c r="N168" t="s">
        <v>22</v>
      </c>
      <c r="O168" t="str">
        <f>VLOOKUP(A168,Sheet1!A:D,4,0)</f>
        <v>Green</v>
      </c>
      <c r="P168">
        <f>VLOOKUP(A168,Sheet1!A:I,8,0)</f>
        <v>273884</v>
      </c>
      <c r="Q168">
        <f>VLOOKUP(A168,Sheet1!A:I,9,0)</f>
        <v>0</v>
      </c>
      <c r="R168">
        <f>VLOOKUP(A168,Sheet1!A:E,5,0)</f>
        <v>494844</v>
      </c>
      <c r="S168">
        <f>VLOOKUP(A168,Sheet1!A:F,6,0)</f>
        <v>494844</v>
      </c>
      <c r="U168" t="e">
        <f>VLOOKUP(A168,New_scrd!A:H,8,0)</f>
        <v>#N/A</v>
      </c>
    </row>
    <row r="169" spans="1:21" hidden="1" x14ac:dyDescent="0.3">
      <c r="A169" t="s">
        <v>210</v>
      </c>
      <c r="B169" t="s">
        <v>15</v>
      </c>
      <c r="C169">
        <v>25</v>
      </c>
      <c r="D169" t="s">
        <v>16</v>
      </c>
      <c r="E169">
        <v>2013</v>
      </c>
      <c r="F169">
        <v>40</v>
      </c>
      <c r="G169">
        <v>0.40385238099999998</v>
      </c>
      <c r="H169" t="s">
        <v>17</v>
      </c>
      <c r="I169" t="s">
        <v>63</v>
      </c>
      <c r="J169" t="s">
        <v>32</v>
      </c>
      <c r="K169" t="s">
        <v>109</v>
      </c>
      <c r="L169" t="s">
        <v>21</v>
      </c>
      <c r="M169" t="s">
        <v>22</v>
      </c>
      <c r="N169" t="s">
        <v>22</v>
      </c>
      <c r="O169" t="str">
        <f>VLOOKUP(A169,Sheet1!A:D,4,0)</f>
        <v>Green</v>
      </c>
      <c r="P169">
        <f>VLOOKUP(A169,Sheet1!A:I,8,0)</f>
        <v>299624</v>
      </c>
      <c r="Q169">
        <f>VLOOKUP(A169,Sheet1!A:I,9,0)</f>
        <v>0</v>
      </c>
      <c r="R169">
        <f>VLOOKUP(A169,Sheet1!A:E,5,0)</f>
        <v>252422.92</v>
      </c>
      <c r="S169">
        <f>VLOOKUP(A169,Sheet1!A:F,6,0)</f>
        <v>277651</v>
      </c>
      <c r="U169" t="e">
        <f>VLOOKUP(A169,New_scrd!A:H,8,0)</f>
        <v>#N/A</v>
      </c>
    </row>
    <row r="170" spans="1:21" hidden="1" x14ac:dyDescent="0.3">
      <c r="A170" t="s">
        <v>211</v>
      </c>
      <c r="B170" t="s">
        <v>15</v>
      </c>
      <c r="C170">
        <v>37</v>
      </c>
      <c r="D170" t="s">
        <v>16</v>
      </c>
      <c r="E170">
        <v>2007</v>
      </c>
      <c r="F170">
        <v>50</v>
      </c>
      <c r="G170">
        <v>0.28107159700000001</v>
      </c>
      <c r="H170" t="s">
        <v>72</v>
      </c>
      <c r="I170" t="s">
        <v>46</v>
      </c>
      <c r="J170" t="s">
        <v>19</v>
      </c>
      <c r="K170" t="s">
        <v>20</v>
      </c>
      <c r="L170" t="s">
        <v>34</v>
      </c>
      <c r="M170" t="s">
        <v>22</v>
      </c>
      <c r="N170" t="s">
        <v>22</v>
      </c>
      <c r="O170" t="str">
        <f>VLOOKUP(A170,Sheet1!A:D,4,0)</f>
        <v>Green</v>
      </c>
      <c r="P170">
        <f>VLOOKUP(A170,Sheet1!A:I,8,0)</f>
        <v>171743</v>
      </c>
      <c r="Q170">
        <f>VLOOKUP(A170,Sheet1!A:I,9,0)</f>
        <v>0</v>
      </c>
      <c r="R170">
        <f>VLOOKUP(A170,Sheet1!A:E,5,0)</f>
        <v>188690.23</v>
      </c>
      <c r="S170">
        <f>VLOOKUP(A170,Sheet1!A:F,6,0)</f>
        <v>213266</v>
      </c>
      <c r="U170" t="e">
        <f>VLOOKUP(A170,New_scrd!A:H,8,0)</f>
        <v>#N/A</v>
      </c>
    </row>
    <row r="171" spans="1:21" hidden="1" x14ac:dyDescent="0.3">
      <c r="A171" t="s">
        <v>212</v>
      </c>
      <c r="B171" t="s">
        <v>15</v>
      </c>
      <c r="C171">
        <v>37</v>
      </c>
      <c r="D171" t="s">
        <v>16</v>
      </c>
      <c r="E171">
        <v>2015</v>
      </c>
      <c r="F171">
        <v>55</v>
      </c>
      <c r="G171">
        <v>0.49125633800000001</v>
      </c>
      <c r="H171" t="s">
        <v>17</v>
      </c>
      <c r="I171" t="s">
        <v>50</v>
      </c>
      <c r="J171" t="s">
        <v>50</v>
      </c>
      <c r="K171" t="s">
        <v>50</v>
      </c>
      <c r="L171" t="s">
        <v>50</v>
      </c>
      <c r="M171" t="s">
        <v>22</v>
      </c>
      <c r="N171" t="s">
        <v>22</v>
      </c>
      <c r="O171" t="str">
        <f>VLOOKUP(A171,Sheet1!A:D,4,0)</f>
        <v>Manual</v>
      </c>
      <c r="P171">
        <f>VLOOKUP(A171,Sheet1!A:I,8,0)</f>
        <v>441315</v>
      </c>
      <c r="Q171">
        <f>VLOOKUP(A171,Sheet1!A:I,9,0)</f>
        <v>0</v>
      </c>
      <c r="R171">
        <f>VLOOKUP(A171,Sheet1!A:E,5,0)</f>
        <v>243880</v>
      </c>
      <c r="S171">
        <f>VLOOKUP(A171,Sheet1!A:F,6,0)</f>
        <v>243880</v>
      </c>
      <c r="U171" t="e">
        <f>VLOOKUP(A171,New_scrd!A:H,8,0)</f>
        <v>#N/A</v>
      </c>
    </row>
    <row r="172" spans="1:21" hidden="1" x14ac:dyDescent="0.3">
      <c r="A172" t="s">
        <v>213</v>
      </c>
      <c r="B172" t="s">
        <v>15</v>
      </c>
      <c r="C172">
        <v>37</v>
      </c>
      <c r="D172" t="s">
        <v>25</v>
      </c>
      <c r="E172">
        <v>2015</v>
      </c>
      <c r="F172">
        <v>46</v>
      </c>
      <c r="G172">
        <v>0.45519565200000001</v>
      </c>
      <c r="H172" t="s">
        <v>17</v>
      </c>
      <c r="I172" t="s">
        <v>50</v>
      </c>
      <c r="J172" t="s">
        <v>50</v>
      </c>
      <c r="K172" t="s">
        <v>50</v>
      </c>
      <c r="L172" t="s">
        <v>50</v>
      </c>
      <c r="M172" t="s">
        <v>37</v>
      </c>
      <c r="N172" t="s">
        <v>22</v>
      </c>
      <c r="O172" t="str">
        <f>VLOOKUP(A172,Sheet1!A:D,4,0)</f>
        <v>Green</v>
      </c>
      <c r="P172">
        <f>VLOOKUP(A172,Sheet1!A:I,8,0)</f>
        <v>442379</v>
      </c>
      <c r="Q172">
        <f>VLOOKUP(A172,Sheet1!A:I,9,0)</f>
        <v>442379</v>
      </c>
      <c r="R172">
        <f>VLOOKUP(A172,Sheet1!A:E,5,0)</f>
        <v>317152.78999999998</v>
      </c>
      <c r="S172">
        <f>VLOOKUP(A172,Sheet1!A:F,6,0)</f>
        <v>421073</v>
      </c>
      <c r="U172" t="e">
        <f>VLOOKUP(A172,New_scrd!A:H,8,0)</f>
        <v>#N/A</v>
      </c>
    </row>
    <row r="173" spans="1:21" hidden="1" x14ac:dyDescent="0.3">
      <c r="A173" t="s">
        <v>214</v>
      </c>
      <c r="B173" t="s">
        <v>15</v>
      </c>
      <c r="C173">
        <v>19</v>
      </c>
      <c r="D173" t="s">
        <v>31</v>
      </c>
      <c r="E173">
        <v>2011</v>
      </c>
      <c r="F173">
        <v>52</v>
      </c>
      <c r="G173">
        <v>0.27709316099999998</v>
      </c>
      <c r="H173" t="s">
        <v>72</v>
      </c>
      <c r="I173" t="s">
        <v>63</v>
      </c>
      <c r="J173" t="s">
        <v>50</v>
      </c>
      <c r="K173" t="s">
        <v>50</v>
      </c>
      <c r="L173" t="s">
        <v>50</v>
      </c>
      <c r="M173" t="s">
        <v>22</v>
      </c>
      <c r="N173" t="s">
        <v>22</v>
      </c>
      <c r="O173" t="str">
        <f>VLOOKUP(A173,Sheet1!A:D,4,0)</f>
        <v>Green</v>
      </c>
      <c r="P173">
        <f>VLOOKUP(A173,Sheet1!A:I,8,0)</f>
        <v>84871</v>
      </c>
      <c r="Q173">
        <f>VLOOKUP(A173,Sheet1!A:I,9,0)</f>
        <v>0</v>
      </c>
      <c r="R173">
        <f>VLOOKUP(A173,Sheet1!A:E,5,0)</f>
        <v>308940</v>
      </c>
      <c r="S173">
        <f>VLOOKUP(A173,Sheet1!A:F,6,0)</f>
        <v>308940</v>
      </c>
      <c r="U173" t="e">
        <f>VLOOKUP(A173,New_scrd!A:H,8,0)</f>
        <v>#N/A</v>
      </c>
    </row>
    <row r="174" spans="1:21" hidden="1" x14ac:dyDescent="0.3">
      <c r="A174" t="s">
        <v>215</v>
      </c>
      <c r="B174" t="s">
        <v>15</v>
      </c>
      <c r="C174">
        <v>37</v>
      </c>
      <c r="D174" t="s">
        <v>68</v>
      </c>
      <c r="E174">
        <v>2005</v>
      </c>
      <c r="F174">
        <v>40</v>
      </c>
      <c r="G174">
        <v>0.31276411199999998</v>
      </c>
      <c r="H174" t="s">
        <v>17</v>
      </c>
      <c r="I174" t="s">
        <v>18</v>
      </c>
      <c r="J174" t="s">
        <v>19</v>
      </c>
      <c r="K174" t="s">
        <v>43</v>
      </c>
      <c r="L174" t="s">
        <v>21</v>
      </c>
      <c r="M174" t="s">
        <v>22</v>
      </c>
      <c r="N174" t="s">
        <v>22</v>
      </c>
      <c r="O174" t="str">
        <f>VLOOKUP(A174,Sheet1!A:D,4,0)</f>
        <v>Green</v>
      </c>
      <c r="P174">
        <f>VLOOKUP(A174,Sheet1!A:I,8,0)</f>
        <v>143870</v>
      </c>
      <c r="Q174">
        <f>VLOOKUP(A174,Sheet1!A:I,9,0)</f>
        <v>0</v>
      </c>
      <c r="R174">
        <f>VLOOKUP(A174,Sheet1!A:E,5,0)</f>
        <v>179078</v>
      </c>
      <c r="S174">
        <f>VLOOKUP(A174,Sheet1!A:F,6,0)</f>
        <v>179078</v>
      </c>
      <c r="U174" t="e">
        <f>VLOOKUP(A174,New_scrd!A:H,8,0)</f>
        <v>#N/A</v>
      </c>
    </row>
    <row r="175" spans="1:21" hidden="1" x14ac:dyDescent="0.3">
      <c r="A175" t="s">
        <v>216</v>
      </c>
      <c r="B175" t="s">
        <v>15</v>
      </c>
      <c r="C175">
        <v>49</v>
      </c>
      <c r="D175" t="s">
        <v>16</v>
      </c>
      <c r="E175">
        <v>2016</v>
      </c>
      <c r="F175">
        <v>54</v>
      </c>
      <c r="G175">
        <v>0.44029121700000001</v>
      </c>
      <c r="H175" t="s">
        <v>72</v>
      </c>
      <c r="I175" t="s">
        <v>18</v>
      </c>
      <c r="J175" t="s">
        <v>32</v>
      </c>
      <c r="K175" t="s">
        <v>109</v>
      </c>
      <c r="L175" t="s">
        <v>34</v>
      </c>
      <c r="M175" t="s">
        <v>22</v>
      </c>
      <c r="N175" t="s">
        <v>22</v>
      </c>
      <c r="O175" t="str">
        <f>VLOOKUP(A175,Sheet1!A:D,4,0)</f>
        <v>Green</v>
      </c>
      <c r="P175">
        <f>VLOOKUP(A175,Sheet1!A:I,8,0)</f>
        <v>443912</v>
      </c>
      <c r="Q175">
        <f>VLOOKUP(A175,Sheet1!A:I,9,0)</f>
        <v>0</v>
      </c>
      <c r="R175">
        <f>VLOOKUP(A175,Sheet1!A:E,5,0)</f>
        <v>293552</v>
      </c>
      <c r="S175">
        <f>VLOOKUP(A175,Sheet1!A:F,6,0)</f>
        <v>293552</v>
      </c>
      <c r="U175" t="e">
        <f>VLOOKUP(A175,New_scrd!A:H,8,0)</f>
        <v>#N/A</v>
      </c>
    </row>
    <row r="176" spans="1:21" hidden="1" x14ac:dyDescent="0.3">
      <c r="A176" t="s">
        <v>217</v>
      </c>
      <c r="B176" t="s">
        <v>24</v>
      </c>
      <c r="C176">
        <v>25</v>
      </c>
      <c r="D176" t="s">
        <v>28</v>
      </c>
      <c r="E176">
        <v>2014</v>
      </c>
      <c r="F176">
        <v>41</v>
      </c>
      <c r="G176">
        <v>0.348084544</v>
      </c>
      <c r="H176" t="s">
        <v>17</v>
      </c>
      <c r="I176" t="s">
        <v>50</v>
      </c>
      <c r="J176" t="s">
        <v>19</v>
      </c>
      <c r="K176" t="s">
        <v>43</v>
      </c>
      <c r="L176" t="s">
        <v>26</v>
      </c>
      <c r="M176" t="s">
        <v>22</v>
      </c>
      <c r="N176" t="s">
        <v>22</v>
      </c>
      <c r="O176" t="str">
        <f>VLOOKUP(A176,Sheet1!A:D,4,0)</f>
        <v>Manual</v>
      </c>
      <c r="P176">
        <f>VLOOKUP(A176,Sheet1!A:I,8,0)</f>
        <v>283759</v>
      </c>
      <c r="Q176">
        <f>VLOOKUP(A176,Sheet1!A:I,9,0)</f>
        <v>0</v>
      </c>
      <c r="R176">
        <f>VLOOKUP(A176,Sheet1!A:E,5,0)</f>
        <v>161978</v>
      </c>
      <c r="S176">
        <f>VLOOKUP(A176,Sheet1!A:F,6,0)</f>
        <v>194780</v>
      </c>
      <c r="U176" t="e">
        <f>VLOOKUP(A176,New_scrd!A:H,8,0)</f>
        <v>#N/A</v>
      </c>
    </row>
    <row r="177" spans="1:21" hidden="1" x14ac:dyDescent="0.3">
      <c r="A177" t="s">
        <v>218</v>
      </c>
      <c r="B177" t="s">
        <v>24</v>
      </c>
      <c r="C177">
        <v>37</v>
      </c>
      <c r="D177" t="s">
        <v>25</v>
      </c>
      <c r="E177">
        <v>2018</v>
      </c>
      <c r="F177">
        <v>31</v>
      </c>
      <c r="G177">
        <v>0.84122714099999996</v>
      </c>
      <c r="H177" t="s">
        <v>17</v>
      </c>
      <c r="I177" t="s">
        <v>18</v>
      </c>
      <c r="J177" t="s">
        <v>19</v>
      </c>
      <c r="K177" t="s">
        <v>20</v>
      </c>
      <c r="L177" t="s">
        <v>21</v>
      </c>
      <c r="M177" t="s">
        <v>22</v>
      </c>
      <c r="N177" t="s">
        <v>22</v>
      </c>
      <c r="O177" t="str">
        <f>VLOOKUP(A177,Sheet1!A:D,4,0)</f>
        <v>NA</v>
      </c>
      <c r="P177">
        <f>VLOOKUP(A177,Sheet1!A:I,8,0)</f>
        <v>687538</v>
      </c>
      <c r="Q177">
        <f>VLOOKUP(A177,Sheet1!A:I,9,0)</f>
        <v>0</v>
      </c>
      <c r="R177">
        <f>VLOOKUP(A177,Sheet1!A:E,5,0)</f>
        <v>382706.54</v>
      </c>
      <c r="S177">
        <f>VLOOKUP(A177,Sheet1!A:F,6,0)</f>
        <v>399861</v>
      </c>
      <c r="U177" t="e">
        <f>VLOOKUP(A177,New_scrd!A:H,8,0)</f>
        <v>#N/A</v>
      </c>
    </row>
    <row r="178" spans="1:21" hidden="1" x14ac:dyDescent="0.3">
      <c r="A178" t="s">
        <v>219</v>
      </c>
      <c r="B178" t="s">
        <v>24</v>
      </c>
      <c r="C178">
        <v>37</v>
      </c>
      <c r="D178" t="s">
        <v>31</v>
      </c>
      <c r="E178">
        <v>2012</v>
      </c>
      <c r="F178">
        <v>37</v>
      </c>
      <c r="G178">
        <v>0.35895428600000001</v>
      </c>
      <c r="H178" t="s">
        <v>17</v>
      </c>
      <c r="I178" t="s">
        <v>54</v>
      </c>
      <c r="J178" t="s">
        <v>32</v>
      </c>
      <c r="K178" t="s">
        <v>20</v>
      </c>
      <c r="L178" t="s">
        <v>21</v>
      </c>
      <c r="M178" t="s">
        <v>22</v>
      </c>
      <c r="N178" t="s">
        <v>22</v>
      </c>
      <c r="O178" t="str">
        <f>VLOOKUP(A178,Sheet1!A:D,4,0)</f>
        <v>Manual</v>
      </c>
      <c r="P178">
        <f>VLOOKUP(A178,Sheet1!A:I,8,0)</f>
        <v>259332</v>
      </c>
      <c r="Q178">
        <f>VLOOKUP(A178,Sheet1!A:I,9,0)</f>
        <v>0</v>
      </c>
      <c r="R178">
        <f>VLOOKUP(A178,Sheet1!A:E,5,0)</f>
        <v>168135</v>
      </c>
      <c r="S178">
        <f>VLOOKUP(A178,Sheet1!A:F,6,0)</f>
        <v>168135</v>
      </c>
      <c r="U178" t="e">
        <f>VLOOKUP(A178,New_scrd!A:H,8,0)</f>
        <v>#N/A</v>
      </c>
    </row>
    <row r="179" spans="1:21" hidden="1" x14ac:dyDescent="0.3">
      <c r="A179" t="s">
        <v>220</v>
      </c>
      <c r="B179" t="s">
        <v>15</v>
      </c>
      <c r="C179">
        <v>37</v>
      </c>
      <c r="D179" t="s">
        <v>31</v>
      </c>
      <c r="E179">
        <v>2009</v>
      </c>
      <c r="F179">
        <v>51</v>
      </c>
      <c r="G179">
        <v>0.16251104499999999</v>
      </c>
      <c r="H179" t="s">
        <v>17</v>
      </c>
      <c r="I179" t="s">
        <v>63</v>
      </c>
      <c r="J179" t="s">
        <v>19</v>
      </c>
      <c r="K179" t="s">
        <v>20</v>
      </c>
      <c r="L179" t="s">
        <v>50</v>
      </c>
      <c r="M179" t="s">
        <v>22</v>
      </c>
      <c r="N179" t="s">
        <v>22</v>
      </c>
      <c r="O179" t="str">
        <f>VLOOKUP(A179,Sheet1!A:D,4,0)</f>
        <v>Green</v>
      </c>
      <c r="P179">
        <f>VLOOKUP(A179,Sheet1!A:I,8,0)</f>
        <v>107969</v>
      </c>
      <c r="Q179">
        <f>VLOOKUP(A179,Sheet1!A:I,9,0)</f>
        <v>0</v>
      </c>
      <c r="R179">
        <f>VLOOKUP(A179,Sheet1!A:E,5,0)</f>
        <v>93613</v>
      </c>
      <c r="S179">
        <f>VLOOKUP(A179,Sheet1!A:F,6,0)</f>
        <v>108015</v>
      </c>
      <c r="U179" t="e">
        <f>VLOOKUP(A179,New_scrd!A:H,8,0)</f>
        <v>#N/A</v>
      </c>
    </row>
    <row r="180" spans="1:21" hidden="1" x14ac:dyDescent="0.3">
      <c r="A180" t="s">
        <v>221</v>
      </c>
      <c r="B180" t="s">
        <v>15</v>
      </c>
      <c r="C180">
        <v>13</v>
      </c>
      <c r="D180" t="s">
        <v>25</v>
      </c>
      <c r="E180">
        <v>2010</v>
      </c>
      <c r="F180">
        <v>46</v>
      </c>
      <c r="G180">
        <v>0.550732</v>
      </c>
      <c r="H180" t="s">
        <v>17</v>
      </c>
      <c r="I180" t="s">
        <v>50</v>
      </c>
      <c r="J180" t="s">
        <v>50</v>
      </c>
      <c r="K180" t="s">
        <v>50</v>
      </c>
      <c r="L180" t="s">
        <v>50</v>
      </c>
      <c r="M180" t="s">
        <v>22</v>
      </c>
      <c r="N180" t="s">
        <v>22</v>
      </c>
      <c r="O180" t="str">
        <f>VLOOKUP(A180,Sheet1!A:D,4,0)</f>
        <v>Manual</v>
      </c>
      <c r="P180">
        <f>VLOOKUP(A180,Sheet1!A:I,8,0)</f>
        <v>207759</v>
      </c>
      <c r="Q180">
        <f>VLOOKUP(A180,Sheet1!A:I,9,0)</f>
        <v>0</v>
      </c>
      <c r="R180">
        <f>VLOOKUP(A180,Sheet1!A:E,5,0)</f>
        <v>481199</v>
      </c>
      <c r="S180">
        <f>VLOOKUP(A180,Sheet1!A:F,6,0)</f>
        <v>599027</v>
      </c>
      <c r="U180" t="e">
        <f>VLOOKUP(A180,New_scrd!A:H,8,0)</f>
        <v>#N/A</v>
      </c>
    </row>
    <row r="181" spans="1:21" hidden="1" x14ac:dyDescent="0.3">
      <c r="A181" t="s">
        <v>222</v>
      </c>
      <c r="B181" t="s">
        <v>24</v>
      </c>
      <c r="C181">
        <v>31</v>
      </c>
      <c r="D181" t="s">
        <v>28</v>
      </c>
      <c r="E181">
        <v>2012</v>
      </c>
      <c r="F181">
        <v>52</v>
      </c>
      <c r="G181">
        <v>0.38186299899999998</v>
      </c>
      <c r="H181" t="s">
        <v>17</v>
      </c>
      <c r="I181" t="s">
        <v>50</v>
      </c>
      <c r="J181" t="s">
        <v>50</v>
      </c>
      <c r="K181" t="s">
        <v>50</v>
      </c>
      <c r="L181" t="s">
        <v>50</v>
      </c>
      <c r="M181" t="s">
        <v>22</v>
      </c>
      <c r="N181" t="s">
        <v>37</v>
      </c>
      <c r="O181" t="str">
        <f>VLOOKUP(A181,Sheet1!A:D,4,0)</f>
        <v>Manual</v>
      </c>
      <c r="P181">
        <f>VLOOKUP(A181,Sheet1!A:I,8,0)</f>
        <v>275201</v>
      </c>
      <c r="Q181">
        <f>VLOOKUP(A181,Sheet1!A:I,9,0)</f>
        <v>0</v>
      </c>
      <c r="R181">
        <f>VLOOKUP(A181,Sheet1!A:E,5,0)</f>
        <v>188700</v>
      </c>
      <c r="S181">
        <f>VLOOKUP(A181,Sheet1!A:F,6,0)</f>
        <v>188700</v>
      </c>
      <c r="U181" t="e">
        <f>VLOOKUP(A181,New_scrd!A:H,8,0)</f>
        <v>#N/A</v>
      </c>
    </row>
    <row r="182" spans="1:21" hidden="1" x14ac:dyDescent="0.3">
      <c r="A182" t="s">
        <v>223</v>
      </c>
      <c r="B182" t="s">
        <v>15</v>
      </c>
      <c r="C182">
        <v>37</v>
      </c>
      <c r="D182" t="s">
        <v>31</v>
      </c>
      <c r="E182">
        <v>2007</v>
      </c>
      <c r="F182">
        <v>49</v>
      </c>
      <c r="G182">
        <v>0.42229916000000001</v>
      </c>
      <c r="H182" t="s">
        <v>72</v>
      </c>
      <c r="I182" t="s">
        <v>18</v>
      </c>
      <c r="J182" t="s">
        <v>32</v>
      </c>
      <c r="K182" t="s">
        <v>20</v>
      </c>
      <c r="L182" t="s">
        <v>34</v>
      </c>
      <c r="M182" t="s">
        <v>22</v>
      </c>
      <c r="N182" t="s">
        <v>22</v>
      </c>
      <c r="O182" t="str">
        <f>VLOOKUP(A182,Sheet1!A:D,4,0)</f>
        <v>Green</v>
      </c>
      <c r="P182">
        <f>VLOOKUP(A182,Sheet1!A:I,8,0)</f>
        <v>232548</v>
      </c>
      <c r="Q182">
        <f>VLOOKUP(A182,Sheet1!A:I,9,0)</f>
        <v>0</v>
      </c>
      <c r="R182">
        <f>VLOOKUP(A182,Sheet1!A:E,5,0)</f>
        <v>224040</v>
      </c>
      <c r="S182">
        <f>VLOOKUP(A182,Sheet1!A:F,6,0)</f>
        <v>224040</v>
      </c>
      <c r="U182" t="e">
        <f>VLOOKUP(A182,New_scrd!A:H,8,0)</f>
        <v>#N/A</v>
      </c>
    </row>
    <row r="183" spans="1:21" hidden="1" x14ac:dyDescent="0.3">
      <c r="A183" t="s">
        <v>224</v>
      </c>
      <c r="B183" t="s">
        <v>24</v>
      </c>
      <c r="C183">
        <v>24</v>
      </c>
      <c r="D183" t="s">
        <v>68</v>
      </c>
      <c r="E183">
        <v>2011</v>
      </c>
      <c r="F183">
        <v>44</v>
      </c>
      <c r="G183">
        <v>0.502942373</v>
      </c>
      <c r="H183" t="s">
        <v>17</v>
      </c>
      <c r="I183" t="s">
        <v>18</v>
      </c>
      <c r="J183" t="s">
        <v>50</v>
      </c>
      <c r="K183" t="s">
        <v>50</v>
      </c>
      <c r="L183" t="s">
        <v>50</v>
      </c>
      <c r="M183" t="s">
        <v>22</v>
      </c>
      <c r="N183" t="s">
        <v>22</v>
      </c>
      <c r="O183" t="str">
        <f>VLOOKUP(A183,Sheet1!A:D,4,0)</f>
        <v>Manual</v>
      </c>
      <c r="P183">
        <f>VLOOKUP(A183,Sheet1!A:I,8,0)</f>
        <v>327116</v>
      </c>
      <c r="Q183">
        <f>VLOOKUP(A183,Sheet1!A:I,9,0)</f>
        <v>0</v>
      </c>
      <c r="R183">
        <f>VLOOKUP(A183,Sheet1!A:E,5,0)</f>
        <v>357014</v>
      </c>
      <c r="S183">
        <f>VLOOKUP(A183,Sheet1!A:F,6,0)</f>
        <v>357014</v>
      </c>
      <c r="U183" t="e">
        <f>VLOOKUP(A183,New_scrd!A:H,8,0)</f>
        <v>#N/A</v>
      </c>
    </row>
    <row r="184" spans="1:21" hidden="1" x14ac:dyDescent="0.3">
      <c r="A184" t="s">
        <v>225</v>
      </c>
      <c r="B184" t="s">
        <v>24</v>
      </c>
      <c r="C184">
        <v>27</v>
      </c>
      <c r="D184" t="s">
        <v>16</v>
      </c>
      <c r="E184">
        <v>2008</v>
      </c>
      <c r="F184">
        <v>23</v>
      </c>
      <c r="G184">
        <v>0.47758709700000002</v>
      </c>
      <c r="H184" t="s">
        <v>72</v>
      </c>
      <c r="I184" t="s">
        <v>18</v>
      </c>
      <c r="J184" t="s">
        <v>32</v>
      </c>
      <c r="K184" t="s">
        <v>43</v>
      </c>
      <c r="L184" t="s">
        <v>21</v>
      </c>
      <c r="M184" t="s">
        <v>22</v>
      </c>
      <c r="N184" t="s">
        <v>22</v>
      </c>
      <c r="O184" t="str">
        <f>VLOOKUP(A184,Sheet1!A:D,4,0)</f>
        <v>Green</v>
      </c>
      <c r="P184">
        <f>VLOOKUP(A184,Sheet1!A:I,8,0)</f>
        <v>224390</v>
      </c>
      <c r="Q184">
        <f>VLOOKUP(A184,Sheet1!A:I,9,0)</f>
        <v>0</v>
      </c>
      <c r="R184">
        <f>VLOOKUP(A184,Sheet1!A:E,5,0)</f>
        <v>278810</v>
      </c>
      <c r="S184">
        <f>VLOOKUP(A184,Sheet1!A:F,6,0)</f>
        <v>278810</v>
      </c>
      <c r="U184" t="e">
        <f>VLOOKUP(A184,New_scrd!A:H,8,0)</f>
        <v>#N/A</v>
      </c>
    </row>
    <row r="185" spans="1:21" hidden="1" x14ac:dyDescent="0.3">
      <c r="A185" t="s">
        <v>226</v>
      </c>
      <c r="B185" t="s">
        <v>15</v>
      </c>
      <c r="C185">
        <v>19</v>
      </c>
      <c r="D185" t="s">
        <v>16</v>
      </c>
      <c r="E185">
        <v>2012</v>
      </c>
      <c r="F185">
        <v>37</v>
      </c>
      <c r="G185">
        <v>0.36454187199999999</v>
      </c>
      <c r="H185" t="s">
        <v>72</v>
      </c>
      <c r="I185" t="s">
        <v>50</v>
      </c>
      <c r="J185" t="s">
        <v>19</v>
      </c>
      <c r="K185" t="s">
        <v>227</v>
      </c>
      <c r="L185" t="s">
        <v>26</v>
      </c>
      <c r="M185" t="s">
        <v>22</v>
      </c>
      <c r="N185" t="s">
        <v>22</v>
      </c>
      <c r="O185" t="str">
        <f>VLOOKUP(A185,Sheet1!A:D,4,0)</f>
        <v>Manual</v>
      </c>
      <c r="P185">
        <f>VLOOKUP(A185,Sheet1!A:I,8,0)</f>
        <v>161536</v>
      </c>
      <c r="Q185">
        <f>VLOOKUP(A185,Sheet1!A:I,9,0)</f>
        <v>0</v>
      </c>
      <c r="R185">
        <f>VLOOKUP(A185,Sheet1!A:E,5,0)</f>
        <v>322463</v>
      </c>
      <c r="S185">
        <f>VLOOKUP(A185,Sheet1!A:F,6,0)</f>
        <v>393225</v>
      </c>
      <c r="U185" t="e">
        <f>VLOOKUP(A185,New_scrd!A:H,8,0)</f>
        <v>#N/A</v>
      </c>
    </row>
    <row r="186" spans="1:21" hidden="1" x14ac:dyDescent="0.3">
      <c r="A186" t="s">
        <v>228</v>
      </c>
      <c r="B186" t="s">
        <v>15</v>
      </c>
      <c r="C186">
        <v>31</v>
      </c>
      <c r="D186" t="s">
        <v>68</v>
      </c>
      <c r="E186">
        <v>2010</v>
      </c>
      <c r="F186">
        <v>59</v>
      </c>
      <c r="G186">
        <v>0.34828910299999999</v>
      </c>
      <c r="H186" t="s">
        <v>17</v>
      </c>
      <c r="I186" t="s">
        <v>63</v>
      </c>
      <c r="J186" t="s">
        <v>50</v>
      </c>
      <c r="K186" t="s">
        <v>50</v>
      </c>
      <c r="L186" t="s">
        <v>50</v>
      </c>
      <c r="M186" t="s">
        <v>22</v>
      </c>
      <c r="N186" t="s">
        <v>22</v>
      </c>
      <c r="O186" t="str">
        <f>VLOOKUP(A186,Sheet1!A:D,4,0)</f>
        <v>Green</v>
      </c>
      <c r="P186">
        <f>VLOOKUP(A186,Sheet1!A:I,8,0)</f>
        <v>225359</v>
      </c>
      <c r="Q186">
        <f>VLOOKUP(A186,Sheet1!A:I,9,0)</f>
        <v>0</v>
      </c>
      <c r="R186">
        <f>VLOOKUP(A186,Sheet1!A:E,5,0)</f>
        <v>204168</v>
      </c>
      <c r="S186">
        <f>VLOOKUP(A186,Sheet1!A:F,6,0)</f>
        <v>204168</v>
      </c>
      <c r="U186" t="e">
        <f>VLOOKUP(A186,New_scrd!A:H,8,0)</f>
        <v>#N/A</v>
      </c>
    </row>
    <row r="187" spans="1:21" hidden="1" x14ac:dyDescent="0.3">
      <c r="A187" t="s">
        <v>229</v>
      </c>
      <c r="B187" t="s">
        <v>24</v>
      </c>
      <c r="C187">
        <v>49</v>
      </c>
      <c r="D187" t="s">
        <v>25</v>
      </c>
      <c r="E187">
        <v>2010</v>
      </c>
      <c r="F187">
        <v>50</v>
      </c>
      <c r="G187">
        <v>0.45924524100000003</v>
      </c>
      <c r="H187" t="s">
        <v>72</v>
      </c>
      <c r="I187" t="s">
        <v>18</v>
      </c>
      <c r="J187" t="s">
        <v>19</v>
      </c>
      <c r="K187" t="s">
        <v>43</v>
      </c>
      <c r="L187" t="s">
        <v>21</v>
      </c>
      <c r="M187" t="s">
        <v>37</v>
      </c>
      <c r="N187" t="s">
        <v>22</v>
      </c>
      <c r="O187" t="str">
        <f>VLOOKUP(A187,Sheet1!A:D,4,0)</f>
        <v>Green</v>
      </c>
      <c r="P187">
        <f>VLOOKUP(A187,Sheet1!A:I,8,0)</f>
        <v>451704</v>
      </c>
      <c r="Q187">
        <f>VLOOKUP(A187,Sheet1!A:I,9,0)</f>
        <v>451704</v>
      </c>
      <c r="R187">
        <f>VLOOKUP(A187,Sheet1!A:E,5,0)</f>
        <v>170169</v>
      </c>
      <c r="S187">
        <f>VLOOKUP(A187,Sheet1!A:F,6,0)</f>
        <v>231154</v>
      </c>
      <c r="U187" t="e">
        <f>VLOOKUP(A187,New_scrd!A:H,8,0)</f>
        <v>#N/A</v>
      </c>
    </row>
    <row r="188" spans="1:21" hidden="1" x14ac:dyDescent="0.3">
      <c r="A188" t="s">
        <v>230</v>
      </c>
      <c r="B188" t="s">
        <v>15</v>
      </c>
      <c r="C188">
        <v>37</v>
      </c>
      <c r="D188" t="s">
        <v>31</v>
      </c>
      <c r="E188">
        <v>2015</v>
      </c>
      <c r="F188">
        <v>27</v>
      </c>
      <c r="G188">
        <v>0.40813130399999997</v>
      </c>
      <c r="H188" t="s">
        <v>17</v>
      </c>
      <c r="I188" t="s">
        <v>63</v>
      </c>
      <c r="J188" t="s">
        <v>80</v>
      </c>
      <c r="K188" t="s">
        <v>20</v>
      </c>
      <c r="L188" t="s">
        <v>34</v>
      </c>
      <c r="M188" t="s">
        <v>22</v>
      </c>
      <c r="N188" t="s">
        <v>22</v>
      </c>
      <c r="O188" t="str">
        <f>VLOOKUP(A188,Sheet1!A:D,4,0)</f>
        <v>Green</v>
      </c>
      <c r="P188">
        <f>VLOOKUP(A188,Sheet1!A:I,8,0)</f>
        <v>291004</v>
      </c>
      <c r="Q188">
        <f>VLOOKUP(A188,Sheet1!A:I,9,0)</f>
        <v>0</v>
      </c>
      <c r="R188">
        <f>VLOOKUP(A188,Sheet1!A:E,5,0)</f>
        <v>387460.04</v>
      </c>
      <c r="S188">
        <f>VLOOKUP(A188,Sheet1!A:F,6,0)</f>
        <v>431991</v>
      </c>
      <c r="U188" t="e">
        <f>VLOOKUP(A188,New_scrd!A:H,8,0)</f>
        <v>#N/A</v>
      </c>
    </row>
    <row r="189" spans="1:21" hidden="1" x14ac:dyDescent="0.3">
      <c r="A189" t="s">
        <v>231</v>
      </c>
      <c r="B189" t="s">
        <v>24</v>
      </c>
      <c r="C189">
        <v>19</v>
      </c>
      <c r="D189" t="s">
        <v>16</v>
      </c>
      <c r="E189">
        <v>2012</v>
      </c>
      <c r="F189">
        <v>21</v>
      </c>
      <c r="G189">
        <v>0.17454876799999999</v>
      </c>
      <c r="H189" t="s">
        <v>17</v>
      </c>
      <c r="I189" t="s">
        <v>50</v>
      </c>
      <c r="J189" t="s">
        <v>50</v>
      </c>
      <c r="K189" t="s">
        <v>50</v>
      </c>
      <c r="L189" t="s">
        <v>50</v>
      </c>
      <c r="M189" t="s">
        <v>22</v>
      </c>
      <c r="N189" t="s">
        <v>22</v>
      </c>
      <c r="O189" t="str">
        <f>VLOOKUP(A189,Sheet1!A:D,4,0)</f>
        <v>Green</v>
      </c>
      <c r="P189">
        <f>VLOOKUP(A189,Sheet1!A:I,8,0)</f>
        <v>137283</v>
      </c>
      <c r="Q189">
        <f>VLOOKUP(A189,Sheet1!A:I,9,0)</f>
        <v>0</v>
      </c>
      <c r="R189">
        <f>VLOOKUP(A189,Sheet1!A:E,5,0)</f>
        <v>125574</v>
      </c>
      <c r="S189">
        <f>VLOOKUP(A189,Sheet1!A:F,6,0)</f>
        <v>147870</v>
      </c>
      <c r="U189" t="e">
        <f>VLOOKUP(A189,New_scrd!A:H,8,0)</f>
        <v>#N/A</v>
      </c>
    </row>
    <row r="190" spans="1:21" hidden="1" x14ac:dyDescent="0.3">
      <c r="A190" t="s">
        <v>232</v>
      </c>
      <c r="B190" t="s">
        <v>15</v>
      </c>
      <c r="C190">
        <v>49</v>
      </c>
      <c r="D190" t="s">
        <v>68</v>
      </c>
      <c r="E190">
        <v>2014</v>
      </c>
      <c r="F190">
        <v>51</v>
      </c>
      <c r="G190">
        <v>0.42084716799999999</v>
      </c>
      <c r="H190" t="s">
        <v>17</v>
      </c>
      <c r="I190" t="s">
        <v>18</v>
      </c>
      <c r="J190" t="s">
        <v>32</v>
      </c>
      <c r="K190" t="s">
        <v>43</v>
      </c>
      <c r="L190" t="s">
        <v>34</v>
      </c>
      <c r="M190" t="s">
        <v>22</v>
      </c>
      <c r="N190" t="s">
        <v>22</v>
      </c>
      <c r="O190" t="str">
        <f>VLOOKUP(A190,Sheet1!A:D,4,0)</f>
        <v>Green</v>
      </c>
      <c r="P190">
        <f>VLOOKUP(A190,Sheet1!A:I,8,0)</f>
        <v>401274</v>
      </c>
      <c r="Q190">
        <f>VLOOKUP(A190,Sheet1!A:I,9,0)</f>
        <v>0</v>
      </c>
      <c r="R190">
        <f>VLOOKUP(A190,Sheet1!A:E,5,0)</f>
        <v>218401.22999999899</v>
      </c>
      <c r="S190">
        <f>VLOOKUP(A190,Sheet1!A:F,6,0)</f>
        <v>227084</v>
      </c>
      <c r="U190" t="e">
        <f>VLOOKUP(A190,New_scrd!A:H,8,0)</f>
        <v>#N/A</v>
      </c>
    </row>
    <row r="191" spans="1:21" hidden="1" x14ac:dyDescent="0.3">
      <c r="A191" t="s">
        <v>233</v>
      </c>
      <c r="B191" t="s">
        <v>15</v>
      </c>
      <c r="C191">
        <v>49</v>
      </c>
      <c r="D191" t="s">
        <v>25</v>
      </c>
      <c r="E191">
        <v>2018</v>
      </c>
      <c r="F191">
        <v>34</v>
      </c>
      <c r="G191">
        <v>0.408035282</v>
      </c>
      <c r="H191" t="s">
        <v>17</v>
      </c>
      <c r="I191" t="s">
        <v>54</v>
      </c>
      <c r="J191" t="s">
        <v>32</v>
      </c>
      <c r="K191" t="s">
        <v>43</v>
      </c>
      <c r="L191" t="s">
        <v>34</v>
      </c>
      <c r="M191" t="s">
        <v>22</v>
      </c>
      <c r="N191" t="s">
        <v>37</v>
      </c>
      <c r="O191" t="str">
        <f>VLOOKUP(A191,Sheet1!A:D,4,0)</f>
        <v>Green</v>
      </c>
      <c r="P191">
        <f>VLOOKUP(A191,Sheet1!A:I,8,0)</f>
        <v>426615</v>
      </c>
      <c r="Q191">
        <f>VLOOKUP(A191,Sheet1!A:I,9,0)</f>
        <v>0</v>
      </c>
      <c r="R191">
        <f>VLOOKUP(A191,Sheet1!A:E,5,0)</f>
        <v>226056</v>
      </c>
      <c r="S191">
        <f>VLOOKUP(A191,Sheet1!A:F,6,0)</f>
        <v>244894</v>
      </c>
      <c r="U191" t="e">
        <f>VLOOKUP(A191,New_scrd!A:H,8,0)</f>
        <v>#N/A</v>
      </c>
    </row>
    <row r="192" spans="1:21" hidden="1" x14ac:dyDescent="0.3">
      <c r="A192" t="s">
        <v>234</v>
      </c>
      <c r="B192" t="s">
        <v>15</v>
      </c>
      <c r="C192">
        <v>61</v>
      </c>
      <c r="D192" t="s">
        <v>68</v>
      </c>
      <c r="E192">
        <v>2014</v>
      </c>
      <c r="F192">
        <v>37</v>
      </c>
      <c r="G192">
        <v>0.56746543400000005</v>
      </c>
      <c r="H192" t="s">
        <v>17</v>
      </c>
      <c r="I192" t="s">
        <v>18</v>
      </c>
      <c r="J192" t="s">
        <v>32</v>
      </c>
      <c r="K192" t="s">
        <v>20</v>
      </c>
      <c r="L192" t="s">
        <v>21</v>
      </c>
      <c r="M192" t="s">
        <v>22</v>
      </c>
      <c r="N192" t="s">
        <v>22</v>
      </c>
      <c r="O192" t="str">
        <f>VLOOKUP(A192,Sheet1!A:D,4,0)</f>
        <v>NA</v>
      </c>
      <c r="P192">
        <f>VLOOKUP(A192,Sheet1!A:I,8,0)</f>
        <v>579851</v>
      </c>
      <c r="Q192">
        <f>VLOOKUP(A192,Sheet1!A:I,9,0)</f>
        <v>0</v>
      </c>
      <c r="R192">
        <f>VLOOKUP(A192,Sheet1!A:E,5,0)</f>
        <v>277668</v>
      </c>
      <c r="S192">
        <f>VLOOKUP(A192,Sheet1!A:F,6,0)</f>
        <v>308728</v>
      </c>
      <c r="U192" t="e">
        <f>VLOOKUP(A192,New_scrd!A:H,8,0)</f>
        <v>#N/A</v>
      </c>
    </row>
    <row r="193" spans="1:21" hidden="1" x14ac:dyDescent="0.3">
      <c r="A193" t="s">
        <v>235</v>
      </c>
      <c r="B193" t="s">
        <v>24</v>
      </c>
      <c r="C193">
        <v>61</v>
      </c>
      <c r="D193" t="s">
        <v>25</v>
      </c>
      <c r="E193">
        <v>2018</v>
      </c>
      <c r="F193">
        <v>45</v>
      </c>
      <c r="G193">
        <v>0.59365333300000001</v>
      </c>
      <c r="H193" t="s">
        <v>17</v>
      </c>
      <c r="I193" t="s">
        <v>46</v>
      </c>
      <c r="J193" t="s">
        <v>32</v>
      </c>
      <c r="K193" t="s">
        <v>20</v>
      </c>
      <c r="L193" t="s">
        <v>21</v>
      </c>
      <c r="M193" t="s">
        <v>22</v>
      </c>
      <c r="N193" t="s">
        <v>22</v>
      </c>
      <c r="O193" t="str">
        <f>VLOOKUP(A193,Sheet1!A:D,4,0)</f>
        <v>Green</v>
      </c>
      <c r="P193">
        <f>VLOOKUP(A193,Sheet1!A:I,8,0)</f>
        <v>617518</v>
      </c>
      <c r="Q193">
        <f>VLOOKUP(A193,Sheet1!A:I,9,0)</f>
        <v>0</v>
      </c>
      <c r="R193">
        <f>VLOOKUP(A193,Sheet1!A:E,5,0)</f>
        <v>434753.06</v>
      </c>
      <c r="S193">
        <f>VLOOKUP(A193,Sheet1!A:F,6,0)</f>
        <v>438048</v>
      </c>
      <c r="U193" t="e">
        <f>VLOOKUP(A193,New_scrd!A:H,8,0)</f>
        <v>#N/A</v>
      </c>
    </row>
    <row r="194" spans="1:21" hidden="1" x14ac:dyDescent="0.3">
      <c r="A194" t="s">
        <v>236</v>
      </c>
      <c r="B194" t="s">
        <v>15</v>
      </c>
      <c r="C194">
        <v>61</v>
      </c>
      <c r="D194" t="s">
        <v>16</v>
      </c>
      <c r="E194">
        <v>2016</v>
      </c>
      <c r="F194">
        <v>54</v>
      </c>
      <c r="G194">
        <v>0.43803259300000003</v>
      </c>
      <c r="H194" t="s">
        <v>72</v>
      </c>
      <c r="I194" t="s">
        <v>46</v>
      </c>
      <c r="J194" t="s">
        <v>19</v>
      </c>
      <c r="K194" t="s">
        <v>20</v>
      </c>
      <c r="L194" t="s">
        <v>34</v>
      </c>
      <c r="M194" t="s">
        <v>22</v>
      </c>
      <c r="N194" t="s">
        <v>37</v>
      </c>
      <c r="O194" t="str">
        <f>VLOOKUP(A194,Sheet1!A:D,4,0)</f>
        <v>Green</v>
      </c>
      <c r="P194">
        <f>VLOOKUP(A194,Sheet1!A:I,8,0)</f>
        <v>434019</v>
      </c>
      <c r="Q194">
        <f>VLOOKUP(A194,Sheet1!A:I,9,0)</f>
        <v>0</v>
      </c>
      <c r="R194">
        <f>VLOOKUP(A194,Sheet1!A:E,5,0)</f>
        <v>363900</v>
      </c>
      <c r="S194">
        <f>VLOOKUP(A194,Sheet1!A:F,6,0)</f>
        <v>363900</v>
      </c>
      <c r="U194" t="e">
        <f>VLOOKUP(A194,New_scrd!A:H,8,0)</f>
        <v>#N/A</v>
      </c>
    </row>
    <row r="195" spans="1:21" hidden="1" x14ac:dyDescent="0.3">
      <c r="A195" t="s">
        <v>237</v>
      </c>
      <c r="B195" t="s">
        <v>15</v>
      </c>
      <c r="C195">
        <v>37</v>
      </c>
      <c r="D195" t="s">
        <v>28</v>
      </c>
      <c r="E195">
        <v>2012</v>
      </c>
      <c r="F195">
        <v>34</v>
      </c>
      <c r="G195">
        <v>0.59908866999999999</v>
      </c>
      <c r="H195" t="s">
        <v>17</v>
      </c>
      <c r="I195" t="s">
        <v>18</v>
      </c>
      <c r="J195" t="s">
        <v>80</v>
      </c>
      <c r="K195" t="s">
        <v>109</v>
      </c>
      <c r="L195" t="s">
        <v>34</v>
      </c>
      <c r="M195" t="s">
        <v>22</v>
      </c>
      <c r="N195" t="s">
        <v>37</v>
      </c>
      <c r="O195" t="str">
        <f>VLOOKUP(A195,Sheet1!A:D,4,0)</f>
        <v>NA</v>
      </c>
      <c r="P195">
        <f>VLOOKUP(A195,Sheet1!A:I,8,0)</f>
        <v>459718</v>
      </c>
      <c r="Q195">
        <f>VLOOKUP(A195,Sheet1!A:I,9,0)</f>
        <v>0</v>
      </c>
      <c r="R195">
        <f>VLOOKUP(A195,Sheet1!A:E,5,0)</f>
        <v>349556.54</v>
      </c>
      <c r="S195">
        <f>VLOOKUP(A195,Sheet1!A:F,6,0)</f>
        <v>376194</v>
      </c>
      <c r="U195" t="e">
        <f>VLOOKUP(A195,New_scrd!A:H,8,0)</f>
        <v>#N/A</v>
      </c>
    </row>
    <row r="196" spans="1:21" hidden="1" x14ac:dyDescent="0.3">
      <c r="A196" t="s">
        <v>238</v>
      </c>
      <c r="B196" t="s">
        <v>15</v>
      </c>
      <c r="C196">
        <v>31</v>
      </c>
      <c r="D196" t="s">
        <v>16</v>
      </c>
      <c r="E196">
        <v>2012</v>
      </c>
      <c r="F196">
        <v>30</v>
      </c>
      <c r="G196">
        <v>0.51486914900000003</v>
      </c>
      <c r="H196" t="s">
        <v>17</v>
      </c>
      <c r="I196" t="s">
        <v>50</v>
      </c>
      <c r="J196" t="s">
        <v>32</v>
      </c>
      <c r="K196" t="s">
        <v>78</v>
      </c>
      <c r="L196" t="s">
        <v>21</v>
      </c>
      <c r="M196" t="s">
        <v>22</v>
      </c>
      <c r="N196" t="s">
        <v>22</v>
      </c>
      <c r="O196" t="str">
        <f>VLOOKUP(A196,Sheet1!A:D,4,0)</f>
        <v>Manual</v>
      </c>
      <c r="P196">
        <f>VLOOKUP(A196,Sheet1!A:I,8,0)</f>
        <v>372078</v>
      </c>
      <c r="Q196">
        <f>VLOOKUP(A196,Sheet1!A:I,9,0)</f>
        <v>0</v>
      </c>
      <c r="R196">
        <f>VLOOKUP(A196,Sheet1!A:E,5,0)</f>
        <v>280962</v>
      </c>
      <c r="S196">
        <f>VLOOKUP(A196,Sheet1!A:F,6,0)</f>
        <v>280962</v>
      </c>
      <c r="U196" t="e">
        <f>VLOOKUP(A196,New_scrd!A:H,8,0)</f>
        <v>#N/A</v>
      </c>
    </row>
    <row r="197" spans="1:21" hidden="1" x14ac:dyDescent="0.3">
      <c r="A197" t="s">
        <v>239</v>
      </c>
      <c r="B197" t="s">
        <v>15</v>
      </c>
      <c r="C197">
        <v>25</v>
      </c>
      <c r="D197" t="s">
        <v>31</v>
      </c>
      <c r="E197">
        <v>2011</v>
      </c>
      <c r="F197">
        <v>27</v>
      </c>
      <c r="G197">
        <v>0.43750296799999999</v>
      </c>
      <c r="H197" t="s">
        <v>72</v>
      </c>
      <c r="I197" t="s">
        <v>54</v>
      </c>
      <c r="J197" t="s">
        <v>19</v>
      </c>
      <c r="K197" t="s">
        <v>20</v>
      </c>
      <c r="L197" t="s">
        <v>50</v>
      </c>
      <c r="M197" t="s">
        <v>22</v>
      </c>
      <c r="N197" t="s">
        <v>22</v>
      </c>
      <c r="O197" t="str">
        <f>VLOOKUP(A197,Sheet1!A:D,4,0)</f>
        <v>Green</v>
      </c>
      <c r="P197">
        <f>VLOOKUP(A197,Sheet1!A:I,8,0)</f>
        <v>239907</v>
      </c>
      <c r="Q197">
        <f>VLOOKUP(A197,Sheet1!A:I,9,0)</f>
        <v>0</v>
      </c>
      <c r="R197">
        <f>VLOOKUP(A197,Sheet1!A:E,5,0)</f>
        <v>359314.53</v>
      </c>
      <c r="S197">
        <f>VLOOKUP(A197,Sheet1!A:F,6,0)</f>
        <v>360010</v>
      </c>
      <c r="U197" t="e">
        <f>VLOOKUP(A197,New_scrd!A:H,8,0)</f>
        <v>#N/A</v>
      </c>
    </row>
    <row r="198" spans="1:21" hidden="1" x14ac:dyDescent="0.3">
      <c r="A198" t="s">
        <v>240</v>
      </c>
      <c r="B198" t="s">
        <v>15</v>
      </c>
      <c r="C198">
        <v>37</v>
      </c>
      <c r="D198" t="s">
        <v>16</v>
      </c>
      <c r="E198">
        <v>2015</v>
      </c>
      <c r="F198">
        <v>57</v>
      </c>
      <c r="G198">
        <v>0.28222087000000001</v>
      </c>
      <c r="H198" t="s">
        <v>72</v>
      </c>
      <c r="I198" t="s">
        <v>54</v>
      </c>
      <c r="J198" t="s">
        <v>32</v>
      </c>
      <c r="K198" t="s">
        <v>43</v>
      </c>
      <c r="L198" t="s">
        <v>34</v>
      </c>
      <c r="M198" t="s">
        <v>22</v>
      </c>
      <c r="N198" t="s">
        <v>22</v>
      </c>
      <c r="O198" t="str">
        <f>VLOOKUP(A198,Sheet1!A:D,4,0)</f>
        <v>Green</v>
      </c>
      <c r="P198">
        <f>VLOOKUP(A198,Sheet1!A:I,8,0)</f>
        <v>262015</v>
      </c>
      <c r="Q198">
        <f>VLOOKUP(A198,Sheet1!A:I,9,0)</f>
        <v>0</v>
      </c>
      <c r="R198">
        <f>VLOOKUP(A198,Sheet1!A:E,5,0)</f>
        <v>220308</v>
      </c>
      <c r="S198">
        <f>VLOOKUP(A198,Sheet1!A:F,6,0)</f>
        <v>237885</v>
      </c>
      <c r="U198" t="e">
        <f>VLOOKUP(A198,New_scrd!A:H,8,0)</f>
        <v>#N/A</v>
      </c>
    </row>
    <row r="199" spans="1:21" hidden="1" x14ac:dyDescent="0.3">
      <c r="A199" t="s">
        <v>241</v>
      </c>
      <c r="B199" t="s">
        <v>15</v>
      </c>
      <c r="C199">
        <v>31</v>
      </c>
      <c r="D199" t="s">
        <v>16</v>
      </c>
      <c r="E199">
        <v>2006</v>
      </c>
      <c r="F199">
        <v>40</v>
      </c>
      <c r="G199">
        <v>0.43428428600000002</v>
      </c>
      <c r="H199" t="s">
        <v>17</v>
      </c>
      <c r="I199" t="s">
        <v>54</v>
      </c>
      <c r="J199" t="s">
        <v>80</v>
      </c>
      <c r="K199" t="s">
        <v>43</v>
      </c>
      <c r="L199" t="s">
        <v>34</v>
      </c>
      <c r="M199" t="s">
        <v>22</v>
      </c>
      <c r="N199" t="s">
        <v>22</v>
      </c>
      <c r="O199" t="str">
        <f>VLOOKUP(A199,Sheet1!A:D,4,0)</f>
        <v>Green</v>
      </c>
      <c r="P199">
        <f>VLOOKUP(A199,Sheet1!A:I,8,0)</f>
        <v>214620</v>
      </c>
      <c r="Q199">
        <f>VLOOKUP(A199,Sheet1!A:I,9,0)</f>
        <v>0</v>
      </c>
      <c r="R199">
        <f>VLOOKUP(A199,Sheet1!A:E,5,0)</f>
        <v>227020</v>
      </c>
      <c r="S199">
        <f>VLOOKUP(A199,Sheet1!A:F,6,0)</f>
        <v>233100</v>
      </c>
      <c r="U199" t="e">
        <f>VLOOKUP(A199,New_scrd!A:H,8,0)</f>
        <v>#N/A</v>
      </c>
    </row>
    <row r="200" spans="1:21" hidden="1" x14ac:dyDescent="0.3">
      <c r="A200" t="s">
        <v>242</v>
      </c>
      <c r="B200" t="s">
        <v>15</v>
      </c>
      <c r="C200">
        <v>31</v>
      </c>
      <c r="D200" t="s">
        <v>28</v>
      </c>
      <c r="E200">
        <v>2009</v>
      </c>
      <c r="F200">
        <v>32</v>
      </c>
      <c r="G200">
        <v>0.37668179099999999</v>
      </c>
      <c r="H200" t="s">
        <v>17</v>
      </c>
      <c r="I200" t="s">
        <v>54</v>
      </c>
      <c r="J200" t="s">
        <v>32</v>
      </c>
      <c r="K200" t="s">
        <v>43</v>
      </c>
      <c r="L200" t="s">
        <v>34</v>
      </c>
      <c r="M200" t="s">
        <v>37</v>
      </c>
      <c r="N200" t="s">
        <v>22</v>
      </c>
      <c r="O200" t="str">
        <f>VLOOKUP(A200,Sheet1!A:D,4,0)</f>
        <v>Green</v>
      </c>
      <c r="P200">
        <f>VLOOKUP(A200,Sheet1!A:I,8,0)</f>
        <v>333218</v>
      </c>
      <c r="Q200">
        <f>VLOOKUP(A200,Sheet1!A:I,9,0)</f>
        <v>333218</v>
      </c>
      <c r="R200">
        <f>VLOOKUP(A200,Sheet1!A:E,5,0)</f>
        <v>87653</v>
      </c>
      <c r="S200">
        <f>VLOOKUP(A200,Sheet1!A:F,6,0)</f>
        <v>204636</v>
      </c>
      <c r="U200" t="e">
        <f>VLOOKUP(A200,New_scrd!A:H,8,0)</f>
        <v>#N/A</v>
      </c>
    </row>
    <row r="201" spans="1:21" hidden="1" x14ac:dyDescent="0.3">
      <c r="A201" t="s">
        <v>243</v>
      </c>
      <c r="B201" t="s">
        <v>24</v>
      </c>
      <c r="C201">
        <v>19</v>
      </c>
      <c r="D201" t="s">
        <v>31</v>
      </c>
      <c r="E201">
        <v>2015</v>
      </c>
      <c r="F201">
        <v>40</v>
      </c>
      <c r="G201">
        <v>0.20164037600000001</v>
      </c>
      <c r="H201" t="s">
        <v>17</v>
      </c>
      <c r="I201" t="s">
        <v>50</v>
      </c>
      <c r="J201" t="s">
        <v>50</v>
      </c>
      <c r="K201" t="s">
        <v>50</v>
      </c>
      <c r="L201" t="s">
        <v>50</v>
      </c>
      <c r="M201" t="s">
        <v>22</v>
      </c>
      <c r="N201" t="s">
        <v>22</v>
      </c>
      <c r="O201" t="str">
        <f>VLOOKUP(A201,Sheet1!A:D,4,0)</f>
        <v>Manual</v>
      </c>
      <c r="P201">
        <f>VLOOKUP(A201,Sheet1!A:I,8,0)</f>
        <v>126995</v>
      </c>
      <c r="Q201">
        <f>VLOOKUP(A201,Sheet1!A:I,9,0)</f>
        <v>0</v>
      </c>
      <c r="R201">
        <f>VLOOKUP(A201,Sheet1!A:E,5,0)</f>
        <v>175280</v>
      </c>
      <c r="S201">
        <f>VLOOKUP(A201,Sheet1!A:F,6,0)</f>
        <v>175280</v>
      </c>
      <c r="U201" t="e">
        <f>VLOOKUP(A201,New_scrd!A:H,8,0)</f>
        <v>#N/A</v>
      </c>
    </row>
    <row r="202" spans="1:21" hidden="1" x14ac:dyDescent="0.3">
      <c r="A202" t="s">
        <v>244</v>
      </c>
      <c r="B202" t="s">
        <v>24</v>
      </c>
      <c r="C202">
        <v>13</v>
      </c>
      <c r="D202" t="s">
        <v>31</v>
      </c>
      <c r="E202">
        <v>2014</v>
      </c>
      <c r="F202">
        <v>45</v>
      </c>
      <c r="G202">
        <v>0.110510414</v>
      </c>
      <c r="H202" t="s">
        <v>17</v>
      </c>
      <c r="I202" t="s">
        <v>50</v>
      </c>
      <c r="J202" t="s">
        <v>50</v>
      </c>
      <c r="K202" t="s">
        <v>50</v>
      </c>
      <c r="L202" t="s">
        <v>50</v>
      </c>
      <c r="M202" t="s">
        <v>22</v>
      </c>
      <c r="N202" t="s">
        <v>22</v>
      </c>
      <c r="O202" t="str">
        <f>VLOOKUP(A202,Sheet1!A:D,4,0)</f>
        <v>Manual</v>
      </c>
      <c r="P202">
        <f>VLOOKUP(A202,Sheet1!A:I,8,0)</f>
        <v>38696</v>
      </c>
      <c r="Q202">
        <f>VLOOKUP(A202,Sheet1!A:I,9,0)</f>
        <v>0</v>
      </c>
      <c r="R202">
        <f>VLOOKUP(A202,Sheet1!A:E,5,0)</f>
        <v>120456</v>
      </c>
      <c r="S202">
        <f>VLOOKUP(A202,Sheet1!A:F,6,0)</f>
        <v>120456</v>
      </c>
      <c r="U202" t="e">
        <f>VLOOKUP(A202,New_scrd!A:H,8,0)</f>
        <v>#N/A</v>
      </c>
    </row>
    <row r="203" spans="1:21" hidden="1" x14ac:dyDescent="0.3">
      <c r="A203" t="s">
        <v>245</v>
      </c>
      <c r="B203" t="s">
        <v>15</v>
      </c>
      <c r="C203">
        <v>13</v>
      </c>
      <c r="D203" t="s">
        <v>28</v>
      </c>
      <c r="E203">
        <v>2006</v>
      </c>
      <c r="F203">
        <v>36</v>
      </c>
      <c r="G203">
        <v>0.159631884</v>
      </c>
      <c r="H203" t="s">
        <v>17</v>
      </c>
      <c r="I203" t="s">
        <v>50</v>
      </c>
      <c r="J203" t="s">
        <v>50</v>
      </c>
      <c r="K203" t="s">
        <v>50</v>
      </c>
      <c r="L203" t="s">
        <v>50</v>
      </c>
      <c r="M203" t="s">
        <v>22</v>
      </c>
      <c r="N203" t="s">
        <v>22</v>
      </c>
      <c r="O203" t="str">
        <f>VLOOKUP(A203,Sheet1!A:D,4,0)</f>
        <v>Green</v>
      </c>
      <c r="P203">
        <f>VLOOKUP(A203,Sheet1!A:I,8,0)</f>
        <v>19505</v>
      </c>
      <c r="Q203">
        <f>VLOOKUP(A203,Sheet1!A:I,9,0)</f>
        <v>0</v>
      </c>
      <c r="R203">
        <f>VLOOKUP(A203,Sheet1!A:E,5,0)</f>
        <v>151452</v>
      </c>
      <c r="S203">
        <f>VLOOKUP(A203,Sheet1!A:F,6,0)</f>
        <v>151452</v>
      </c>
      <c r="U203" t="e">
        <f>VLOOKUP(A203,New_scrd!A:H,8,0)</f>
        <v>#N/A</v>
      </c>
    </row>
    <row r="204" spans="1:21" hidden="1" x14ac:dyDescent="0.3">
      <c r="A204" t="s">
        <v>246</v>
      </c>
      <c r="B204" t="s">
        <v>24</v>
      </c>
      <c r="C204">
        <v>19</v>
      </c>
      <c r="D204" t="s">
        <v>16</v>
      </c>
      <c r="E204">
        <v>2010</v>
      </c>
      <c r="F204">
        <v>49</v>
      </c>
      <c r="G204">
        <v>0.13068127900000001</v>
      </c>
      <c r="H204" t="s">
        <v>17</v>
      </c>
      <c r="I204" t="s">
        <v>50</v>
      </c>
      <c r="J204" t="s">
        <v>32</v>
      </c>
      <c r="K204" t="s">
        <v>20</v>
      </c>
      <c r="L204" t="s">
        <v>34</v>
      </c>
      <c r="M204" t="s">
        <v>22</v>
      </c>
      <c r="N204" t="s">
        <v>22</v>
      </c>
      <c r="O204" t="str">
        <f>VLOOKUP(A204,Sheet1!A:D,4,0)</f>
        <v>Manual</v>
      </c>
      <c r="P204">
        <f>VLOOKUP(A204,Sheet1!A:I,8,0)</f>
        <v>57704</v>
      </c>
      <c r="Q204">
        <f>VLOOKUP(A204,Sheet1!A:I,9,0)</f>
        <v>0</v>
      </c>
      <c r="R204">
        <f>VLOOKUP(A204,Sheet1!A:E,5,0)</f>
        <v>107866</v>
      </c>
      <c r="S204">
        <f>VLOOKUP(A204,Sheet1!A:F,6,0)</f>
        <v>107866</v>
      </c>
      <c r="U204" t="e">
        <f>VLOOKUP(A204,New_scrd!A:H,8,0)</f>
        <v>#N/A</v>
      </c>
    </row>
    <row r="205" spans="1:21" hidden="1" x14ac:dyDescent="0.3">
      <c r="A205" t="s">
        <v>247</v>
      </c>
      <c r="B205" t="s">
        <v>15</v>
      </c>
      <c r="C205">
        <v>37</v>
      </c>
      <c r="D205" t="s">
        <v>25</v>
      </c>
      <c r="E205">
        <v>2019</v>
      </c>
      <c r="F205">
        <v>50</v>
      </c>
      <c r="G205">
        <v>0.73568228099999999</v>
      </c>
      <c r="H205" t="s">
        <v>17</v>
      </c>
      <c r="I205" t="s">
        <v>18</v>
      </c>
      <c r="J205" t="s">
        <v>19</v>
      </c>
      <c r="K205" t="s">
        <v>43</v>
      </c>
      <c r="L205" t="s">
        <v>34</v>
      </c>
      <c r="M205" t="s">
        <v>22</v>
      </c>
      <c r="N205" t="s">
        <v>22</v>
      </c>
      <c r="O205" t="str">
        <f>VLOOKUP(A205,Sheet1!A:D,4,0)</f>
        <v>NA</v>
      </c>
      <c r="P205">
        <f>VLOOKUP(A205,Sheet1!A:I,8,0)</f>
        <v>685449</v>
      </c>
      <c r="Q205">
        <f>VLOOKUP(A205,Sheet1!A:I,9,0)</f>
        <v>0</v>
      </c>
      <c r="R205">
        <f>VLOOKUP(A205,Sheet1!A:E,5,0)</f>
        <v>563262</v>
      </c>
      <c r="S205">
        <f>VLOOKUP(A205,Sheet1!A:F,6,0)</f>
        <v>563262</v>
      </c>
      <c r="U205" t="e">
        <f>VLOOKUP(A205,New_scrd!A:H,8,0)</f>
        <v>#N/A</v>
      </c>
    </row>
    <row r="206" spans="1:21" hidden="1" x14ac:dyDescent="0.3">
      <c r="A206" t="s">
        <v>248</v>
      </c>
      <c r="B206" t="s">
        <v>15</v>
      </c>
      <c r="C206">
        <v>25</v>
      </c>
      <c r="D206" t="s">
        <v>68</v>
      </c>
      <c r="E206">
        <v>2011</v>
      </c>
      <c r="F206">
        <v>54</v>
      </c>
      <c r="G206">
        <v>0.21864154799999999</v>
      </c>
      <c r="H206" t="s">
        <v>72</v>
      </c>
      <c r="I206" t="s">
        <v>54</v>
      </c>
      <c r="J206" t="s">
        <v>19</v>
      </c>
      <c r="K206" t="s">
        <v>20</v>
      </c>
      <c r="L206" t="s">
        <v>50</v>
      </c>
      <c r="M206" t="s">
        <v>22</v>
      </c>
      <c r="N206" t="s">
        <v>22</v>
      </c>
      <c r="O206" t="str">
        <f>VLOOKUP(A206,Sheet1!A:D,4,0)</f>
        <v>Green</v>
      </c>
      <c r="P206">
        <f>VLOOKUP(A206,Sheet1!A:I,8,0)</f>
        <v>119420</v>
      </c>
      <c r="Q206">
        <f>VLOOKUP(A206,Sheet1!A:I,9,0)</f>
        <v>0</v>
      </c>
      <c r="R206">
        <f>VLOOKUP(A206,Sheet1!A:E,5,0)</f>
        <v>184891.73</v>
      </c>
      <c r="S206">
        <f>VLOOKUP(A206,Sheet1!A:F,6,0)</f>
        <v>188342</v>
      </c>
      <c r="U206" t="e">
        <f>VLOOKUP(A206,New_scrd!A:H,8,0)</f>
        <v>#N/A</v>
      </c>
    </row>
    <row r="207" spans="1:21" hidden="1" x14ac:dyDescent="0.3">
      <c r="A207" t="s">
        <v>249</v>
      </c>
      <c r="B207" t="s">
        <v>15</v>
      </c>
      <c r="C207">
        <v>37</v>
      </c>
      <c r="D207" t="s">
        <v>31</v>
      </c>
      <c r="E207">
        <v>2007</v>
      </c>
      <c r="F207">
        <v>54</v>
      </c>
      <c r="G207">
        <v>0.53632806700000002</v>
      </c>
      <c r="H207" t="s">
        <v>72</v>
      </c>
      <c r="I207" t="s">
        <v>18</v>
      </c>
      <c r="J207" t="s">
        <v>32</v>
      </c>
      <c r="K207" t="s">
        <v>20</v>
      </c>
      <c r="L207" t="s">
        <v>34</v>
      </c>
      <c r="M207" t="s">
        <v>22</v>
      </c>
      <c r="N207" t="s">
        <v>22</v>
      </c>
      <c r="O207" t="str">
        <f>VLOOKUP(A207,Sheet1!A:D,4,0)</f>
        <v>NA</v>
      </c>
      <c r="P207">
        <f>VLOOKUP(A207,Sheet1!A:I,8,0)</f>
        <v>326795</v>
      </c>
      <c r="Q207">
        <f>VLOOKUP(A207,Sheet1!A:I,9,0)</f>
        <v>0</v>
      </c>
      <c r="R207">
        <f>VLOOKUP(A207,Sheet1!A:E,5,0)</f>
        <v>236223</v>
      </c>
      <c r="S207">
        <f>VLOOKUP(A207,Sheet1!A:F,6,0)</f>
        <v>236223</v>
      </c>
      <c r="U207" t="e">
        <f>VLOOKUP(A207,New_scrd!A:H,8,0)</f>
        <v>#N/A</v>
      </c>
    </row>
    <row r="208" spans="1:21" hidden="1" x14ac:dyDescent="0.3">
      <c r="A208" t="s">
        <v>250</v>
      </c>
      <c r="B208" t="s">
        <v>15</v>
      </c>
      <c r="C208">
        <v>43</v>
      </c>
      <c r="D208" t="s">
        <v>31</v>
      </c>
      <c r="E208">
        <v>2011</v>
      </c>
      <c r="F208">
        <v>39</v>
      </c>
      <c r="G208">
        <v>0.59777314199999998</v>
      </c>
      <c r="H208" t="s">
        <v>17</v>
      </c>
      <c r="I208" t="s">
        <v>18</v>
      </c>
      <c r="J208" t="s">
        <v>32</v>
      </c>
      <c r="K208" t="s">
        <v>43</v>
      </c>
      <c r="L208" t="s">
        <v>34</v>
      </c>
      <c r="M208" t="s">
        <v>22</v>
      </c>
      <c r="N208" t="s">
        <v>22</v>
      </c>
      <c r="O208" t="str">
        <f>VLOOKUP(A208,Sheet1!A:D,4,0)</f>
        <v>NA</v>
      </c>
      <c r="P208">
        <f>VLOOKUP(A208,Sheet1!A:I,8,0)</f>
        <v>489619</v>
      </c>
      <c r="Q208">
        <f>VLOOKUP(A208,Sheet1!A:I,9,0)</f>
        <v>0</v>
      </c>
      <c r="R208">
        <f>VLOOKUP(A208,Sheet1!A:E,5,0)</f>
        <v>312312</v>
      </c>
      <c r="S208">
        <f>VLOOKUP(A208,Sheet1!A:F,6,0)</f>
        <v>336336</v>
      </c>
      <c r="U208" t="e">
        <f>VLOOKUP(A208,New_scrd!A:H,8,0)</f>
        <v>#N/A</v>
      </c>
    </row>
    <row r="209" spans="1:21" hidden="1" x14ac:dyDescent="0.3">
      <c r="A209" t="s">
        <v>251</v>
      </c>
      <c r="B209" t="s">
        <v>15</v>
      </c>
      <c r="C209">
        <v>49</v>
      </c>
      <c r="D209" t="s">
        <v>25</v>
      </c>
      <c r="E209">
        <v>2014</v>
      </c>
      <c r="F209">
        <v>56</v>
      </c>
      <c r="G209">
        <v>0.51290265899999998</v>
      </c>
      <c r="H209" t="s">
        <v>72</v>
      </c>
      <c r="I209" t="s">
        <v>46</v>
      </c>
      <c r="J209" t="s">
        <v>19</v>
      </c>
      <c r="K209" t="s">
        <v>43</v>
      </c>
      <c r="L209" t="s">
        <v>21</v>
      </c>
      <c r="M209" t="s">
        <v>22</v>
      </c>
      <c r="N209" t="s">
        <v>22</v>
      </c>
      <c r="O209" t="str">
        <f>VLOOKUP(A209,Sheet1!A:D,4,0)</f>
        <v>Green</v>
      </c>
      <c r="P209">
        <f>VLOOKUP(A209,Sheet1!A:I,8,0)</f>
        <v>450631</v>
      </c>
      <c r="Q209">
        <f>VLOOKUP(A209,Sheet1!A:I,9,0)</f>
        <v>0</v>
      </c>
      <c r="R209">
        <f>VLOOKUP(A209,Sheet1!A:E,5,0)</f>
        <v>342144.58</v>
      </c>
      <c r="S209">
        <f>VLOOKUP(A209,Sheet1!A:F,6,0)</f>
        <v>362268</v>
      </c>
      <c r="U209" t="e">
        <f>VLOOKUP(A209,New_scrd!A:H,8,0)</f>
        <v>#N/A</v>
      </c>
    </row>
    <row r="210" spans="1:21" hidden="1" x14ac:dyDescent="0.3">
      <c r="A210" t="s">
        <v>252</v>
      </c>
      <c r="B210" t="s">
        <v>15</v>
      </c>
      <c r="C210">
        <v>37</v>
      </c>
      <c r="D210" t="s">
        <v>16</v>
      </c>
      <c r="E210">
        <v>2014</v>
      </c>
      <c r="F210">
        <v>40</v>
      </c>
      <c r="G210">
        <v>0.60492855499999998</v>
      </c>
      <c r="H210" t="s">
        <v>72</v>
      </c>
      <c r="I210" t="s">
        <v>18</v>
      </c>
      <c r="J210" t="s">
        <v>19</v>
      </c>
      <c r="K210" t="s">
        <v>20</v>
      </c>
      <c r="L210" t="s">
        <v>21</v>
      </c>
      <c r="M210" t="s">
        <v>22</v>
      </c>
      <c r="N210" t="s">
        <v>22</v>
      </c>
      <c r="O210" t="str">
        <f>VLOOKUP(A210,Sheet1!A:D,4,0)</f>
        <v>NA</v>
      </c>
      <c r="P210">
        <f>VLOOKUP(A210,Sheet1!A:I,8,0)</f>
        <v>487267</v>
      </c>
      <c r="Q210">
        <f>VLOOKUP(A210,Sheet1!A:I,9,0)</f>
        <v>0</v>
      </c>
      <c r="R210">
        <f>VLOOKUP(A210,Sheet1!A:E,5,0)</f>
        <v>447233.1</v>
      </c>
      <c r="S210">
        <f>VLOOKUP(A210,Sheet1!A:F,6,0)</f>
        <v>468224</v>
      </c>
      <c r="U210" t="e">
        <f>VLOOKUP(A210,New_scrd!A:H,8,0)</f>
        <v>#N/A</v>
      </c>
    </row>
    <row r="211" spans="1:21" hidden="1" x14ac:dyDescent="0.3">
      <c r="A211" t="s">
        <v>253</v>
      </c>
      <c r="B211" t="s">
        <v>15</v>
      </c>
      <c r="C211">
        <v>43</v>
      </c>
      <c r="D211" t="s">
        <v>16</v>
      </c>
      <c r="E211">
        <v>2020</v>
      </c>
      <c r="F211">
        <v>42</v>
      </c>
      <c r="G211">
        <v>0.54476469400000005</v>
      </c>
      <c r="H211" t="s">
        <v>17</v>
      </c>
      <c r="I211" t="s">
        <v>50</v>
      </c>
      <c r="J211" t="s">
        <v>50</v>
      </c>
      <c r="K211" t="s">
        <v>50</v>
      </c>
      <c r="L211" t="s">
        <v>50</v>
      </c>
      <c r="M211" t="s">
        <v>22</v>
      </c>
      <c r="N211" t="s">
        <v>37</v>
      </c>
      <c r="O211" t="str">
        <f>VLOOKUP(A211,Sheet1!A:D,4,0)</f>
        <v>NA</v>
      </c>
      <c r="P211">
        <f>VLOOKUP(A211,Sheet1!A:I,8,0)</f>
        <v>561016</v>
      </c>
      <c r="Q211">
        <f>VLOOKUP(A211,Sheet1!A:I,9,0)</f>
        <v>0</v>
      </c>
      <c r="R211">
        <f>VLOOKUP(A211,Sheet1!A:E,5,0)</f>
        <v>324063.81</v>
      </c>
      <c r="S211">
        <f>VLOOKUP(A211,Sheet1!A:F,6,0)</f>
        <v>333827</v>
      </c>
      <c r="U211" t="e">
        <f>VLOOKUP(A211,New_scrd!A:H,8,0)</f>
        <v>#N/A</v>
      </c>
    </row>
    <row r="212" spans="1:21" hidden="1" x14ac:dyDescent="0.3">
      <c r="A212" t="s">
        <v>254</v>
      </c>
      <c r="B212" t="s">
        <v>15</v>
      </c>
      <c r="C212">
        <v>25</v>
      </c>
      <c r="D212" t="s">
        <v>25</v>
      </c>
      <c r="E212">
        <v>2018</v>
      </c>
      <c r="F212">
        <v>35</v>
      </c>
      <c r="G212">
        <v>0.84555815400000001</v>
      </c>
      <c r="H212" t="s">
        <v>72</v>
      </c>
      <c r="I212" t="s">
        <v>18</v>
      </c>
      <c r="J212" t="s">
        <v>32</v>
      </c>
      <c r="K212" t="s">
        <v>43</v>
      </c>
      <c r="L212" t="s">
        <v>21</v>
      </c>
      <c r="M212" t="s">
        <v>22</v>
      </c>
      <c r="N212" t="s">
        <v>22</v>
      </c>
      <c r="O212" t="str">
        <f>VLOOKUP(A212,Sheet1!A:D,4,0)</f>
        <v>Green</v>
      </c>
      <c r="P212">
        <f>VLOOKUP(A212,Sheet1!A:I,8,0)</f>
        <v>514040</v>
      </c>
      <c r="Q212">
        <f>VLOOKUP(A212,Sheet1!A:I,9,0)</f>
        <v>0</v>
      </c>
      <c r="R212">
        <f>VLOOKUP(A212,Sheet1!A:E,5,0)</f>
        <v>1031022</v>
      </c>
      <c r="S212">
        <f>VLOOKUP(A212,Sheet1!A:F,6,0)</f>
        <v>1031022</v>
      </c>
      <c r="U212" t="e">
        <f>VLOOKUP(A212,New_scrd!A:H,8,0)</f>
        <v>#N/A</v>
      </c>
    </row>
    <row r="213" spans="1:21" hidden="1" x14ac:dyDescent="0.3">
      <c r="A213" t="s">
        <v>255</v>
      </c>
      <c r="B213" t="s">
        <v>15</v>
      </c>
      <c r="C213">
        <v>25</v>
      </c>
      <c r="D213" t="s">
        <v>25</v>
      </c>
      <c r="E213">
        <v>2011</v>
      </c>
      <c r="F213">
        <v>30</v>
      </c>
      <c r="G213">
        <v>0.54715458100000003</v>
      </c>
      <c r="H213" t="s">
        <v>17</v>
      </c>
      <c r="I213" t="s">
        <v>50</v>
      </c>
      <c r="J213" t="s">
        <v>50</v>
      </c>
      <c r="K213" t="s">
        <v>50</v>
      </c>
      <c r="L213" t="s">
        <v>50</v>
      </c>
      <c r="M213" t="s">
        <v>22</v>
      </c>
      <c r="N213" t="s">
        <v>37</v>
      </c>
      <c r="O213" t="str">
        <f>VLOOKUP(A213,Sheet1!A:D,4,0)</f>
        <v>Green</v>
      </c>
      <c r="P213">
        <f>VLOOKUP(A213,Sheet1!A:I,8,0)</f>
        <v>418908</v>
      </c>
      <c r="Q213">
        <f>VLOOKUP(A213,Sheet1!A:I,9,0)</f>
        <v>0</v>
      </c>
      <c r="R213">
        <f>VLOOKUP(A213,Sheet1!A:E,5,0)</f>
        <v>332804</v>
      </c>
      <c r="S213">
        <f>VLOOKUP(A213,Sheet1!A:F,6,0)</f>
        <v>349734</v>
      </c>
      <c r="U213" t="e">
        <f>VLOOKUP(A213,New_scrd!A:H,8,0)</f>
        <v>#N/A</v>
      </c>
    </row>
    <row r="214" spans="1:21" hidden="1" x14ac:dyDescent="0.3">
      <c r="A214" t="s">
        <v>256</v>
      </c>
      <c r="B214" t="s">
        <v>15</v>
      </c>
      <c r="C214">
        <v>37</v>
      </c>
      <c r="D214" t="s">
        <v>31</v>
      </c>
      <c r="E214">
        <v>2016</v>
      </c>
      <c r="F214">
        <v>29</v>
      </c>
      <c r="G214">
        <v>0.23875667</v>
      </c>
      <c r="H214" t="s">
        <v>17</v>
      </c>
      <c r="I214" t="s">
        <v>50</v>
      </c>
      <c r="J214" t="s">
        <v>19</v>
      </c>
      <c r="K214" t="s">
        <v>43</v>
      </c>
      <c r="L214" t="s">
        <v>26</v>
      </c>
      <c r="M214" t="s">
        <v>22</v>
      </c>
      <c r="N214" t="s">
        <v>22</v>
      </c>
      <c r="O214" t="str">
        <f>VLOOKUP(A214,Sheet1!A:D,4,0)</f>
        <v>Manual</v>
      </c>
      <c r="P214">
        <f>VLOOKUP(A214,Sheet1!A:I,8,0)</f>
        <v>257685</v>
      </c>
      <c r="Q214">
        <f>VLOOKUP(A214,Sheet1!A:I,9,0)</f>
        <v>0</v>
      </c>
      <c r="R214">
        <f>VLOOKUP(A214,Sheet1!A:E,5,0)</f>
        <v>91924</v>
      </c>
      <c r="S214">
        <f>VLOOKUP(A214,Sheet1!A:F,6,0)</f>
        <v>129240</v>
      </c>
      <c r="U214" t="e">
        <f>VLOOKUP(A214,New_scrd!A:H,8,0)</f>
        <v>#N/A</v>
      </c>
    </row>
    <row r="215" spans="1:21" hidden="1" x14ac:dyDescent="0.3">
      <c r="A215" t="s">
        <v>257</v>
      </c>
      <c r="B215" t="s">
        <v>24</v>
      </c>
      <c r="C215">
        <v>25</v>
      </c>
      <c r="D215" t="s">
        <v>25</v>
      </c>
      <c r="E215">
        <v>2015</v>
      </c>
      <c r="F215">
        <v>40</v>
      </c>
      <c r="G215">
        <v>0.577338028</v>
      </c>
      <c r="H215" t="s">
        <v>17</v>
      </c>
      <c r="I215" t="s">
        <v>50</v>
      </c>
      <c r="J215" t="s">
        <v>50</v>
      </c>
      <c r="K215" t="s">
        <v>50</v>
      </c>
      <c r="L215" t="s">
        <v>50</v>
      </c>
      <c r="M215" t="s">
        <v>22</v>
      </c>
      <c r="N215" t="s">
        <v>22</v>
      </c>
      <c r="O215" t="str">
        <f>VLOOKUP(A215,Sheet1!A:D,4,0)</f>
        <v>Manual</v>
      </c>
      <c r="P215">
        <f>VLOOKUP(A215,Sheet1!A:I,8,0)</f>
        <v>501376</v>
      </c>
      <c r="Q215">
        <f>VLOOKUP(A215,Sheet1!A:I,9,0)</f>
        <v>0</v>
      </c>
      <c r="R215">
        <f>VLOOKUP(A215,Sheet1!A:E,5,0)</f>
        <v>317669</v>
      </c>
      <c r="S215">
        <f>VLOOKUP(A215,Sheet1!A:F,6,0)</f>
        <v>317669</v>
      </c>
      <c r="U215" t="e">
        <f>VLOOKUP(A215,New_scrd!A:H,8,0)</f>
        <v>#N/A</v>
      </c>
    </row>
    <row r="216" spans="1:21" hidden="1" x14ac:dyDescent="0.3">
      <c r="A216" t="s">
        <v>258</v>
      </c>
      <c r="B216" t="s">
        <v>24</v>
      </c>
      <c r="C216">
        <v>37</v>
      </c>
      <c r="D216" t="s">
        <v>31</v>
      </c>
      <c r="E216">
        <v>2015</v>
      </c>
      <c r="F216">
        <v>35</v>
      </c>
      <c r="G216">
        <v>0.47443217399999998</v>
      </c>
      <c r="H216" t="s">
        <v>72</v>
      </c>
      <c r="I216" t="s">
        <v>46</v>
      </c>
      <c r="J216" t="s">
        <v>19</v>
      </c>
      <c r="K216" t="s">
        <v>20</v>
      </c>
      <c r="L216" t="s">
        <v>26</v>
      </c>
      <c r="M216" t="s">
        <v>22</v>
      </c>
      <c r="N216" t="s">
        <v>22</v>
      </c>
      <c r="O216" t="str">
        <f>VLOOKUP(A216,Sheet1!A:D,4,0)</f>
        <v>Green</v>
      </c>
      <c r="P216">
        <f>VLOOKUP(A216,Sheet1!A:I,8,0)</f>
        <v>297345</v>
      </c>
      <c r="Q216">
        <f>VLOOKUP(A216,Sheet1!A:I,9,0)</f>
        <v>0</v>
      </c>
      <c r="R216">
        <f>VLOOKUP(A216,Sheet1!A:E,5,0)</f>
        <v>442860</v>
      </c>
      <c r="S216">
        <f>VLOOKUP(A216,Sheet1!A:F,6,0)</f>
        <v>465003</v>
      </c>
      <c r="U216" t="e">
        <f>VLOOKUP(A216,New_scrd!A:H,8,0)</f>
        <v>#N/A</v>
      </c>
    </row>
    <row r="217" spans="1:21" hidden="1" x14ac:dyDescent="0.3">
      <c r="A217" t="s">
        <v>259</v>
      </c>
      <c r="B217" t="s">
        <v>15</v>
      </c>
      <c r="C217">
        <v>37</v>
      </c>
      <c r="D217" t="s">
        <v>16</v>
      </c>
      <c r="E217">
        <v>2011</v>
      </c>
      <c r="F217">
        <v>43</v>
      </c>
      <c r="G217">
        <v>0.21602580599999999</v>
      </c>
      <c r="H217" t="s">
        <v>17</v>
      </c>
      <c r="I217" t="s">
        <v>50</v>
      </c>
      <c r="J217" t="s">
        <v>50</v>
      </c>
      <c r="K217" t="s">
        <v>50</v>
      </c>
      <c r="L217" t="s">
        <v>50</v>
      </c>
      <c r="M217" t="s">
        <v>22</v>
      </c>
      <c r="N217" t="s">
        <v>22</v>
      </c>
      <c r="O217" t="str">
        <f>VLOOKUP(A217,Sheet1!A:D,4,0)</f>
        <v>Manual</v>
      </c>
      <c r="P217">
        <f>VLOOKUP(A217,Sheet1!A:I,8,0)</f>
        <v>155130</v>
      </c>
      <c r="Q217">
        <f>VLOOKUP(A217,Sheet1!A:I,9,0)</f>
        <v>0</v>
      </c>
      <c r="R217">
        <f>VLOOKUP(A217,Sheet1!A:E,5,0)</f>
        <v>168784</v>
      </c>
      <c r="S217">
        <f>VLOOKUP(A217,Sheet1!A:F,6,0)</f>
        <v>179333</v>
      </c>
      <c r="U217" t="e">
        <f>VLOOKUP(A217,New_scrd!A:H,8,0)</f>
        <v>#N/A</v>
      </c>
    </row>
    <row r="218" spans="1:21" hidden="1" x14ac:dyDescent="0.3">
      <c r="A218" t="s">
        <v>260</v>
      </c>
      <c r="B218" t="s">
        <v>24</v>
      </c>
      <c r="C218">
        <v>37</v>
      </c>
      <c r="D218" t="s">
        <v>25</v>
      </c>
      <c r="E218">
        <v>2012</v>
      </c>
      <c r="F218">
        <v>39</v>
      </c>
      <c r="G218">
        <v>0.44551063800000001</v>
      </c>
      <c r="H218" t="s">
        <v>17</v>
      </c>
      <c r="I218" t="s">
        <v>63</v>
      </c>
      <c r="J218" t="s">
        <v>32</v>
      </c>
      <c r="K218" t="s">
        <v>20</v>
      </c>
      <c r="L218" t="s">
        <v>34</v>
      </c>
      <c r="M218" t="s">
        <v>22</v>
      </c>
      <c r="N218" t="s">
        <v>22</v>
      </c>
      <c r="O218" t="str">
        <f>VLOOKUP(A218,Sheet1!A:D,4,0)</f>
        <v>Manual</v>
      </c>
      <c r="P218">
        <f>VLOOKUP(A218,Sheet1!A:I,8,0)</f>
        <v>354072</v>
      </c>
      <c r="Q218">
        <f>VLOOKUP(A218,Sheet1!A:I,9,0)</f>
        <v>0</v>
      </c>
      <c r="R218">
        <f>VLOOKUP(A218,Sheet1!A:E,5,0)</f>
        <v>203300</v>
      </c>
      <c r="S218">
        <f>VLOOKUP(A218,Sheet1!A:F,6,0)</f>
        <v>203300</v>
      </c>
      <c r="U218" t="e">
        <f>VLOOKUP(A218,New_scrd!A:H,8,0)</f>
        <v>#N/A</v>
      </c>
    </row>
    <row r="219" spans="1:21" hidden="1" x14ac:dyDescent="0.3">
      <c r="A219" t="s">
        <v>261</v>
      </c>
      <c r="B219" t="s">
        <v>15</v>
      </c>
      <c r="C219">
        <v>25</v>
      </c>
      <c r="D219" t="s">
        <v>28</v>
      </c>
      <c r="E219">
        <v>2010</v>
      </c>
      <c r="F219">
        <v>36</v>
      </c>
      <c r="G219">
        <v>0.45157138499999999</v>
      </c>
      <c r="H219" t="s">
        <v>17</v>
      </c>
      <c r="I219" t="s">
        <v>50</v>
      </c>
      <c r="J219" t="s">
        <v>50</v>
      </c>
      <c r="K219" t="s">
        <v>50</v>
      </c>
      <c r="L219" t="s">
        <v>50</v>
      </c>
      <c r="M219" t="s">
        <v>22</v>
      </c>
      <c r="N219" t="s">
        <v>22</v>
      </c>
      <c r="O219" t="str">
        <f>VLOOKUP(A219,Sheet1!A:D,4,0)</f>
        <v>Manual</v>
      </c>
      <c r="P219">
        <f>VLOOKUP(A219,Sheet1!A:I,8,0)</f>
        <v>265747</v>
      </c>
      <c r="Q219">
        <f>VLOOKUP(A219,Sheet1!A:I,9,0)</f>
        <v>0</v>
      </c>
      <c r="R219">
        <f>VLOOKUP(A219,Sheet1!A:E,5,0)</f>
        <v>229080</v>
      </c>
      <c r="S219">
        <f>VLOOKUP(A219,Sheet1!A:F,6,0)</f>
        <v>229080</v>
      </c>
      <c r="U219" t="e">
        <f>VLOOKUP(A219,New_scrd!A:H,8,0)</f>
        <v>#N/A</v>
      </c>
    </row>
    <row r="220" spans="1:21" hidden="1" x14ac:dyDescent="0.3">
      <c r="A220" t="s">
        <v>262</v>
      </c>
      <c r="B220" t="s">
        <v>24</v>
      </c>
      <c r="C220">
        <v>13</v>
      </c>
      <c r="D220" t="s">
        <v>31</v>
      </c>
      <c r="E220">
        <v>2015</v>
      </c>
      <c r="F220">
        <v>35</v>
      </c>
      <c r="G220">
        <v>0.15698596500000001</v>
      </c>
      <c r="H220" t="s">
        <v>17</v>
      </c>
      <c r="I220" t="s">
        <v>50</v>
      </c>
      <c r="J220" t="s">
        <v>50</v>
      </c>
      <c r="K220" t="s">
        <v>50</v>
      </c>
      <c r="L220" t="s">
        <v>50</v>
      </c>
      <c r="M220" t="s">
        <v>22</v>
      </c>
      <c r="N220" t="s">
        <v>22</v>
      </c>
      <c r="O220" t="str">
        <f>VLOOKUP(A220,Sheet1!A:D,4,0)</f>
        <v>Green</v>
      </c>
      <c r="P220">
        <f>VLOOKUP(A220,Sheet1!A:I,8,0)</f>
        <v>36480</v>
      </c>
      <c r="Q220">
        <f>VLOOKUP(A220,Sheet1!A:I,9,0)</f>
        <v>0</v>
      </c>
      <c r="R220">
        <f>VLOOKUP(A220,Sheet1!A:E,5,0)</f>
        <v>222624</v>
      </c>
      <c r="S220">
        <f>VLOOKUP(A220,Sheet1!A:F,6,0)</f>
        <v>222624</v>
      </c>
      <c r="U220" t="e">
        <f>VLOOKUP(A220,New_scrd!A:H,8,0)</f>
        <v>#N/A</v>
      </c>
    </row>
    <row r="221" spans="1:21" hidden="1" x14ac:dyDescent="0.3">
      <c r="A221" t="s">
        <v>263</v>
      </c>
      <c r="B221" t="s">
        <v>24</v>
      </c>
      <c r="C221">
        <v>13</v>
      </c>
      <c r="D221" t="s">
        <v>28</v>
      </c>
      <c r="E221">
        <v>2012</v>
      </c>
      <c r="F221">
        <v>54</v>
      </c>
      <c r="G221">
        <v>0.12336201300000001</v>
      </c>
      <c r="H221" t="s">
        <v>72</v>
      </c>
      <c r="I221" t="s">
        <v>54</v>
      </c>
      <c r="J221" t="s">
        <v>19</v>
      </c>
      <c r="K221" t="s">
        <v>109</v>
      </c>
      <c r="L221" t="s">
        <v>26</v>
      </c>
      <c r="M221" t="s">
        <v>22</v>
      </c>
      <c r="N221" t="s">
        <v>37</v>
      </c>
      <c r="O221" t="str">
        <f>VLOOKUP(A221,Sheet1!A:D,4,0)</f>
        <v>Green</v>
      </c>
      <c r="P221">
        <f>VLOOKUP(A221,Sheet1!A:I,8,0)</f>
        <v>34864</v>
      </c>
      <c r="Q221">
        <f>VLOOKUP(A221,Sheet1!A:I,9,0)</f>
        <v>0</v>
      </c>
      <c r="R221">
        <f>VLOOKUP(A221,Sheet1!A:E,5,0)</f>
        <v>121994</v>
      </c>
      <c r="S221">
        <f>VLOOKUP(A221,Sheet1!A:F,6,0)</f>
        <v>158106</v>
      </c>
      <c r="U221" t="e">
        <f>VLOOKUP(A221,New_scrd!A:H,8,0)</f>
        <v>#N/A</v>
      </c>
    </row>
    <row r="222" spans="1:21" hidden="1" x14ac:dyDescent="0.3">
      <c r="A222" t="s">
        <v>264</v>
      </c>
      <c r="B222" t="s">
        <v>15</v>
      </c>
      <c r="C222">
        <v>25</v>
      </c>
      <c r="D222" t="s">
        <v>28</v>
      </c>
      <c r="E222">
        <v>2010</v>
      </c>
      <c r="F222">
        <v>52</v>
      </c>
      <c r="G222">
        <v>0.56883328899999996</v>
      </c>
      <c r="H222" t="s">
        <v>17</v>
      </c>
      <c r="I222" t="s">
        <v>50</v>
      </c>
      <c r="J222" t="s">
        <v>50</v>
      </c>
      <c r="K222" t="s">
        <v>50</v>
      </c>
      <c r="L222" t="s">
        <v>50</v>
      </c>
      <c r="M222" t="s">
        <v>22</v>
      </c>
      <c r="N222" t="s">
        <v>22</v>
      </c>
      <c r="O222" t="str">
        <f>VLOOKUP(A222,Sheet1!A:D,4,0)</f>
        <v>NA</v>
      </c>
      <c r="P222">
        <f>VLOOKUP(A222,Sheet1!A:I,8,0)</f>
        <v>256260</v>
      </c>
      <c r="Q222">
        <f>VLOOKUP(A222,Sheet1!A:I,9,0)</f>
        <v>0</v>
      </c>
      <c r="R222">
        <f>VLOOKUP(A222,Sheet1!A:E,5,0)</f>
        <v>483856</v>
      </c>
      <c r="S222">
        <f>VLOOKUP(A222,Sheet1!A:F,6,0)</f>
        <v>483856</v>
      </c>
      <c r="U222" t="e">
        <f>VLOOKUP(A222,New_scrd!A:H,8,0)</f>
        <v>#N/A</v>
      </c>
    </row>
    <row r="223" spans="1:21" hidden="1" x14ac:dyDescent="0.3">
      <c r="A223" t="s">
        <v>265</v>
      </c>
      <c r="B223" t="s">
        <v>15</v>
      </c>
      <c r="C223">
        <v>37</v>
      </c>
      <c r="D223" t="s">
        <v>25</v>
      </c>
      <c r="E223">
        <v>2012</v>
      </c>
      <c r="F223">
        <v>28</v>
      </c>
      <c r="G223">
        <v>0.408309268</v>
      </c>
      <c r="H223" t="s">
        <v>17</v>
      </c>
      <c r="I223" t="s">
        <v>63</v>
      </c>
      <c r="J223" t="s">
        <v>19</v>
      </c>
      <c r="K223" t="s">
        <v>78</v>
      </c>
      <c r="L223" t="s">
        <v>26</v>
      </c>
      <c r="M223" t="s">
        <v>22</v>
      </c>
      <c r="N223" t="s">
        <v>22</v>
      </c>
      <c r="O223" t="str">
        <f>VLOOKUP(A223,Sheet1!A:D,4,0)</f>
        <v>Green</v>
      </c>
      <c r="P223">
        <f>VLOOKUP(A223,Sheet1!A:I,8,0)</f>
        <v>380486</v>
      </c>
      <c r="Q223">
        <f>VLOOKUP(A223,Sheet1!A:I,9,0)</f>
        <v>0</v>
      </c>
      <c r="R223">
        <f>VLOOKUP(A223,Sheet1!A:E,5,0)</f>
        <v>283574</v>
      </c>
      <c r="S223">
        <f>VLOOKUP(A223,Sheet1!A:F,6,0)</f>
        <v>301598</v>
      </c>
      <c r="U223" t="e">
        <f>VLOOKUP(A223,New_scrd!A:H,8,0)</f>
        <v>#N/A</v>
      </c>
    </row>
    <row r="224" spans="1:21" hidden="1" x14ac:dyDescent="0.3">
      <c r="A224" t="s">
        <v>266</v>
      </c>
      <c r="B224" t="s">
        <v>24</v>
      </c>
      <c r="C224">
        <v>37</v>
      </c>
      <c r="D224" t="s">
        <v>25</v>
      </c>
      <c r="E224">
        <v>2018</v>
      </c>
      <c r="F224">
        <v>34</v>
      </c>
      <c r="G224">
        <v>0.268064529</v>
      </c>
      <c r="H224" t="s">
        <v>17</v>
      </c>
      <c r="I224" t="s">
        <v>146</v>
      </c>
      <c r="J224" t="s">
        <v>19</v>
      </c>
      <c r="K224" t="s">
        <v>43</v>
      </c>
      <c r="L224" t="s">
        <v>26</v>
      </c>
      <c r="M224" t="s">
        <v>22</v>
      </c>
      <c r="N224" t="s">
        <v>22</v>
      </c>
      <c r="O224" t="str">
        <f>VLOOKUP(A224,Sheet1!A:D,4,0)</f>
        <v>NA</v>
      </c>
      <c r="P224">
        <f>VLOOKUP(A224,Sheet1!A:I,8,0)</f>
        <v>251794</v>
      </c>
      <c r="Q224">
        <f>VLOOKUP(A224,Sheet1!A:I,9,0)</f>
        <v>0</v>
      </c>
      <c r="R224">
        <f>VLOOKUP(A224,Sheet1!A:E,5,0)</f>
        <v>182954</v>
      </c>
      <c r="S224">
        <f>VLOOKUP(A224,Sheet1!A:F,6,0)</f>
        <v>187486</v>
      </c>
      <c r="U224" t="e">
        <f>VLOOKUP(A224,New_scrd!A:H,8,0)</f>
        <v>#N/A</v>
      </c>
    </row>
    <row r="225" spans="1:21" hidden="1" x14ac:dyDescent="0.3">
      <c r="A225" t="s">
        <v>267</v>
      </c>
      <c r="B225" t="s">
        <v>24</v>
      </c>
      <c r="C225">
        <v>25</v>
      </c>
      <c r="D225" t="s">
        <v>25</v>
      </c>
      <c r="E225">
        <v>2016</v>
      </c>
      <c r="F225">
        <v>46</v>
      </c>
      <c r="G225">
        <v>0.62857286199999995</v>
      </c>
      <c r="H225" t="s">
        <v>17</v>
      </c>
      <c r="I225" t="s">
        <v>46</v>
      </c>
      <c r="J225" t="s">
        <v>32</v>
      </c>
      <c r="K225" t="s">
        <v>20</v>
      </c>
      <c r="L225" t="s">
        <v>21</v>
      </c>
      <c r="M225" t="s">
        <v>22</v>
      </c>
      <c r="N225" t="s">
        <v>22</v>
      </c>
      <c r="O225" t="str">
        <f>VLOOKUP(A225,Sheet1!A:D,4,0)</f>
        <v>Green</v>
      </c>
      <c r="P225">
        <f>VLOOKUP(A225,Sheet1!A:I,8,0)</f>
        <v>470305</v>
      </c>
      <c r="Q225">
        <f>VLOOKUP(A225,Sheet1!A:I,9,0)</f>
        <v>0</v>
      </c>
      <c r="R225">
        <f>VLOOKUP(A225,Sheet1!A:E,5,0)</f>
        <v>453618</v>
      </c>
      <c r="S225">
        <f>VLOOKUP(A225,Sheet1!A:F,6,0)</f>
        <v>453618</v>
      </c>
      <c r="U225" t="e">
        <f>VLOOKUP(A225,New_scrd!A:H,8,0)</f>
        <v>#N/A</v>
      </c>
    </row>
    <row r="226" spans="1:21" hidden="1" x14ac:dyDescent="0.3">
      <c r="A226" t="s">
        <v>268</v>
      </c>
      <c r="B226" t="s">
        <v>15</v>
      </c>
      <c r="C226">
        <v>25</v>
      </c>
      <c r="D226" t="s">
        <v>31</v>
      </c>
      <c r="E226">
        <v>2015</v>
      </c>
      <c r="F226">
        <v>41</v>
      </c>
      <c r="G226">
        <v>0.18436782600000001</v>
      </c>
      <c r="H226" t="s">
        <v>17</v>
      </c>
      <c r="I226" t="s">
        <v>63</v>
      </c>
      <c r="J226" t="s">
        <v>19</v>
      </c>
      <c r="K226" t="s">
        <v>227</v>
      </c>
      <c r="L226" t="s">
        <v>21</v>
      </c>
      <c r="M226" t="s">
        <v>22</v>
      </c>
      <c r="N226" t="s">
        <v>22</v>
      </c>
      <c r="O226" t="str">
        <f>VLOOKUP(A226,Sheet1!A:D,4,0)</f>
        <v>Green</v>
      </c>
      <c r="P226">
        <f>VLOOKUP(A226,Sheet1!A:I,8,0)</f>
        <v>148343</v>
      </c>
      <c r="Q226">
        <f>VLOOKUP(A226,Sheet1!A:I,9,0)</f>
        <v>0</v>
      </c>
      <c r="R226">
        <f>VLOOKUP(A226,Sheet1!A:E,5,0)</f>
        <v>146691.88</v>
      </c>
      <c r="S226">
        <f>VLOOKUP(A226,Sheet1!A:F,6,0)</f>
        <v>151877</v>
      </c>
      <c r="U226" t="e">
        <f>VLOOKUP(A226,New_scrd!A:H,8,0)</f>
        <v>#N/A</v>
      </c>
    </row>
    <row r="227" spans="1:21" hidden="1" x14ac:dyDescent="0.3">
      <c r="A227" t="s">
        <v>269</v>
      </c>
      <c r="B227" t="s">
        <v>24</v>
      </c>
      <c r="C227">
        <v>37</v>
      </c>
      <c r="D227" t="s">
        <v>25</v>
      </c>
      <c r="E227">
        <v>2014</v>
      </c>
      <c r="F227">
        <v>32</v>
      </c>
      <c r="G227">
        <v>0.31735766799999998</v>
      </c>
      <c r="H227" t="s">
        <v>17</v>
      </c>
      <c r="I227" t="s">
        <v>50</v>
      </c>
      <c r="J227" t="s">
        <v>32</v>
      </c>
      <c r="K227" t="s">
        <v>43</v>
      </c>
      <c r="L227" t="s">
        <v>21</v>
      </c>
      <c r="M227" t="s">
        <v>22</v>
      </c>
      <c r="N227" t="s">
        <v>22</v>
      </c>
      <c r="O227" t="str">
        <f>VLOOKUP(A227,Sheet1!A:D,4,0)</f>
        <v>Manual</v>
      </c>
      <c r="P227">
        <f>VLOOKUP(A227,Sheet1!A:I,8,0)</f>
        <v>272132</v>
      </c>
      <c r="Q227">
        <f>VLOOKUP(A227,Sheet1!A:I,9,0)</f>
        <v>0</v>
      </c>
      <c r="R227">
        <f>VLOOKUP(A227,Sheet1!A:E,5,0)</f>
        <v>128520</v>
      </c>
      <c r="S227">
        <f>VLOOKUP(A227,Sheet1!A:F,6,0)</f>
        <v>157080</v>
      </c>
      <c r="U227" t="e">
        <f>VLOOKUP(A227,New_scrd!A:H,8,0)</f>
        <v>#N/A</v>
      </c>
    </row>
    <row r="228" spans="1:21" hidden="1" x14ac:dyDescent="0.3">
      <c r="A228" t="s">
        <v>270</v>
      </c>
      <c r="B228" t="s">
        <v>24</v>
      </c>
      <c r="C228">
        <v>13</v>
      </c>
      <c r="D228" t="s">
        <v>28</v>
      </c>
      <c r="E228">
        <v>2010</v>
      </c>
      <c r="F228">
        <v>42</v>
      </c>
      <c r="G228">
        <v>0.38516125000000001</v>
      </c>
      <c r="H228" t="s">
        <v>17</v>
      </c>
      <c r="I228" t="s">
        <v>50</v>
      </c>
      <c r="J228" t="s">
        <v>50</v>
      </c>
      <c r="K228" t="s">
        <v>50</v>
      </c>
      <c r="L228" t="s">
        <v>50</v>
      </c>
      <c r="M228" t="s">
        <v>22</v>
      </c>
      <c r="N228" t="s">
        <v>22</v>
      </c>
      <c r="O228" t="str">
        <f>VLOOKUP(A228,Sheet1!A:D,4,0)</f>
        <v>Manual</v>
      </c>
      <c r="P228">
        <f>VLOOKUP(A228,Sheet1!A:I,8,0)</f>
        <v>105717</v>
      </c>
      <c r="Q228">
        <f>VLOOKUP(A228,Sheet1!A:I,9,0)</f>
        <v>0</v>
      </c>
      <c r="R228">
        <f>VLOOKUP(A228,Sheet1!A:E,5,0)</f>
        <v>321460</v>
      </c>
      <c r="S228">
        <f>VLOOKUP(A228,Sheet1!A:F,6,0)</f>
        <v>321460</v>
      </c>
      <c r="U228" t="e">
        <f>VLOOKUP(A228,New_scrd!A:H,8,0)</f>
        <v>#N/A</v>
      </c>
    </row>
    <row r="229" spans="1:21" hidden="1" x14ac:dyDescent="0.3">
      <c r="A229" t="s">
        <v>271</v>
      </c>
      <c r="B229" t="s">
        <v>15</v>
      </c>
      <c r="C229">
        <v>25</v>
      </c>
      <c r="D229" t="s">
        <v>28</v>
      </c>
      <c r="E229">
        <v>2012</v>
      </c>
      <c r="F229">
        <v>32</v>
      </c>
      <c r="G229">
        <v>0.48005132099999998</v>
      </c>
      <c r="H229" t="s">
        <v>72</v>
      </c>
      <c r="I229" t="s">
        <v>54</v>
      </c>
      <c r="J229" t="s">
        <v>19</v>
      </c>
      <c r="K229" t="s">
        <v>109</v>
      </c>
      <c r="L229" t="s">
        <v>26</v>
      </c>
      <c r="M229" t="s">
        <v>37</v>
      </c>
      <c r="N229" t="s">
        <v>22</v>
      </c>
      <c r="O229" t="str">
        <f>VLOOKUP(A229,Sheet1!A:D,4,0)</f>
        <v>Green</v>
      </c>
      <c r="P229">
        <f>VLOOKUP(A229,Sheet1!A:I,8,0)</f>
        <v>305011</v>
      </c>
      <c r="Q229">
        <f>VLOOKUP(A229,Sheet1!A:I,9,0)</f>
        <v>305011</v>
      </c>
      <c r="R229">
        <f>VLOOKUP(A229,Sheet1!A:E,5,0)</f>
        <v>364281</v>
      </c>
      <c r="S229">
        <f>VLOOKUP(A229,Sheet1!A:F,6,0)</f>
        <v>486149</v>
      </c>
      <c r="U229" t="e">
        <f>VLOOKUP(A229,New_scrd!A:H,8,0)</f>
        <v>#N/A</v>
      </c>
    </row>
    <row r="230" spans="1:21" hidden="1" x14ac:dyDescent="0.3">
      <c r="A230" t="s">
        <v>272</v>
      </c>
      <c r="B230" t="s">
        <v>24</v>
      </c>
      <c r="C230">
        <v>49</v>
      </c>
      <c r="D230" t="s">
        <v>28</v>
      </c>
      <c r="E230">
        <v>2015</v>
      </c>
      <c r="F230">
        <v>44</v>
      </c>
      <c r="G230">
        <v>0.51949652199999996</v>
      </c>
      <c r="H230" t="s">
        <v>17</v>
      </c>
      <c r="I230" t="s">
        <v>54</v>
      </c>
      <c r="J230" t="s">
        <v>19</v>
      </c>
      <c r="K230" t="s">
        <v>20</v>
      </c>
      <c r="L230" t="s">
        <v>50</v>
      </c>
      <c r="M230" t="s">
        <v>22</v>
      </c>
      <c r="N230" t="s">
        <v>22</v>
      </c>
      <c r="O230" t="str">
        <f>VLOOKUP(A230,Sheet1!A:D,4,0)</f>
        <v>Green</v>
      </c>
      <c r="P230">
        <f>VLOOKUP(A230,Sheet1!A:I,8,0)</f>
        <v>526369</v>
      </c>
      <c r="Q230">
        <f>VLOOKUP(A230,Sheet1!A:I,9,0)</f>
        <v>0</v>
      </c>
      <c r="R230">
        <f>VLOOKUP(A230,Sheet1!A:E,5,0)</f>
        <v>361712</v>
      </c>
      <c r="S230">
        <f>VLOOKUP(A230,Sheet1!A:F,6,0)</f>
        <v>390464</v>
      </c>
      <c r="U230" t="e">
        <f>VLOOKUP(A230,New_scrd!A:H,8,0)</f>
        <v>#N/A</v>
      </c>
    </row>
    <row r="231" spans="1:21" hidden="1" x14ac:dyDescent="0.3">
      <c r="A231" t="s">
        <v>273</v>
      </c>
      <c r="B231" t="s">
        <v>24</v>
      </c>
      <c r="C231">
        <v>30</v>
      </c>
      <c r="D231" t="s">
        <v>31</v>
      </c>
      <c r="E231">
        <v>2011</v>
      </c>
      <c r="F231">
        <v>31</v>
      </c>
      <c r="G231">
        <v>0.40876140799999999</v>
      </c>
      <c r="H231" t="s">
        <v>17</v>
      </c>
      <c r="I231" t="s">
        <v>18</v>
      </c>
      <c r="J231" t="s">
        <v>32</v>
      </c>
      <c r="K231" t="s">
        <v>109</v>
      </c>
      <c r="L231" t="s">
        <v>34</v>
      </c>
      <c r="M231" t="s">
        <v>22</v>
      </c>
      <c r="N231" t="s">
        <v>22</v>
      </c>
      <c r="O231" t="str">
        <f>VLOOKUP(A231,Sheet1!A:D,4,0)</f>
        <v>Manual</v>
      </c>
      <c r="P231">
        <f>VLOOKUP(A231,Sheet1!A:I,8,0)</f>
        <v>286394</v>
      </c>
      <c r="Q231">
        <f>VLOOKUP(A231,Sheet1!A:I,9,0)</f>
        <v>0</v>
      </c>
      <c r="R231">
        <f>VLOOKUP(A231,Sheet1!A:E,5,0)</f>
        <v>225314.5</v>
      </c>
      <c r="S231">
        <f>VLOOKUP(A231,Sheet1!A:F,6,0)</f>
        <v>245472</v>
      </c>
      <c r="U231" t="e">
        <f>VLOOKUP(A231,New_scrd!A:H,8,0)</f>
        <v>#N/A</v>
      </c>
    </row>
    <row r="232" spans="1:21" hidden="1" x14ac:dyDescent="0.3">
      <c r="A232" t="s">
        <v>274</v>
      </c>
      <c r="B232" t="s">
        <v>24</v>
      </c>
      <c r="C232">
        <v>25</v>
      </c>
      <c r="D232" t="s">
        <v>28</v>
      </c>
      <c r="E232">
        <v>2013</v>
      </c>
      <c r="F232">
        <v>55</v>
      </c>
      <c r="G232">
        <v>0.41748285699999998</v>
      </c>
      <c r="H232" t="s">
        <v>17</v>
      </c>
      <c r="I232" t="s">
        <v>146</v>
      </c>
      <c r="J232" t="s">
        <v>50</v>
      </c>
      <c r="K232" t="s">
        <v>50</v>
      </c>
      <c r="L232" t="s">
        <v>50</v>
      </c>
      <c r="M232" t="s">
        <v>22</v>
      </c>
      <c r="N232" t="s">
        <v>22</v>
      </c>
      <c r="O232" t="str">
        <f>VLOOKUP(A232,Sheet1!A:D,4,0)</f>
        <v>Green</v>
      </c>
      <c r="P232">
        <f>VLOOKUP(A232,Sheet1!A:I,8,0)</f>
        <v>249109</v>
      </c>
      <c r="Q232">
        <f>VLOOKUP(A232,Sheet1!A:I,9,0)</f>
        <v>0</v>
      </c>
      <c r="R232">
        <f>VLOOKUP(A232,Sheet1!A:E,5,0)</f>
        <v>369642</v>
      </c>
      <c r="S232">
        <f>VLOOKUP(A232,Sheet1!A:F,6,0)</f>
        <v>369642</v>
      </c>
      <c r="U232" t="e">
        <f>VLOOKUP(A232,New_scrd!A:H,8,0)</f>
        <v>#N/A</v>
      </c>
    </row>
    <row r="233" spans="1:21" hidden="1" x14ac:dyDescent="0.3">
      <c r="A233" t="s">
        <v>275</v>
      </c>
      <c r="B233" t="s">
        <v>15</v>
      </c>
      <c r="C233">
        <v>25</v>
      </c>
      <c r="D233" t="s">
        <v>16</v>
      </c>
      <c r="E233">
        <v>2015</v>
      </c>
      <c r="F233">
        <v>42</v>
      </c>
      <c r="G233">
        <v>0.84597478299999995</v>
      </c>
      <c r="H233" t="s">
        <v>72</v>
      </c>
      <c r="I233" t="s">
        <v>46</v>
      </c>
      <c r="J233" t="s">
        <v>19</v>
      </c>
      <c r="K233" t="s">
        <v>20</v>
      </c>
      <c r="L233" t="s">
        <v>26</v>
      </c>
      <c r="M233" t="s">
        <v>22</v>
      </c>
      <c r="N233" t="s">
        <v>22</v>
      </c>
      <c r="O233" t="str">
        <f>VLOOKUP(A233,Sheet1!A:D,4,0)</f>
        <v>Manual</v>
      </c>
      <c r="P233">
        <f>VLOOKUP(A233,Sheet1!A:I,8,0)</f>
        <v>383779</v>
      </c>
      <c r="Q233">
        <f>VLOOKUP(A233,Sheet1!A:I,9,0)</f>
        <v>0</v>
      </c>
      <c r="R233">
        <f>VLOOKUP(A233,Sheet1!A:E,5,0)</f>
        <v>979776</v>
      </c>
      <c r="S233">
        <f>VLOOKUP(A233,Sheet1!A:F,6,0)</f>
        <v>979776</v>
      </c>
      <c r="U233" t="e">
        <f>VLOOKUP(A233,New_scrd!A:H,8,0)</f>
        <v>#N/A</v>
      </c>
    </row>
    <row r="234" spans="1:21" hidden="1" x14ac:dyDescent="0.3">
      <c r="A234" t="s">
        <v>276</v>
      </c>
      <c r="B234" t="s">
        <v>15</v>
      </c>
      <c r="C234">
        <v>37</v>
      </c>
      <c r="D234" t="s">
        <v>68</v>
      </c>
      <c r="E234">
        <v>2013</v>
      </c>
      <c r="F234">
        <v>43</v>
      </c>
      <c r="G234">
        <v>0.358797115</v>
      </c>
      <c r="H234" t="s">
        <v>17</v>
      </c>
      <c r="I234" t="s">
        <v>46</v>
      </c>
      <c r="J234" t="s">
        <v>32</v>
      </c>
      <c r="K234" t="s">
        <v>43</v>
      </c>
      <c r="L234" t="s">
        <v>21</v>
      </c>
      <c r="M234" t="s">
        <v>22</v>
      </c>
      <c r="N234" t="s">
        <v>22</v>
      </c>
      <c r="O234" t="str">
        <f>VLOOKUP(A234,Sheet1!A:D,4,0)</f>
        <v>Green</v>
      </c>
      <c r="P234">
        <f>VLOOKUP(A234,Sheet1!A:I,8,0)</f>
        <v>301406</v>
      </c>
      <c r="Q234">
        <f>VLOOKUP(A234,Sheet1!A:I,9,0)</f>
        <v>0</v>
      </c>
      <c r="R234">
        <f>VLOOKUP(A234,Sheet1!A:E,5,0)</f>
        <v>231268.88</v>
      </c>
      <c r="S234">
        <f>VLOOKUP(A234,Sheet1!A:F,6,0)</f>
        <v>251280</v>
      </c>
      <c r="U234" t="e">
        <f>VLOOKUP(A234,New_scrd!A:H,8,0)</f>
        <v>#N/A</v>
      </c>
    </row>
    <row r="235" spans="1:21" hidden="1" x14ac:dyDescent="0.3">
      <c r="A235" t="s">
        <v>277</v>
      </c>
      <c r="B235" t="s">
        <v>24</v>
      </c>
      <c r="C235">
        <v>19</v>
      </c>
      <c r="D235" t="s">
        <v>25</v>
      </c>
      <c r="E235">
        <v>2009</v>
      </c>
      <c r="F235">
        <v>59</v>
      </c>
      <c r="G235">
        <v>0.320518209</v>
      </c>
      <c r="H235" t="s">
        <v>17</v>
      </c>
      <c r="I235" t="s">
        <v>63</v>
      </c>
      <c r="J235" t="s">
        <v>80</v>
      </c>
      <c r="K235" t="s">
        <v>43</v>
      </c>
      <c r="L235" t="s">
        <v>149</v>
      </c>
      <c r="M235" t="s">
        <v>22</v>
      </c>
      <c r="N235" t="s">
        <v>22</v>
      </c>
      <c r="O235" t="str">
        <f>VLOOKUP(A235,Sheet1!A:D,4,0)</f>
        <v>Green</v>
      </c>
      <c r="P235">
        <f>VLOOKUP(A235,Sheet1!A:I,8,0)</f>
        <v>130894</v>
      </c>
      <c r="Q235">
        <f>VLOOKUP(A235,Sheet1!A:I,9,0)</f>
        <v>0</v>
      </c>
      <c r="R235">
        <f>VLOOKUP(A235,Sheet1!A:E,5,0)</f>
        <v>239107</v>
      </c>
      <c r="S235">
        <f>VLOOKUP(A235,Sheet1!A:F,6,0)</f>
        <v>239107</v>
      </c>
      <c r="U235" t="e">
        <f>VLOOKUP(A235,New_scrd!A:H,8,0)</f>
        <v>#N/A</v>
      </c>
    </row>
    <row r="236" spans="1:21" hidden="1" x14ac:dyDescent="0.3">
      <c r="A236" t="s">
        <v>278</v>
      </c>
      <c r="B236" t="s">
        <v>24</v>
      </c>
      <c r="C236">
        <v>25</v>
      </c>
      <c r="D236" t="s">
        <v>16</v>
      </c>
      <c r="E236">
        <v>2008</v>
      </c>
      <c r="F236">
        <v>52</v>
      </c>
      <c r="G236">
        <v>0.245823188</v>
      </c>
      <c r="H236" t="s">
        <v>17</v>
      </c>
      <c r="I236" t="s">
        <v>50</v>
      </c>
      <c r="J236" t="s">
        <v>32</v>
      </c>
      <c r="K236" t="s">
        <v>109</v>
      </c>
      <c r="L236" t="s">
        <v>21</v>
      </c>
      <c r="M236" t="s">
        <v>22</v>
      </c>
      <c r="N236" t="s">
        <v>22</v>
      </c>
      <c r="O236" t="str">
        <f>VLOOKUP(A236,Sheet1!A:D,4,0)</f>
        <v>Manual</v>
      </c>
      <c r="P236">
        <f>VLOOKUP(A236,Sheet1!A:I,8,0)</f>
        <v>121868</v>
      </c>
      <c r="Q236">
        <f>VLOOKUP(A236,Sheet1!A:I,9,0)</f>
        <v>0</v>
      </c>
      <c r="R236">
        <f>VLOOKUP(A236,Sheet1!A:E,5,0)</f>
        <v>105672.96000000001</v>
      </c>
      <c r="S236">
        <f>VLOOKUP(A236,Sheet1!A:F,6,0)</f>
        <v>117410</v>
      </c>
      <c r="U236" t="e">
        <f>VLOOKUP(A236,New_scrd!A:H,8,0)</f>
        <v>#N/A</v>
      </c>
    </row>
    <row r="237" spans="1:21" hidden="1" x14ac:dyDescent="0.3">
      <c r="A237" t="s">
        <v>279</v>
      </c>
      <c r="B237" t="s">
        <v>24</v>
      </c>
      <c r="C237">
        <v>37</v>
      </c>
      <c r="D237" t="s">
        <v>28</v>
      </c>
      <c r="E237">
        <v>2015</v>
      </c>
      <c r="F237">
        <v>60</v>
      </c>
      <c r="G237">
        <v>0.37218309900000002</v>
      </c>
      <c r="H237" t="s">
        <v>17</v>
      </c>
      <c r="I237" t="s">
        <v>50</v>
      </c>
      <c r="J237" t="s">
        <v>19</v>
      </c>
      <c r="K237" t="s">
        <v>109</v>
      </c>
      <c r="L237" t="s">
        <v>21</v>
      </c>
      <c r="M237" t="s">
        <v>22</v>
      </c>
      <c r="N237" t="s">
        <v>22</v>
      </c>
      <c r="O237" t="str">
        <f>VLOOKUP(A237,Sheet1!A:D,4,0)</f>
        <v>Manual</v>
      </c>
      <c r="P237">
        <f>VLOOKUP(A237,Sheet1!A:I,8,0)</f>
        <v>335128</v>
      </c>
      <c r="Q237">
        <f>VLOOKUP(A237,Sheet1!A:I,9,0)</f>
        <v>0</v>
      </c>
      <c r="R237">
        <f>VLOOKUP(A237,Sheet1!A:E,5,0)</f>
        <v>185520</v>
      </c>
      <c r="S237">
        <f>VLOOKUP(A237,Sheet1!A:F,6,0)</f>
        <v>185520</v>
      </c>
      <c r="U237" t="e">
        <f>VLOOKUP(A237,New_scrd!A:H,8,0)</f>
        <v>#N/A</v>
      </c>
    </row>
    <row r="238" spans="1:21" hidden="1" x14ac:dyDescent="0.3">
      <c r="A238" t="s">
        <v>280</v>
      </c>
      <c r="B238" t="s">
        <v>15</v>
      </c>
      <c r="C238">
        <v>61</v>
      </c>
      <c r="D238" t="s">
        <v>25</v>
      </c>
      <c r="E238">
        <v>2011</v>
      </c>
      <c r="F238">
        <v>55</v>
      </c>
      <c r="G238">
        <v>0.67245684500000003</v>
      </c>
      <c r="H238" t="s">
        <v>17</v>
      </c>
      <c r="I238" t="s">
        <v>18</v>
      </c>
      <c r="J238" t="s">
        <v>19</v>
      </c>
      <c r="K238" t="s">
        <v>20</v>
      </c>
      <c r="L238" t="s">
        <v>26</v>
      </c>
      <c r="M238" t="s">
        <v>22</v>
      </c>
      <c r="N238" t="s">
        <v>22</v>
      </c>
      <c r="O238" t="str">
        <f>VLOOKUP(A238,Sheet1!A:D,4,0)</f>
        <v>NA</v>
      </c>
      <c r="P238">
        <f>VLOOKUP(A238,Sheet1!A:I,8,0)</f>
        <v>573456</v>
      </c>
      <c r="Q238">
        <f>VLOOKUP(A238,Sheet1!A:I,9,0)</f>
        <v>0</v>
      </c>
      <c r="R238">
        <f>VLOOKUP(A238,Sheet1!A:E,5,0)</f>
        <v>331845</v>
      </c>
      <c r="S238">
        <f>VLOOKUP(A238,Sheet1!A:F,6,0)</f>
        <v>331845</v>
      </c>
      <c r="U238" t="e">
        <f>VLOOKUP(A238,New_scrd!A:H,8,0)</f>
        <v>#N/A</v>
      </c>
    </row>
    <row r="239" spans="1:21" hidden="1" x14ac:dyDescent="0.3">
      <c r="A239" t="s">
        <v>281</v>
      </c>
      <c r="B239" t="s">
        <v>24</v>
      </c>
      <c r="C239">
        <v>25</v>
      </c>
      <c r="D239" t="s">
        <v>28</v>
      </c>
      <c r="E239">
        <v>2014</v>
      </c>
      <c r="F239">
        <v>29</v>
      </c>
      <c r="G239">
        <v>0.30903768799999998</v>
      </c>
      <c r="H239" t="s">
        <v>17</v>
      </c>
      <c r="I239" t="s">
        <v>146</v>
      </c>
      <c r="J239" t="s">
        <v>32</v>
      </c>
      <c r="K239" t="s">
        <v>43</v>
      </c>
      <c r="L239" t="s">
        <v>21</v>
      </c>
      <c r="M239" t="s">
        <v>22</v>
      </c>
      <c r="N239" t="s">
        <v>22</v>
      </c>
      <c r="O239" t="str">
        <f>VLOOKUP(A239,Sheet1!A:D,4,0)</f>
        <v>Green</v>
      </c>
      <c r="P239">
        <f>VLOOKUP(A239,Sheet1!A:I,8,0)</f>
        <v>235085</v>
      </c>
      <c r="Q239">
        <f>VLOOKUP(A239,Sheet1!A:I,9,0)</f>
        <v>0</v>
      </c>
      <c r="R239">
        <f>VLOOKUP(A239,Sheet1!A:E,5,0)</f>
        <v>199725</v>
      </c>
      <c r="S239">
        <f>VLOOKUP(A239,Sheet1!A:F,6,0)</f>
        <v>227425</v>
      </c>
      <c r="U239" t="e">
        <f>VLOOKUP(A239,New_scrd!A:H,8,0)</f>
        <v>#N/A</v>
      </c>
    </row>
    <row r="240" spans="1:21" hidden="1" x14ac:dyDescent="0.3">
      <c r="A240" t="s">
        <v>282</v>
      </c>
      <c r="B240" t="s">
        <v>15</v>
      </c>
      <c r="C240">
        <v>49</v>
      </c>
      <c r="D240" t="s">
        <v>25</v>
      </c>
      <c r="E240">
        <v>2010</v>
      </c>
      <c r="F240">
        <v>33</v>
      </c>
      <c r="G240">
        <v>0.62353120200000001</v>
      </c>
      <c r="H240" t="s">
        <v>17</v>
      </c>
      <c r="I240" t="s">
        <v>18</v>
      </c>
      <c r="J240" t="s">
        <v>32</v>
      </c>
      <c r="K240" t="s">
        <v>20</v>
      </c>
      <c r="L240" t="s">
        <v>21</v>
      </c>
      <c r="M240" t="s">
        <v>22</v>
      </c>
      <c r="N240" t="s">
        <v>22</v>
      </c>
      <c r="O240" t="str">
        <f>VLOOKUP(A240,Sheet1!A:D,4,0)</f>
        <v>Manual</v>
      </c>
      <c r="P240">
        <f>VLOOKUP(A240,Sheet1!A:I,8,0)</f>
        <v>464130</v>
      </c>
      <c r="Q240">
        <f>VLOOKUP(A240,Sheet1!A:I,9,0)</f>
        <v>0</v>
      </c>
      <c r="R240">
        <f>VLOOKUP(A240,Sheet1!A:E,5,0)</f>
        <v>212330</v>
      </c>
      <c r="S240">
        <f>VLOOKUP(A240,Sheet1!A:F,6,0)</f>
        <v>212330</v>
      </c>
      <c r="U240" t="e">
        <f>VLOOKUP(A240,New_scrd!A:H,8,0)</f>
        <v>#N/A</v>
      </c>
    </row>
    <row r="241" spans="1:21" hidden="1" x14ac:dyDescent="0.3">
      <c r="A241" t="s">
        <v>283</v>
      </c>
      <c r="B241" t="s">
        <v>15</v>
      </c>
      <c r="C241">
        <v>37</v>
      </c>
      <c r="D241" t="s">
        <v>31</v>
      </c>
      <c r="E241">
        <v>2012</v>
      </c>
      <c r="F241">
        <v>46</v>
      </c>
      <c r="G241">
        <v>0.51159647799999997</v>
      </c>
      <c r="H241" t="s">
        <v>72</v>
      </c>
      <c r="I241" t="s">
        <v>18</v>
      </c>
      <c r="J241" t="s">
        <v>32</v>
      </c>
      <c r="K241" t="s">
        <v>43</v>
      </c>
      <c r="L241" t="s">
        <v>34</v>
      </c>
      <c r="M241" t="s">
        <v>22</v>
      </c>
      <c r="N241" t="s">
        <v>22</v>
      </c>
      <c r="O241" t="str">
        <f>VLOOKUP(A241,Sheet1!A:D,4,0)</f>
        <v>Green</v>
      </c>
      <c r="P241">
        <f>VLOOKUP(A241,Sheet1!A:I,8,0)</f>
        <v>437363</v>
      </c>
      <c r="Q241">
        <f>VLOOKUP(A241,Sheet1!A:I,9,0)</f>
        <v>0</v>
      </c>
      <c r="R241">
        <f>VLOOKUP(A241,Sheet1!A:E,5,0)</f>
        <v>255024</v>
      </c>
      <c r="S241">
        <f>VLOOKUP(A241,Sheet1!A:F,6,0)</f>
        <v>278208</v>
      </c>
      <c r="U241" t="e">
        <f>VLOOKUP(A241,New_scrd!A:H,8,0)</f>
        <v>#N/A</v>
      </c>
    </row>
    <row r="242" spans="1:21" hidden="1" x14ac:dyDescent="0.3">
      <c r="A242" t="s">
        <v>284</v>
      </c>
      <c r="B242" t="s">
        <v>24</v>
      </c>
      <c r="C242">
        <v>25</v>
      </c>
      <c r="D242" t="s">
        <v>16</v>
      </c>
      <c r="E242">
        <v>2011</v>
      </c>
      <c r="F242">
        <v>21</v>
      </c>
      <c r="G242">
        <v>0.239912871</v>
      </c>
      <c r="H242" t="s">
        <v>17</v>
      </c>
      <c r="I242" t="s">
        <v>50</v>
      </c>
      <c r="J242" t="s">
        <v>50</v>
      </c>
      <c r="K242" t="s">
        <v>50</v>
      </c>
      <c r="L242" t="s">
        <v>50</v>
      </c>
      <c r="M242" t="s">
        <v>22</v>
      </c>
      <c r="N242" t="s">
        <v>37</v>
      </c>
      <c r="O242" t="str">
        <f>VLOOKUP(A242,Sheet1!A:D,4,0)</f>
        <v>Green</v>
      </c>
      <c r="P242">
        <f>VLOOKUP(A242,Sheet1!A:I,8,0)</f>
        <v>144712</v>
      </c>
      <c r="Q242">
        <f>VLOOKUP(A242,Sheet1!A:I,9,0)</f>
        <v>0</v>
      </c>
      <c r="R242">
        <f>VLOOKUP(A242,Sheet1!A:E,5,0)</f>
        <v>158136</v>
      </c>
      <c r="S242">
        <f>VLOOKUP(A242,Sheet1!A:F,6,0)</f>
        <v>158136</v>
      </c>
      <c r="U242" t="e">
        <f>VLOOKUP(A242,New_scrd!A:H,8,0)</f>
        <v>#N/A</v>
      </c>
    </row>
    <row r="243" spans="1:21" hidden="1" x14ac:dyDescent="0.3">
      <c r="A243" t="s">
        <v>285</v>
      </c>
      <c r="B243" t="s">
        <v>15</v>
      </c>
      <c r="C243">
        <v>25</v>
      </c>
      <c r="D243" t="s">
        <v>31</v>
      </c>
      <c r="E243">
        <v>2006</v>
      </c>
      <c r="F243">
        <v>29</v>
      </c>
      <c r="G243">
        <v>0.53005571399999996</v>
      </c>
      <c r="H243" t="s">
        <v>72</v>
      </c>
      <c r="I243" t="s">
        <v>54</v>
      </c>
      <c r="J243" t="s">
        <v>32</v>
      </c>
      <c r="K243" t="s">
        <v>20</v>
      </c>
      <c r="L243" t="s">
        <v>26</v>
      </c>
      <c r="M243" t="s">
        <v>22</v>
      </c>
      <c r="N243" t="s">
        <v>37</v>
      </c>
      <c r="O243" t="str">
        <f>VLOOKUP(A243,Sheet1!A:D,4,0)</f>
        <v>Green</v>
      </c>
      <c r="P243">
        <f>VLOOKUP(A243,Sheet1!A:I,8,0)</f>
        <v>187396</v>
      </c>
      <c r="Q243">
        <f>VLOOKUP(A243,Sheet1!A:I,9,0)</f>
        <v>0</v>
      </c>
      <c r="R243">
        <f>VLOOKUP(A243,Sheet1!A:E,5,0)</f>
        <v>341991.27</v>
      </c>
      <c r="S243">
        <f>VLOOKUP(A243,Sheet1!A:F,6,0)</f>
        <v>387498</v>
      </c>
      <c r="U243" t="e">
        <f>VLOOKUP(A243,New_scrd!A:H,8,0)</f>
        <v>#N/A</v>
      </c>
    </row>
    <row r="244" spans="1:21" hidden="1" x14ac:dyDescent="0.3">
      <c r="A244" t="s">
        <v>286</v>
      </c>
      <c r="B244" t="s">
        <v>24</v>
      </c>
      <c r="C244">
        <v>37</v>
      </c>
      <c r="D244" t="s">
        <v>16</v>
      </c>
      <c r="E244">
        <v>2014</v>
      </c>
      <c r="F244">
        <v>54</v>
      </c>
      <c r="G244">
        <v>0.61969757199999997</v>
      </c>
      <c r="H244" t="s">
        <v>17</v>
      </c>
      <c r="I244" t="s">
        <v>18</v>
      </c>
      <c r="J244" t="s">
        <v>80</v>
      </c>
      <c r="K244" t="s">
        <v>20</v>
      </c>
      <c r="L244" t="s">
        <v>34</v>
      </c>
      <c r="M244" t="s">
        <v>22</v>
      </c>
      <c r="N244" t="s">
        <v>22</v>
      </c>
      <c r="O244" t="str">
        <f>VLOOKUP(A244,Sheet1!A:D,4,0)</f>
        <v>Green</v>
      </c>
      <c r="P244">
        <f>VLOOKUP(A244,Sheet1!A:I,8,0)</f>
        <v>539720</v>
      </c>
      <c r="Q244">
        <f>VLOOKUP(A244,Sheet1!A:I,9,0)</f>
        <v>0</v>
      </c>
      <c r="R244">
        <f>VLOOKUP(A244,Sheet1!A:E,5,0)</f>
        <v>378201.76</v>
      </c>
      <c r="S244">
        <f>VLOOKUP(A244,Sheet1!A:F,6,0)</f>
        <v>378876</v>
      </c>
      <c r="U244" t="e">
        <f>VLOOKUP(A244,New_scrd!A:H,8,0)</f>
        <v>#N/A</v>
      </c>
    </row>
    <row r="245" spans="1:21" hidden="1" x14ac:dyDescent="0.3">
      <c r="A245" t="s">
        <v>287</v>
      </c>
      <c r="B245" t="s">
        <v>24</v>
      </c>
      <c r="C245">
        <v>13</v>
      </c>
      <c r="D245" t="s">
        <v>31</v>
      </c>
      <c r="E245">
        <v>2011</v>
      </c>
      <c r="F245">
        <v>53</v>
      </c>
      <c r="G245">
        <v>0.12103956</v>
      </c>
      <c r="H245" t="s">
        <v>17</v>
      </c>
      <c r="I245" t="s">
        <v>50</v>
      </c>
      <c r="J245" t="s">
        <v>50</v>
      </c>
      <c r="K245" t="s">
        <v>50</v>
      </c>
      <c r="L245" t="s">
        <v>50</v>
      </c>
      <c r="M245" t="s">
        <v>22</v>
      </c>
      <c r="N245" t="s">
        <v>22</v>
      </c>
      <c r="O245" t="str">
        <f>VLOOKUP(A245,Sheet1!A:D,4,0)</f>
        <v>Manual</v>
      </c>
      <c r="P245">
        <f>VLOOKUP(A245,Sheet1!A:I,8,0)</f>
        <v>26471</v>
      </c>
      <c r="Q245">
        <f>VLOOKUP(A245,Sheet1!A:I,9,0)</f>
        <v>0</v>
      </c>
      <c r="R245">
        <f>VLOOKUP(A245,Sheet1!A:E,5,0)</f>
        <v>147708</v>
      </c>
      <c r="S245">
        <f>VLOOKUP(A245,Sheet1!A:F,6,0)</f>
        <v>147708</v>
      </c>
      <c r="U245" t="e">
        <f>VLOOKUP(A245,New_scrd!A:H,8,0)</f>
        <v>#N/A</v>
      </c>
    </row>
    <row r="246" spans="1:21" hidden="1" x14ac:dyDescent="0.3">
      <c r="A246" t="s">
        <v>288</v>
      </c>
      <c r="B246" t="s">
        <v>24</v>
      </c>
      <c r="C246">
        <v>30</v>
      </c>
      <c r="D246" t="s">
        <v>25</v>
      </c>
      <c r="E246">
        <v>2015</v>
      </c>
      <c r="F246">
        <v>21</v>
      </c>
      <c r="G246">
        <v>0.33269565200000001</v>
      </c>
      <c r="H246" t="s">
        <v>72</v>
      </c>
      <c r="I246" t="s">
        <v>50</v>
      </c>
      <c r="J246" t="s">
        <v>50</v>
      </c>
      <c r="K246" t="s">
        <v>50</v>
      </c>
      <c r="L246" t="s">
        <v>50</v>
      </c>
      <c r="M246" t="s">
        <v>22</v>
      </c>
      <c r="N246" t="s">
        <v>22</v>
      </c>
      <c r="O246" t="str">
        <f>VLOOKUP(A246,Sheet1!A:D,4,0)</f>
        <v>Manual</v>
      </c>
      <c r="P246">
        <f>VLOOKUP(A246,Sheet1!A:I,8,0)</f>
        <v>312765</v>
      </c>
      <c r="Q246">
        <f>VLOOKUP(A246,Sheet1!A:I,9,0)</f>
        <v>0</v>
      </c>
      <c r="R246">
        <f>VLOOKUP(A246,Sheet1!A:E,5,0)</f>
        <v>230120</v>
      </c>
      <c r="S246">
        <f>VLOOKUP(A246,Sheet1!A:F,6,0)</f>
        <v>251040</v>
      </c>
      <c r="U246" t="e">
        <f>VLOOKUP(A246,New_scrd!A:H,8,0)</f>
        <v>#N/A</v>
      </c>
    </row>
    <row r="247" spans="1:21" hidden="1" x14ac:dyDescent="0.3">
      <c r="A247" t="s">
        <v>289</v>
      </c>
      <c r="B247" t="s">
        <v>15</v>
      </c>
      <c r="C247">
        <v>49</v>
      </c>
      <c r="D247" t="s">
        <v>16</v>
      </c>
      <c r="E247">
        <v>2007</v>
      </c>
      <c r="F247">
        <v>49</v>
      </c>
      <c r="G247">
        <v>0.27922554599999999</v>
      </c>
      <c r="H247" t="s">
        <v>72</v>
      </c>
      <c r="I247" t="s">
        <v>46</v>
      </c>
      <c r="J247" t="s">
        <v>32</v>
      </c>
      <c r="K247" t="s">
        <v>20</v>
      </c>
      <c r="L247" t="s">
        <v>34</v>
      </c>
      <c r="M247" t="s">
        <v>22</v>
      </c>
      <c r="N247" t="s">
        <v>22</v>
      </c>
      <c r="O247" t="str">
        <f>VLOOKUP(A247,Sheet1!A:D,4,0)</f>
        <v>Green</v>
      </c>
      <c r="P247">
        <f>VLOOKUP(A247,Sheet1!A:I,8,0)</f>
        <v>160043</v>
      </c>
      <c r="Q247">
        <f>VLOOKUP(A247,Sheet1!A:I,9,0)</f>
        <v>0</v>
      </c>
      <c r="R247">
        <f>VLOOKUP(A247,Sheet1!A:E,5,0)</f>
        <v>162412</v>
      </c>
      <c r="S247">
        <f>VLOOKUP(A247,Sheet1!A:F,6,0)</f>
        <v>162412</v>
      </c>
      <c r="U247" t="e">
        <f>VLOOKUP(A247,New_scrd!A:H,8,0)</f>
        <v>#N/A</v>
      </c>
    </row>
    <row r="248" spans="1:21" hidden="1" x14ac:dyDescent="0.3">
      <c r="A248" t="s">
        <v>290</v>
      </c>
      <c r="B248" t="s">
        <v>15</v>
      </c>
      <c r="C248">
        <v>49</v>
      </c>
      <c r="D248" t="s">
        <v>16</v>
      </c>
      <c r="E248">
        <v>2008</v>
      </c>
      <c r="F248">
        <v>35</v>
      </c>
      <c r="G248">
        <v>0.33495741899999998</v>
      </c>
      <c r="H248" t="s">
        <v>72</v>
      </c>
      <c r="I248" t="s">
        <v>46</v>
      </c>
      <c r="J248" t="s">
        <v>19</v>
      </c>
      <c r="K248" t="s">
        <v>20</v>
      </c>
      <c r="L248" t="s">
        <v>34</v>
      </c>
      <c r="M248" t="s">
        <v>22</v>
      </c>
      <c r="N248" t="s">
        <v>22</v>
      </c>
      <c r="O248" t="str">
        <f>VLOOKUP(A248,Sheet1!A:D,4,0)</f>
        <v>Green</v>
      </c>
      <c r="P248">
        <f>VLOOKUP(A248,Sheet1!A:I,8,0)</f>
        <v>220654</v>
      </c>
      <c r="Q248">
        <f>VLOOKUP(A248,Sheet1!A:I,9,0)</f>
        <v>0</v>
      </c>
      <c r="R248">
        <f>VLOOKUP(A248,Sheet1!A:E,5,0)</f>
        <v>190472</v>
      </c>
      <c r="S248">
        <f>VLOOKUP(A248,Sheet1!A:F,6,0)</f>
        <v>219576</v>
      </c>
      <c r="U248" t="e">
        <f>VLOOKUP(A248,New_scrd!A:H,8,0)</f>
        <v>#N/A</v>
      </c>
    </row>
    <row r="249" spans="1:21" hidden="1" x14ac:dyDescent="0.3">
      <c r="A249" t="s">
        <v>291</v>
      </c>
      <c r="B249" t="s">
        <v>15</v>
      </c>
      <c r="C249">
        <v>61</v>
      </c>
      <c r="D249" t="s">
        <v>31</v>
      </c>
      <c r="E249">
        <v>2011</v>
      </c>
      <c r="F249">
        <v>26</v>
      </c>
      <c r="G249">
        <v>0.50800722600000003</v>
      </c>
      <c r="H249" t="s">
        <v>17</v>
      </c>
      <c r="I249" t="s">
        <v>18</v>
      </c>
      <c r="J249" t="s">
        <v>19</v>
      </c>
      <c r="K249" t="s">
        <v>43</v>
      </c>
      <c r="L249" t="s">
        <v>21</v>
      </c>
      <c r="M249" t="s">
        <v>37</v>
      </c>
      <c r="N249" t="s">
        <v>37</v>
      </c>
      <c r="O249" t="str">
        <f>VLOOKUP(A249,Sheet1!A:D,4,0)</f>
        <v>Green</v>
      </c>
      <c r="P249">
        <f>VLOOKUP(A249,Sheet1!A:I,8,0)</f>
        <v>497215</v>
      </c>
      <c r="Q249">
        <f>VLOOKUP(A249,Sheet1!A:I,9,0)</f>
        <v>497215</v>
      </c>
      <c r="R249">
        <f>VLOOKUP(A249,Sheet1!A:E,5,0)</f>
        <v>233460</v>
      </c>
      <c r="S249">
        <f>VLOOKUP(A249,Sheet1!A:F,6,0)</f>
        <v>315452</v>
      </c>
      <c r="U249" t="e">
        <f>VLOOKUP(A249,New_scrd!A:H,8,0)</f>
        <v>#N/A</v>
      </c>
    </row>
    <row r="250" spans="1:21" hidden="1" x14ac:dyDescent="0.3">
      <c r="A250" t="s">
        <v>292</v>
      </c>
      <c r="B250" t="s">
        <v>24</v>
      </c>
      <c r="C250">
        <v>12</v>
      </c>
      <c r="D250" t="s">
        <v>25</v>
      </c>
      <c r="E250">
        <v>2016</v>
      </c>
      <c r="F250">
        <v>37</v>
      </c>
      <c r="G250">
        <v>0.25775880499999998</v>
      </c>
      <c r="H250" t="s">
        <v>17</v>
      </c>
      <c r="I250" t="s">
        <v>293</v>
      </c>
      <c r="J250" t="s">
        <v>32</v>
      </c>
      <c r="K250" t="s">
        <v>78</v>
      </c>
      <c r="L250" t="s">
        <v>26</v>
      </c>
      <c r="M250" t="s">
        <v>37</v>
      </c>
      <c r="N250" t="s">
        <v>22</v>
      </c>
      <c r="O250" t="str">
        <f>VLOOKUP(A250,Sheet1!A:D,4,0)</f>
        <v>Manual</v>
      </c>
      <c r="P250">
        <f>VLOOKUP(A250,Sheet1!A:I,8,0)</f>
        <v>73085</v>
      </c>
      <c r="Q250">
        <f>VLOOKUP(A250,Sheet1!A:I,9,0)</f>
        <v>73085</v>
      </c>
      <c r="R250">
        <f>VLOOKUP(A250,Sheet1!A:E,5,0)</f>
        <v>316315</v>
      </c>
      <c r="S250">
        <f>VLOOKUP(A250,Sheet1!A:F,6,0)</f>
        <v>389400</v>
      </c>
      <c r="U250" t="e">
        <f>VLOOKUP(A250,New_scrd!A:H,8,0)</f>
        <v>#N/A</v>
      </c>
    </row>
    <row r="251" spans="1:21" hidden="1" x14ac:dyDescent="0.3">
      <c r="A251" t="s">
        <v>294</v>
      </c>
      <c r="B251" t="s">
        <v>15</v>
      </c>
      <c r="C251">
        <v>61</v>
      </c>
      <c r="D251" t="s">
        <v>31</v>
      </c>
      <c r="E251">
        <v>2014</v>
      </c>
      <c r="F251">
        <v>31</v>
      </c>
      <c r="G251">
        <v>0.287303584</v>
      </c>
      <c r="H251" t="s">
        <v>72</v>
      </c>
      <c r="I251" t="s">
        <v>54</v>
      </c>
      <c r="J251" t="s">
        <v>19</v>
      </c>
      <c r="K251" t="s">
        <v>20</v>
      </c>
      <c r="L251" t="s">
        <v>21</v>
      </c>
      <c r="M251" t="s">
        <v>37</v>
      </c>
      <c r="N251" t="s">
        <v>22</v>
      </c>
      <c r="O251" t="str">
        <f>VLOOKUP(A251,Sheet1!A:D,4,0)</f>
        <v>Green</v>
      </c>
      <c r="P251">
        <f>VLOOKUP(A251,Sheet1!A:I,8,0)</f>
        <v>292377</v>
      </c>
      <c r="Q251">
        <f>VLOOKUP(A251,Sheet1!A:I,9,0)</f>
        <v>0</v>
      </c>
      <c r="R251">
        <f>VLOOKUP(A251,Sheet1!A:E,5,0)</f>
        <v>201684</v>
      </c>
      <c r="S251">
        <f>VLOOKUP(A251,Sheet1!A:F,6,0)</f>
        <v>215498</v>
      </c>
      <c r="U251" t="e">
        <f>VLOOKUP(A251,New_scrd!A:H,8,0)</f>
        <v>#N/A</v>
      </c>
    </row>
    <row r="252" spans="1:21" hidden="1" x14ac:dyDescent="0.3">
      <c r="A252" t="s">
        <v>295</v>
      </c>
      <c r="B252" t="s">
        <v>24</v>
      </c>
      <c r="C252">
        <v>37</v>
      </c>
      <c r="D252" t="s">
        <v>25</v>
      </c>
      <c r="E252">
        <v>2015</v>
      </c>
      <c r="F252">
        <v>43</v>
      </c>
      <c r="G252">
        <v>0.45396173899999998</v>
      </c>
      <c r="H252" t="s">
        <v>17</v>
      </c>
      <c r="I252" t="s">
        <v>50</v>
      </c>
      <c r="J252" t="s">
        <v>50</v>
      </c>
      <c r="K252" t="s">
        <v>50</v>
      </c>
      <c r="L252" t="s">
        <v>50</v>
      </c>
      <c r="M252" t="s">
        <v>22</v>
      </c>
      <c r="N252" t="s">
        <v>22</v>
      </c>
      <c r="O252" t="str">
        <f>VLOOKUP(A252,Sheet1!A:D,4,0)</f>
        <v>Green</v>
      </c>
      <c r="P252">
        <f>VLOOKUP(A252,Sheet1!A:I,8,0)</f>
        <v>314498</v>
      </c>
      <c r="Q252">
        <f>VLOOKUP(A252,Sheet1!A:I,9,0)</f>
        <v>0</v>
      </c>
      <c r="R252">
        <f>VLOOKUP(A252,Sheet1!A:E,5,0)</f>
        <v>468020</v>
      </c>
      <c r="S252">
        <f>VLOOKUP(A252,Sheet1!A:F,6,0)</f>
        <v>468020</v>
      </c>
      <c r="U252" t="e">
        <f>VLOOKUP(A252,New_scrd!A:H,8,0)</f>
        <v>#N/A</v>
      </c>
    </row>
    <row r="253" spans="1:21" hidden="1" x14ac:dyDescent="0.3">
      <c r="A253" t="s">
        <v>296</v>
      </c>
      <c r="B253" t="s">
        <v>15</v>
      </c>
      <c r="C253">
        <v>25</v>
      </c>
      <c r="D253" t="s">
        <v>31</v>
      </c>
      <c r="E253">
        <v>2005</v>
      </c>
      <c r="F253">
        <v>25</v>
      </c>
      <c r="G253">
        <v>0.39537777800000001</v>
      </c>
      <c r="H253" t="s">
        <v>17</v>
      </c>
      <c r="I253" t="s">
        <v>50</v>
      </c>
      <c r="J253" t="s">
        <v>50</v>
      </c>
      <c r="K253" t="s">
        <v>50</v>
      </c>
      <c r="L253" t="s">
        <v>50</v>
      </c>
      <c r="M253" t="s">
        <v>22</v>
      </c>
      <c r="N253" t="s">
        <v>37</v>
      </c>
      <c r="O253" t="str">
        <f>VLOOKUP(A253,Sheet1!A:D,4,0)</f>
        <v>Manual</v>
      </c>
      <c r="P253">
        <f>VLOOKUP(A253,Sheet1!A:I,8,0)</f>
        <v>189052</v>
      </c>
      <c r="Q253">
        <f>VLOOKUP(A253,Sheet1!A:I,9,0)</f>
        <v>0</v>
      </c>
      <c r="R253">
        <f>VLOOKUP(A253,Sheet1!A:E,5,0)</f>
        <v>92974.64</v>
      </c>
      <c r="S253">
        <f>VLOOKUP(A253,Sheet1!A:F,6,0)</f>
        <v>132780</v>
      </c>
      <c r="U253" t="e">
        <f>VLOOKUP(A253,New_scrd!A:H,8,0)</f>
        <v>#N/A</v>
      </c>
    </row>
    <row r="254" spans="1:21" hidden="1" x14ac:dyDescent="0.3">
      <c r="A254" t="s">
        <v>297</v>
      </c>
      <c r="B254" t="s">
        <v>24</v>
      </c>
      <c r="C254">
        <v>49</v>
      </c>
      <c r="D254" t="s">
        <v>16</v>
      </c>
      <c r="E254">
        <v>2016</v>
      </c>
      <c r="F254">
        <v>39</v>
      </c>
      <c r="G254">
        <v>0.47443010299999999</v>
      </c>
      <c r="H254" t="s">
        <v>17</v>
      </c>
      <c r="I254" t="s">
        <v>63</v>
      </c>
      <c r="J254" t="s">
        <v>19</v>
      </c>
      <c r="K254" t="s">
        <v>43</v>
      </c>
      <c r="L254" t="s">
        <v>21</v>
      </c>
      <c r="M254" t="s">
        <v>22</v>
      </c>
      <c r="N254" t="s">
        <v>37</v>
      </c>
      <c r="O254" t="str">
        <f>VLOOKUP(A254,Sheet1!A:D,4,0)</f>
        <v>Manual</v>
      </c>
      <c r="P254">
        <f>VLOOKUP(A254,Sheet1!A:I,8,0)</f>
        <v>473102</v>
      </c>
      <c r="Q254">
        <f>VLOOKUP(A254,Sheet1!A:I,9,0)</f>
        <v>0</v>
      </c>
      <c r="R254">
        <f>VLOOKUP(A254,Sheet1!A:E,5,0)</f>
        <v>210634</v>
      </c>
      <c r="S254">
        <f>VLOOKUP(A254,Sheet1!A:F,6,0)</f>
        <v>213090</v>
      </c>
      <c r="U254" t="e">
        <f>VLOOKUP(A254,New_scrd!A:H,8,0)</f>
        <v>#N/A</v>
      </c>
    </row>
    <row r="255" spans="1:21" hidden="1" x14ac:dyDescent="0.3">
      <c r="A255" t="s">
        <v>298</v>
      </c>
      <c r="B255" t="s">
        <v>15</v>
      </c>
      <c r="C255">
        <v>49</v>
      </c>
      <c r="D255" t="s">
        <v>25</v>
      </c>
      <c r="E255">
        <v>2015</v>
      </c>
      <c r="F255">
        <v>46</v>
      </c>
      <c r="G255">
        <v>0.58636807499999999</v>
      </c>
      <c r="H255" t="s">
        <v>17</v>
      </c>
      <c r="I255" t="s">
        <v>50</v>
      </c>
      <c r="J255" t="s">
        <v>32</v>
      </c>
      <c r="K255" t="s">
        <v>20</v>
      </c>
      <c r="L255" t="s">
        <v>34</v>
      </c>
      <c r="M255" t="s">
        <v>22</v>
      </c>
      <c r="N255" t="s">
        <v>22</v>
      </c>
      <c r="O255" t="str">
        <f>VLOOKUP(A255,Sheet1!A:D,4,0)</f>
        <v>Manual</v>
      </c>
      <c r="P255">
        <f>VLOOKUP(A255,Sheet1!A:I,8,0)</f>
        <v>566014</v>
      </c>
      <c r="Q255">
        <f>VLOOKUP(A255,Sheet1!A:I,9,0)</f>
        <v>0</v>
      </c>
      <c r="R255">
        <f>VLOOKUP(A255,Sheet1!A:E,5,0)</f>
        <v>255960</v>
      </c>
      <c r="S255">
        <f>VLOOKUP(A255,Sheet1!A:F,6,0)</f>
        <v>255960</v>
      </c>
      <c r="U255" t="e">
        <f>VLOOKUP(A255,New_scrd!A:H,8,0)</f>
        <v>#N/A</v>
      </c>
    </row>
    <row r="256" spans="1:21" hidden="1" x14ac:dyDescent="0.3">
      <c r="A256" t="s">
        <v>299</v>
      </c>
      <c r="B256" t="s">
        <v>15</v>
      </c>
      <c r="C256">
        <v>37</v>
      </c>
      <c r="D256" t="s">
        <v>16</v>
      </c>
      <c r="E256">
        <v>2015</v>
      </c>
      <c r="F256">
        <v>77</v>
      </c>
      <c r="G256">
        <v>0.73873070200000002</v>
      </c>
      <c r="H256" t="s">
        <v>17</v>
      </c>
      <c r="I256" t="s">
        <v>18</v>
      </c>
      <c r="J256" t="s">
        <v>80</v>
      </c>
      <c r="K256" t="s">
        <v>43</v>
      </c>
      <c r="L256" t="s">
        <v>34</v>
      </c>
      <c r="M256" t="s">
        <v>22</v>
      </c>
      <c r="N256" t="s">
        <v>22</v>
      </c>
      <c r="O256" t="str">
        <f>VLOOKUP(A256,Sheet1!A:D,4,0)</f>
        <v>Manual</v>
      </c>
      <c r="P256">
        <f>VLOOKUP(A256,Sheet1!A:I,8,0)</f>
        <v>676728</v>
      </c>
      <c r="Q256">
        <f>VLOOKUP(A256,Sheet1!A:I,9,0)</f>
        <v>0</v>
      </c>
      <c r="R256">
        <f>VLOOKUP(A256,Sheet1!A:E,5,0)</f>
        <v>488111</v>
      </c>
      <c r="S256">
        <f>VLOOKUP(A256,Sheet1!A:F,6,0)</f>
        <v>525658</v>
      </c>
      <c r="U256" t="e">
        <f>VLOOKUP(A256,New_scrd!A:H,8,0)</f>
        <v>#N/A</v>
      </c>
    </row>
    <row r="257" spans="1:21" hidden="1" x14ac:dyDescent="0.3">
      <c r="A257" t="s">
        <v>300</v>
      </c>
      <c r="B257" t="s">
        <v>24</v>
      </c>
      <c r="C257">
        <v>19</v>
      </c>
      <c r="D257" t="s">
        <v>16</v>
      </c>
      <c r="E257">
        <v>2008</v>
      </c>
      <c r="F257">
        <v>34</v>
      </c>
      <c r="G257">
        <v>0.186736232</v>
      </c>
      <c r="H257" t="s">
        <v>17</v>
      </c>
      <c r="I257" t="s">
        <v>50</v>
      </c>
      <c r="J257" t="s">
        <v>50</v>
      </c>
      <c r="K257" t="s">
        <v>50</v>
      </c>
      <c r="L257" t="s">
        <v>50</v>
      </c>
      <c r="M257" t="s">
        <v>22</v>
      </c>
      <c r="N257" t="s">
        <v>22</v>
      </c>
      <c r="O257" t="str">
        <f>VLOOKUP(A257,Sheet1!A:D,4,0)</f>
        <v>Manual</v>
      </c>
      <c r="P257">
        <f>VLOOKUP(A257,Sheet1!A:I,8,0)</f>
        <v>92685</v>
      </c>
      <c r="Q257">
        <f>VLOOKUP(A257,Sheet1!A:I,9,0)</f>
        <v>0</v>
      </c>
      <c r="R257">
        <f>VLOOKUP(A257,Sheet1!A:E,5,0)</f>
        <v>100538</v>
      </c>
      <c r="S257">
        <f>VLOOKUP(A257,Sheet1!A:F,6,0)</f>
        <v>122903</v>
      </c>
      <c r="U257" t="e">
        <f>VLOOKUP(A257,New_scrd!A:H,8,0)</f>
        <v>#N/A</v>
      </c>
    </row>
    <row r="258" spans="1:21" hidden="1" x14ac:dyDescent="0.3">
      <c r="A258" t="s">
        <v>301</v>
      </c>
      <c r="B258" t="s">
        <v>15</v>
      </c>
      <c r="C258">
        <v>37</v>
      </c>
      <c r="D258" t="s">
        <v>25</v>
      </c>
      <c r="E258">
        <v>2009</v>
      </c>
      <c r="F258">
        <v>60</v>
      </c>
      <c r="G258">
        <v>0.41716013299999999</v>
      </c>
      <c r="H258" t="s">
        <v>17</v>
      </c>
      <c r="I258" t="s">
        <v>50</v>
      </c>
      <c r="J258" t="s">
        <v>50</v>
      </c>
      <c r="K258" t="s">
        <v>50</v>
      </c>
      <c r="L258" t="s">
        <v>50</v>
      </c>
      <c r="M258" t="s">
        <v>22</v>
      </c>
      <c r="N258" t="s">
        <v>22</v>
      </c>
      <c r="O258" t="str">
        <f>VLOOKUP(A258,Sheet1!A:D,4,0)</f>
        <v>Manual</v>
      </c>
      <c r="P258">
        <f>VLOOKUP(A258,Sheet1!A:I,8,0)</f>
        <v>264790</v>
      </c>
      <c r="Q258">
        <f>VLOOKUP(A258,Sheet1!A:I,9,0)</f>
        <v>0</v>
      </c>
      <c r="R258">
        <f>VLOOKUP(A258,Sheet1!A:E,5,0)</f>
        <v>154330</v>
      </c>
      <c r="S258">
        <f>VLOOKUP(A258,Sheet1!A:F,6,0)</f>
        <v>154330</v>
      </c>
      <c r="U258" t="e">
        <f>VLOOKUP(A258,New_scrd!A:H,8,0)</f>
        <v>#N/A</v>
      </c>
    </row>
    <row r="259" spans="1:21" hidden="1" x14ac:dyDescent="0.3">
      <c r="A259" t="s">
        <v>302</v>
      </c>
      <c r="B259" t="s">
        <v>15</v>
      </c>
      <c r="C259">
        <v>49</v>
      </c>
      <c r="D259" t="s">
        <v>28</v>
      </c>
      <c r="E259">
        <v>2014</v>
      </c>
      <c r="F259">
        <v>48</v>
      </c>
      <c r="G259">
        <v>0.51156716800000002</v>
      </c>
      <c r="H259" t="s">
        <v>72</v>
      </c>
      <c r="I259" t="s">
        <v>63</v>
      </c>
      <c r="J259" t="s">
        <v>32</v>
      </c>
      <c r="K259" t="s">
        <v>20</v>
      </c>
      <c r="L259" t="s">
        <v>21</v>
      </c>
      <c r="M259" t="s">
        <v>22</v>
      </c>
      <c r="N259" t="s">
        <v>22</v>
      </c>
      <c r="O259" t="str">
        <f>VLOOKUP(A259,Sheet1!A:D,4,0)</f>
        <v>Green</v>
      </c>
      <c r="P259">
        <f>VLOOKUP(A259,Sheet1!A:I,8,0)</f>
        <v>424333</v>
      </c>
      <c r="Q259">
        <f>VLOOKUP(A259,Sheet1!A:I,9,0)</f>
        <v>0</v>
      </c>
      <c r="R259">
        <f>VLOOKUP(A259,Sheet1!A:E,5,0)</f>
        <v>379296</v>
      </c>
      <c r="S259">
        <f>VLOOKUP(A259,Sheet1!A:F,6,0)</f>
        <v>400368</v>
      </c>
      <c r="U259" t="e">
        <f>VLOOKUP(A259,New_scrd!A:H,8,0)</f>
        <v>#N/A</v>
      </c>
    </row>
    <row r="260" spans="1:21" hidden="1" x14ac:dyDescent="0.3">
      <c r="A260" t="s">
        <v>303</v>
      </c>
      <c r="B260" t="s">
        <v>15</v>
      </c>
      <c r="C260">
        <v>37</v>
      </c>
      <c r="D260" t="s">
        <v>31</v>
      </c>
      <c r="E260">
        <v>2013</v>
      </c>
      <c r="F260">
        <v>33</v>
      </c>
      <c r="G260">
        <v>0.29912857100000001</v>
      </c>
      <c r="H260" t="s">
        <v>17</v>
      </c>
      <c r="I260" t="s">
        <v>50</v>
      </c>
      <c r="J260" t="s">
        <v>50</v>
      </c>
      <c r="K260" t="s">
        <v>50</v>
      </c>
      <c r="L260" t="s">
        <v>50</v>
      </c>
      <c r="M260" t="s">
        <v>22</v>
      </c>
      <c r="N260" t="s">
        <v>22</v>
      </c>
      <c r="O260" t="str">
        <f>VLOOKUP(A260,Sheet1!A:D,4,0)</f>
        <v>Green</v>
      </c>
      <c r="P260">
        <f>VLOOKUP(A260,Sheet1!A:I,8,0)</f>
        <v>271756</v>
      </c>
      <c r="Q260">
        <f>VLOOKUP(A260,Sheet1!A:I,9,0)</f>
        <v>0</v>
      </c>
      <c r="R260">
        <f>VLOOKUP(A260,Sheet1!A:E,5,0)</f>
        <v>141546</v>
      </c>
      <c r="S260">
        <f>VLOOKUP(A260,Sheet1!A:F,6,0)</f>
        <v>169367</v>
      </c>
      <c r="U260" t="e">
        <f>VLOOKUP(A260,New_scrd!A:H,8,0)</f>
        <v>#N/A</v>
      </c>
    </row>
    <row r="261" spans="1:21" hidden="1" x14ac:dyDescent="0.3">
      <c r="A261" t="s">
        <v>304</v>
      </c>
      <c r="B261" t="s">
        <v>24</v>
      </c>
      <c r="C261">
        <v>25</v>
      </c>
      <c r="D261" t="s">
        <v>31</v>
      </c>
      <c r="E261">
        <v>2012</v>
      </c>
      <c r="F261">
        <v>38</v>
      </c>
      <c r="G261">
        <v>0.23331279199999999</v>
      </c>
      <c r="H261" t="s">
        <v>17</v>
      </c>
      <c r="I261" t="s">
        <v>50</v>
      </c>
      <c r="J261" t="s">
        <v>80</v>
      </c>
      <c r="K261" t="s">
        <v>20</v>
      </c>
      <c r="L261" t="s">
        <v>34</v>
      </c>
      <c r="M261" t="s">
        <v>22</v>
      </c>
      <c r="N261" t="s">
        <v>22</v>
      </c>
      <c r="O261" t="str">
        <f>VLOOKUP(A261,Sheet1!A:D,4,0)</f>
        <v>Manual</v>
      </c>
      <c r="P261">
        <f>VLOOKUP(A261,Sheet1!A:I,8,0)</f>
        <v>165046</v>
      </c>
      <c r="Q261">
        <f>VLOOKUP(A261,Sheet1!A:I,9,0)</f>
        <v>0</v>
      </c>
      <c r="R261">
        <f>VLOOKUP(A261,Sheet1!A:E,5,0)</f>
        <v>114308</v>
      </c>
      <c r="S261">
        <f>VLOOKUP(A261,Sheet1!A:F,6,0)</f>
        <v>141130</v>
      </c>
      <c r="U261" t="e">
        <f>VLOOKUP(A261,New_scrd!A:H,8,0)</f>
        <v>#N/A</v>
      </c>
    </row>
    <row r="262" spans="1:21" hidden="1" x14ac:dyDescent="0.3">
      <c r="A262" t="s">
        <v>305</v>
      </c>
      <c r="B262" t="s">
        <v>15</v>
      </c>
      <c r="C262">
        <v>25</v>
      </c>
      <c r="D262" t="s">
        <v>31</v>
      </c>
      <c r="E262">
        <v>2012</v>
      </c>
      <c r="F262">
        <v>30</v>
      </c>
      <c r="G262">
        <v>0.517127805</v>
      </c>
      <c r="H262" t="s">
        <v>17</v>
      </c>
      <c r="I262" t="s">
        <v>50</v>
      </c>
      <c r="J262" t="s">
        <v>50</v>
      </c>
      <c r="K262" t="s">
        <v>50</v>
      </c>
      <c r="L262" t="s">
        <v>50</v>
      </c>
      <c r="M262" t="s">
        <v>22</v>
      </c>
      <c r="N262" t="s">
        <v>22</v>
      </c>
      <c r="O262" t="str">
        <f>VLOOKUP(A262,Sheet1!A:D,4,0)</f>
        <v>Green</v>
      </c>
      <c r="P262">
        <f>VLOOKUP(A262,Sheet1!A:I,8,0)</f>
        <v>279855</v>
      </c>
      <c r="Q262">
        <f>VLOOKUP(A262,Sheet1!A:I,9,0)</f>
        <v>0</v>
      </c>
      <c r="R262">
        <f>VLOOKUP(A262,Sheet1!A:E,5,0)</f>
        <v>475215</v>
      </c>
      <c r="S262">
        <f>VLOOKUP(A262,Sheet1!A:F,6,0)</f>
        <v>475215</v>
      </c>
      <c r="U262" t="e">
        <f>VLOOKUP(A262,New_scrd!A:H,8,0)</f>
        <v>#N/A</v>
      </c>
    </row>
    <row r="263" spans="1:21" hidden="1" x14ac:dyDescent="0.3">
      <c r="A263" t="s">
        <v>306</v>
      </c>
      <c r="B263" t="s">
        <v>15</v>
      </c>
      <c r="C263">
        <v>49</v>
      </c>
      <c r="D263" t="s">
        <v>25</v>
      </c>
      <c r="E263">
        <v>2013</v>
      </c>
      <c r="F263">
        <v>56</v>
      </c>
      <c r="G263">
        <v>0.65917905799999998</v>
      </c>
      <c r="H263" t="s">
        <v>17</v>
      </c>
      <c r="I263" t="s">
        <v>18</v>
      </c>
      <c r="J263" t="s">
        <v>32</v>
      </c>
      <c r="K263" t="s">
        <v>43</v>
      </c>
      <c r="L263" t="s">
        <v>21</v>
      </c>
      <c r="M263" t="s">
        <v>22</v>
      </c>
      <c r="N263" t="s">
        <v>22</v>
      </c>
      <c r="O263" t="str">
        <f>VLOOKUP(A263,Sheet1!A:D,4,0)</f>
        <v>Manual</v>
      </c>
      <c r="P263">
        <f>VLOOKUP(A263,Sheet1!A:I,8,0)</f>
        <v>561722</v>
      </c>
      <c r="Q263">
        <f>VLOOKUP(A263,Sheet1!A:I,9,0)</f>
        <v>0</v>
      </c>
      <c r="R263">
        <f>VLOOKUP(A263,Sheet1!A:E,5,0)</f>
        <v>270644</v>
      </c>
      <c r="S263">
        <f>VLOOKUP(A263,Sheet1!A:F,6,0)</f>
        <v>270644</v>
      </c>
      <c r="U263" t="e">
        <f>VLOOKUP(A263,New_scrd!A:H,8,0)</f>
        <v>#N/A</v>
      </c>
    </row>
    <row r="264" spans="1:21" hidden="1" x14ac:dyDescent="0.3">
      <c r="A264" t="s">
        <v>307</v>
      </c>
      <c r="B264" t="s">
        <v>15</v>
      </c>
      <c r="C264">
        <v>37</v>
      </c>
      <c r="D264" t="s">
        <v>28</v>
      </c>
      <c r="E264">
        <v>2010</v>
      </c>
      <c r="F264">
        <v>43</v>
      </c>
      <c r="G264">
        <v>0.52220026799999997</v>
      </c>
      <c r="H264" t="s">
        <v>72</v>
      </c>
      <c r="I264" t="s">
        <v>54</v>
      </c>
      <c r="J264" t="s">
        <v>19</v>
      </c>
      <c r="K264" t="s">
        <v>20</v>
      </c>
      <c r="L264" t="s">
        <v>50</v>
      </c>
      <c r="M264" t="s">
        <v>22</v>
      </c>
      <c r="N264" t="s">
        <v>22</v>
      </c>
      <c r="O264" t="str">
        <f>VLOOKUP(A264,Sheet1!A:D,4,0)</f>
        <v>Green</v>
      </c>
      <c r="P264">
        <f>VLOOKUP(A264,Sheet1!A:I,8,0)</f>
        <v>357346</v>
      </c>
      <c r="Q264">
        <f>VLOOKUP(A264,Sheet1!A:I,9,0)</f>
        <v>0</v>
      </c>
      <c r="R264">
        <f>VLOOKUP(A264,Sheet1!A:E,5,0)</f>
        <v>315519.53000000003</v>
      </c>
      <c r="S264">
        <f>VLOOKUP(A264,Sheet1!A:F,6,0)</f>
        <v>338010</v>
      </c>
      <c r="U264" t="e">
        <f>VLOOKUP(A264,New_scrd!A:H,8,0)</f>
        <v>#N/A</v>
      </c>
    </row>
    <row r="265" spans="1:21" hidden="1" x14ac:dyDescent="0.3">
      <c r="A265" t="s">
        <v>308</v>
      </c>
      <c r="B265" t="s">
        <v>15</v>
      </c>
      <c r="C265">
        <v>25</v>
      </c>
      <c r="D265" t="s">
        <v>31</v>
      </c>
      <c r="E265">
        <v>2014</v>
      </c>
      <c r="F265">
        <v>24</v>
      </c>
      <c r="G265">
        <v>0.37298757900000001</v>
      </c>
      <c r="H265" t="s">
        <v>17</v>
      </c>
      <c r="I265" t="s">
        <v>146</v>
      </c>
      <c r="J265" t="s">
        <v>32</v>
      </c>
      <c r="K265" t="s">
        <v>43</v>
      </c>
      <c r="L265" t="s">
        <v>34</v>
      </c>
      <c r="M265" t="s">
        <v>22</v>
      </c>
      <c r="N265" t="s">
        <v>22</v>
      </c>
      <c r="O265" t="str">
        <f>VLOOKUP(A265,Sheet1!A:D,4,0)</f>
        <v>Manual</v>
      </c>
      <c r="P265">
        <f>VLOOKUP(A265,Sheet1!A:I,8,0)</f>
        <v>265440</v>
      </c>
      <c r="Q265">
        <f>VLOOKUP(A265,Sheet1!A:I,9,0)</f>
        <v>0</v>
      </c>
      <c r="R265">
        <f>VLOOKUP(A265,Sheet1!A:E,5,0)</f>
        <v>219140</v>
      </c>
      <c r="S265">
        <f>VLOOKUP(A265,Sheet1!A:F,6,0)</f>
        <v>219140</v>
      </c>
      <c r="U265" t="e">
        <f>VLOOKUP(A265,New_scrd!A:H,8,0)</f>
        <v>#N/A</v>
      </c>
    </row>
    <row r="266" spans="1:21" hidden="1" x14ac:dyDescent="0.3">
      <c r="A266" t="s">
        <v>309</v>
      </c>
      <c r="B266" t="s">
        <v>15</v>
      </c>
      <c r="C266">
        <v>37</v>
      </c>
      <c r="D266" t="s">
        <v>31</v>
      </c>
      <c r="E266">
        <v>2015</v>
      </c>
      <c r="F266">
        <v>37</v>
      </c>
      <c r="G266">
        <v>0.52290173900000003</v>
      </c>
      <c r="H266" t="s">
        <v>72</v>
      </c>
      <c r="I266" t="s">
        <v>46</v>
      </c>
      <c r="J266" t="s">
        <v>80</v>
      </c>
      <c r="K266" t="s">
        <v>20</v>
      </c>
      <c r="L266" t="s">
        <v>34</v>
      </c>
      <c r="M266" t="s">
        <v>22</v>
      </c>
      <c r="N266" t="s">
        <v>22</v>
      </c>
      <c r="O266" t="str">
        <f>VLOOKUP(A266,Sheet1!A:D,4,0)</f>
        <v>Green</v>
      </c>
      <c r="P266">
        <f>VLOOKUP(A266,Sheet1!A:I,8,0)</f>
        <v>431695</v>
      </c>
      <c r="Q266">
        <f>VLOOKUP(A266,Sheet1!A:I,9,0)</f>
        <v>0</v>
      </c>
      <c r="R266">
        <f>VLOOKUP(A266,Sheet1!A:E,5,0)</f>
        <v>399375</v>
      </c>
      <c r="S266">
        <f>VLOOKUP(A266,Sheet1!A:F,6,0)</f>
        <v>430000</v>
      </c>
      <c r="U266" t="e">
        <f>VLOOKUP(A266,New_scrd!A:H,8,0)</f>
        <v>#N/A</v>
      </c>
    </row>
    <row r="267" spans="1:21" hidden="1" x14ac:dyDescent="0.3">
      <c r="A267" t="s">
        <v>310</v>
      </c>
      <c r="B267" t="s">
        <v>15</v>
      </c>
      <c r="C267">
        <v>49</v>
      </c>
      <c r="D267" t="s">
        <v>25</v>
      </c>
      <c r="E267">
        <v>2017</v>
      </c>
      <c r="F267">
        <v>62</v>
      </c>
      <c r="G267">
        <v>0.74206833299999997</v>
      </c>
      <c r="H267" t="s">
        <v>72</v>
      </c>
      <c r="I267" t="s">
        <v>18</v>
      </c>
      <c r="J267" t="s">
        <v>32</v>
      </c>
      <c r="K267" t="s">
        <v>20</v>
      </c>
      <c r="L267" t="s">
        <v>34</v>
      </c>
      <c r="M267" t="s">
        <v>37</v>
      </c>
      <c r="N267" t="s">
        <v>22</v>
      </c>
      <c r="O267" t="str">
        <f>VLOOKUP(A267,Sheet1!A:D,4,0)</f>
        <v>NA</v>
      </c>
      <c r="P267">
        <f>VLOOKUP(A267,Sheet1!A:I,8,0)</f>
        <v>921557</v>
      </c>
      <c r="Q267">
        <f>VLOOKUP(A267,Sheet1!A:I,9,0)</f>
        <v>921557</v>
      </c>
      <c r="R267">
        <f>VLOOKUP(A267,Sheet1!A:E,5,0)</f>
        <v>269901</v>
      </c>
      <c r="S267">
        <f>VLOOKUP(A267,Sheet1!A:F,6,0)</f>
        <v>453713</v>
      </c>
      <c r="U267" t="e">
        <f>VLOOKUP(A267,New_scrd!A:H,8,0)</f>
        <v>#N/A</v>
      </c>
    </row>
    <row r="268" spans="1:21" hidden="1" x14ac:dyDescent="0.3">
      <c r="A268" t="s">
        <v>311</v>
      </c>
      <c r="B268" t="s">
        <v>24</v>
      </c>
      <c r="C268">
        <v>25</v>
      </c>
      <c r="D268" t="s">
        <v>25</v>
      </c>
      <c r="E268">
        <v>2007</v>
      </c>
      <c r="F268">
        <v>19</v>
      </c>
      <c r="G268">
        <v>0.377150924</v>
      </c>
      <c r="H268" t="s">
        <v>17</v>
      </c>
      <c r="I268" t="s">
        <v>50</v>
      </c>
      <c r="J268" t="s">
        <v>50</v>
      </c>
      <c r="K268" t="s">
        <v>50</v>
      </c>
      <c r="L268" t="s">
        <v>50</v>
      </c>
      <c r="M268" t="s">
        <v>22</v>
      </c>
      <c r="N268" t="s">
        <v>22</v>
      </c>
      <c r="O268" t="str">
        <f>VLOOKUP(A268,Sheet1!A:D,4,0)</f>
        <v>Green</v>
      </c>
      <c r="P268">
        <f>VLOOKUP(A268,Sheet1!A:I,8,0)</f>
        <v>191452</v>
      </c>
      <c r="Q268">
        <f>VLOOKUP(A268,Sheet1!A:I,9,0)</f>
        <v>0</v>
      </c>
      <c r="R268">
        <f>VLOOKUP(A268,Sheet1!A:E,5,0)</f>
        <v>196515</v>
      </c>
      <c r="S268">
        <f>VLOOKUP(A268,Sheet1!A:F,6,0)</f>
        <v>196515</v>
      </c>
      <c r="U268" t="e">
        <f>VLOOKUP(A268,New_scrd!A:H,8,0)</f>
        <v>#N/A</v>
      </c>
    </row>
    <row r="269" spans="1:21" hidden="1" x14ac:dyDescent="0.3">
      <c r="A269" t="s">
        <v>312</v>
      </c>
      <c r="B269" t="s">
        <v>24</v>
      </c>
      <c r="C269">
        <v>43</v>
      </c>
      <c r="D269" t="s">
        <v>28</v>
      </c>
      <c r="E269">
        <v>2013</v>
      </c>
      <c r="F269">
        <v>58</v>
      </c>
      <c r="G269">
        <v>0.21624456</v>
      </c>
      <c r="H269" t="s">
        <v>17</v>
      </c>
      <c r="I269" t="s">
        <v>50</v>
      </c>
      <c r="J269" t="s">
        <v>32</v>
      </c>
      <c r="K269" t="s">
        <v>43</v>
      </c>
      <c r="L269" t="s">
        <v>34</v>
      </c>
      <c r="M269" t="s">
        <v>22</v>
      </c>
      <c r="N269" t="s">
        <v>22</v>
      </c>
      <c r="O269" t="str">
        <f>VLOOKUP(A269,Sheet1!A:D,4,0)</f>
        <v>Manual</v>
      </c>
      <c r="P269">
        <f>VLOOKUP(A269,Sheet1!A:I,8,0)</f>
        <v>212955</v>
      </c>
      <c r="Q269">
        <f>VLOOKUP(A269,Sheet1!A:I,9,0)</f>
        <v>0</v>
      </c>
      <c r="R269">
        <f>VLOOKUP(A269,Sheet1!A:E,5,0)</f>
        <v>79583</v>
      </c>
      <c r="S269">
        <f>VLOOKUP(A269,Sheet1!A:F,6,0)</f>
        <v>98610</v>
      </c>
      <c r="U269" t="e">
        <f>VLOOKUP(A269,New_scrd!A:H,8,0)</f>
        <v>#N/A</v>
      </c>
    </row>
    <row r="270" spans="1:21" hidden="1" x14ac:dyDescent="0.3">
      <c r="A270" t="s">
        <v>313</v>
      </c>
      <c r="B270" t="s">
        <v>15</v>
      </c>
      <c r="C270">
        <v>49</v>
      </c>
      <c r="D270" t="s">
        <v>25</v>
      </c>
      <c r="E270">
        <v>2012</v>
      </c>
      <c r="F270">
        <v>58</v>
      </c>
      <c r="G270">
        <v>0.57265694599999994</v>
      </c>
      <c r="H270" t="s">
        <v>17</v>
      </c>
      <c r="I270" t="s">
        <v>50</v>
      </c>
      <c r="J270" t="s">
        <v>80</v>
      </c>
      <c r="K270" t="s">
        <v>78</v>
      </c>
      <c r="L270" t="s">
        <v>26</v>
      </c>
      <c r="M270" t="s">
        <v>22</v>
      </c>
      <c r="N270" t="s">
        <v>22</v>
      </c>
      <c r="O270" t="str">
        <f>VLOOKUP(A270,Sheet1!A:D,4,0)</f>
        <v>Manual</v>
      </c>
      <c r="P270">
        <f>VLOOKUP(A270,Sheet1!A:I,8,0)</f>
        <v>471679</v>
      </c>
      <c r="Q270">
        <f>VLOOKUP(A270,Sheet1!A:I,9,0)</f>
        <v>0</v>
      </c>
      <c r="R270">
        <f>VLOOKUP(A270,Sheet1!A:E,5,0)</f>
        <v>215150</v>
      </c>
      <c r="S270">
        <f>VLOOKUP(A270,Sheet1!A:F,6,0)</f>
        <v>215150</v>
      </c>
      <c r="U270" t="e">
        <f>VLOOKUP(A270,New_scrd!A:H,8,0)</f>
        <v>#N/A</v>
      </c>
    </row>
    <row r="271" spans="1:21" hidden="1" x14ac:dyDescent="0.3">
      <c r="A271" t="s">
        <v>314</v>
      </c>
      <c r="B271" t="s">
        <v>15</v>
      </c>
      <c r="C271">
        <v>37</v>
      </c>
      <c r="D271" t="s">
        <v>68</v>
      </c>
      <c r="E271">
        <v>2010</v>
      </c>
      <c r="F271">
        <v>47</v>
      </c>
      <c r="G271">
        <v>0.39326818800000002</v>
      </c>
      <c r="H271" t="s">
        <v>17</v>
      </c>
      <c r="I271" t="s">
        <v>54</v>
      </c>
      <c r="J271" t="s">
        <v>19</v>
      </c>
      <c r="K271" t="s">
        <v>20</v>
      </c>
      <c r="L271" t="s">
        <v>149</v>
      </c>
      <c r="M271" t="s">
        <v>22</v>
      </c>
      <c r="N271" t="s">
        <v>22</v>
      </c>
      <c r="O271" t="str">
        <f>VLOOKUP(A271,Sheet1!A:D,4,0)</f>
        <v>Green</v>
      </c>
      <c r="P271">
        <f>VLOOKUP(A271,Sheet1!A:I,8,0)</f>
        <v>294064</v>
      </c>
      <c r="Q271">
        <f>VLOOKUP(A271,Sheet1!A:I,9,0)</f>
        <v>0</v>
      </c>
      <c r="R271">
        <f>VLOOKUP(A271,Sheet1!A:E,5,0)</f>
        <v>210672</v>
      </c>
      <c r="S271">
        <f>VLOOKUP(A271,Sheet1!A:F,6,0)</f>
        <v>210672</v>
      </c>
      <c r="U271" t="e">
        <f>VLOOKUP(A271,New_scrd!A:H,8,0)</f>
        <v>#N/A</v>
      </c>
    </row>
    <row r="272" spans="1:21" hidden="1" x14ac:dyDescent="0.3">
      <c r="A272" t="s">
        <v>315</v>
      </c>
      <c r="B272" t="s">
        <v>24</v>
      </c>
      <c r="C272">
        <v>37</v>
      </c>
      <c r="D272" t="s">
        <v>25</v>
      </c>
      <c r="E272">
        <v>2019</v>
      </c>
      <c r="F272">
        <v>32</v>
      </c>
      <c r="G272">
        <v>0.83477881899999995</v>
      </c>
      <c r="H272" t="s">
        <v>72</v>
      </c>
      <c r="I272" t="s">
        <v>18</v>
      </c>
      <c r="J272" t="s">
        <v>19</v>
      </c>
      <c r="K272" t="s">
        <v>20</v>
      </c>
      <c r="L272" t="s">
        <v>21</v>
      </c>
      <c r="M272" t="s">
        <v>37</v>
      </c>
      <c r="N272" t="s">
        <v>22</v>
      </c>
      <c r="O272" t="str">
        <f>VLOOKUP(A272,Sheet1!A:D,4,0)</f>
        <v>NA</v>
      </c>
      <c r="P272">
        <f>VLOOKUP(A272,Sheet1!A:I,8,0)</f>
        <v>931314</v>
      </c>
      <c r="Q272">
        <f>VLOOKUP(A272,Sheet1!A:I,9,0)</f>
        <v>0</v>
      </c>
      <c r="R272">
        <f>VLOOKUP(A272,Sheet1!A:E,5,0)</f>
        <v>629664</v>
      </c>
      <c r="S272">
        <f>VLOOKUP(A272,Sheet1!A:F,6,0)</f>
        <v>674640</v>
      </c>
      <c r="U272" t="e">
        <f>VLOOKUP(A272,New_scrd!A:H,8,0)</f>
        <v>#N/A</v>
      </c>
    </row>
    <row r="273" spans="1:21" hidden="1" x14ac:dyDescent="0.3">
      <c r="A273" t="s">
        <v>316</v>
      </c>
      <c r="B273" t="s">
        <v>24</v>
      </c>
      <c r="C273">
        <v>25</v>
      </c>
      <c r="D273" t="s">
        <v>31</v>
      </c>
      <c r="E273">
        <v>2012</v>
      </c>
      <c r="F273">
        <v>29</v>
      </c>
      <c r="G273">
        <v>0.37082264199999998</v>
      </c>
      <c r="H273" t="s">
        <v>72</v>
      </c>
      <c r="I273" t="s">
        <v>63</v>
      </c>
      <c r="J273" t="s">
        <v>50</v>
      </c>
      <c r="K273" t="s">
        <v>50</v>
      </c>
      <c r="L273" t="s">
        <v>50</v>
      </c>
      <c r="M273" t="s">
        <v>22</v>
      </c>
      <c r="N273" t="s">
        <v>22</v>
      </c>
      <c r="O273" t="str">
        <f>VLOOKUP(A273,Sheet1!A:D,4,0)</f>
        <v>Green</v>
      </c>
      <c r="P273">
        <f>VLOOKUP(A273,Sheet1!A:I,8,0)</f>
        <v>87649</v>
      </c>
      <c r="Q273">
        <f>VLOOKUP(A273,Sheet1!A:I,9,0)</f>
        <v>0</v>
      </c>
      <c r="R273">
        <f>VLOOKUP(A273,Sheet1!A:E,5,0)</f>
        <v>435876</v>
      </c>
      <c r="S273">
        <f>VLOOKUP(A273,Sheet1!A:F,6,0)</f>
        <v>435876</v>
      </c>
      <c r="U273" t="e">
        <f>VLOOKUP(A273,New_scrd!A:H,8,0)</f>
        <v>#N/A</v>
      </c>
    </row>
    <row r="274" spans="1:21" hidden="1" x14ac:dyDescent="0.3">
      <c r="A274" t="s">
        <v>317</v>
      </c>
      <c r="B274" t="s">
        <v>15</v>
      </c>
      <c r="C274">
        <v>37</v>
      </c>
      <c r="D274" t="s">
        <v>28</v>
      </c>
      <c r="E274">
        <v>2011</v>
      </c>
      <c r="F274">
        <v>27</v>
      </c>
      <c r="G274">
        <v>0.54036128999999999</v>
      </c>
      <c r="H274" t="s">
        <v>17</v>
      </c>
      <c r="I274" t="s">
        <v>54</v>
      </c>
      <c r="J274" t="s">
        <v>32</v>
      </c>
      <c r="K274" t="s">
        <v>43</v>
      </c>
      <c r="L274" t="s">
        <v>21</v>
      </c>
      <c r="M274" t="s">
        <v>22</v>
      </c>
      <c r="N274" t="s">
        <v>22</v>
      </c>
      <c r="O274" t="str">
        <f>VLOOKUP(A274,Sheet1!A:D,4,0)</f>
        <v>NA</v>
      </c>
      <c r="P274">
        <f>VLOOKUP(A274,Sheet1!A:I,8,0)</f>
        <v>477696</v>
      </c>
      <c r="Q274">
        <f>VLOOKUP(A274,Sheet1!A:I,9,0)</f>
        <v>0</v>
      </c>
      <c r="R274">
        <f>VLOOKUP(A274,Sheet1!A:E,5,0)</f>
        <v>237572</v>
      </c>
      <c r="S274">
        <f>VLOOKUP(A274,Sheet1!A:F,6,0)</f>
        <v>298608</v>
      </c>
      <c r="U274" t="e">
        <f>VLOOKUP(A274,New_scrd!A:H,8,0)</f>
        <v>#N/A</v>
      </c>
    </row>
    <row r="275" spans="1:21" hidden="1" x14ac:dyDescent="0.3">
      <c r="A275" t="s">
        <v>318</v>
      </c>
      <c r="B275" t="s">
        <v>24</v>
      </c>
      <c r="C275">
        <v>19</v>
      </c>
      <c r="D275" t="s">
        <v>25</v>
      </c>
      <c r="E275">
        <v>2017</v>
      </c>
      <c r="F275">
        <v>50</v>
      </c>
      <c r="G275">
        <v>0.312724167</v>
      </c>
      <c r="H275" t="s">
        <v>72</v>
      </c>
      <c r="I275" t="s">
        <v>63</v>
      </c>
      <c r="J275" t="s">
        <v>32</v>
      </c>
      <c r="K275" t="s">
        <v>227</v>
      </c>
      <c r="L275" t="s">
        <v>21</v>
      </c>
      <c r="M275" t="s">
        <v>22</v>
      </c>
      <c r="N275" t="s">
        <v>22</v>
      </c>
      <c r="O275" t="str">
        <f>VLOOKUP(A275,Sheet1!A:D,4,0)</f>
        <v>Green</v>
      </c>
      <c r="P275">
        <f>VLOOKUP(A275,Sheet1!A:I,8,0)</f>
        <v>47904</v>
      </c>
      <c r="Q275">
        <f>VLOOKUP(A275,Sheet1!A:I,9,0)</f>
        <v>0</v>
      </c>
      <c r="R275">
        <f>VLOOKUP(A275,Sheet1!A:E,5,0)</f>
        <v>527402</v>
      </c>
      <c r="S275">
        <f>VLOOKUP(A275,Sheet1!A:F,6,0)</f>
        <v>527402</v>
      </c>
      <c r="U275" t="e">
        <f>VLOOKUP(A275,New_scrd!A:H,8,0)</f>
        <v>#N/A</v>
      </c>
    </row>
    <row r="276" spans="1:21" hidden="1" x14ac:dyDescent="0.3">
      <c r="A276" t="s">
        <v>319</v>
      </c>
      <c r="B276" t="s">
        <v>15</v>
      </c>
      <c r="C276">
        <v>37</v>
      </c>
      <c r="D276" t="s">
        <v>28</v>
      </c>
      <c r="E276">
        <v>2012</v>
      </c>
      <c r="F276">
        <v>22</v>
      </c>
      <c r="G276">
        <v>0.45024039399999999</v>
      </c>
      <c r="H276" t="s">
        <v>17</v>
      </c>
      <c r="I276" t="s">
        <v>50</v>
      </c>
      <c r="J276" t="s">
        <v>50</v>
      </c>
      <c r="K276" t="s">
        <v>50</v>
      </c>
      <c r="L276" t="s">
        <v>50</v>
      </c>
      <c r="M276" t="s">
        <v>22</v>
      </c>
      <c r="N276" t="s">
        <v>22</v>
      </c>
      <c r="O276" t="str">
        <f>VLOOKUP(A276,Sheet1!A:D,4,0)</f>
        <v>Green</v>
      </c>
      <c r="P276">
        <f>VLOOKUP(A276,Sheet1!A:I,8,0)</f>
        <v>388931</v>
      </c>
      <c r="Q276">
        <f>VLOOKUP(A276,Sheet1!A:I,9,0)</f>
        <v>0</v>
      </c>
      <c r="R276">
        <f>VLOOKUP(A276,Sheet1!A:E,5,0)</f>
        <v>251052</v>
      </c>
      <c r="S276">
        <f>VLOOKUP(A276,Sheet1!A:F,6,0)</f>
        <v>251052</v>
      </c>
      <c r="U276" t="e">
        <f>VLOOKUP(A276,New_scrd!A:H,8,0)</f>
        <v>#N/A</v>
      </c>
    </row>
    <row r="277" spans="1:21" hidden="1" x14ac:dyDescent="0.3">
      <c r="A277" t="s">
        <v>320</v>
      </c>
      <c r="B277" t="s">
        <v>15</v>
      </c>
      <c r="C277">
        <v>49</v>
      </c>
      <c r="D277" t="s">
        <v>16</v>
      </c>
      <c r="E277">
        <v>2015</v>
      </c>
      <c r="F277">
        <v>40</v>
      </c>
      <c r="G277">
        <v>0.54746754399999997</v>
      </c>
      <c r="H277" t="s">
        <v>17</v>
      </c>
      <c r="I277" t="s">
        <v>50</v>
      </c>
      <c r="J277" t="s">
        <v>50</v>
      </c>
      <c r="K277" t="s">
        <v>50</v>
      </c>
      <c r="L277" t="s">
        <v>50</v>
      </c>
      <c r="M277" t="s">
        <v>22</v>
      </c>
      <c r="N277" t="s">
        <v>22</v>
      </c>
      <c r="O277" t="str">
        <f>VLOOKUP(A277,Sheet1!A:D,4,0)</f>
        <v>NA</v>
      </c>
      <c r="P277">
        <f>VLOOKUP(A277,Sheet1!A:I,8,0)</f>
        <v>586928</v>
      </c>
      <c r="Q277">
        <f>VLOOKUP(A277,Sheet1!A:I,9,0)</f>
        <v>0</v>
      </c>
      <c r="R277">
        <f>VLOOKUP(A277,Sheet1!A:E,5,0)</f>
        <v>264863.46999999997</v>
      </c>
      <c r="S277">
        <f>VLOOKUP(A277,Sheet1!A:F,6,0)</f>
        <v>297504</v>
      </c>
      <c r="U277" t="e">
        <f>VLOOKUP(A277,New_scrd!A:H,8,0)</f>
        <v>#N/A</v>
      </c>
    </row>
    <row r="278" spans="1:21" hidden="1" x14ac:dyDescent="0.3">
      <c r="A278" t="s">
        <v>321</v>
      </c>
      <c r="B278" t="s">
        <v>15</v>
      </c>
      <c r="C278">
        <v>49</v>
      </c>
      <c r="D278" t="s">
        <v>28</v>
      </c>
      <c r="E278">
        <v>2006</v>
      </c>
      <c r="F278">
        <v>62</v>
      </c>
      <c r="G278">
        <v>0.60232142899999996</v>
      </c>
      <c r="H278" t="s">
        <v>17</v>
      </c>
      <c r="I278" t="s">
        <v>18</v>
      </c>
      <c r="J278" t="s">
        <v>19</v>
      </c>
      <c r="K278" t="s">
        <v>20</v>
      </c>
      <c r="L278" t="s">
        <v>21</v>
      </c>
      <c r="M278" t="s">
        <v>22</v>
      </c>
      <c r="N278" t="s">
        <v>22</v>
      </c>
      <c r="O278" t="str">
        <f>VLOOKUP(A278,Sheet1!A:D,4,0)</f>
        <v>NA</v>
      </c>
      <c r="P278">
        <f>VLOOKUP(A278,Sheet1!A:I,8,0)</f>
        <v>378116</v>
      </c>
      <c r="Q278">
        <f>VLOOKUP(A278,Sheet1!A:I,9,0)</f>
        <v>0</v>
      </c>
      <c r="R278">
        <f>VLOOKUP(A278,Sheet1!A:E,5,0)</f>
        <v>249417</v>
      </c>
      <c r="S278">
        <f>VLOOKUP(A278,Sheet1!A:F,6,0)</f>
        <v>271152</v>
      </c>
      <c r="U278" t="e">
        <f>VLOOKUP(A278,New_scrd!A:H,8,0)</f>
        <v>#N/A</v>
      </c>
    </row>
    <row r="279" spans="1:21" hidden="1" x14ac:dyDescent="0.3">
      <c r="A279" t="s">
        <v>322</v>
      </c>
      <c r="B279" t="s">
        <v>15</v>
      </c>
      <c r="C279">
        <v>25</v>
      </c>
      <c r="D279" t="s">
        <v>31</v>
      </c>
      <c r="E279">
        <v>2012</v>
      </c>
      <c r="F279">
        <v>22</v>
      </c>
      <c r="G279">
        <v>0.26196847299999998</v>
      </c>
      <c r="H279" t="s">
        <v>72</v>
      </c>
      <c r="I279" t="s">
        <v>50</v>
      </c>
      <c r="J279" t="s">
        <v>50</v>
      </c>
      <c r="K279" t="s">
        <v>50</v>
      </c>
      <c r="L279" t="s">
        <v>50</v>
      </c>
      <c r="M279" t="s">
        <v>22</v>
      </c>
      <c r="N279" t="s">
        <v>37</v>
      </c>
      <c r="O279" t="str">
        <f>VLOOKUP(A279,Sheet1!A:D,4,0)</f>
        <v>Green</v>
      </c>
      <c r="P279">
        <f>VLOOKUP(A279,Sheet1!A:I,8,0)</f>
        <v>150262</v>
      </c>
      <c r="Q279">
        <f>VLOOKUP(A279,Sheet1!A:I,9,0)</f>
        <v>0</v>
      </c>
      <c r="R279">
        <f>VLOOKUP(A279,Sheet1!A:E,5,0)</f>
        <v>215782</v>
      </c>
      <c r="S279">
        <f>VLOOKUP(A279,Sheet1!A:F,6,0)</f>
        <v>215782</v>
      </c>
      <c r="U279" t="e">
        <f>VLOOKUP(A279,New_scrd!A:H,8,0)</f>
        <v>#N/A</v>
      </c>
    </row>
    <row r="280" spans="1:21" hidden="1" x14ac:dyDescent="0.3">
      <c r="A280" t="s">
        <v>323</v>
      </c>
      <c r="B280" t="s">
        <v>15</v>
      </c>
      <c r="C280">
        <v>61</v>
      </c>
      <c r="D280" t="s">
        <v>31</v>
      </c>
      <c r="E280">
        <v>2013</v>
      </c>
      <c r="F280">
        <v>27</v>
      </c>
      <c r="G280">
        <v>0.58644190500000004</v>
      </c>
      <c r="H280" t="s">
        <v>17</v>
      </c>
      <c r="I280" t="s">
        <v>18</v>
      </c>
      <c r="J280" t="s">
        <v>32</v>
      </c>
      <c r="K280" t="s">
        <v>43</v>
      </c>
      <c r="L280" t="s">
        <v>34</v>
      </c>
      <c r="M280" t="s">
        <v>22</v>
      </c>
      <c r="N280" t="s">
        <v>22</v>
      </c>
      <c r="O280" t="str">
        <f>VLOOKUP(A280,Sheet1!A:D,4,0)</f>
        <v>Green</v>
      </c>
      <c r="P280">
        <f>VLOOKUP(A280,Sheet1!A:I,8,0)</f>
        <v>572834</v>
      </c>
      <c r="Q280">
        <f>VLOOKUP(A280,Sheet1!A:I,9,0)</f>
        <v>0</v>
      </c>
      <c r="R280">
        <f>VLOOKUP(A280,Sheet1!A:E,5,0)</f>
        <v>253610</v>
      </c>
      <c r="S280">
        <f>VLOOKUP(A280,Sheet1!A:F,6,0)</f>
        <v>275093</v>
      </c>
      <c r="U280" t="e">
        <f>VLOOKUP(A280,New_scrd!A:H,8,0)</f>
        <v>#N/A</v>
      </c>
    </row>
    <row r="281" spans="1:21" hidden="1" x14ac:dyDescent="0.3">
      <c r="A281" t="s">
        <v>324</v>
      </c>
      <c r="B281" t="s">
        <v>15</v>
      </c>
      <c r="C281">
        <v>37</v>
      </c>
      <c r="D281" t="s">
        <v>31</v>
      </c>
      <c r="E281">
        <v>2011</v>
      </c>
      <c r="F281">
        <v>49</v>
      </c>
      <c r="G281">
        <v>0.52249703199999997</v>
      </c>
      <c r="H281" t="s">
        <v>72</v>
      </c>
      <c r="I281" t="s">
        <v>18</v>
      </c>
      <c r="J281" t="s">
        <v>80</v>
      </c>
      <c r="K281" t="s">
        <v>43</v>
      </c>
      <c r="L281" t="s">
        <v>34</v>
      </c>
      <c r="M281" t="s">
        <v>22</v>
      </c>
      <c r="N281" t="s">
        <v>22</v>
      </c>
      <c r="O281" t="str">
        <f>VLOOKUP(A281,Sheet1!A:D,4,0)</f>
        <v>Green</v>
      </c>
      <c r="P281">
        <f>VLOOKUP(A281,Sheet1!A:I,8,0)</f>
        <v>360219</v>
      </c>
      <c r="Q281">
        <f>VLOOKUP(A281,Sheet1!A:I,9,0)</f>
        <v>0</v>
      </c>
      <c r="R281">
        <f>VLOOKUP(A281,Sheet1!A:E,5,0)</f>
        <v>375584</v>
      </c>
      <c r="S281">
        <f>VLOOKUP(A281,Sheet1!A:F,6,0)</f>
        <v>375584</v>
      </c>
      <c r="U281" t="e">
        <f>VLOOKUP(A281,New_scrd!A:H,8,0)</f>
        <v>#N/A</v>
      </c>
    </row>
    <row r="282" spans="1:21" hidden="1" x14ac:dyDescent="0.3">
      <c r="A282" t="s">
        <v>325</v>
      </c>
      <c r="B282" t="s">
        <v>15</v>
      </c>
      <c r="C282">
        <v>25</v>
      </c>
      <c r="D282" t="s">
        <v>16</v>
      </c>
      <c r="E282">
        <v>2011</v>
      </c>
      <c r="F282">
        <v>68</v>
      </c>
      <c r="G282">
        <v>0.63438038699999999</v>
      </c>
      <c r="H282" t="s">
        <v>17</v>
      </c>
      <c r="I282" t="s">
        <v>63</v>
      </c>
      <c r="J282" t="s">
        <v>32</v>
      </c>
      <c r="K282" t="s">
        <v>20</v>
      </c>
      <c r="L282" t="s">
        <v>21</v>
      </c>
      <c r="M282" t="s">
        <v>22</v>
      </c>
      <c r="N282" t="s">
        <v>22</v>
      </c>
      <c r="O282" t="str">
        <f>VLOOKUP(A282,Sheet1!A:D,4,0)</f>
        <v>Green</v>
      </c>
      <c r="P282">
        <f>VLOOKUP(A282,Sheet1!A:I,8,0)</f>
        <v>418205</v>
      </c>
      <c r="Q282">
        <f>VLOOKUP(A282,Sheet1!A:I,9,0)</f>
        <v>0</v>
      </c>
      <c r="R282">
        <f>VLOOKUP(A282,Sheet1!A:E,5,0)</f>
        <v>401522</v>
      </c>
      <c r="S282">
        <f>VLOOKUP(A282,Sheet1!A:F,6,0)</f>
        <v>401522</v>
      </c>
      <c r="U282" t="e">
        <f>VLOOKUP(A282,New_scrd!A:H,8,0)</f>
        <v>#N/A</v>
      </c>
    </row>
    <row r="283" spans="1:21" hidden="1" x14ac:dyDescent="0.3">
      <c r="A283" t="s">
        <v>326</v>
      </c>
      <c r="B283" t="s">
        <v>15</v>
      </c>
      <c r="C283">
        <v>49</v>
      </c>
      <c r="D283" t="s">
        <v>16</v>
      </c>
      <c r="E283">
        <v>2016</v>
      </c>
      <c r="F283">
        <v>24</v>
      </c>
      <c r="G283">
        <v>0.52036371400000003</v>
      </c>
      <c r="H283" t="s">
        <v>17</v>
      </c>
      <c r="I283" t="s">
        <v>50</v>
      </c>
      <c r="J283" t="s">
        <v>50</v>
      </c>
      <c r="K283" t="s">
        <v>50</v>
      </c>
      <c r="L283" t="s">
        <v>50</v>
      </c>
      <c r="M283" t="s">
        <v>22</v>
      </c>
      <c r="N283" t="s">
        <v>22</v>
      </c>
      <c r="O283" t="str">
        <f>VLOOKUP(A283,Sheet1!A:D,4,0)</f>
        <v>Green</v>
      </c>
      <c r="P283">
        <f>VLOOKUP(A283,Sheet1!A:I,8,0)</f>
        <v>546980</v>
      </c>
      <c r="Q283">
        <f>VLOOKUP(A283,Sheet1!A:I,9,0)</f>
        <v>0</v>
      </c>
      <c r="R283">
        <f>VLOOKUP(A283,Sheet1!A:E,5,0)</f>
        <v>280806</v>
      </c>
      <c r="S283">
        <f>VLOOKUP(A283,Sheet1!A:F,6,0)</f>
        <v>285672</v>
      </c>
      <c r="U283" t="e">
        <f>VLOOKUP(A283,New_scrd!A:H,8,0)</f>
        <v>#N/A</v>
      </c>
    </row>
    <row r="284" spans="1:21" hidden="1" x14ac:dyDescent="0.3">
      <c r="A284" t="s">
        <v>327</v>
      </c>
      <c r="B284" t="s">
        <v>24</v>
      </c>
      <c r="C284">
        <v>37</v>
      </c>
      <c r="D284" t="s">
        <v>25</v>
      </c>
      <c r="E284">
        <v>2010</v>
      </c>
      <c r="F284">
        <v>49</v>
      </c>
      <c r="G284">
        <v>0.50611751699999996</v>
      </c>
      <c r="H284" t="s">
        <v>72</v>
      </c>
      <c r="I284" t="s">
        <v>63</v>
      </c>
      <c r="J284" t="s">
        <v>19</v>
      </c>
      <c r="K284" t="s">
        <v>20</v>
      </c>
      <c r="L284" t="s">
        <v>26</v>
      </c>
      <c r="M284" t="s">
        <v>22</v>
      </c>
      <c r="N284" t="s">
        <v>22</v>
      </c>
      <c r="O284" t="str">
        <f>VLOOKUP(A284,Sheet1!A:D,4,0)</f>
        <v>Green</v>
      </c>
      <c r="P284">
        <f>VLOOKUP(A284,Sheet1!A:I,8,0)</f>
        <v>380543</v>
      </c>
      <c r="Q284">
        <f>VLOOKUP(A284,Sheet1!A:I,9,0)</f>
        <v>0</v>
      </c>
      <c r="R284">
        <f>VLOOKUP(A284,Sheet1!A:E,5,0)</f>
        <v>305536</v>
      </c>
      <c r="S284">
        <f>VLOOKUP(A284,Sheet1!A:F,6,0)</f>
        <v>327360</v>
      </c>
      <c r="U284" t="e">
        <f>VLOOKUP(A284,New_scrd!A:H,8,0)</f>
        <v>#N/A</v>
      </c>
    </row>
    <row r="285" spans="1:21" hidden="1" x14ac:dyDescent="0.3">
      <c r="A285" t="s">
        <v>328</v>
      </c>
      <c r="B285" t="s">
        <v>24</v>
      </c>
      <c r="C285">
        <v>25</v>
      </c>
      <c r="D285" t="s">
        <v>31</v>
      </c>
      <c r="E285">
        <v>2011</v>
      </c>
      <c r="F285">
        <v>49</v>
      </c>
      <c r="G285">
        <v>0.34070853800000001</v>
      </c>
      <c r="H285" t="s">
        <v>17</v>
      </c>
      <c r="I285" t="s">
        <v>50</v>
      </c>
      <c r="J285" t="s">
        <v>32</v>
      </c>
      <c r="K285" t="s">
        <v>78</v>
      </c>
      <c r="L285" t="s">
        <v>21</v>
      </c>
      <c r="M285" t="s">
        <v>22</v>
      </c>
      <c r="N285" t="s">
        <v>22</v>
      </c>
      <c r="O285" t="str">
        <f>VLOOKUP(A285,Sheet1!A:D,4,0)</f>
        <v>Manual</v>
      </c>
      <c r="P285">
        <f>VLOOKUP(A285,Sheet1!A:I,8,0)</f>
        <v>220844</v>
      </c>
      <c r="Q285">
        <f>VLOOKUP(A285,Sheet1!A:I,9,0)</f>
        <v>0</v>
      </c>
      <c r="R285">
        <f>VLOOKUP(A285,Sheet1!A:E,5,0)</f>
        <v>163727.81</v>
      </c>
      <c r="S285">
        <f>VLOOKUP(A285,Sheet1!A:F,6,0)</f>
        <v>177900</v>
      </c>
      <c r="U285" t="e">
        <f>VLOOKUP(A285,New_scrd!A:H,8,0)</f>
        <v>#N/A</v>
      </c>
    </row>
    <row r="286" spans="1:21" hidden="1" x14ac:dyDescent="0.3">
      <c r="A286" t="s">
        <v>329</v>
      </c>
      <c r="B286" t="s">
        <v>15</v>
      </c>
      <c r="C286">
        <v>37</v>
      </c>
      <c r="D286" t="s">
        <v>31</v>
      </c>
      <c r="E286">
        <v>2012</v>
      </c>
      <c r="F286">
        <v>47</v>
      </c>
      <c r="G286">
        <v>0.469324138</v>
      </c>
      <c r="H286" t="s">
        <v>17</v>
      </c>
      <c r="I286" t="s">
        <v>50</v>
      </c>
      <c r="J286" t="s">
        <v>50</v>
      </c>
      <c r="K286" t="s">
        <v>50</v>
      </c>
      <c r="L286" t="s">
        <v>50</v>
      </c>
      <c r="M286" t="s">
        <v>22</v>
      </c>
      <c r="N286" t="s">
        <v>22</v>
      </c>
      <c r="O286" t="str">
        <f>VLOOKUP(A286,Sheet1!A:D,4,0)</f>
        <v>Manual</v>
      </c>
      <c r="P286">
        <f>VLOOKUP(A286,Sheet1!A:I,8,0)</f>
        <v>387413</v>
      </c>
      <c r="Q286">
        <f>VLOOKUP(A286,Sheet1!A:I,9,0)</f>
        <v>0</v>
      </c>
      <c r="R286">
        <f>VLOOKUP(A286,Sheet1!A:E,5,0)</f>
        <v>271050</v>
      </c>
      <c r="S286">
        <f>VLOOKUP(A286,Sheet1!A:F,6,0)</f>
        <v>301700</v>
      </c>
      <c r="U286" t="e">
        <f>VLOOKUP(A286,New_scrd!A:H,8,0)</f>
        <v>#N/A</v>
      </c>
    </row>
    <row r="287" spans="1:21" hidden="1" x14ac:dyDescent="0.3">
      <c r="A287" t="s">
        <v>330</v>
      </c>
      <c r="B287" t="s">
        <v>24</v>
      </c>
      <c r="C287">
        <v>18</v>
      </c>
      <c r="D287" t="s">
        <v>28</v>
      </c>
      <c r="E287">
        <v>2010</v>
      </c>
      <c r="F287">
        <v>54</v>
      </c>
      <c r="G287">
        <v>0.50116689299999995</v>
      </c>
      <c r="H287" t="s">
        <v>17</v>
      </c>
      <c r="I287" t="s">
        <v>50</v>
      </c>
      <c r="J287" t="s">
        <v>50</v>
      </c>
      <c r="K287" t="s">
        <v>50</v>
      </c>
      <c r="L287" t="s">
        <v>50</v>
      </c>
      <c r="M287" t="s">
        <v>22</v>
      </c>
      <c r="N287" t="s">
        <v>22</v>
      </c>
      <c r="O287" t="str">
        <f>VLOOKUP(A287,Sheet1!A:D,4,0)</f>
        <v>Manual</v>
      </c>
      <c r="P287">
        <f>VLOOKUP(A287,Sheet1!A:I,8,0)</f>
        <v>288915</v>
      </c>
      <c r="Q287">
        <f>VLOOKUP(A287,Sheet1!A:I,9,0)</f>
        <v>0</v>
      </c>
      <c r="R287">
        <f>VLOOKUP(A287,Sheet1!A:E,5,0)</f>
        <v>393646</v>
      </c>
      <c r="S287">
        <f>VLOOKUP(A287,Sheet1!A:F,6,0)</f>
        <v>429432</v>
      </c>
      <c r="U287" t="e">
        <f>VLOOKUP(A287,New_scrd!A:H,8,0)</f>
        <v>#N/A</v>
      </c>
    </row>
    <row r="288" spans="1:21" hidden="1" x14ac:dyDescent="0.3">
      <c r="A288" t="s">
        <v>331</v>
      </c>
      <c r="B288" t="s">
        <v>15</v>
      </c>
      <c r="C288">
        <v>49</v>
      </c>
      <c r="D288" t="s">
        <v>25</v>
      </c>
      <c r="E288">
        <v>2012</v>
      </c>
      <c r="F288">
        <v>46</v>
      </c>
      <c r="G288">
        <v>0.54250767300000002</v>
      </c>
      <c r="H288" t="s">
        <v>17</v>
      </c>
      <c r="I288" t="s">
        <v>50</v>
      </c>
      <c r="J288" t="s">
        <v>50</v>
      </c>
      <c r="K288" t="s">
        <v>50</v>
      </c>
      <c r="L288" t="s">
        <v>50</v>
      </c>
      <c r="M288" t="s">
        <v>22</v>
      </c>
      <c r="N288" t="s">
        <v>22</v>
      </c>
      <c r="O288" t="str">
        <f>VLOOKUP(A288,Sheet1!A:D,4,0)</f>
        <v>NA</v>
      </c>
      <c r="P288">
        <f>VLOOKUP(A288,Sheet1!A:I,8,0)</f>
        <v>496369</v>
      </c>
      <c r="Q288">
        <f>VLOOKUP(A288,Sheet1!A:I,9,0)</f>
        <v>0</v>
      </c>
      <c r="R288">
        <f>VLOOKUP(A288,Sheet1!A:E,5,0)</f>
        <v>256128</v>
      </c>
      <c r="S288">
        <f>VLOOKUP(A288,Sheet1!A:F,6,0)</f>
        <v>256128</v>
      </c>
      <c r="U288" t="e">
        <f>VLOOKUP(A288,New_scrd!A:H,8,0)</f>
        <v>#N/A</v>
      </c>
    </row>
    <row r="289" spans="1:21" hidden="1" x14ac:dyDescent="0.3">
      <c r="A289" t="s">
        <v>332</v>
      </c>
      <c r="B289" t="s">
        <v>15</v>
      </c>
      <c r="C289">
        <v>37</v>
      </c>
      <c r="D289" t="s">
        <v>25</v>
      </c>
      <c r="E289">
        <v>2007</v>
      </c>
      <c r="F289">
        <v>30</v>
      </c>
      <c r="G289">
        <v>0.52083495800000001</v>
      </c>
      <c r="H289" t="s">
        <v>17</v>
      </c>
      <c r="I289" t="s">
        <v>46</v>
      </c>
      <c r="J289" t="s">
        <v>32</v>
      </c>
      <c r="K289" t="s">
        <v>43</v>
      </c>
      <c r="L289" t="s">
        <v>34</v>
      </c>
      <c r="M289" t="s">
        <v>22</v>
      </c>
      <c r="N289" t="s">
        <v>22</v>
      </c>
      <c r="O289" t="str">
        <f>VLOOKUP(A289,Sheet1!A:D,4,0)</f>
        <v>Green</v>
      </c>
      <c r="P289">
        <f>VLOOKUP(A289,Sheet1!A:I,8,0)</f>
        <v>350748</v>
      </c>
      <c r="Q289">
        <f>VLOOKUP(A289,Sheet1!A:I,9,0)</f>
        <v>0</v>
      </c>
      <c r="R289">
        <f>VLOOKUP(A289,Sheet1!A:E,5,0)</f>
        <v>228222</v>
      </c>
      <c r="S289">
        <f>VLOOKUP(A289,Sheet1!A:F,6,0)</f>
        <v>260120</v>
      </c>
      <c r="U289" t="e">
        <f>VLOOKUP(A289,New_scrd!A:H,8,0)</f>
        <v>#N/A</v>
      </c>
    </row>
    <row r="290" spans="1:21" hidden="1" x14ac:dyDescent="0.3">
      <c r="A290" t="s">
        <v>333</v>
      </c>
      <c r="B290" t="s">
        <v>15</v>
      </c>
      <c r="C290">
        <v>37</v>
      </c>
      <c r="D290" t="s">
        <v>68</v>
      </c>
      <c r="E290">
        <v>2017</v>
      </c>
      <c r="F290">
        <v>42</v>
      </c>
      <c r="G290">
        <v>0.28959637999999999</v>
      </c>
      <c r="H290" t="s">
        <v>17</v>
      </c>
      <c r="I290" t="s">
        <v>50</v>
      </c>
      <c r="J290" t="s">
        <v>32</v>
      </c>
      <c r="K290" t="s">
        <v>78</v>
      </c>
      <c r="L290" t="s">
        <v>21</v>
      </c>
      <c r="M290" t="s">
        <v>22</v>
      </c>
      <c r="N290" t="s">
        <v>37</v>
      </c>
      <c r="O290" t="str">
        <f>VLOOKUP(A290,Sheet1!A:D,4,0)</f>
        <v>Manual</v>
      </c>
      <c r="P290">
        <f>VLOOKUP(A290,Sheet1!A:I,8,0)</f>
        <v>285951</v>
      </c>
      <c r="Q290">
        <f>VLOOKUP(A290,Sheet1!A:I,9,0)</f>
        <v>0</v>
      </c>
      <c r="R290">
        <f>VLOOKUP(A290,Sheet1!A:E,5,0)</f>
        <v>158279</v>
      </c>
      <c r="S290">
        <f>VLOOKUP(A290,Sheet1!A:F,6,0)</f>
        <v>158279</v>
      </c>
      <c r="U290" t="e">
        <f>VLOOKUP(A290,New_scrd!A:H,8,0)</f>
        <v>#N/A</v>
      </c>
    </row>
    <row r="291" spans="1:21" hidden="1" x14ac:dyDescent="0.3">
      <c r="A291" t="s">
        <v>334</v>
      </c>
      <c r="B291" t="s">
        <v>24</v>
      </c>
      <c r="C291">
        <v>49</v>
      </c>
      <c r="D291" t="s">
        <v>16</v>
      </c>
      <c r="E291">
        <v>2012</v>
      </c>
      <c r="F291">
        <v>24</v>
      </c>
      <c r="G291">
        <v>0.57604226400000003</v>
      </c>
      <c r="H291" t="s">
        <v>17</v>
      </c>
      <c r="I291" t="s">
        <v>63</v>
      </c>
      <c r="J291" t="s">
        <v>19</v>
      </c>
      <c r="K291" t="s">
        <v>20</v>
      </c>
      <c r="L291" t="s">
        <v>50</v>
      </c>
      <c r="M291" t="s">
        <v>37</v>
      </c>
      <c r="N291" t="s">
        <v>22</v>
      </c>
      <c r="O291" t="str">
        <f>VLOOKUP(A291,Sheet1!A:D,4,0)</f>
        <v>NA</v>
      </c>
      <c r="P291">
        <f>VLOOKUP(A291,Sheet1!A:I,8,0)</f>
        <v>577996</v>
      </c>
      <c r="Q291">
        <f>VLOOKUP(A291,Sheet1!A:I,9,0)</f>
        <v>0</v>
      </c>
      <c r="R291">
        <f>VLOOKUP(A291,Sheet1!A:E,5,0)</f>
        <v>23525</v>
      </c>
      <c r="S291">
        <f>VLOOKUP(A291,Sheet1!A:F,6,0)</f>
        <v>282300</v>
      </c>
      <c r="U291" t="e">
        <f>VLOOKUP(A291,New_scrd!A:H,8,0)</f>
        <v>#N/A</v>
      </c>
    </row>
    <row r="292" spans="1:21" hidden="1" x14ac:dyDescent="0.3">
      <c r="A292" t="s">
        <v>335</v>
      </c>
      <c r="B292" t="s">
        <v>15</v>
      </c>
      <c r="C292">
        <v>25</v>
      </c>
      <c r="D292" t="s">
        <v>25</v>
      </c>
      <c r="E292">
        <v>2012</v>
      </c>
      <c r="F292">
        <v>32</v>
      </c>
      <c r="G292">
        <v>0.395244335</v>
      </c>
      <c r="H292" t="s">
        <v>17</v>
      </c>
      <c r="I292" t="s">
        <v>146</v>
      </c>
      <c r="J292" t="s">
        <v>32</v>
      </c>
      <c r="K292" t="s">
        <v>227</v>
      </c>
      <c r="L292" t="s">
        <v>21</v>
      </c>
      <c r="M292" t="s">
        <v>22</v>
      </c>
      <c r="N292" t="s">
        <v>22</v>
      </c>
      <c r="O292" t="str">
        <f>VLOOKUP(A292,Sheet1!A:D,4,0)</f>
        <v>Green</v>
      </c>
      <c r="P292">
        <f>VLOOKUP(A292,Sheet1!A:I,8,0)</f>
        <v>304085</v>
      </c>
      <c r="Q292">
        <f>VLOOKUP(A292,Sheet1!A:I,9,0)</f>
        <v>0</v>
      </c>
      <c r="R292">
        <f>VLOOKUP(A292,Sheet1!A:E,5,0)</f>
        <v>228866.99</v>
      </c>
      <c r="S292">
        <f>VLOOKUP(A292,Sheet1!A:F,6,0)</f>
        <v>296244</v>
      </c>
      <c r="U292" t="e">
        <f>VLOOKUP(A292,New_scrd!A:H,8,0)</f>
        <v>#N/A</v>
      </c>
    </row>
    <row r="293" spans="1:21" hidden="1" x14ac:dyDescent="0.3">
      <c r="A293" t="s">
        <v>336</v>
      </c>
      <c r="B293" t="s">
        <v>24</v>
      </c>
      <c r="C293">
        <v>49</v>
      </c>
      <c r="D293" t="s">
        <v>16</v>
      </c>
      <c r="E293">
        <v>2015</v>
      </c>
      <c r="F293">
        <v>61</v>
      </c>
      <c r="G293">
        <v>0.48864037599999999</v>
      </c>
      <c r="H293" t="s">
        <v>17</v>
      </c>
      <c r="I293" t="s">
        <v>50</v>
      </c>
      <c r="J293" t="s">
        <v>50</v>
      </c>
      <c r="K293" t="s">
        <v>50</v>
      </c>
      <c r="L293" t="s">
        <v>50</v>
      </c>
      <c r="M293" t="s">
        <v>22</v>
      </c>
      <c r="N293" t="s">
        <v>22</v>
      </c>
      <c r="O293" t="str">
        <f>VLOOKUP(A293,Sheet1!A:D,4,0)</f>
        <v>Manual</v>
      </c>
      <c r="P293">
        <f>VLOOKUP(A293,Sheet1!A:I,8,0)</f>
        <v>471679</v>
      </c>
      <c r="Q293">
        <f>VLOOKUP(A293,Sheet1!A:I,9,0)</f>
        <v>0</v>
      </c>
      <c r="R293">
        <f>VLOOKUP(A293,Sheet1!A:E,5,0)</f>
        <v>214852.53</v>
      </c>
      <c r="S293">
        <f>VLOOKUP(A293,Sheet1!A:F,6,0)</f>
        <v>215340</v>
      </c>
      <c r="U293" t="e">
        <f>VLOOKUP(A293,New_scrd!A:H,8,0)</f>
        <v>#N/A</v>
      </c>
    </row>
    <row r="294" spans="1:21" hidden="1" x14ac:dyDescent="0.3">
      <c r="A294" t="s">
        <v>337</v>
      </c>
      <c r="B294" t="s">
        <v>15</v>
      </c>
      <c r="C294">
        <v>25</v>
      </c>
      <c r="D294" t="s">
        <v>28</v>
      </c>
      <c r="E294">
        <v>2011</v>
      </c>
      <c r="F294">
        <v>29</v>
      </c>
      <c r="G294">
        <v>0.59272464499999999</v>
      </c>
      <c r="H294" t="s">
        <v>72</v>
      </c>
      <c r="I294" t="s">
        <v>46</v>
      </c>
      <c r="J294" t="s">
        <v>32</v>
      </c>
      <c r="K294" t="s">
        <v>109</v>
      </c>
      <c r="L294" t="s">
        <v>26</v>
      </c>
      <c r="M294" t="s">
        <v>37</v>
      </c>
      <c r="N294" t="s">
        <v>37</v>
      </c>
      <c r="O294" t="str">
        <f>VLOOKUP(A294,Sheet1!A:D,4,0)</f>
        <v>NA</v>
      </c>
      <c r="P294">
        <f>VLOOKUP(A294,Sheet1!A:I,8,0)</f>
        <v>555775</v>
      </c>
      <c r="Q294">
        <f>VLOOKUP(A294,Sheet1!A:I,9,0)</f>
        <v>555775</v>
      </c>
      <c r="R294">
        <f>VLOOKUP(A294,Sheet1!A:E,5,0)</f>
        <v>47216</v>
      </c>
      <c r="S294">
        <f>VLOOKUP(A294,Sheet1!A:F,6,0)</f>
        <v>451024</v>
      </c>
      <c r="U294" t="e">
        <f>VLOOKUP(A294,New_scrd!A:H,8,0)</f>
        <v>#N/A</v>
      </c>
    </row>
    <row r="295" spans="1:21" hidden="1" x14ac:dyDescent="0.3">
      <c r="A295" t="s">
        <v>338</v>
      </c>
      <c r="B295" t="s">
        <v>15</v>
      </c>
      <c r="C295">
        <v>31</v>
      </c>
      <c r="D295" t="s">
        <v>25</v>
      </c>
      <c r="E295">
        <v>2008</v>
      </c>
      <c r="F295">
        <v>42</v>
      </c>
      <c r="G295">
        <v>0.27108903200000001</v>
      </c>
      <c r="H295" t="s">
        <v>72</v>
      </c>
      <c r="I295" t="s">
        <v>46</v>
      </c>
      <c r="J295" t="s">
        <v>32</v>
      </c>
      <c r="K295" t="s">
        <v>227</v>
      </c>
      <c r="L295" t="s">
        <v>21</v>
      </c>
      <c r="M295" t="s">
        <v>22</v>
      </c>
      <c r="N295" t="s">
        <v>37</v>
      </c>
      <c r="O295" t="str">
        <f>VLOOKUP(A295,Sheet1!A:D,4,0)</f>
        <v>Green</v>
      </c>
      <c r="P295">
        <f>VLOOKUP(A295,Sheet1!A:I,8,0)</f>
        <v>102284</v>
      </c>
      <c r="Q295">
        <f>VLOOKUP(A295,Sheet1!A:I,9,0)</f>
        <v>0</v>
      </c>
      <c r="R295">
        <f>VLOOKUP(A295,Sheet1!A:E,5,0)</f>
        <v>218614</v>
      </c>
      <c r="S295">
        <f>VLOOKUP(A295,Sheet1!A:F,6,0)</f>
        <v>230120</v>
      </c>
      <c r="U295" t="e">
        <f>VLOOKUP(A295,New_scrd!A:H,8,0)</f>
        <v>#N/A</v>
      </c>
    </row>
    <row r="296" spans="1:21" hidden="1" x14ac:dyDescent="0.3">
      <c r="A296" t="s">
        <v>339</v>
      </c>
      <c r="B296" t="s">
        <v>15</v>
      </c>
      <c r="C296">
        <v>49</v>
      </c>
      <c r="D296" t="s">
        <v>16</v>
      </c>
      <c r="E296">
        <v>2014</v>
      </c>
      <c r="F296">
        <v>39</v>
      </c>
      <c r="G296">
        <v>0.42982683799999999</v>
      </c>
      <c r="H296" t="s">
        <v>17</v>
      </c>
      <c r="I296" t="s">
        <v>54</v>
      </c>
      <c r="J296" t="s">
        <v>19</v>
      </c>
      <c r="K296" t="s">
        <v>227</v>
      </c>
      <c r="L296" t="s">
        <v>26</v>
      </c>
      <c r="M296" t="s">
        <v>22</v>
      </c>
      <c r="N296" t="s">
        <v>22</v>
      </c>
      <c r="O296" t="str">
        <f>VLOOKUP(A296,Sheet1!A:D,4,0)</f>
        <v>Manual</v>
      </c>
      <c r="P296">
        <f>VLOOKUP(A296,Sheet1!A:I,8,0)</f>
        <v>394181</v>
      </c>
      <c r="Q296">
        <f>VLOOKUP(A296,Sheet1!A:I,9,0)</f>
        <v>0</v>
      </c>
      <c r="R296">
        <f>VLOOKUP(A296,Sheet1!A:E,5,0)</f>
        <v>257320</v>
      </c>
      <c r="S296">
        <f>VLOOKUP(A296,Sheet1!A:F,6,0)</f>
        <v>257320</v>
      </c>
      <c r="U296" t="e">
        <f>VLOOKUP(A296,New_scrd!A:H,8,0)</f>
        <v>#N/A</v>
      </c>
    </row>
    <row r="297" spans="1:21" hidden="1" x14ac:dyDescent="0.3">
      <c r="A297" t="s">
        <v>340</v>
      </c>
      <c r="B297" t="s">
        <v>15</v>
      </c>
      <c r="C297">
        <v>61</v>
      </c>
      <c r="D297" t="s">
        <v>16</v>
      </c>
      <c r="E297">
        <v>2018</v>
      </c>
      <c r="F297">
        <v>39</v>
      </c>
      <c r="G297">
        <v>0.72981427099999996</v>
      </c>
      <c r="H297" t="s">
        <v>17</v>
      </c>
      <c r="I297" t="s">
        <v>18</v>
      </c>
      <c r="J297" t="s">
        <v>32</v>
      </c>
      <c r="K297" t="s">
        <v>20</v>
      </c>
      <c r="L297" t="s">
        <v>34</v>
      </c>
      <c r="M297" t="s">
        <v>22</v>
      </c>
      <c r="N297" t="s">
        <v>22</v>
      </c>
      <c r="O297" t="str">
        <f>VLOOKUP(A297,Sheet1!A:D,4,0)</f>
        <v>NA</v>
      </c>
      <c r="P297">
        <f>VLOOKUP(A297,Sheet1!A:I,8,0)</f>
        <v>798246</v>
      </c>
      <c r="Q297">
        <f>VLOOKUP(A297,Sheet1!A:I,9,0)</f>
        <v>0</v>
      </c>
      <c r="R297">
        <f>VLOOKUP(A297,Sheet1!A:E,5,0)</f>
        <v>442162</v>
      </c>
      <c r="S297">
        <f>VLOOKUP(A297,Sheet1!A:F,6,0)</f>
        <v>442162</v>
      </c>
      <c r="U297" t="e">
        <f>VLOOKUP(A297,New_scrd!A:H,8,0)</f>
        <v>#N/A</v>
      </c>
    </row>
    <row r="298" spans="1:21" hidden="1" x14ac:dyDescent="0.3">
      <c r="A298" t="s">
        <v>341</v>
      </c>
      <c r="B298" t="s">
        <v>15</v>
      </c>
      <c r="C298">
        <v>37</v>
      </c>
      <c r="D298" t="s">
        <v>28</v>
      </c>
      <c r="E298">
        <v>2008</v>
      </c>
      <c r="F298">
        <v>32</v>
      </c>
      <c r="G298">
        <v>0.34195294100000001</v>
      </c>
      <c r="H298" t="s">
        <v>17</v>
      </c>
      <c r="I298" t="s">
        <v>50</v>
      </c>
      <c r="J298" t="s">
        <v>50</v>
      </c>
      <c r="K298" t="s">
        <v>50</v>
      </c>
      <c r="L298" t="s">
        <v>50</v>
      </c>
      <c r="M298" t="s">
        <v>37</v>
      </c>
      <c r="N298" t="s">
        <v>22</v>
      </c>
      <c r="O298" t="str">
        <f>VLOOKUP(A298,Sheet1!A:D,4,0)</f>
        <v>Green</v>
      </c>
      <c r="P298">
        <f>VLOOKUP(A298,Sheet1!A:I,8,0)</f>
        <v>241181</v>
      </c>
      <c r="Q298">
        <f>VLOOKUP(A298,Sheet1!A:I,9,0)</f>
        <v>241181</v>
      </c>
      <c r="R298">
        <f>VLOOKUP(A298,Sheet1!A:E,5,0)</f>
        <v>110701</v>
      </c>
      <c r="S298">
        <f>VLOOKUP(A298,Sheet1!A:F,6,0)</f>
        <v>154728</v>
      </c>
      <c r="U298" t="e">
        <f>VLOOKUP(A298,New_scrd!A:H,8,0)</f>
        <v>#N/A</v>
      </c>
    </row>
    <row r="299" spans="1:21" hidden="1" x14ac:dyDescent="0.3">
      <c r="A299" t="s">
        <v>342</v>
      </c>
      <c r="B299" t="s">
        <v>15</v>
      </c>
      <c r="C299">
        <v>49</v>
      </c>
      <c r="D299" t="s">
        <v>25</v>
      </c>
      <c r="E299">
        <v>2010</v>
      </c>
      <c r="F299">
        <v>32</v>
      </c>
      <c r="G299">
        <v>0.57423668999999999</v>
      </c>
      <c r="H299" t="s">
        <v>17</v>
      </c>
      <c r="I299" t="s">
        <v>63</v>
      </c>
      <c r="J299" t="s">
        <v>32</v>
      </c>
      <c r="K299" t="s">
        <v>43</v>
      </c>
      <c r="L299" t="s">
        <v>21</v>
      </c>
      <c r="M299" t="s">
        <v>22</v>
      </c>
      <c r="N299" t="s">
        <v>22</v>
      </c>
      <c r="O299" t="str">
        <f>VLOOKUP(A299,Sheet1!A:D,4,0)</f>
        <v>Green</v>
      </c>
      <c r="P299">
        <f>VLOOKUP(A299,Sheet1!A:I,8,0)</f>
        <v>473551</v>
      </c>
      <c r="Q299">
        <f>VLOOKUP(A299,Sheet1!A:I,9,0)</f>
        <v>0</v>
      </c>
      <c r="R299">
        <f>VLOOKUP(A299,Sheet1!A:E,5,0)</f>
        <v>222300</v>
      </c>
      <c r="S299">
        <f>VLOOKUP(A299,Sheet1!A:F,6,0)</f>
        <v>258408</v>
      </c>
      <c r="U299" t="e">
        <f>VLOOKUP(A299,New_scrd!A:H,8,0)</f>
        <v>#N/A</v>
      </c>
    </row>
    <row r="300" spans="1:21" hidden="1" x14ac:dyDescent="0.3">
      <c r="A300" t="s">
        <v>343</v>
      </c>
      <c r="B300" t="s">
        <v>24</v>
      </c>
      <c r="C300">
        <v>19</v>
      </c>
      <c r="D300" t="s">
        <v>68</v>
      </c>
      <c r="E300">
        <v>2016</v>
      </c>
      <c r="F300">
        <v>20</v>
      </c>
      <c r="G300">
        <v>0.244865678</v>
      </c>
      <c r="H300" t="s">
        <v>17</v>
      </c>
      <c r="I300" t="s">
        <v>50</v>
      </c>
      <c r="J300" t="s">
        <v>50</v>
      </c>
      <c r="K300" t="s">
        <v>50</v>
      </c>
      <c r="L300" t="s">
        <v>50</v>
      </c>
      <c r="M300" t="s">
        <v>22</v>
      </c>
      <c r="N300" t="s">
        <v>22</v>
      </c>
      <c r="O300" t="str">
        <f>VLOOKUP(A300,Sheet1!A:D,4,0)</f>
        <v>Green</v>
      </c>
      <c r="P300">
        <f>VLOOKUP(A300,Sheet1!A:I,8,0)</f>
        <v>144779</v>
      </c>
      <c r="Q300">
        <f>VLOOKUP(A300,Sheet1!A:I,9,0)</f>
        <v>0</v>
      </c>
      <c r="R300">
        <f>VLOOKUP(A300,Sheet1!A:E,5,0)</f>
        <v>232452</v>
      </c>
      <c r="S300">
        <f>VLOOKUP(A300,Sheet1!A:F,6,0)</f>
        <v>232452</v>
      </c>
      <c r="U300" t="e">
        <f>VLOOKUP(A300,New_scrd!A:H,8,0)</f>
        <v>#N/A</v>
      </c>
    </row>
    <row r="301" spans="1:21" hidden="1" x14ac:dyDescent="0.3">
      <c r="A301" t="s">
        <v>344</v>
      </c>
      <c r="B301" t="s">
        <v>15</v>
      </c>
      <c r="C301">
        <v>43</v>
      </c>
      <c r="D301" t="s">
        <v>16</v>
      </c>
      <c r="E301">
        <v>2012</v>
      </c>
      <c r="F301">
        <v>46</v>
      </c>
      <c r="G301">
        <v>0.472472956</v>
      </c>
      <c r="H301" t="s">
        <v>17</v>
      </c>
      <c r="I301" t="s">
        <v>63</v>
      </c>
      <c r="J301" t="s">
        <v>32</v>
      </c>
      <c r="K301" t="s">
        <v>109</v>
      </c>
      <c r="L301" t="s">
        <v>34</v>
      </c>
      <c r="M301" t="s">
        <v>37</v>
      </c>
      <c r="N301" t="s">
        <v>37</v>
      </c>
      <c r="O301" t="str">
        <f>VLOOKUP(A301,Sheet1!A:D,4,0)</f>
        <v>Green</v>
      </c>
      <c r="P301">
        <f>VLOOKUP(A301,Sheet1!A:I,8,0)</f>
        <v>498380</v>
      </c>
      <c r="Q301">
        <f>VLOOKUP(A301,Sheet1!A:I,9,0)</f>
        <v>498380</v>
      </c>
      <c r="R301">
        <f>VLOOKUP(A301,Sheet1!A:E,5,0)</f>
        <v>136894</v>
      </c>
      <c r="S301">
        <f>VLOOKUP(A301,Sheet1!A:F,6,0)</f>
        <v>227634</v>
      </c>
      <c r="U301" t="e">
        <f>VLOOKUP(A301,New_scrd!A:H,8,0)</f>
        <v>#N/A</v>
      </c>
    </row>
    <row r="302" spans="1:21" hidden="1" x14ac:dyDescent="0.3">
      <c r="A302" t="s">
        <v>345</v>
      </c>
      <c r="B302" t="s">
        <v>15</v>
      </c>
      <c r="C302">
        <v>37</v>
      </c>
      <c r="D302" t="s">
        <v>16</v>
      </c>
      <c r="E302">
        <v>2017</v>
      </c>
      <c r="F302">
        <v>43</v>
      </c>
      <c r="G302">
        <v>0.62817000000000001</v>
      </c>
      <c r="H302" t="s">
        <v>17</v>
      </c>
      <c r="I302" t="s">
        <v>63</v>
      </c>
      <c r="J302" t="s">
        <v>32</v>
      </c>
      <c r="K302" t="s">
        <v>20</v>
      </c>
      <c r="L302" t="s">
        <v>21</v>
      </c>
      <c r="M302" t="s">
        <v>22</v>
      </c>
      <c r="N302" t="s">
        <v>22</v>
      </c>
      <c r="O302" t="str">
        <f>VLOOKUP(A302,Sheet1!A:D,4,0)</f>
        <v>Green</v>
      </c>
      <c r="P302">
        <f>VLOOKUP(A302,Sheet1!A:I,8,0)</f>
        <v>641038</v>
      </c>
      <c r="Q302">
        <f>VLOOKUP(A302,Sheet1!A:I,9,0)</f>
        <v>0</v>
      </c>
      <c r="R302">
        <f>VLOOKUP(A302,Sheet1!A:E,5,0)</f>
        <v>389708</v>
      </c>
      <c r="S302">
        <f>VLOOKUP(A302,Sheet1!A:F,6,0)</f>
        <v>389708</v>
      </c>
      <c r="U302" t="e">
        <f>VLOOKUP(A302,New_scrd!A:H,8,0)</f>
        <v>#N/A</v>
      </c>
    </row>
    <row r="303" spans="1:21" hidden="1" x14ac:dyDescent="0.3">
      <c r="A303" t="s">
        <v>346</v>
      </c>
      <c r="B303" t="s">
        <v>24</v>
      </c>
      <c r="C303">
        <v>37</v>
      </c>
      <c r="D303" t="s">
        <v>28</v>
      </c>
      <c r="E303">
        <v>2012</v>
      </c>
      <c r="F303">
        <v>35</v>
      </c>
      <c r="G303">
        <v>0.25535317099999999</v>
      </c>
      <c r="H303" t="s">
        <v>17</v>
      </c>
      <c r="I303" t="s">
        <v>50</v>
      </c>
      <c r="J303" t="s">
        <v>50</v>
      </c>
      <c r="K303" t="s">
        <v>50</v>
      </c>
      <c r="L303" t="s">
        <v>50</v>
      </c>
      <c r="M303" t="s">
        <v>22</v>
      </c>
      <c r="N303" t="s">
        <v>22</v>
      </c>
      <c r="O303" t="str">
        <f>VLOOKUP(A303,Sheet1!A:D,4,0)</f>
        <v>Green</v>
      </c>
      <c r="P303">
        <f>VLOOKUP(A303,Sheet1!A:I,8,0)</f>
        <v>215238</v>
      </c>
      <c r="Q303">
        <f>VLOOKUP(A303,Sheet1!A:I,9,0)</f>
        <v>0</v>
      </c>
      <c r="R303">
        <f>VLOOKUP(A303,Sheet1!A:E,5,0)</f>
        <v>158004</v>
      </c>
      <c r="S303">
        <f>VLOOKUP(A303,Sheet1!A:F,6,0)</f>
        <v>158004</v>
      </c>
      <c r="U303" t="e">
        <f>VLOOKUP(A303,New_scrd!A:H,8,0)</f>
        <v>#N/A</v>
      </c>
    </row>
    <row r="304" spans="1:21" hidden="1" x14ac:dyDescent="0.3">
      <c r="A304" t="s">
        <v>347</v>
      </c>
      <c r="B304" t="s">
        <v>24</v>
      </c>
      <c r="C304">
        <v>37</v>
      </c>
      <c r="D304" t="s">
        <v>16</v>
      </c>
      <c r="E304">
        <v>2013</v>
      </c>
      <c r="F304">
        <v>48</v>
      </c>
      <c r="G304">
        <v>0.43349430100000003</v>
      </c>
      <c r="H304" t="s">
        <v>17</v>
      </c>
      <c r="I304" t="s">
        <v>50</v>
      </c>
      <c r="J304" t="s">
        <v>50</v>
      </c>
      <c r="K304" t="s">
        <v>50</v>
      </c>
      <c r="L304" t="s">
        <v>50</v>
      </c>
      <c r="M304" t="s">
        <v>22</v>
      </c>
      <c r="N304" t="s">
        <v>22</v>
      </c>
      <c r="O304" t="str">
        <f>VLOOKUP(A304,Sheet1!A:D,4,0)</f>
        <v>Manual</v>
      </c>
      <c r="P304">
        <f>VLOOKUP(A304,Sheet1!A:I,8,0)</f>
        <v>352025</v>
      </c>
      <c r="Q304">
        <f>VLOOKUP(A304,Sheet1!A:I,9,0)</f>
        <v>0</v>
      </c>
      <c r="R304">
        <f>VLOOKUP(A304,Sheet1!A:E,5,0)</f>
        <v>199970</v>
      </c>
      <c r="S304">
        <f>VLOOKUP(A304,Sheet1!A:F,6,0)</f>
        <v>199970</v>
      </c>
      <c r="U304" t="e">
        <f>VLOOKUP(A304,New_scrd!A:H,8,0)</f>
        <v>#N/A</v>
      </c>
    </row>
    <row r="305" spans="1:21" hidden="1" x14ac:dyDescent="0.3">
      <c r="A305" t="s">
        <v>348</v>
      </c>
      <c r="B305" t="s">
        <v>24</v>
      </c>
      <c r="C305">
        <v>49</v>
      </c>
      <c r="D305" t="s">
        <v>16</v>
      </c>
      <c r="E305">
        <v>2015</v>
      </c>
      <c r="F305">
        <v>25</v>
      </c>
      <c r="G305">
        <v>0.36201913000000002</v>
      </c>
      <c r="H305" t="s">
        <v>17</v>
      </c>
      <c r="I305" t="s">
        <v>63</v>
      </c>
      <c r="J305" t="s">
        <v>80</v>
      </c>
      <c r="K305" t="s">
        <v>43</v>
      </c>
      <c r="L305" t="s">
        <v>34</v>
      </c>
      <c r="M305" t="s">
        <v>22</v>
      </c>
      <c r="N305" t="s">
        <v>22</v>
      </c>
      <c r="O305" t="str">
        <f>VLOOKUP(A305,Sheet1!A:D,4,0)</f>
        <v>Green</v>
      </c>
      <c r="P305">
        <f>VLOOKUP(A305,Sheet1!A:I,8,0)</f>
        <v>387213</v>
      </c>
      <c r="Q305">
        <f>VLOOKUP(A305,Sheet1!A:I,9,0)</f>
        <v>0</v>
      </c>
      <c r="R305">
        <f>VLOOKUP(A305,Sheet1!A:E,5,0)</f>
        <v>174986</v>
      </c>
      <c r="S305">
        <f>VLOOKUP(A305,Sheet1!A:F,6,0)</f>
        <v>192346</v>
      </c>
      <c r="U305" t="e">
        <f>VLOOKUP(A305,New_scrd!A:H,8,0)</f>
        <v>#N/A</v>
      </c>
    </row>
    <row r="306" spans="1:21" hidden="1" x14ac:dyDescent="0.3">
      <c r="A306" t="s">
        <v>349</v>
      </c>
      <c r="B306" t="s">
        <v>24</v>
      </c>
      <c r="C306">
        <v>25</v>
      </c>
      <c r="D306" t="s">
        <v>68</v>
      </c>
      <c r="E306">
        <v>2015</v>
      </c>
      <c r="F306">
        <v>24</v>
      </c>
      <c r="G306">
        <v>0.36873478300000001</v>
      </c>
      <c r="H306" t="s">
        <v>72</v>
      </c>
      <c r="I306" t="s">
        <v>46</v>
      </c>
      <c r="J306" t="s">
        <v>32</v>
      </c>
      <c r="K306" t="s">
        <v>43</v>
      </c>
      <c r="L306" t="s">
        <v>26</v>
      </c>
      <c r="M306" t="s">
        <v>22</v>
      </c>
      <c r="N306" t="s">
        <v>22</v>
      </c>
      <c r="O306" t="str">
        <f>VLOOKUP(A306,Sheet1!A:D,4,0)</f>
        <v>Green</v>
      </c>
      <c r="P306">
        <f>VLOOKUP(A306,Sheet1!A:I,8,0)</f>
        <v>232763</v>
      </c>
      <c r="Q306">
        <f>VLOOKUP(A306,Sheet1!A:I,9,0)</f>
        <v>0</v>
      </c>
      <c r="R306">
        <f>VLOOKUP(A306,Sheet1!A:E,5,0)</f>
        <v>354268</v>
      </c>
      <c r="S306">
        <f>VLOOKUP(A306,Sheet1!A:F,6,0)</f>
        <v>389085</v>
      </c>
      <c r="U306" t="e">
        <f>VLOOKUP(A306,New_scrd!A:H,8,0)</f>
        <v>#N/A</v>
      </c>
    </row>
    <row r="307" spans="1:21" hidden="1" x14ac:dyDescent="0.3">
      <c r="A307" t="s">
        <v>350</v>
      </c>
      <c r="B307" t="s">
        <v>15</v>
      </c>
      <c r="C307">
        <v>49</v>
      </c>
      <c r="D307" t="s">
        <v>28</v>
      </c>
      <c r="E307">
        <v>2015</v>
      </c>
      <c r="F307">
        <v>45</v>
      </c>
      <c r="G307">
        <v>0.51488695699999998</v>
      </c>
      <c r="H307" t="s">
        <v>17</v>
      </c>
      <c r="I307" t="s">
        <v>50</v>
      </c>
      <c r="J307" t="s">
        <v>50</v>
      </c>
      <c r="K307" t="s">
        <v>50</v>
      </c>
      <c r="L307" t="s">
        <v>50</v>
      </c>
      <c r="M307" t="s">
        <v>22</v>
      </c>
      <c r="N307" t="s">
        <v>22</v>
      </c>
      <c r="O307" t="str">
        <f>VLOOKUP(A307,Sheet1!A:D,4,0)</f>
        <v>Green</v>
      </c>
      <c r="P307">
        <f>VLOOKUP(A307,Sheet1!A:I,8,0)</f>
        <v>554748</v>
      </c>
      <c r="Q307">
        <f>VLOOKUP(A307,Sheet1!A:I,9,0)</f>
        <v>0</v>
      </c>
      <c r="R307">
        <f>VLOOKUP(A307,Sheet1!A:E,5,0)</f>
        <v>202439</v>
      </c>
      <c r="S307">
        <f>VLOOKUP(A307,Sheet1!A:F,6,0)</f>
        <v>263280</v>
      </c>
      <c r="U307" t="e">
        <f>VLOOKUP(A307,New_scrd!A:H,8,0)</f>
        <v>#N/A</v>
      </c>
    </row>
    <row r="308" spans="1:21" hidden="1" x14ac:dyDescent="0.3">
      <c r="A308" t="s">
        <v>351</v>
      </c>
      <c r="B308" t="s">
        <v>24</v>
      </c>
      <c r="C308">
        <v>25</v>
      </c>
      <c r="D308" t="s">
        <v>31</v>
      </c>
      <c r="E308">
        <v>2007</v>
      </c>
      <c r="F308">
        <v>24</v>
      </c>
      <c r="G308">
        <v>0.714066176</v>
      </c>
      <c r="H308" t="s">
        <v>17</v>
      </c>
      <c r="I308" t="s">
        <v>18</v>
      </c>
      <c r="J308" t="s">
        <v>19</v>
      </c>
      <c r="K308" t="s">
        <v>20</v>
      </c>
      <c r="L308" t="s">
        <v>26</v>
      </c>
      <c r="M308" t="s">
        <v>22</v>
      </c>
      <c r="N308" t="s">
        <v>22</v>
      </c>
      <c r="O308" t="str">
        <f>VLOOKUP(A308,Sheet1!A:D,4,0)</f>
        <v>NA</v>
      </c>
      <c r="P308">
        <f>VLOOKUP(A308,Sheet1!A:I,8,0)</f>
        <v>336953</v>
      </c>
      <c r="Q308">
        <f>VLOOKUP(A308,Sheet1!A:I,9,0)</f>
        <v>0</v>
      </c>
      <c r="R308">
        <f>VLOOKUP(A308,Sheet1!A:E,5,0)</f>
        <v>299923.71999999997</v>
      </c>
      <c r="S308">
        <f>VLOOKUP(A308,Sheet1!A:F,6,0)</f>
        <v>304381</v>
      </c>
      <c r="U308" t="e">
        <f>VLOOKUP(A308,New_scrd!A:H,8,0)</f>
        <v>#N/A</v>
      </c>
    </row>
    <row r="309" spans="1:21" hidden="1" x14ac:dyDescent="0.3">
      <c r="A309" t="s">
        <v>352</v>
      </c>
      <c r="B309" t="s">
        <v>24</v>
      </c>
      <c r="C309">
        <v>25</v>
      </c>
      <c r="D309" t="s">
        <v>25</v>
      </c>
      <c r="E309">
        <v>2011</v>
      </c>
      <c r="F309">
        <v>21</v>
      </c>
      <c r="G309">
        <v>0.59978048100000003</v>
      </c>
      <c r="H309" t="s">
        <v>17</v>
      </c>
      <c r="I309" t="s">
        <v>50</v>
      </c>
      <c r="J309" t="s">
        <v>50</v>
      </c>
      <c r="K309" t="s">
        <v>50</v>
      </c>
      <c r="L309" t="s">
        <v>50</v>
      </c>
      <c r="M309" t="s">
        <v>22</v>
      </c>
      <c r="N309" t="s">
        <v>22</v>
      </c>
      <c r="O309" t="str">
        <f>VLOOKUP(A309,Sheet1!A:D,4,0)</f>
        <v>Manual</v>
      </c>
      <c r="P309">
        <f>VLOOKUP(A309,Sheet1!A:I,8,0)</f>
        <v>380836</v>
      </c>
      <c r="Q309">
        <f>VLOOKUP(A309,Sheet1!A:I,9,0)</f>
        <v>0</v>
      </c>
      <c r="R309">
        <f>VLOOKUP(A309,Sheet1!A:E,5,0)</f>
        <v>324290</v>
      </c>
      <c r="S309">
        <f>VLOOKUP(A309,Sheet1!A:F,6,0)</f>
        <v>324290</v>
      </c>
      <c r="U309" t="e">
        <f>VLOOKUP(A309,New_scrd!A:H,8,0)</f>
        <v>#N/A</v>
      </c>
    </row>
    <row r="310" spans="1:21" hidden="1" x14ac:dyDescent="0.3">
      <c r="A310" t="s">
        <v>353</v>
      </c>
      <c r="B310" t="s">
        <v>15</v>
      </c>
      <c r="C310">
        <v>37</v>
      </c>
      <c r="D310" t="s">
        <v>25</v>
      </c>
      <c r="E310">
        <v>2011</v>
      </c>
      <c r="F310">
        <v>57</v>
      </c>
      <c r="G310">
        <v>0.43142399999999997</v>
      </c>
      <c r="H310" t="s">
        <v>72</v>
      </c>
      <c r="I310" t="s">
        <v>50</v>
      </c>
      <c r="J310" t="s">
        <v>50</v>
      </c>
      <c r="K310" t="s">
        <v>50</v>
      </c>
      <c r="L310" t="s">
        <v>50</v>
      </c>
      <c r="M310" t="s">
        <v>22</v>
      </c>
      <c r="N310" t="s">
        <v>22</v>
      </c>
      <c r="O310" t="str">
        <f>VLOOKUP(A310,Sheet1!A:D,4,0)</f>
        <v>Green</v>
      </c>
      <c r="P310">
        <f>VLOOKUP(A310,Sheet1!A:I,8,0)</f>
        <v>361179</v>
      </c>
      <c r="Q310">
        <f>VLOOKUP(A310,Sheet1!A:I,9,0)</f>
        <v>0</v>
      </c>
      <c r="R310">
        <f>VLOOKUP(A310,Sheet1!A:E,5,0)</f>
        <v>196127</v>
      </c>
      <c r="S310">
        <f>VLOOKUP(A310,Sheet1!A:F,6,0)</f>
        <v>248651</v>
      </c>
      <c r="U310" t="e">
        <f>VLOOKUP(A310,New_scrd!A:H,8,0)</f>
        <v>#N/A</v>
      </c>
    </row>
    <row r="311" spans="1:21" hidden="1" x14ac:dyDescent="0.3">
      <c r="A311" t="s">
        <v>354</v>
      </c>
      <c r="B311" t="s">
        <v>15</v>
      </c>
      <c r="C311">
        <v>49</v>
      </c>
      <c r="D311" t="s">
        <v>16</v>
      </c>
      <c r="E311">
        <v>2016</v>
      </c>
      <c r="F311">
        <v>44</v>
      </c>
      <c r="G311">
        <v>0.40203201700000002</v>
      </c>
      <c r="H311" t="s">
        <v>72</v>
      </c>
      <c r="I311" t="s">
        <v>50</v>
      </c>
      <c r="J311" t="s">
        <v>50</v>
      </c>
      <c r="K311" t="s">
        <v>50</v>
      </c>
      <c r="L311" t="s">
        <v>50</v>
      </c>
      <c r="M311" t="s">
        <v>22</v>
      </c>
      <c r="N311" t="s">
        <v>22</v>
      </c>
      <c r="O311" t="str">
        <f>VLOOKUP(A311,Sheet1!A:D,4,0)</f>
        <v>Green</v>
      </c>
      <c r="P311">
        <f>VLOOKUP(A311,Sheet1!A:I,8,0)</f>
        <v>402306</v>
      </c>
      <c r="Q311">
        <f>VLOOKUP(A311,Sheet1!A:I,9,0)</f>
        <v>0</v>
      </c>
      <c r="R311">
        <f>VLOOKUP(A311,Sheet1!A:E,5,0)</f>
        <v>260862</v>
      </c>
      <c r="S311">
        <f>VLOOKUP(A311,Sheet1!A:F,6,0)</f>
        <v>260862</v>
      </c>
      <c r="U311" t="e">
        <f>VLOOKUP(A311,New_scrd!A:H,8,0)</f>
        <v>#N/A</v>
      </c>
    </row>
    <row r="312" spans="1:21" hidden="1" x14ac:dyDescent="0.3">
      <c r="A312" t="s">
        <v>355</v>
      </c>
      <c r="B312" t="s">
        <v>24</v>
      </c>
      <c r="C312">
        <v>37</v>
      </c>
      <c r="D312" t="s">
        <v>28</v>
      </c>
      <c r="E312">
        <v>2020</v>
      </c>
      <c r="F312">
        <v>61</v>
      </c>
      <c r="G312">
        <v>0.54170507499999998</v>
      </c>
      <c r="H312" t="s">
        <v>72</v>
      </c>
      <c r="I312" t="s">
        <v>63</v>
      </c>
      <c r="J312" t="s">
        <v>50</v>
      </c>
      <c r="K312" t="s">
        <v>50</v>
      </c>
      <c r="L312" t="s">
        <v>50</v>
      </c>
      <c r="M312" t="s">
        <v>22</v>
      </c>
      <c r="N312" t="s">
        <v>22</v>
      </c>
      <c r="O312" t="str">
        <f>VLOOKUP(A312,Sheet1!A:D,4,0)</f>
        <v>NA</v>
      </c>
      <c r="P312">
        <f>VLOOKUP(A312,Sheet1!A:I,8,0)</f>
        <v>519001</v>
      </c>
      <c r="Q312">
        <f>VLOOKUP(A312,Sheet1!A:I,9,0)</f>
        <v>0</v>
      </c>
      <c r="R312">
        <f>VLOOKUP(A312,Sheet1!A:E,5,0)</f>
        <v>418885.13</v>
      </c>
      <c r="S312">
        <f>VLOOKUP(A312,Sheet1!A:F,6,0)</f>
        <v>447454</v>
      </c>
      <c r="U312" t="e">
        <f>VLOOKUP(A312,New_scrd!A:H,8,0)</f>
        <v>#N/A</v>
      </c>
    </row>
    <row r="313" spans="1:21" hidden="1" x14ac:dyDescent="0.3">
      <c r="A313" t="s">
        <v>356</v>
      </c>
      <c r="B313" t="s">
        <v>15</v>
      </c>
      <c r="C313">
        <v>49</v>
      </c>
      <c r="D313" t="s">
        <v>31</v>
      </c>
      <c r="E313">
        <v>2015</v>
      </c>
      <c r="F313">
        <v>36</v>
      </c>
      <c r="G313">
        <v>0.50170956499999997</v>
      </c>
      <c r="H313" t="s">
        <v>72</v>
      </c>
      <c r="I313" t="s">
        <v>46</v>
      </c>
      <c r="J313" t="s">
        <v>80</v>
      </c>
      <c r="K313" t="s">
        <v>20</v>
      </c>
      <c r="L313" t="s">
        <v>34</v>
      </c>
      <c r="M313" t="s">
        <v>22</v>
      </c>
      <c r="N313" t="s">
        <v>22</v>
      </c>
      <c r="O313" t="str">
        <f>VLOOKUP(A313,Sheet1!A:D,4,0)</f>
        <v>Green</v>
      </c>
      <c r="P313">
        <f>VLOOKUP(A313,Sheet1!A:I,8,0)</f>
        <v>488826</v>
      </c>
      <c r="Q313">
        <f>VLOOKUP(A313,Sheet1!A:I,9,0)</f>
        <v>0</v>
      </c>
      <c r="R313">
        <f>VLOOKUP(A313,Sheet1!A:E,5,0)</f>
        <v>361024</v>
      </c>
      <c r="S313">
        <f>VLOOKUP(A313,Sheet1!A:F,6,0)</f>
        <v>383588</v>
      </c>
      <c r="U313" t="e">
        <f>VLOOKUP(A313,New_scrd!A:H,8,0)</f>
        <v>#N/A</v>
      </c>
    </row>
    <row r="314" spans="1:21" hidden="1" x14ac:dyDescent="0.3">
      <c r="A314" t="s">
        <v>357</v>
      </c>
      <c r="B314" t="s">
        <v>15</v>
      </c>
      <c r="C314">
        <v>61</v>
      </c>
      <c r="D314" t="s">
        <v>16</v>
      </c>
      <c r="E314">
        <v>2014</v>
      </c>
      <c r="F314">
        <v>37</v>
      </c>
      <c r="G314">
        <v>0.56877687899999996</v>
      </c>
      <c r="H314" t="s">
        <v>72</v>
      </c>
      <c r="I314" t="s">
        <v>46</v>
      </c>
      <c r="J314" t="s">
        <v>80</v>
      </c>
      <c r="K314" t="s">
        <v>20</v>
      </c>
      <c r="L314" t="s">
        <v>34</v>
      </c>
      <c r="M314" t="s">
        <v>22</v>
      </c>
      <c r="N314" t="s">
        <v>22</v>
      </c>
      <c r="O314" t="str">
        <f>VLOOKUP(A314,Sheet1!A:D,4,0)</f>
        <v>NA</v>
      </c>
      <c r="P314">
        <f>VLOOKUP(A314,Sheet1!A:I,8,0)</f>
        <v>594334</v>
      </c>
      <c r="Q314">
        <f>VLOOKUP(A314,Sheet1!A:I,9,0)</f>
        <v>0</v>
      </c>
      <c r="R314">
        <f>VLOOKUP(A314,Sheet1!A:E,5,0)</f>
        <v>274354</v>
      </c>
      <c r="S314">
        <f>VLOOKUP(A314,Sheet1!A:F,6,0)</f>
        <v>317884</v>
      </c>
      <c r="U314" t="e">
        <f>VLOOKUP(A314,New_scrd!A:H,8,0)</f>
        <v>#N/A</v>
      </c>
    </row>
    <row r="315" spans="1:21" hidden="1" x14ac:dyDescent="0.3">
      <c r="A315" t="s">
        <v>358</v>
      </c>
      <c r="B315" t="s">
        <v>15</v>
      </c>
      <c r="C315">
        <v>49</v>
      </c>
      <c r="D315" t="s">
        <v>31</v>
      </c>
      <c r="E315">
        <v>2009</v>
      </c>
      <c r="F315">
        <v>55</v>
      </c>
      <c r="G315">
        <v>0.43445014900000001</v>
      </c>
      <c r="H315" t="s">
        <v>17</v>
      </c>
      <c r="I315" t="s">
        <v>63</v>
      </c>
      <c r="J315" t="s">
        <v>50</v>
      </c>
      <c r="K315" t="s">
        <v>50</v>
      </c>
      <c r="L315" t="s">
        <v>50</v>
      </c>
      <c r="M315" t="s">
        <v>37</v>
      </c>
      <c r="N315" t="s">
        <v>22</v>
      </c>
      <c r="O315" t="str">
        <f>VLOOKUP(A315,Sheet1!A:D,4,0)</f>
        <v>Green</v>
      </c>
      <c r="P315">
        <f>VLOOKUP(A315,Sheet1!A:I,8,0)</f>
        <v>337646</v>
      </c>
      <c r="Q315">
        <f>VLOOKUP(A315,Sheet1!A:I,9,0)</f>
        <v>337646</v>
      </c>
      <c r="R315">
        <f>VLOOKUP(A315,Sheet1!A:E,5,0)</f>
        <v>123698</v>
      </c>
      <c r="S315">
        <f>VLOOKUP(A315,Sheet1!A:F,6,0)</f>
        <v>236928</v>
      </c>
      <c r="U315" t="e">
        <f>VLOOKUP(A315,New_scrd!A:H,8,0)</f>
        <v>#N/A</v>
      </c>
    </row>
    <row r="316" spans="1:21" hidden="1" x14ac:dyDescent="0.3">
      <c r="A316" t="s">
        <v>359</v>
      </c>
      <c r="B316" t="s">
        <v>15</v>
      </c>
      <c r="C316">
        <v>43</v>
      </c>
      <c r="D316" t="s">
        <v>25</v>
      </c>
      <c r="E316">
        <v>2015</v>
      </c>
      <c r="F316">
        <v>36</v>
      </c>
      <c r="G316">
        <v>0.49032695700000001</v>
      </c>
      <c r="H316" t="s">
        <v>72</v>
      </c>
      <c r="I316" t="s">
        <v>46</v>
      </c>
      <c r="J316" t="s">
        <v>32</v>
      </c>
      <c r="K316" t="s">
        <v>78</v>
      </c>
      <c r="L316" t="s">
        <v>34</v>
      </c>
      <c r="M316" t="s">
        <v>22</v>
      </c>
      <c r="N316" t="s">
        <v>22</v>
      </c>
      <c r="O316" t="str">
        <f>VLOOKUP(A316,Sheet1!A:D,4,0)</f>
        <v>Green</v>
      </c>
      <c r="P316">
        <f>VLOOKUP(A316,Sheet1!A:I,8,0)</f>
        <v>447390</v>
      </c>
      <c r="Q316">
        <f>VLOOKUP(A316,Sheet1!A:I,9,0)</f>
        <v>0</v>
      </c>
      <c r="R316">
        <f>VLOOKUP(A316,Sheet1!A:E,5,0)</f>
        <v>323736</v>
      </c>
      <c r="S316">
        <f>VLOOKUP(A316,Sheet1!A:F,6,0)</f>
        <v>346860</v>
      </c>
      <c r="U316" t="e">
        <f>VLOOKUP(A316,New_scrd!A:H,8,0)</f>
        <v>#N/A</v>
      </c>
    </row>
    <row r="317" spans="1:21" hidden="1" x14ac:dyDescent="0.3">
      <c r="A317" t="s">
        <v>360</v>
      </c>
      <c r="B317" t="s">
        <v>24</v>
      </c>
      <c r="C317">
        <v>19</v>
      </c>
      <c r="D317" t="s">
        <v>31</v>
      </c>
      <c r="E317">
        <v>2015</v>
      </c>
      <c r="F317">
        <v>29</v>
      </c>
      <c r="G317">
        <v>0.139985217</v>
      </c>
      <c r="H317" t="s">
        <v>72</v>
      </c>
      <c r="I317" t="s">
        <v>50</v>
      </c>
      <c r="J317" t="s">
        <v>50</v>
      </c>
      <c r="K317" t="s">
        <v>50</v>
      </c>
      <c r="L317" t="s">
        <v>50</v>
      </c>
      <c r="M317" t="s">
        <v>22</v>
      </c>
      <c r="N317" t="s">
        <v>22</v>
      </c>
      <c r="O317" t="str">
        <f>VLOOKUP(A317,Sheet1!A:D,4,0)</f>
        <v>NA</v>
      </c>
      <c r="P317">
        <f>VLOOKUP(A317,Sheet1!A:I,8,0)</f>
        <v>69099</v>
      </c>
      <c r="Q317">
        <f>VLOOKUP(A317,Sheet1!A:I,9,0)</f>
        <v>0</v>
      </c>
      <c r="R317">
        <f>VLOOKUP(A317,Sheet1!A:E,5,0)</f>
        <v>172900</v>
      </c>
      <c r="S317">
        <f>VLOOKUP(A317,Sheet1!A:F,6,0)</f>
        <v>172900</v>
      </c>
      <c r="U317" t="e">
        <f>VLOOKUP(A317,New_scrd!A:H,8,0)</f>
        <v>#N/A</v>
      </c>
    </row>
    <row r="318" spans="1:21" hidden="1" x14ac:dyDescent="0.3">
      <c r="A318" t="s">
        <v>361</v>
      </c>
      <c r="B318" t="s">
        <v>24</v>
      </c>
      <c r="C318">
        <v>25</v>
      </c>
      <c r="D318" t="s">
        <v>28</v>
      </c>
      <c r="E318">
        <v>2013</v>
      </c>
      <c r="F318">
        <v>63</v>
      </c>
      <c r="G318">
        <v>0.74687884599999999</v>
      </c>
      <c r="H318" t="s">
        <v>72</v>
      </c>
      <c r="I318" t="s">
        <v>18</v>
      </c>
      <c r="J318" t="s">
        <v>80</v>
      </c>
      <c r="K318" t="s">
        <v>20</v>
      </c>
      <c r="L318" t="s">
        <v>34</v>
      </c>
      <c r="M318" t="s">
        <v>22</v>
      </c>
      <c r="N318" t="s">
        <v>22</v>
      </c>
      <c r="O318" t="str">
        <f>VLOOKUP(A318,Sheet1!A:D,4,0)</f>
        <v>NA</v>
      </c>
      <c r="P318">
        <f>VLOOKUP(A318,Sheet1!A:I,8,0)</f>
        <v>438155</v>
      </c>
      <c r="Q318">
        <f>VLOOKUP(A318,Sheet1!A:I,9,0)</f>
        <v>0</v>
      </c>
      <c r="R318">
        <f>VLOOKUP(A318,Sheet1!A:E,5,0)</f>
        <v>622370</v>
      </c>
      <c r="S318">
        <f>VLOOKUP(A318,Sheet1!A:F,6,0)</f>
        <v>622370</v>
      </c>
      <c r="U318" t="e">
        <f>VLOOKUP(A318,New_scrd!A:H,8,0)</f>
        <v>#N/A</v>
      </c>
    </row>
    <row r="319" spans="1:21" hidden="1" x14ac:dyDescent="0.3">
      <c r="A319" t="s">
        <v>362</v>
      </c>
      <c r="B319" t="s">
        <v>24</v>
      </c>
      <c r="C319">
        <v>37</v>
      </c>
      <c r="D319" t="s">
        <v>25</v>
      </c>
      <c r="E319">
        <v>2014</v>
      </c>
      <c r="F319">
        <v>31</v>
      </c>
      <c r="G319">
        <v>0.52544542000000005</v>
      </c>
      <c r="H319" t="s">
        <v>17</v>
      </c>
      <c r="I319" t="s">
        <v>50</v>
      </c>
      <c r="J319" t="s">
        <v>80</v>
      </c>
      <c r="K319" t="s">
        <v>78</v>
      </c>
      <c r="L319" t="s">
        <v>34</v>
      </c>
      <c r="M319" t="s">
        <v>22</v>
      </c>
      <c r="N319" t="s">
        <v>22</v>
      </c>
      <c r="O319" t="str">
        <f>VLOOKUP(A319,Sheet1!A:D,4,0)</f>
        <v>Manual</v>
      </c>
      <c r="P319">
        <f>VLOOKUP(A319,Sheet1!A:I,8,0)</f>
        <v>432221</v>
      </c>
      <c r="Q319">
        <f>VLOOKUP(A319,Sheet1!A:I,9,0)</f>
        <v>0</v>
      </c>
      <c r="R319">
        <f>VLOOKUP(A319,Sheet1!A:E,5,0)</f>
        <v>249925</v>
      </c>
      <c r="S319">
        <f>VLOOKUP(A319,Sheet1!A:F,6,0)</f>
        <v>274868</v>
      </c>
      <c r="U319" t="e">
        <f>VLOOKUP(A319,New_scrd!A:H,8,0)</f>
        <v>#N/A</v>
      </c>
    </row>
    <row r="320" spans="1:21" hidden="1" x14ac:dyDescent="0.3">
      <c r="A320" t="s">
        <v>363</v>
      </c>
      <c r="B320" t="s">
        <v>15</v>
      </c>
      <c r="C320">
        <v>37</v>
      </c>
      <c r="D320" t="s">
        <v>25</v>
      </c>
      <c r="E320">
        <v>2012</v>
      </c>
      <c r="F320">
        <v>38</v>
      </c>
      <c r="G320">
        <v>0.52255295599999996</v>
      </c>
      <c r="H320" t="s">
        <v>17</v>
      </c>
      <c r="I320" t="s">
        <v>46</v>
      </c>
      <c r="J320" t="s">
        <v>32</v>
      </c>
      <c r="K320" t="s">
        <v>78</v>
      </c>
      <c r="L320" t="s">
        <v>149</v>
      </c>
      <c r="M320" t="s">
        <v>37</v>
      </c>
      <c r="N320" t="s">
        <v>22</v>
      </c>
      <c r="O320" t="str">
        <f>VLOOKUP(A320,Sheet1!A:D,4,0)</f>
        <v>Green</v>
      </c>
      <c r="P320">
        <f>VLOOKUP(A320,Sheet1!A:I,8,0)</f>
        <v>427121</v>
      </c>
      <c r="Q320">
        <f>VLOOKUP(A320,Sheet1!A:I,9,0)</f>
        <v>0</v>
      </c>
      <c r="R320">
        <f>VLOOKUP(A320,Sheet1!A:E,5,0)</f>
        <v>254628</v>
      </c>
      <c r="S320">
        <f>VLOOKUP(A320,Sheet1!A:F,6,0)</f>
        <v>297768</v>
      </c>
      <c r="U320" t="e">
        <f>VLOOKUP(A320,New_scrd!A:H,8,0)</f>
        <v>#N/A</v>
      </c>
    </row>
    <row r="321" spans="1:21" hidden="1" x14ac:dyDescent="0.3">
      <c r="A321" t="s">
        <v>364</v>
      </c>
      <c r="B321" t="s">
        <v>24</v>
      </c>
      <c r="C321">
        <v>37</v>
      </c>
      <c r="D321" t="s">
        <v>16</v>
      </c>
      <c r="E321">
        <v>2011</v>
      </c>
      <c r="F321">
        <v>28</v>
      </c>
      <c r="G321">
        <v>0.51278141899999996</v>
      </c>
      <c r="H321" t="s">
        <v>72</v>
      </c>
      <c r="I321" t="s">
        <v>18</v>
      </c>
      <c r="J321" t="s">
        <v>80</v>
      </c>
      <c r="K321" t="s">
        <v>43</v>
      </c>
      <c r="L321" t="s">
        <v>34</v>
      </c>
      <c r="M321" t="s">
        <v>22</v>
      </c>
      <c r="N321" t="s">
        <v>22</v>
      </c>
      <c r="O321" t="str">
        <f>VLOOKUP(A321,Sheet1!A:D,4,0)</f>
        <v>Green</v>
      </c>
      <c r="P321">
        <f>VLOOKUP(A321,Sheet1!A:I,8,0)</f>
        <v>363897</v>
      </c>
      <c r="Q321">
        <f>VLOOKUP(A321,Sheet1!A:I,9,0)</f>
        <v>0</v>
      </c>
      <c r="R321">
        <f>VLOOKUP(A321,Sheet1!A:E,5,0)</f>
        <v>389504</v>
      </c>
      <c r="S321">
        <f>VLOOKUP(A321,Sheet1!A:F,6,0)</f>
        <v>389504</v>
      </c>
      <c r="U321" t="e">
        <f>VLOOKUP(A321,New_scrd!A:H,8,0)</f>
        <v>#N/A</v>
      </c>
    </row>
    <row r="322" spans="1:21" hidden="1" x14ac:dyDescent="0.3">
      <c r="A322" t="s">
        <v>365</v>
      </c>
      <c r="B322" t="s">
        <v>15</v>
      </c>
      <c r="C322">
        <v>37</v>
      </c>
      <c r="D322" t="s">
        <v>31</v>
      </c>
      <c r="E322">
        <v>2011</v>
      </c>
      <c r="F322">
        <v>71</v>
      </c>
      <c r="G322">
        <v>0.19481199499999999</v>
      </c>
      <c r="H322" t="s">
        <v>72</v>
      </c>
      <c r="I322" t="s">
        <v>54</v>
      </c>
      <c r="J322" t="s">
        <v>160</v>
      </c>
      <c r="K322" t="s">
        <v>20</v>
      </c>
      <c r="L322" t="s">
        <v>34</v>
      </c>
      <c r="M322" t="s">
        <v>22</v>
      </c>
      <c r="N322" t="s">
        <v>22</v>
      </c>
      <c r="O322" t="str">
        <f>VLOOKUP(A322,Sheet1!A:D,4,0)</f>
        <v>Green</v>
      </c>
      <c r="P322">
        <f>VLOOKUP(A322,Sheet1!A:I,8,0)</f>
        <v>138289</v>
      </c>
      <c r="Q322">
        <f>VLOOKUP(A322,Sheet1!A:I,9,0)</f>
        <v>0</v>
      </c>
      <c r="R322">
        <f>VLOOKUP(A322,Sheet1!A:E,5,0)</f>
        <v>131880</v>
      </c>
      <c r="S322">
        <f>VLOOKUP(A322,Sheet1!A:F,6,0)</f>
        <v>131880</v>
      </c>
      <c r="U322" t="e">
        <f>VLOOKUP(A322,New_scrd!A:H,8,0)</f>
        <v>#N/A</v>
      </c>
    </row>
    <row r="323" spans="1:21" hidden="1" x14ac:dyDescent="0.3">
      <c r="A323" t="s">
        <v>366</v>
      </c>
      <c r="B323" t="s">
        <v>24</v>
      </c>
      <c r="C323">
        <v>37</v>
      </c>
      <c r="D323" t="s">
        <v>25</v>
      </c>
      <c r="E323">
        <v>2011</v>
      </c>
      <c r="F323">
        <v>37</v>
      </c>
      <c r="G323">
        <v>0.32351174199999999</v>
      </c>
      <c r="H323" t="s">
        <v>72</v>
      </c>
      <c r="I323" t="s">
        <v>54</v>
      </c>
      <c r="J323" t="s">
        <v>32</v>
      </c>
      <c r="K323" t="s">
        <v>43</v>
      </c>
      <c r="L323" t="s">
        <v>21</v>
      </c>
      <c r="M323" t="s">
        <v>22</v>
      </c>
      <c r="N323" t="s">
        <v>22</v>
      </c>
      <c r="O323" t="str">
        <f>VLOOKUP(A323,Sheet1!A:D,4,0)</f>
        <v>Green</v>
      </c>
      <c r="P323">
        <f>VLOOKUP(A323,Sheet1!A:I,8,0)</f>
        <v>197986</v>
      </c>
      <c r="Q323">
        <f>VLOOKUP(A323,Sheet1!A:I,9,0)</f>
        <v>0</v>
      </c>
      <c r="R323">
        <f>VLOOKUP(A323,Sheet1!A:E,5,0)</f>
        <v>263376</v>
      </c>
      <c r="S323">
        <f>VLOOKUP(A323,Sheet1!A:F,6,0)</f>
        <v>278008</v>
      </c>
      <c r="U323" t="e">
        <f>VLOOKUP(A323,New_scrd!A:H,8,0)</f>
        <v>#N/A</v>
      </c>
    </row>
    <row r="324" spans="1:21" hidden="1" x14ac:dyDescent="0.3">
      <c r="A324" t="s">
        <v>367</v>
      </c>
      <c r="B324" t="s">
        <v>15</v>
      </c>
      <c r="C324">
        <v>31</v>
      </c>
      <c r="D324" t="s">
        <v>25</v>
      </c>
      <c r="E324">
        <v>2015</v>
      </c>
      <c r="F324">
        <v>41</v>
      </c>
      <c r="G324">
        <v>0.408861739</v>
      </c>
      <c r="H324" t="s">
        <v>72</v>
      </c>
      <c r="I324" t="s">
        <v>293</v>
      </c>
      <c r="J324" t="s">
        <v>19</v>
      </c>
      <c r="K324" t="s">
        <v>109</v>
      </c>
      <c r="L324" t="s">
        <v>21</v>
      </c>
      <c r="M324" t="s">
        <v>22</v>
      </c>
      <c r="N324" t="s">
        <v>22</v>
      </c>
      <c r="O324" t="str">
        <f>VLOOKUP(A324,Sheet1!A:D,4,0)</f>
        <v>NA</v>
      </c>
      <c r="P324">
        <f>VLOOKUP(A324,Sheet1!A:I,8,0)</f>
        <v>317821</v>
      </c>
      <c r="Q324">
        <f>VLOOKUP(A324,Sheet1!A:I,9,0)</f>
        <v>0</v>
      </c>
      <c r="R324">
        <f>VLOOKUP(A324,Sheet1!A:E,5,0)</f>
        <v>323002.09000000003</v>
      </c>
      <c r="S324">
        <f>VLOOKUP(A324,Sheet1!A:F,6,0)</f>
        <v>352650</v>
      </c>
      <c r="U324" t="e">
        <f>VLOOKUP(A324,New_scrd!A:H,8,0)</f>
        <v>#N/A</v>
      </c>
    </row>
    <row r="325" spans="1:21" hidden="1" x14ac:dyDescent="0.3">
      <c r="A325" t="s">
        <v>368</v>
      </c>
      <c r="B325" t="s">
        <v>24</v>
      </c>
      <c r="C325">
        <v>37</v>
      </c>
      <c r="D325" t="s">
        <v>28</v>
      </c>
      <c r="E325">
        <v>2014</v>
      </c>
      <c r="F325">
        <v>35</v>
      </c>
      <c r="G325">
        <v>0.41467537900000001</v>
      </c>
      <c r="H325" t="s">
        <v>17</v>
      </c>
      <c r="I325" t="s">
        <v>50</v>
      </c>
      <c r="J325" t="s">
        <v>50</v>
      </c>
      <c r="K325" t="s">
        <v>50</v>
      </c>
      <c r="L325" t="s">
        <v>50</v>
      </c>
      <c r="M325" t="s">
        <v>22</v>
      </c>
      <c r="N325" t="s">
        <v>22</v>
      </c>
      <c r="O325" t="str">
        <f>VLOOKUP(A325,Sheet1!A:D,4,0)</f>
        <v>Green</v>
      </c>
      <c r="P325">
        <f>VLOOKUP(A325,Sheet1!A:I,8,0)</f>
        <v>338790</v>
      </c>
      <c r="Q325">
        <f>VLOOKUP(A325,Sheet1!A:I,9,0)</f>
        <v>0</v>
      </c>
      <c r="R325">
        <f>VLOOKUP(A325,Sheet1!A:E,5,0)</f>
        <v>295134</v>
      </c>
      <c r="S325">
        <f>VLOOKUP(A325,Sheet1!A:F,6,0)</f>
        <v>295134</v>
      </c>
      <c r="U325" t="e">
        <f>VLOOKUP(A325,New_scrd!A:H,8,0)</f>
        <v>#N/A</v>
      </c>
    </row>
    <row r="326" spans="1:21" hidden="1" x14ac:dyDescent="0.3">
      <c r="A326" t="s">
        <v>369</v>
      </c>
      <c r="B326" t="s">
        <v>15</v>
      </c>
      <c r="C326">
        <v>25</v>
      </c>
      <c r="D326" t="s">
        <v>25</v>
      </c>
      <c r="E326">
        <v>2019</v>
      </c>
      <c r="F326">
        <v>54</v>
      </c>
      <c r="G326">
        <v>0.76701252499999995</v>
      </c>
      <c r="H326" t="s">
        <v>17</v>
      </c>
      <c r="I326" t="s">
        <v>50</v>
      </c>
      <c r="J326" t="s">
        <v>50</v>
      </c>
      <c r="K326" t="s">
        <v>50</v>
      </c>
      <c r="L326" t="s">
        <v>50</v>
      </c>
      <c r="M326" t="s">
        <v>22</v>
      </c>
      <c r="N326" t="s">
        <v>22</v>
      </c>
      <c r="O326" t="str">
        <f>VLOOKUP(A326,Sheet1!A:D,4,0)</f>
        <v>NA</v>
      </c>
      <c r="P326">
        <f>VLOOKUP(A326,Sheet1!A:I,8,0)</f>
        <v>500464</v>
      </c>
      <c r="Q326">
        <f>VLOOKUP(A326,Sheet1!A:I,9,0)</f>
        <v>0</v>
      </c>
      <c r="R326">
        <f>VLOOKUP(A326,Sheet1!A:E,5,0)</f>
        <v>812895</v>
      </c>
      <c r="S326">
        <f>VLOOKUP(A326,Sheet1!A:F,6,0)</f>
        <v>812895</v>
      </c>
      <c r="U326" t="e">
        <f>VLOOKUP(A326,New_scrd!A:H,8,0)</f>
        <v>#N/A</v>
      </c>
    </row>
    <row r="327" spans="1:21" hidden="1" x14ac:dyDescent="0.3">
      <c r="A327" t="s">
        <v>370</v>
      </c>
      <c r="B327" t="s">
        <v>24</v>
      </c>
      <c r="C327">
        <v>37</v>
      </c>
      <c r="D327" t="s">
        <v>25</v>
      </c>
      <c r="E327">
        <v>2015</v>
      </c>
      <c r="F327">
        <v>31</v>
      </c>
      <c r="G327">
        <v>0.18178</v>
      </c>
      <c r="H327" t="s">
        <v>72</v>
      </c>
      <c r="I327" t="s">
        <v>50</v>
      </c>
      <c r="J327" t="s">
        <v>50</v>
      </c>
      <c r="K327" t="s">
        <v>50</v>
      </c>
      <c r="L327" t="s">
        <v>50</v>
      </c>
      <c r="M327" t="s">
        <v>22</v>
      </c>
      <c r="N327" t="s">
        <v>22</v>
      </c>
      <c r="O327" t="str">
        <f>VLOOKUP(A327,Sheet1!A:D,4,0)</f>
        <v>Manual</v>
      </c>
      <c r="P327">
        <f>VLOOKUP(A327,Sheet1!A:I,8,0)</f>
        <v>127312</v>
      </c>
      <c r="Q327">
        <f>VLOOKUP(A327,Sheet1!A:I,9,0)</f>
        <v>0</v>
      </c>
      <c r="R327">
        <f>VLOOKUP(A327,Sheet1!A:E,5,0)</f>
        <v>201991.27</v>
      </c>
      <c r="S327">
        <f>VLOOKUP(A327,Sheet1!A:F,6,0)</f>
        <v>202760</v>
      </c>
      <c r="U327" t="e">
        <f>VLOOKUP(A327,New_scrd!A:H,8,0)</f>
        <v>#N/A</v>
      </c>
    </row>
    <row r="328" spans="1:21" hidden="1" x14ac:dyDescent="0.3">
      <c r="A328" t="s">
        <v>371</v>
      </c>
      <c r="B328" t="s">
        <v>15</v>
      </c>
      <c r="C328">
        <v>19</v>
      </c>
      <c r="D328" t="s">
        <v>25</v>
      </c>
      <c r="E328">
        <v>2014</v>
      </c>
      <c r="F328">
        <v>50</v>
      </c>
      <c r="G328">
        <v>0.608036036</v>
      </c>
      <c r="H328" t="s">
        <v>17</v>
      </c>
      <c r="I328" t="s">
        <v>50</v>
      </c>
      <c r="J328" t="s">
        <v>50</v>
      </c>
      <c r="K328" t="s">
        <v>50</v>
      </c>
      <c r="L328" t="s">
        <v>50</v>
      </c>
      <c r="M328" t="s">
        <v>22</v>
      </c>
      <c r="N328" t="s">
        <v>22</v>
      </c>
      <c r="O328" t="str">
        <f>VLOOKUP(A328,Sheet1!A:D,4,0)</f>
        <v>Manual</v>
      </c>
      <c r="P328">
        <f>VLOOKUP(A328,Sheet1!A:I,8,0)</f>
        <v>349240</v>
      </c>
      <c r="Q328">
        <f>VLOOKUP(A328,Sheet1!A:I,9,0)</f>
        <v>0</v>
      </c>
      <c r="R328">
        <f>VLOOKUP(A328,Sheet1!A:E,5,0)</f>
        <v>430800</v>
      </c>
      <c r="S328">
        <f>VLOOKUP(A328,Sheet1!A:F,6,0)</f>
        <v>430800</v>
      </c>
      <c r="U328" t="e">
        <f>VLOOKUP(A328,New_scrd!A:H,8,0)</f>
        <v>#N/A</v>
      </c>
    </row>
    <row r="329" spans="1:21" hidden="1" x14ac:dyDescent="0.3">
      <c r="A329" t="s">
        <v>372</v>
      </c>
      <c r="B329" t="s">
        <v>24</v>
      </c>
      <c r="C329">
        <v>61</v>
      </c>
      <c r="D329" t="s">
        <v>31</v>
      </c>
      <c r="E329">
        <v>2006</v>
      </c>
      <c r="F329">
        <v>50</v>
      </c>
      <c r="G329">
        <v>0.370511429</v>
      </c>
      <c r="H329" t="s">
        <v>72</v>
      </c>
      <c r="I329" t="s">
        <v>18</v>
      </c>
      <c r="J329" t="s">
        <v>32</v>
      </c>
      <c r="K329" t="s">
        <v>20</v>
      </c>
      <c r="L329" t="s">
        <v>34</v>
      </c>
      <c r="M329" t="s">
        <v>22</v>
      </c>
      <c r="N329" t="s">
        <v>22</v>
      </c>
      <c r="O329" t="str">
        <f>VLOOKUP(A329,Sheet1!A:D,4,0)</f>
        <v>Green</v>
      </c>
      <c r="P329">
        <f>VLOOKUP(A329,Sheet1!A:I,8,0)</f>
        <v>245535</v>
      </c>
      <c r="Q329">
        <f>VLOOKUP(A329,Sheet1!A:I,9,0)</f>
        <v>0</v>
      </c>
      <c r="R329">
        <f>VLOOKUP(A329,Sheet1!A:E,5,0)</f>
        <v>147865.79999999999</v>
      </c>
      <c r="S329">
        <f>VLOOKUP(A329,Sheet1!A:F,6,0)</f>
        <v>162576</v>
      </c>
      <c r="U329" t="e">
        <f>VLOOKUP(A329,New_scrd!A:H,8,0)</f>
        <v>#N/A</v>
      </c>
    </row>
    <row r="330" spans="1:21" hidden="1" x14ac:dyDescent="0.3">
      <c r="A330" t="s">
        <v>373</v>
      </c>
      <c r="B330" t="s">
        <v>24</v>
      </c>
      <c r="C330">
        <v>49</v>
      </c>
      <c r="D330" t="s">
        <v>28</v>
      </c>
      <c r="E330">
        <v>2011</v>
      </c>
      <c r="F330">
        <v>42</v>
      </c>
      <c r="G330">
        <v>0.58476249999999996</v>
      </c>
      <c r="H330" t="s">
        <v>17</v>
      </c>
      <c r="I330" t="s">
        <v>63</v>
      </c>
      <c r="J330" t="s">
        <v>32</v>
      </c>
      <c r="K330" t="s">
        <v>20</v>
      </c>
      <c r="L330" t="s">
        <v>21</v>
      </c>
      <c r="M330" t="s">
        <v>22</v>
      </c>
      <c r="N330" t="s">
        <v>22</v>
      </c>
      <c r="O330" t="str">
        <f>VLOOKUP(A330,Sheet1!A:D,4,0)</f>
        <v>Manual</v>
      </c>
      <c r="P330">
        <f>VLOOKUP(A330,Sheet1!A:I,8,0)</f>
        <v>422300</v>
      </c>
      <c r="Q330">
        <f>VLOOKUP(A330,Sheet1!A:I,9,0)</f>
        <v>0</v>
      </c>
      <c r="R330">
        <f>VLOOKUP(A330,Sheet1!A:E,5,0)</f>
        <v>189070</v>
      </c>
      <c r="S330">
        <f>VLOOKUP(A330,Sheet1!A:F,6,0)</f>
        <v>189070</v>
      </c>
      <c r="U330" t="e">
        <f>VLOOKUP(A330,New_scrd!A:H,8,0)</f>
        <v>#N/A</v>
      </c>
    </row>
    <row r="331" spans="1:21" hidden="1" x14ac:dyDescent="0.3">
      <c r="A331" t="s">
        <v>374</v>
      </c>
      <c r="B331" t="s">
        <v>15</v>
      </c>
      <c r="C331">
        <v>49</v>
      </c>
      <c r="D331" t="s">
        <v>25</v>
      </c>
      <c r="E331">
        <v>2005</v>
      </c>
      <c r="F331">
        <v>46</v>
      </c>
      <c r="G331">
        <v>0.51981756999999995</v>
      </c>
      <c r="H331" t="s">
        <v>17</v>
      </c>
      <c r="I331" t="s">
        <v>46</v>
      </c>
      <c r="J331" t="s">
        <v>32</v>
      </c>
      <c r="K331" t="s">
        <v>43</v>
      </c>
      <c r="L331" t="s">
        <v>34</v>
      </c>
      <c r="M331" t="s">
        <v>22</v>
      </c>
      <c r="N331" t="s">
        <v>22</v>
      </c>
      <c r="O331" t="str">
        <f>VLOOKUP(A331,Sheet1!A:D,4,0)</f>
        <v>Green</v>
      </c>
      <c r="P331">
        <f>VLOOKUP(A331,Sheet1!A:I,8,0)</f>
        <v>297271</v>
      </c>
      <c r="Q331">
        <f>VLOOKUP(A331,Sheet1!A:I,9,0)</f>
        <v>0</v>
      </c>
      <c r="R331">
        <f>VLOOKUP(A331,Sheet1!A:E,5,0)</f>
        <v>233285</v>
      </c>
      <c r="S331">
        <f>VLOOKUP(A331,Sheet1!A:F,6,0)</f>
        <v>241723</v>
      </c>
      <c r="U331" t="e">
        <f>VLOOKUP(A331,New_scrd!A:H,8,0)</f>
        <v>#N/A</v>
      </c>
    </row>
    <row r="332" spans="1:21" hidden="1" x14ac:dyDescent="0.3">
      <c r="A332" t="s">
        <v>375</v>
      </c>
      <c r="B332" t="s">
        <v>15</v>
      </c>
      <c r="C332">
        <v>43</v>
      </c>
      <c r="D332" t="s">
        <v>28</v>
      </c>
      <c r="E332">
        <v>2015</v>
      </c>
      <c r="F332">
        <v>32</v>
      </c>
      <c r="G332">
        <v>0.67544695700000001</v>
      </c>
      <c r="H332" t="s">
        <v>72</v>
      </c>
      <c r="I332" t="s">
        <v>18</v>
      </c>
      <c r="J332" t="s">
        <v>32</v>
      </c>
      <c r="K332" t="s">
        <v>20</v>
      </c>
      <c r="L332" t="s">
        <v>34</v>
      </c>
      <c r="M332" t="s">
        <v>22</v>
      </c>
      <c r="N332" t="s">
        <v>22</v>
      </c>
      <c r="O332" t="str">
        <f>VLOOKUP(A332,Sheet1!A:D,4,0)</f>
        <v>NA</v>
      </c>
      <c r="P332">
        <f>VLOOKUP(A332,Sheet1!A:I,8,0)</f>
        <v>616231</v>
      </c>
      <c r="Q332">
        <f>VLOOKUP(A332,Sheet1!A:I,9,0)</f>
        <v>0</v>
      </c>
      <c r="R332">
        <f>VLOOKUP(A332,Sheet1!A:E,5,0)</f>
        <v>475770</v>
      </c>
      <c r="S332">
        <f>VLOOKUP(A332,Sheet1!A:F,6,0)</f>
        <v>475770</v>
      </c>
      <c r="U332" t="e">
        <f>VLOOKUP(A332,New_scrd!A:H,8,0)</f>
        <v>#N/A</v>
      </c>
    </row>
    <row r="333" spans="1:21" hidden="1" x14ac:dyDescent="0.3">
      <c r="A333" t="s">
        <v>376</v>
      </c>
      <c r="B333" t="s">
        <v>24</v>
      </c>
      <c r="C333">
        <v>61</v>
      </c>
      <c r="D333" t="s">
        <v>31</v>
      </c>
      <c r="E333">
        <v>2012</v>
      </c>
      <c r="F333">
        <v>30</v>
      </c>
      <c r="G333">
        <v>0.31202817599999999</v>
      </c>
      <c r="H333" t="s">
        <v>72</v>
      </c>
      <c r="I333" t="s">
        <v>46</v>
      </c>
      <c r="J333" t="s">
        <v>19</v>
      </c>
      <c r="K333" t="s">
        <v>20</v>
      </c>
      <c r="L333" t="s">
        <v>26</v>
      </c>
      <c r="M333" t="s">
        <v>37</v>
      </c>
      <c r="N333" t="s">
        <v>22</v>
      </c>
      <c r="O333" t="str">
        <f>VLOOKUP(A333,Sheet1!A:D,4,0)</f>
        <v>NA</v>
      </c>
      <c r="P333">
        <f>VLOOKUP(A333,Sheet1!A:I,8,0)</f>
        <v>279091</v>
      </c>
      <c r="Q333">
        <f>VLOOKUP(A333,Sheet1!A:I,9,0)</f>
        <v>0</v>
      </c>
      <c r="R333">
        <f>VLOOKUP(A333,Sheet1!A:E,5,0)</f>
        <v>170656</v>
      </c>
      <c r="S333">
        <f>VLOOKUP(A333,Sheet1!A:F,6,0)</f>
        <v>195984</v>
      </c>
      <c r="U333" t="e">
        <f>VLOOKUP(A333,New_scrd!A:H,8,0)</f>
        <v>#N/A</v>
      </c>
    </row>
    <row r="334" spans="1:21" hidden="1" x14ac:dyDescent="0.3">
      <c r="A334" t="s">
        <v>377</v>
      </c>
      <c r="B334" t="s">
        <v>15</v>
      </c>
      <c r="C334">
        <v>43</v>
      </c>
      <c r="D334" t="s">
        <v>31</v>
      </c>
      <c r="E334">
        <v>2015</v>
      </c>
      <c r="F334">
        <v>32</v>
      </c>
      <c r="G334">
        <v>0.31754956499999998</v>
      </c>
      <c r="H334" t="s">
        <v>72</v>
      </c>
      <c r="I334" t="s">
        <v>50</v>
      </c>
      <c r="J334" t="s">
        <v>50</v>
      </c>
      <c r="K334" t="s">
        <v>50</v>
      </c>
      <c r="L334" t="s">
        <v>50</v>
      </c>
      <c r="M334" t="s">
        <v>22</v>
      </c>
      <c r="N334" t="s">
        <v>22</v>
      </c>
      <c r="O334" t="str">
        <f>VLOOKUP(A334,Sheet1!A:D,4,0)</f>
        <v>Green</v>
      </c>
      <c r="P334">
        <f>VLOOKUP(A334,Sheet1!A:I,8,0)</f>
        <v>291961</v>
      </c>
      <c r="Q334">
        <f>VLOOKUP(A334,Sheet1!A:I,9,0)</f>
        <v>0</v>
      </c>
      <c r="R334">
        <f>VLOOKUP(A334,Sheet1!A:E,5,0)</f>
        <v>241935</v>
      </c>
      <c r="S334">
        <f>VLOOKUP(A334,Sheet1!A:F,6,0)</f>
        <v>241935</v>
      </c>
      <c r="U334" t="e">
        <f>VLOOKUP(A334,New_scrd!A:H,8,0)</f>
        <v>#N/A</v>
      </c>
    </row>
    <row r="335" spans="1:21" hidden="1" x14ac:dyDescent="0.3">
      <c r="A335" t="s">
        <v>378</v>
      </c>
      <c r="B335" t="s">
        <v>24</v>
      </c>
      <c r="C335">
        <v>37</v>
      </c>
      <c r="D335" t="s">
        <v>16</v>
      </c>
      <c r="E335">
        <v>2015</v>
      </c>
      <c r="F335">
        <v>43</v>
      </c>
      <c r="G335">
        <v>0.317943478</v>
      </c>
      <c r="H335" t="s">
        <v>72</v>
      </c>
      <c r="I335" t="s">
        <v>50</v>
      </c>
      <c r="J335" t="s">
        <v>50</v>
      </c>
      <c r="K335" t="s">
        <v>50</v>
      </c>
      <c r="L335" t="s">
        <v>50</v>
      </c>
      <c r="M335" t="s">
        <v>22</v>
      </c>
      <c r="N335" t="s">
        <v>22</v>
      </c>
      <c r="O335" t="str">
        <f>VLOOKUP(A335,Sheet1!A:D,4,0)</f>
        <v>Manual</v>
      </c>
      <c r="P335">
        <f>VLOOKUP(A335,Sheet1!A:I,8,0)</f>
        <v>221474</v>
      </c>
      <c r="Q335">
        <f>VLOOKUP(A335,Sheet1!A:I,9,0)</f>
        <v>0</v>
      </c>
      <c r="R335">
        <f>VLOOKUP(A335,Sheet1!A:E,5,0)</f>
        <v>343300</v>
      </c>
      <c r="S335">
        <f>VLOOKUP(A335,Sheet1!A:F,6,0)</f>
        <v>343300</v>
      </c>
      <c r="U335" t="e">
        <f>VLOOKUP(A335,New_scrd!A:H,8,0)</f>
        <v>#N/A</v>
      </c>
    </row>
    <row r="336" spans="1:21" hidden="1" x14ac:dyDescent="0.3">
      <c r="A336" t="s">
        <v>379</v>
      </c>
      <c r="B336" t="s">
        <v>15</v>
      </c>
      <c r="C336">
        <v>61</v>
      </c>
      <c r="D336" t="s">
        <v>16</v>
      </c>
      <c r="E336">
        <v>2019</v>
      </c>
      <c r="F336">
        <v>32</v>
      </c>
      <c r="G336">
        <v>0.67351272699999998</v>
      </c>
      <c r="H336" t="s">
        <v>17</v>
      </c>
      <c r="I336" t="s">
        <v>18</v>
      </c>
      <c r="J336" t="s">
        <v>19</v>
      </c>
      <c r="K336" t="s">
        <v>43</v>
      </c>
      <c r="L336" t="s">
        <v>21</v>
      </c>
      <c r="M336" t="s">
        <v>22</v>
      </c>
      <c r="N336" t="s">
        <v>22</v>
      </c>
      <c r="O336" t="str">
        <f>VLOOKUP(A336,Sheet1!A:D,4,0)</f>
        <v>NA</v>
      </c>
      <c r="P336">
        <f>VLOOKUP(A336,Sheet1!A:I,8,0)</f>
        <v>740645</v>
      </c>
      <c r="Q336">
        <f>VLOOKUP(A336,Sheet1!A:I,9,0)</f>
        <v>0</v>
      </c>
      <c r="R336">
        <f>VLOOKUP(A336,Sheet1!A:E,5,0)</f>
        <v>480288</v>
      </c>
      <c r="S336">
        <f>VLOOKUP(A336,Sheet1!A:F,6,0)</f>
        <v>480288</v>
      </c>
      <c r="U336" t="e">
        <f>VLOOKUP(A336,New_scrd!A:H,8,0)</f>
        <v>#N/A</v>
      </c>
    </row>
    <row r="337" spans="1:21" hidden="1" x14ac:dyDescent="0.3">
      <c r="A337" t="s">
        <v>380</v>
      </c>
      <c r="B337" t="s">
        <v>24</v>
      </c>
      <c r="C337">
        <v>37</v>
      </c>
      <c r="D337" t="s">
        <v>28</v>
      </c>
      <c r="E337">
        <v>2008</v>
      </c>
      <c r="F337">
        <v>35</v>
      </c>
      <c r="G337">
        <v>0.337725161</v>
      </c>
      <c r="H337" t="s">
        <v>72</v>
      </c>
      <c r="I337" t="s">
        <v>63</v>
      </c>
      <c r="J337" t="s">
        <v>19</v>
      </c>
      <c r="K337" t="s">
        <v>20</v>
      </c>
      <c r="L337" t="s">
        <v>21</v>
      </c>
      <c r="M337" t="s">
        <v>22</v>
      </c>
      <c r="N337" t="s">
        <v>22</v>
      </c>
      <c r="O337" t="str">
        <f>VLOOKUP(A337,Sheet1!A:D,4,0)</f>
        <v>Green</v>
      </c>
      <c r="P337">
        <f>VLOOKUP(A337,Sheet1!A:I,8,0)</f>
        <v>199614</v>
      </c>
      <c r="Q337">
        <f>VLOOKUP(A337,Sheet1!A:I,9,0)</f>
        <v>0</v>
      </c>
      <c r="R337">
        <f>VLOOKUP(A337,Sheet1!A:E,5,0)</f>
        <v>182000</v>
      </c>
      <c r="S337">
        <f>VLOOKUP(A337,Sheet1!A:F,6,0)</f>
        <v>182000</v>
      </c>
      <c r="U337" t="e">
        <f>VLOOKUP(A337,New_scrd!A:H,8,0)</f>
        <v>#N/A</v>
      </c>
    </row>
    <row r="338" spans="1:21" hidden="1" x14ac:dyDescent="0.3">
      <c r="A338" t="s">
        <v>381</v>
      </c>
      <c r="B338" t="s">
        <v>15</v>
      </c>
      <c r="C338">
        <v>49</v>
      </c>
      <c r="D338" t="s">
        <v>16</v>
      </c>
      <c r="E338">
        <v>2012</v>
      </c>
      <c r="F338">
        <v>33</v>
      </c>
      <c r="G338">
        <v>0.59060487800000006</v>
      </c>
      <c r="H338" t="s">
        <v>17</v>
      </c>
      <c r="I338" t="s">
        <v>50</v>
      </c>
      <c r="J338" t="s">
        <v>50</v>
      </c>
      <c r="K338" t="s">
        <v>50</v>
      </c>
      <c r="L338" t="s">
        <v>50</v>
      </c>
      <c r="M338" t="s">
        <v>22</v>
      </c>
      <c r="N338" t="s">
        <v>22</v>
      </c>
      <c r="O338" t="str">
        <f>VLOOKUP(A338,Sheet1!A:D,4,0)</f>
        <v>NA</v>
      </c>
      <c r="P338">
        <f>VLOOKUP(A338,Sheet1!A:I,8,0)</f>
        <v>646116</v>
      </c>
      <c r="Q338">
        <f>VLOOKUP(A338,Sheet1!A:I,9,0)</f>
        <v>0</v>
      </c>
      <c r="R338">
        <f>VLOOKUP(A338,Sheet1!A:E,5,0)</f>
        <v>285888</v>
      </c>
      <c r="S338">
        <f>VLOOKUP(A338,Sheet1!A:F,6,0)</f>
        <v>341512</v>
      </c>
      <c r="U338" t="e">
        <f>VLOOKUP(A338,New_scrd!A:H,8,0)</f>
        <v>#N/A</v>
      </c>
    </row>
    <row r="339" spans="1:21" hidden="1" x14ac:dyDescent="0.3">
      <c r="A339" t="s">
        <v>382</v>
      </c>
      <c r="B339" t="s">
        <v>15</v>
      </c>
      <c r="C339">
        <v>49</v>
      </c>
      <c r="D339" t="s">
        <v>31</v>
      </c>
      <c r="E339">
        <v>2014</v>
      </c>
      <c r="F339">
        <v>34</v>
      </c>
      <c r="G339">
        <v>0.56627514499999998</v>
      </c>
      <c r="H339" t="s">
        <v>72</v>
      </c>
      <c r="I339" t="s">
        <v>63</v>
      </c>
      <c r="J339" t="s">
        <v>19</v>
      </c>
      <c r="K339" t="s">
        <v>20</v>
      </c>
      <c r="L339" t="s">
        <v>50</v>
      </c>
      <c r="M339" t="s">
        <v>22</v>
      </c>
      <c r="N339" t="s">
        <v>22</v>
      </c>
      <c r="O339" t="str">
        <f>VLOOKUP(A339,Sheet1!A:D,4,0)</f>
        <v>Green</v>
      </c>
      <c r="P339">
        <f>VLOOKUP(A339,Sheet1!A:I,8,0)</f>
        <v>808317</v>
      </c>
      <c r="Q339">
        <f>VLOOKUP(A339,Sheet1!A:I,9,0)</f>
        <v>0</v>
      </c>
      <c r="R339">
        <f>VLOOKUP(A339,Sheet1!A:E,5,0)</f>
        <v>444342</v>
      </c>
      <c r="S339">
        <f>VLOOKUP(A339,Sheet1!A:F,6,0)</f>
        <v>515786</v>
      </c>
      <c r="U339" t="e">
        <f>VLOOKUP(A339,New_scrd!A:H,8,0)</f>
        <v>#N/A</v>
      </c>
    </row>
    <row r="340" spans="1:21" hidden="1" x14ac:dyDescent="0.3">
      <c r="A340" t="s">
        <v>383</v>
      </c>
      <c r="B340" t="s">
        <v>24</v>
      </c>
      <c r="C340">
        <v>37</v>
      </c>
      <c r="D340" t="s">
        <v>25</v>
      </c>
      <c r="E340">
        <v>2017</v>
      </c>
      <c r="F340">
        <v>46</v>
      </c>
      <c r="G340">
        <v>0.42912666700000002</v>
      </c>
      <c r="H340" t="s">
        <v>72</v>
      </c>
      <c r="I340" t="s">
        <v>50</v>
      </c>
      <c r="J340" t="s">
        <v>50</v>
      </c>
      <c r="K340" t="s">
        <v>50</v>
      </c>
      <c r="L340" t="s">
        <v>50</v>
      </c>
      <c r="M340" t="s">
        <v>22</v>
      </c>
      <c r="N340" t="s">
        <v>22</v>
      </c>
      <c r="O340" t="str">
        <f>VLOOKUP(A340,Sheet1!A:D,4,0)</f>
        <v>Green</v>
      </c>
      <c r="P340">
        <f>VLOOKUP(A340,Sheet1!A:I,8,0)</f>
        <v>376762</v>
      </c>
      <c r="Q340">
        <f>VLOOKUP(A340,Sheet1!A:I,9,0)</f>
        <v>0</v>
      </c>
      <c r="R340">
        <f>VLOOKUP(A340,Sheet1!A:E,5,0)</f>
        <v>339555</v>
      </c>
      <c r="S340">
        <f>VLOOKUP(A340,Sheet1!A:F,6,0)</f>
        <v>339555</v>
      </c>
      <c r="U340" t="e">
        <f>VLOOKUP(A340,New_scrd!A:H,8,0)</f>
        <v>#N/A</v>
      </c>
    </row>
    <row r="341" spans="1:21" hidden="1" x14ac:dyDescent="0.3">
      <c r="A341" t="s">
        <v>384</v>
      </c>
      <c r="B341" t="s">
        <v>24</v>
      </c>
      <c r="C341">
        <v>25</v>
      </c>
      <c r="D341" t="s">
        <v>31</v>
      </c>
      <c r="E341">
        <v>2008</v>
      </c>
      <c r="F341">
        <v>43</v>
      </c>
      <c r="G341">
        <v>0.27357806499999998</v>
      </c>
      <c r="H341" t="s">
        <v>17</v>
      </c>
      <c r="I341" t="s">
        <v>50</v>
      </c>
      <c r="J341" t="s">
        <v>50</v>
      </c>
      <c r="K341" t="s">
        <v>50</v>
      </c>
      <c r="L341" t="s">
        <v>50</v>
      </c>
      <c r="M341" t="s">
        <v>22</v>
      </c>
      <c r="N341" t="s">
        <v>22</v>
      </c>
      <c r="O341" t="str">
        <f>VLOOKUP(A341,Sheet1!A:D,4,0)</f>
        <v>Green</v>
      </c>
      <c r="P341">
        <f>VLOOKUP(A341,Sheet1!A:I,8,0)</f>
        <v>136866</v>
      </c>
      <c r="Q341">
        <f>VLOOKUP(A341,Sheet1!A:I,9,0)</f>
        <v>0</v>
      </c>
      <c r="R341">
        <f>VLOOKUP(A341,Sheet1!A:E,5,0)</f>
        <v>169680</v>
      </c>
      <c r="S341">
        <f>VLOOKUP(A341,Sheet1!A:F,6,0)</f>
        <v>169680</v>
      </c>
      <c r="U341" t="e">
        <f>VLOOKUP(A341,New_scrd!A:H,8,0)</f>
        <v>#N/A</v>
      </c>
    </row>
    <row r="342" spans="1:21" hidden="1" x14ac:dyDescent="0.3">
      <c r="A342" t="s">
        <v>385</v>
      </c>
      <c r="B342" t="s">
        <v>15</v>
      </c>
      <c r="C342">
        <v>37</v>
      </c>
      <c r="D342" t="s">
        <v>31</v>
      </c>
      <c r="E342">
        <v>2013</v>
      </c>
      <c r="F342">
        <v>33</v>
      </c>
      <c r="G342">
        <v>0.398838095</v>
      </c>
      <c r="H342" t="s">
        <v>17</v>
      </c>
      <c r="I342" t="s">
        <v>63</v>
      </c>
      <c r="J342" t="s">
        <v>19</v>
      </c>
      <c r="K342" t="s">
        <v>109</v>
      </c>
      <c r="L342" t="s">
        <v>34</v>
      </c>
      <c r="M342" t="s">
        <v>37</v>
      </c>
      <c r="N342" t="s">
        <v>22</v>
      </c>
      <c r="O342" t="str">
        <f>VLOOKUP(A342,Sheet1!A:D,4,0)</f>
        <v>Green</v>
      </c>
      <c r="P342">
        <f>VLOOKUP(A342,Sheet1!A:I,8,0)</f>
        <v>411715</v>
      </c>
      <c r="Q342">
        <f>VLOOKUP(A342,Sheet1!A:I,9,0)</f>
        <v>411715</v>
      </c>
      <c r="R342">
        <f>VLOOKUP(A342,Sheet1!A:E,5,0)</f>
        <v>52376</v>
      </c>
      <c r="S342">
        <f>VLOOKUP(A342,Sheet1!A:F,6,0)</f>
        <v>221386</v>
      </c>
      <c r="U342" t="e">
        <f>VLOOKUP(A342,New_scrd!A:H,8,0)</f>
        <v>#N/A</v>
      </c>
    </row>
    <row r="343" spans="1:21" hidden="1" x14ac:dyDescent="0.3">
      <c r="A343" t="s">
        <v>386</v>
      </c>
      <c r="B343" t="s">
        <v>24</v>
      </c>
      <c r="C343">
        <v>25</v>
      </c>
      <c r="D343" t="s">
        <v>31</v>
      </c>
      <c r="E343">
        <v>2009</v>
      </c>
      <c r="F343">
        <v>43</v>
      </c>
      <c r="G343">
        <v>0.36653134300000001</v>
      </c>
      <c r="H343" t="s">
        <v>17</v>
      </c>
      <c r="I343" t="s">
        <v>50</v>
      </c>
      <c r="J343" t="s">
        <v>50</v>
      </c>
      <c r="K343" t="s">
        <v>50</v>
      </c>
      <c r="L343" t="s">
        <v>50</v>
      </c>
      <c r="M343" t="s">
        <v>22</v>
      </c>
      <c r="N343" t="s">
        <v>22</v>
      </c>
      <c r="O343" t="str">
        <f>VLOOKUP(A343,Sheet1!A:D,4,0)</f>
        <v>Manual</v>
      </c>
      <c r="P343">
        <f>VLOOKUP(A343,Sheet1!A:I,8,0)</f>
        <v>120845</v>
      </c>
      <c r="Q343">
        <f>VLOOKUP(A343,Sheet1!A:I,9,0)</f>
        <v>0</v>
      </c>
      <c r="R343">
        <f>VLOOKUP(A343,Sheet1!A:E,5,0)</f>
        <v>338760</v>
      </c>
      <c r="S343">
        <f>VLOOKUP(A343,Sheet1!A:F,6,0)</f>
        <v>338760</v>
      </c>
      <c r="U343" t="e">
        <f>VLOOKUP(A343,New_scrd!A:H,8,0)</f>
        <v>#N/A</v>
      </c>
    </row>
    <row r="344" spans="1:21" hidden="1" x14ac:dyDescent="0.3">
      <c r="A344" t="s">
        <v>387</v>
      </c>
      <c r="B344" t="s">
        <v>24</v>
      </c>
      <c r="C344">
        <v>13</v>
      </c>
      <c r="D344" t="s">
        <v>16</v>
      </c>
      <c r="E344">
        <v>2011</v>
      </c>
      <c r="F344">
        <v>29</v>
      </c>
      <c r="G344">
        <v>0.17928670999999999</v>
      </c>
      <c r="H344" t="s">
        <v>72</v>
      </c>
      <c r="I344" t="s">
        <v>46</v>
      </c>
      <c r="J344" t="s">
        <v>32</v>
      </c>
      <c r="K344" t="s">
        <v>109</v>
      </c>
      <c r="L344" t="s">
        <v>34</v>
      </c>
      <c r="M344" t="s">
        <v>22</v>
      </c>
      <c r="N344" t="s">
        <v>22</v>
      </c>
      <c r="O344" t="str">
        <f>VLOOKUP(A344,Sheet1!A:D,4,0)</f>
        <v>Green</v>
      </c>
      <c r="P344">
        <f>VLOOKUP(A344,Sheet1!A:I,8,0)</f>
        <v>41521</v>
      </c>
      <c r="Q344">
        <f>VLOOKUP(A344,Sheet1!A:I,9,0)</f>
        <v>0</v>
      </c>
      <c r="R344">
        <f>VLOOKUP(A344,Sheet1!A:E,5,0)</f>
        <v>202349.86</v>
      </c>
      <c r="S344">
        <f>VLOOKUP(A344,Sheet1!A:F,6,0)</f>
        <v>247507</v>
      </c>
      <c r="U344" t="e">
        <f>VLOOKUP(A344,New_scrd!A:H,8,0)</f>
        <v>#N/A</v>
      </c>
    </row>
    <row r="345" spans="1:21" hidden="1" x14ac:dyDescent="0.3">
      <c r="A345" t="s">
        <v>388</v>
      </c>
      <c r="B345" t="s">
        <v>24</v>
      </c>
      <c r="C345">
        <v>43</v>
      </c>
      <c r="D345" t="s">
        <v>16</v>
      </c>
      <c r="E345">
        <v>2012</v>
      </c>
      <c r="F345">
        <v>45</v>
      </c>
      <c r="G345">
        <v>0.32875902400000001</v>
      </c>
      <c r="H345" t="s">
        <v>72</v>
      </c>
      <c r="I345" t="s">
        <v>46</v>
      </c>
      <c r="J345" t="s">
        <v>80</v>
      </c>
      <c r="K345" t="s">
        <v>43</v>
      </c>
      <c r="L345" t="s">
        <v>149</v>
      </c>
      <c r="M345" t="s">
        <v>22</v>
      </c>
      <c r="N345" t="s">
        <v>22</v>
      </c>
      <c r="O345" t="str">
        <f>VLOOKUP(A345,Sheet1!A:D,4,0)</f>
        <v>Green</v>
      </c>
      <c r="P345">
        <f>VLOOKUP(A345,Sheet1!A:I,8,0)</f>
        <v>233005</v>
      </c>
      <c r="Q345">
        <f>VLOOKUP(A345,Sheet1!A:I,9,0)</f>
        <v>0</v>
      </c>
      <c r="R345">
        <f>VLOOKUP(A345,Sheet1!A:E,5,0)</f>
        <v>287620</v>
      </c>
      <c r="S345">
        <f>VLOOKUP(A345,Sheet1!A:F,6,0)</f>
        <v>287620</v>
      </c>
      <c r="U345" t="e">
        <f>VLOOKUP(A345,New_scrd!A:H,8,0)</f>
        <v>#N/A</v>
      </c>
    </row>
    <row r="346" spans="1:21" hidden="1" x14ac:dyDescent="0.3">
      <c r="A346" t="s">
        <v>389</v>
      </c>
      <c r="B346" t="s">
        <v>15</v>
      </c>
      <c r="C346">
        <v>37</v>
      </c>
      <c r="D346" t="s">
        <v>31</v>
      </c>
      <c r="E346">
        <v>2012</v>
      </c>
      <c r="F346">
        <v>28</v>
      </c>
      <c r="G346">
        <v>0.77249561</v>
      </c>
      <c r="H346" t="s">
        <v>17</v>
      </c>
      <c r="I346" t="s">
        <v>18</v>
      </c>
      <c r="J346" t="s">
        <v>19</v>
      </c>
      <c r="K346" t="s">
        <v>43</v>
      </c>
      <c r="L346" t="s">
        <v>21</v>
      </c>
      <c r="M346" t="s">
        <v>22</v>
      </c>
      <c r="N346" t="s">
        <v>22</v>
      </c>
      <c r="O346" t="str">
        <f>VLOOKUP(A346,Sheet1!A:D,4,0)</f>
        <v>NA</v>
      </c>
      <c r="P346">
        <f>VLOOKUP(A346,Sheet1!A:I,8,0)</f>
        <v>656892</v>
      </c>
      <c r="Q346">
        <f>VLOOKUP(A346,Sheet1!A:I,9,0)</f>
        <v>0</v>
      </c>
      <c r="R346">
        <f>VLOOKUP(A346,Sheet1!A:E,5,0)</f>
        <v>429823</v>
      </c>
      <c r="S346">
        <f>VLOOKUP(A346,Sheet1!A:F,6,0)</f>
        <v>466609</v>
      </c>
      <c r="U346" t="e">
        <f>VLOOKUP(A346,New_scrd!A:H,8,0)</f>
        <v>#N/A</v>
      </c>
    </row>
    <row r="347" spans="1:21" hidden="1" x14ac:dyDescent="0.3">
      <c r="A347" t="s">
        <v>390</v>
      </c>
      <c r="B347" t="s">
        <v>15</v>
      </c>
      <c r="C347">
        <v>37</v>
      </c>
      <c r="D347" t="s">
        <v>16</v>
      </c>
      <c r="E347">
        <v>2011</v>
      </c>
      <c r="F347">
        <v>50</v>
      </c>
      <c r="G347">
        <v>0.80753548399999997</v>
      </c>
      <c r="H347" t="s">
        <v>17</v>
      </c>
      <c r="I347" t="s">
        <v>18</v>
      </c>
      <c r="J347" t="s">
        <v>32</v>
      </c>
      <c r="K347" t="s">
        <v>43</v>
      </c>
      <c r="L347" t="s">
        <v>34</v>
      </c>
      <c r="M347" t="s">
        <v>22</v>
      </c>
      <c r="N347" t="s">
        <v>22</v>
      </c>
      <c r="O347" t="str">
        <f>VLOOKUP(A347,Sheet1!A:D,4,0)</f>
        <v>Manual</v>
      </c>
      <c r="P347">
        <f>VLOOKUP(A347,Sheet1!A:I,8,0)</f>
        <v>577196</v>
      </c>
      <c r="Q347">
        <f>VLOOKUP(A347,Sheet1!A:I,9,0)</f>
        <v>0</v>
      </c>
      <c r="R347">
        <f>VLOOKUP(A347,Sheet1!A:E,5,0)</f>
        <v>526423.52</v>
      </c>
      <c r="S347">
        <f>VLOOKUP(A347,Sheet1!A:F,6,0)</f>
        <v>526425</v>
      </c>
      <c r="U347" t="e">
        <f>VLOOKUP(A347,New_scrd!A:H,8,0)</f>
        <v>#N/A</v>
      </c>
    </row>
    <row r="348" spans="1:21" hidden="1" x14ac:dyDescent="0.3">
      <c r="A348" t="s">
        <v>391</v>
      </c>
      <c r="B348" t="s">
        <v>15</v>
      </c>
      <c r="C348">
        <v>37</v>
      </c>
      <c r="D348" t="s">
        <v>68</v>
      </c>
      <c r="E348">
        <v>2011</v>
      </c>
      <c r="F348">
        <v>35</v>
      </c>
      <c r="G348">
        <v>0.42662748299999997</v>
      </c>
      <c r="H348" t="s">
        <v>17</v>
      </c>
      <c r="I348" t="s">
        <v>54</v>
      </c>
      <c r="J348" t="s">
        <v>19</v>
      </c>
      <c r="K348" t="s">
        <v>43</v>
      </c>
      <c r="L348" t="s">
        <v>26</v>
      </c>
      <c r="M348" t="s">
        <v>22</v>
      </c>
      <c r="N348" t="s">
        <v>22</v>
      </c>
      <c r="O348" t="str">
        <f>VLOOKUP(A348,Sheet1!A:D,4,0)</f>
        <v>Green</v>
      </c>
      <c r="P348">
        <f>VLOOKUP(A348,Sheet1!A:I,8,0)</f>
        <v>295810</v>
      </c>
      <c r="Q348">
        <f>VLOOKUP(A348,Sheet1!A:I,9,0)</f>
        <v>0</v>
      </c>
      <c r="R348">
        <f>VLOOKUP(A348,Sheet1!A:E,5,0)</f>
        <v>247520</v>
      </c>
      <c r="S348">
        <f>VLOOKUP(A348,Sheet1!A:F,6,0)</f>
        <v>247520</v>
      </c>
      <c r="U348" t="e">
        <f>VLOOKUP(A348,New_scrd!A:H,8,0)</f>
        <v>#N/A</v>
      </c>
    </row>
    <row r="349" spans="1:21" hidden="1" x14ac:dyDescent="0.3">
      <c r="A349" t="s">
        <v>392</v>
      </c>
      <c r="B349" t="s">
        <v>15</v>
      </c>
      <c r="C349">
        <v>61</v>
      </c>
      <c r="D349" t="s">
        <v>28</v>
      </c>
      <c r="E349">
        <v>2015</v>
      </c>
      <c r="F349">
        <v>44</v>
      </c>
      <c r="G349">
        <v>0.603394714</v>
      </c>
      <c r="H349" t="s">
        <v>17</v>
      </c>
      <c r="I349" t="s">
        <v>18</v>
      </c>
      <c r="J349" t="s">
        <v>80</v>
      </c>
      <c r="K349" t="s">
        <v>20</v>
      </c>
      <c r="L349" t="s">
        <v>34</v>
      </c>
      <c r="M349" t="s">
        <v>22</v>
      </c>
      <c r="N349" t="s">
        <v>22</v>
      </c>
      <c r="O349" t="str">
        <f>VLOOKUP(A349,Sheet1!A:D,4,0)</f>
        <v>NA</v>
      </c>
      <c r="P349">
        <f>VLOOKUP(A349,Sheet1!A:I,8,0)</f>
        <v>676352</v>
      </c>
      <c r="Q349">
        <f>VLOOKUP(A349,Sheet1!A:I,9,0)</f>
        <v>0</v>
      </c>
      <c r="R349">
        <f>VLOOKUP(A349,Sheet1!A:E,5,0)</f>
        <v>247680</v>
      </c>
      <c r="S349">
        <f>VLOOKUP(A349,Sheet1!A:F,6,0)</f>
        <v>321984</v>
      </c>
      <c r="U349" t="e">
        <f>VLOOKUP(A349,New_scrd!A:H,8,0)</f>
        <v>#N/A</v>
      </c>
    </row>
    <row r="350" spans="1:21" hidden="1" x14ac:dyDescent="0.3">
      <c r="A350" t="s">
        <v>393</v>
      </c>
      <c r="B350" t="s">
        <v>15</v>
      </c>
      <c r="C350">
        <v>37</v>
      </c>
      <c r="D350" t="s">
        <v>28</v>
      </c>
      <c r="E350">
        <v>2010</v>
      </c>
      <c r="F350">
        <v>41</v>
      </c>
      <c r="G350">
        <v>0.531214505</v>
      </c>
      <c r="H350" t="s">
        <v>17</v>
      </c>
      <c r="I350" t="s">
        <v>50</v>
      </c>
      <c r="J350" t="s">
        <v>50</v>
      </c>
      <c r="K350" t="s">
        <v>50</v>
      </c>
      <c r="L350" t="s">
        <v>50</v>
      </c>
      <c r="M350" t="s">
        <v>37</v>
      </c>
      <c r="N350" t="s">
        <v>22</v>
      </c>
      <c r="O350" t="str">
        <f>VLOOKUP(A350,Sheet1!A:D,4,0)</f>
        <v>Green</v>
      </c>
      <c r="P350">
        <f>VLOOKUP(A350,Sheet1!A:I,8,0)</f>
        <v>455173</v>
      </c>
      <c r="Q350">
        <f>VLOOKUP(A350,Sheet1!A:I,9,0)</f>
        <v>455173</v>
      </c>
      <c r="R350">
        <f>VLOOKUP(A350,Sheet1!A:E,5,0)</f>
        <v>152867</v>
      </c>
      <c r="S350">
        <f>VLOOKUP(A350,Sheet1!A:F,6,0)</f>
        <v>238469</v>
      </c>
      <c r="U350" t="e">
        <f>VLOOKUP(A350,New_scrd!A:H,8,0)</f>
        <v>#N/A</v>
      </c>
    </row>
    <row r="351" spans="1:21" hidden="1" x14ac:dyDescent="0.3">
      <c r="A351" t="s">
        <v>394</v>
      </c>
      <c r="B351" t="s">
        <v>24</v>
      </c>
      <c r="C351">
        <v>61</v>
      </c>
      <c r="D351" t="s">
        <v>31</v>
      </c>
      <c r="E351">
        <v>2015</v>
      </c>
      <c r="F351">
        <v>27</v>
      </c>
      <c r="G351">
        <v>0.45021304299999998</v>
      </c>
      <c r="H351" t="s">
        <v>72</v>
      </c>
      <c r="I351" t="s">
        <v>46</v>
      </c>
      <c r="J351" t="s">
        <v>19</v>
      </c>
      <c r="K351" t="s">
        <v>20</v>
      </c>
      <c r="L351" t="s">
        <v>26</v>
      </c>
      <c r="M351" t="s">
        <v>22</v>
      </c>
      <c r="N351" t="s">
        <v>22</v>
      </c>
      <c r="O351" t="str">
        <f>VLOOKUP(A351,Sheet1!A:D,4,0)</f>
        <v>Green</v>
      </c>
      <c r="P351">
        <f>VLOOKUP(A351,Sheet1!A:I,8,0)</f>
        <v>441509</v>
      </c>
      <c r="Q351">
        <f>VLOOKUP(A351,Sheet1!A:I,9,0)</f>
        <v>0</v>
      </c>
      <c r="R351">
        <f>VLOOKUP(A351,Sheet1!A:E,5,0)</f>
        <v>352222</v>
      </c>
      <c r="S351">
        <f>VLOOKUP(A351,Sheet1!A:F,6,0)</f>
        <v>352222</v>
      </c>
      <c r="U351" t="e">
        <f>VLOOKUP(A351,New_scrd!A:H,8,0)</f>
        <v>#N/A</v>
      </c>
    </row>
    <row r="352" spans="1:21" hidden="1" x14ac:dyDescent="0.3">
      <c r="A352" t="s">
        <v>395</v>
      </c>
      <c r="B352" t="s">
        <v>24</v>
      </c>
      <c r="C352">
        <v>25</v>
      </c>
      <c r="D352" t="s">
        <v>25</v>
      </c>
      <c r="E352">
        <v>2019</v>
      </c>
      <c r="F352">
        <v>25</v>
      </c>
      <c r="G352">
        <v>0.63909002000000004</v>
      </c>
      <c r="H352" t="s">
        <v>17</v>
      </c>
      <c r="I352" t="s">
        <v>54</v>
      </c>
      <c r="J352" t="s">
        <v>19</v>
      </c>
      <c r="K352" t="s">
        <v>43</v>
      </c>
      <c r="L352" t="s">
        <v>26</v>
      </c>
      <c r="M352" t="s">
        <v>22</v>
      </c>
      <c r="N352" t="s">
        <v>22</v>
      </c>
      <c r="O352" t="str">
        <f>VLOOKUP(A352,Sheet1!A:D,4,0)</f>
        <v>Green</v>
      </c>
      <c r="P352">
        <f>VLOOKUP(A352,Sheet1!A:I,8,0)</f>
        <v>535424</v>
      </c>
      <c r="Q352">
        <f>VLOOKUP(A352,Sheet1!A:I,9,0)</f>
        <v>0</v>
      </c>
      <c r="R352">
        <f>VLOOKUP(A352,Sheet1!A:E,5,0)</f>
        <v>514668</v>
      </c>
      <c r="S352">
        <f>VLOOKUP(A352,Sheet1!A:F,6,0)</f>
        <v>514668</v>
      </c>
      <c r="U352" t="e">
        <f>VLOOKUP(A352,New_scrd!A:H,8,0)</f>
        <v>#N/A</v>
      </c>
    </row>
    <row r="353" spans="1:21" hidden="1" x14ac:dyDescent="0.3">
      <c r="A353" t="s">
        <v>396</v>
      </c>
      <c r="B353" t="s">
        <v>15</v>
      </c>
      <c r="C353">
        <v>49</v>
      </c>
      <c r="D353" t="s">
        <v>28</v>
      </c>
      <c r="E353">
        <v>2016</v>
      </c>
      <c r="F353">
        <v>43</v>
      </c>
      <c r="G353">
        <v>0.412004233</v>
      </c>
      <c r="H353" t="s">
        <v>72</v>
      </c>
      <c r="I353" t="s">
        <v>50</v>
      </c>
      <c r="J353" t="s">
        <v>50</v>
      </c>
      <c r="K353" t="s">
        <v>50</v>
      </c>
      <c r="L353" t="s">
        <v>50</v>
      </c>
      <c r="M353" t="s">
        <v>22</v>
      </c>
      <c r="N353" t="s">
        <v>22</v>
      </c>
      <c r="O353" t="str">
        <f>VLOOKUP(A353,Sheet1!A:D,4,0)</f>
        <v>Green</v>
      </c>
      <c r="P353">
        <f>VLOOKUP(A353,Sheet1!A:I,8,0)</f>
        <v>456468</v>
      </c>
      <c r="Q353">
        <f>VLOOKUP(A353,Sheet1!A:I,9,0)</f>
        <v>0</v>
      </c>
      <c r="R353">
        <f>VLOOKUP(A353,Sheet1!A:E,5,0)</f>
        <v>222888</v>
      </c>
      <c r="S353">
        <f>VLOOKUP(A353,Sheet1!A:F,6,0)</f>
        <v>256022</v>
      </c>
      <c r="U353" t="e">
        <f>VLOOKUP(A353,New_scrd!A:H,8,0)</f>
        <v>#N/A</v>
      </c>
    </row>
    <row r="354" spans="1:21" hidden="1" x14ac:dyDescent="0.3">
      <c r="A354" t="s">
        <v>397</v>
      </c>
      <c r="B354" t="s">
        <v>15</v>
      </c>
      <c r="C354">
        <v>25</v>
      </c>
      <c r="D354" t="s">
        <v>31</v>
      </c>
      <c r="E354">
        <v>2007</v>
      </c>
      <c r="F354">
        <v>45</v>
      </c>
      <c r="G354">
        <v>0.283124706</v>
      </c>
      <c r="H354" t="s">
        <v>72</v>
      </c>
      <c r="I354" t="s">
        <v>50</v>
      </c>
      <c r="J354" t="s">
        <v>50</v>
      </c>
      <c r="K354" t="s">
        <v>50</v>
      </c>
      <c r="L354" t="s">
        <v>50</v>
      </c>
      <c r="M354" t="s">
        <v>22</v>
      </c>
      <c r="N354" t="s">
        <v>37</v>
      </c>
      <c r="O354" t="str">
        <f>VLOOKUP(A354,Sheet1!A:D,4,0)</f>
        <v>Green</v>
      </c>
      <c r="P354">
        <f>VLOOKUP(A354,Sheet1!A:I,8,0)</f>
        <v>62733</v>
      </c>
      <c r="Q354">
        <f>VLOOKUP(A354,Sheet1!A:I,9,0)</f>
        <v>0</v>
      </c>
      <c r="R354">
        <f>VLOOKUP(A354,Sheet1!A:E,5,0)</f>
        <v>260131.6</v>
      </c>
      <c r="S354">
        <f>VLOOKUP(A354,Sheet1!A:F,6,0)</f>
        <v>260169</v>
      </c>
      <c r="U354" t="e">
        <f>VLOOKUP(A354,New_scrd!A:H,8,0)</f>
        <v>#N/A</v>
      </c>
    </row>
    <row r="355" spans="1:21" hidden="1" x14ac:dyDescent="0.3">
      <c r="A355" t="s">
        <v>398</v>
      </c>
      <c r="B355" t="s">
        <v>15</v>
      </c>
      <c r="C355">
        <v>49</v>
      </c>
      <c r="D355" t="s">
        <v>68</v>
      </c>
      <c r="E355">
        <v>2016</v>
      </c>
      <c r="F355">
        <v>38</v>
      </c>
      <c r="G355">
        <v>0.51543957699999998</v>
      </c>
      <c r="H355" t="s">
        <v>17</v>
      </c>
      <c r="I355" t="s">
        <v>18</v>
      </c>
      <c r="J355" t="s">
        <v>32</v>
      </c>
      <c r="K355" t="s">
        <v>78</v>
      </c>
      <c r="L355" t="s">
        <v>34</v>
      </c>
      <c r="M355" t="s">
        <v>22</v>
      </c>
      <c r="N355" t="s">
        <v>22</v>
      </c>
      <c r="O355" t="str">
        <f>VLOOKUP(A355,Sheet1!A:D,4,0)</f>
        <v>NA</v>
      </c>
      <c r="P355">
        <f>VLOOKUP(A355,Sheet1!A:I,8,0)</f>
        <v>509134</v>
      </c>
      <c r="Q355">
        <f>VLOOKUP(A355,Sheet1!A:I,9,0)</f>
        <v>0</v>
      </c>
      <c r="R355">
        <f>VLOOKUP(A355,Sheet1!A:E,5,0)</f>
        <v>364376</v>
      </c>
      <c r="S355">
        <f>VLOOKUP(A355,Sheet1!A:F,6,0)</f>
        <v>377248</v>
      </c>
      <c r="U355" t="e">
        <f>VLOOKUP(A355,New_scrd!A:H,8,0)</f>
        <v>#N/A</v>
      </c>
    </row>
    <row r="356" spans="1:21" hidden="1" x14ac:dyDescent="0.3">
      <c r="A356" t="s">
        <v>399</v>
      </c>
      <c r="B356" t="s">
        <v>24</v>
      </c>
      <c r="C356">
        <v>49</v>
      </c>
      <c r="D356" t="s">
        <v>31</v>
      </c>
      <c r="E356">
        <v>2015</v>
      </c>
      <c r="F356">
        <v>38</v>
      </c>
      <c r="G356">
        <v>0.53826572800000005</v>
      </c>
      <c r="H356" t="s">
        <v>17</v>
      </c>
      <c r="I356" t="s">
        <v>18</v>
      </c>
      <c r="J356" t="s">
        <v>32</v>
      </c>
      <c r="K356" t="s">
        <v>109</v>
      </c>
      <c r="L356" t="s">
        <v>34</v>
      </c>
      <c r="M356" t="s">
        <v>37</v>
      </c>
      <c r="N356" t="s">
        <v>22</v>
      </c>
      <c r="O356" t="str">
        <f>VLOOKUP(A356,Sheet1!A:D,4,0)</f>
        <v>Green</v>
      </c>
      <c r="P356">
        <f>VLOOKUP(A356,Sheet1!A:I,8,0)</f>
        <v>569203</v>
      </c>
      <c r="Q356">
        <f>VLOOKUP(A356,Sheet1!A:I,9,0)</f>
        <v>569203</v>
      </c>
      <c r="R356">
        <f>VLOOKUP(A356,Sheet1!A:E,5,0)</f>
        <v>163086</v>
      </c>
      <c r="S356">
        <f>VLOOKUP(A356,Sheet1!A:F,6,0)</f>
        <v>243991</v>
      </c>
      <c r="U356" t="e">
        <f>VLOOKUP(A356,New_scrd!A:H,8,0)</f>
        <v>#N/A</v>
      </c>
    </row>
    <row r="357" spans="1:21" hidden="1" x14ac:dyDescent="0.3">
      <c r="A357" t="s">
        <v>400</v>
      </c>
      <c r="B357" t="s">
        <v>24</v>
      </c>
      <c r="C357">
        <v>37</v>
      </c>
      <c r="D357" t="s">
        <v>25</v>
      </c>
      <c r="E357">
        <v>2012</v>
      </c>
      <c r="F357">
        <v>47</v>
      </c>
      <c r="G357">
        <v>0.52279245299999999</v>
      </c>
      <c r="H357" t="s">
        <v>72</v>
      </c>
      <c r="I357" t="s">
        <v>63</v>
      </c>
      <c r="J357" t="s">
        <v>50</v>
      </c>
      <c r="K357" t="s">
        <v>50</v>
      </c>
      <c r="L357" t="s">
        <v>50</v>
      </c>
      <c r="M357" t="s">
        <v>22</v>
      </c>
      <c r="N357" t="s">
        <v>22</v>
      </c>
      <c r="O357" t="str">
        <f>VLOOKUP(A357,Sheet1!A:D,4,0)</f>
        <v>Green</v>
      </c>
      <c r="P357">
        <f>VLOOKUP(A357,Sheet1!A:I,8,0)</f>
        <v>371240</v>
      </c>
      <c r="Q357">
        <f>VLOOKUP(A357,Sheet1!A:I,9,0)</f>
        <v>0</v>
      </c>
      <c r="R357">
        <f>VLOOKUP(A357,Sheet1!A:E,5,0)</f>
        <v>390832</v>
      </c>
      <c r="S357">
        <f>VLOOKUP(A357,Sheet1!A:F,6,0)</f>
        <v>390832</v>
      </c>
      <c r="U357" t="e">
        <f>VLOOKUP(A357,New_scrd!A:H,8,0)</f>
        <v>#N/A</v>
      </c>
    </row>
    <row r="358" spans="1:21" hidden="1" x14ac:dyDescent="0.3">
      <c r="A358" t="s">
        <v>401</v>
      </c>
      <c r="B358" t="s">
        <v>24</v>
      </c>
      <c r="C358">
        <v>19</v>
      </c>
      <c r="D358" t="s">
        <v>16</v>
      </c>
      <c r="E358">
        <v>2006</v>
      </c>
      <c r="F358">
        <v>44</v>
      </c>
      <c r="G358">
        <v>0.53609857100000002</v>
      </c>
      <c r="H358" t="s">
        <v>72</v>
      </c>
      <c r="I358" t="s">
        <v>63</v>
      </c>
      <c r="J358" t="s">
        <v>50</v>
      </c>
      <c r="K358" t="s">
        <v>50</v>
      </c>
      <c r="L358" t="s">
        <v>50</v>
      </c>
      <c r="M358" t="s">
        <v>22</v>
      </c>
      <c r="N358" t="s">
        <v>22</v>
      </c>
      <c r="O358" t="str">
        <f>VLOOKUP(A358,Sheet1!A:D,4,0)</f>
        <v>Green</v>
      </c>
      <c r="P358">
        <f>VLOOKUP(A358,Sheet1!A:I,8,0)</f>
        <v>117075</v>
      </c>
      <c r="Q358">
        <f>VLOOKUP(A358,Sheet1!A:I,9,0)</f>
        <v>0</v>
      </c>
      <c r="R358">
        <f>VLOOKUP(A358,Sheet1!A:E,5,0)</f>
        <v>416745</v>
      </c>
      <c r="S358">
        <f>VLOOKUP(A358,Sheet1!A:F,6,0)</f>
        <v>416745</v>
      </c>
      <c r="U358" t="e">
        <f>VLOOKUP(A358,New_scrd!A:H,8,0)</f>
        <v>#N/A</v>
      </c>
    </row>
    <row r="359" spans="1:21" hidden="1" x14ac:dyDescent="0.3">
      <c r="A359" t="s">
        <v>402</v>
      </c>
      <c r="B359" t="s">
        <v>24</v>
      </c>
      <c r="C359">
        <v>37</v>
      </c>
      <c r="D359" t="s">
        <v>31</v>
      </c>
      <c r="E359">
        <v>2011</v>
      </c>
      <c r="F359">
        <v>43</v>
      </c>
      <c r="G359">
        <v>0.525735226</v>
      </c>
      <c r="H359" t="s">
        <v>17</v>
      </c>
      <c r="I359" t="s">
        <v>46</v>
      </c>
      <c r="J359" t="s">
        <v>19</v>
      </c>
      <c r="K359" t="s">
        <v>43</v>
      </c>
      <c r="L359" t="s">
        <v>21</v>
      </c>
      <c r="M359" t="s">
        <v>37</v>
      </c>
      <c r="N359" t="s">
        <v>22</v>
      </c>
      <c r="O359" t="str">
        <f>VLOOKUP(A359,Sheet1!A:D,4,0)</f>
        <v>NA</v>
      </c>
      <c r="P359">
        <f>VLOOKUP(A359,Sheet1!A:I,8,0)</f>
        <v>486913</v>
      </c>
      <c r="Q359">
        <f>VLOOKUP(A359,Sheet1!A:I,9,0)</f>
        <v>486913</v>
      </c>
      <c r="R359">
        <f>VLOOKUP(A359,Sheet1!A:E,5,0)</f>
        <v>182437.39</v>
      </c>
      <c r="S359">
        <f>VLOOKUP(A359,Sheet1!A:F,6,0)</f>
        <v>295165</v>
      </c>
      <c r="U359" t="e">
        <f>VLOOKUP(A359,New_scrd!A:H,8,0)</f>
        <v>#N/A</v>
      </c>
    </row>
    <row r="360" spans="1:21" hidden="1" x14ac:dyDescent="0.3">
      <c r="A360" t="s">
        <v>403</v>
      </c>
      <c r="B360" t="s">
        <v>24</v>
      </c>
      <c r="C360">
        <v>19</v>
      </c>
      <c r="D360" t="s">
        <v>28</v>
      </c>
      <c r="E360">
        <v>2011</v>
      </c>
      <c r="F360">
        <v>23</v>
      </c>
      <c r="G360">
        <v>0.55715417300000003</v>
      </c>
      <c r="H360" t="s">
        <v>17</v>
      </c>
      <c r="I360" t="s">
        <v>50</v>
      </c>
      <c r="J360" t="s">
        <v>50</v>
      </c>
      <c r="K360" t="s">
        <v>50</v>
      </c>
      <c r="L360" t="s">
        <v>50</v>
      </c>
      <c r="M360" t="s">
        <v>22</v>
      </c>
      <c r="N360" t="s">
        <v>22</v>
      </c>
      <c r="O360" t="str">
        <f>VLOOKUP(A360,Sheet1!A:D,4,0)</f>
        <v>Manual</v>
      </c>
      <c r="P360">
        <f>VLOOKUP(A360,Sheet1!A:I,8,0)</f>
        <v>291457</v>
      </c>
      <c r="Q360">
        <f>VLOOKUP(A360,Sheet1!A:I,9,0)</f>
        <v>0</v>
      </c>
      <c r="R360">
        <f>VLOOKUP(A360,Sheet1!A:E,5,0)</f>
        <v>344900</v>
      </c>
      <c r="S360">
        <f>VLOOKUP(A360,Sheet1!A:F,6,0)</f>
        <v>344900</v>
      </c>
      <c r="U360" t="e">
        <f>VLOOKUP(A360,New_scrd!A:H,8,0)</f>
        <v>#N/A</v>
      </c>
    </row>
    <row r="361" spans="1:21" hidden="1" x14ac:dyDescent="0.3">
      <c r="A361" t="s">
        <v>404</v>
      </c>
      <c r="B361" t="s">
        <v>15</v>
      </c>
      <c r="C361">
        <v>37</v>
      </c>
      <c r="D361" t="s">
        <v>28</v>
      </c>
      <c r="E361">
        <v>2012</v>
      </c>
      <c r="F361">
        <v>47</v>
      </c>
      <c r="G361">
        <v>0.44353811300000001</v>
      </c>
      <c r="H361" t="s">
        <v>72</v>
      </c>
      <c r="I361" t="s">
        <v>50</v>
      </c>
      <c r="J361" t="s">
        <v>50</v>
      </c>
      <c r="K361" t="s">
        <v>50</v>
      </c>
      <c r="L361" t="s">
        <v>50</v>
      </c>
      <c r="M361" t="s">
        <v>37</v>
      </c>
      <c r="N361" t="s">
        <v>22</v>
      </c>
      <c r="O361" t="str">
        <f>VLOOKUP(A361,Sheet1!A:D,4,0)</f>
        <v>Green</v>
      </c>
      <c r="P361">
        <f>VLOOKUP(A361,Sheet1!A:I,8,0)</f>
        <v>408682</v>
      </c>
      <c r="Q361">
        <f>VLOOKUP(A361,Sheet1!A:I,9,0)</f>
        <v>0</v>
      </c>
      <c r="R361">
        <f>VLOOKUP(A361,Sheet1!A:E,5,0)</f>
        <v>244532</v>
      </c>
      <c r="S361">
        <f>VLOOKUP(A361,Sheet1!A:F,6,0)</f>
        <v>287602</v>
      </c>
      <c r="U361" t="e">
        <f>VLOOKUP(A361,New_scrd!A:H,8,0)</f>
        <v>#N/A</v>
      </c>
    </row>
    <row r="362" spans="1:21" hidden="1" x14ac:dyDescent="0.3">
      <c r="A362" t="s">
        <v>405</v>
      </c>
      <c r="B362" t="s">
        <v>24</v>
      </c>
      <c r="C362">
        <v>25</v>
      </c>
      <c r="D362" t="s">
        <v>68</v>
      </c>
      <c r="E362">
        <v>2007</v>
      </c>
      <c r="F362">
        <v>54</v>
      </c>
      <c r="G362">
        <v>0.54766655500000005</v>
      </c>
      <c r="H362" t="s">
        <v>72</v>
      </c>
      <c r="I362" t="s">
        <v>46</v>
      </c>
      <c r="J362" t="s">
        <v>19</v>
      </c>
      <c r="K362" t="s">
        <v>20</v>
      </c>
      <c r="L362" t="s">
        <v>26</v>
      </c>
      <c r="M362" t="s">
        <v>22</v>
      </c>
      <c r="N362" t="s">
        <v>22</v>
      </c>
      <c r="O362" t="str">
        <f>VLOOKUP(A362,Sheet1!A:D,4,0)</f>
        <v>Green</v>
      </c>
      <c r="P362">
        <f>VLOOKUP(A362,Sheet1!A:I,8,0)</f>
        <v>156686</v>
      </c>
      <c r="Q362">
        <f>VLOOKUP(A362,Sheet1!A:I,9,0)</f>
        <v>0</v>
      </c>
      <c r="R362">
        <f>VLOOKUP(A362,Sheet1!A:E,5,0)</f>
        <v>436057.06</v>
      </c>
      <c r="S362">
        <f>VLOOKUP(A362,Sheet1!A:F,6,0)</f>
        <v>459895</v>
      </c>
      <c r="U362" t="e">
        <f>VLOOKUP(A362,New_scrd!A:H,8,0)</f>
        <v>#N/A</v>
      </c>
    </row>
    <row r="363" spans="1:21" hidden="1" x14ac:dyDescent="0.3">
      <c r="A363" t="s">
        <v>406</v>
      </c>
      <c r="B363" t="s">
        <v>24</v>
      </c>
      <c r="C363">
        <v>31</v>
      </c>
      <c r="D363" t="s">
        <v>16</v>
      </c>
      <c r="E363">
        <v>2007</v>
      </c>
      <c r="F363">
        <v>43</v>
      </c>
      <c r="G363">
        <v>0.56584873899999999</v>
      </c>
      <c r="H363" t="s">
        <v>17</v>
      </c>
      <c r="I363" t="s">
        <v>50</v>
      </c>
      <c r="J363" t="s">
        <v>50</v>
      </c>
      <c r="K363" t="s">
        <v>50</v>
      </c>
      <c r="L363" t="s">
        <v>50</v>
      </c>
      <c r="M363" t="s">
        <v>22</v>
      </c>
      <c r="N363" t="s">
        <v>22</v>
      </c>
      <c r="O363" t="str">
        <f>VLOOKUP(A363,Sheet1!A:D,4,0)</f>
        <v>Green</v>
      </c>
      <c r="P363">
        <f>VLOOKUP(A363,Sheet1!A:I,8,0)</f>
        <v>324585</v>
      </c>
      <c r="Q363">
        <f>VLOOKUP(A363,Sheet1!A:I,9,0)</f>
        <v>0</v>
      </c>
      <c r="R363">
        <f>VLOOKUP(A363,Sheet1!A:E,5,0)</f>
        <v>256516.25</v>
      </c>
      <c r="S363">
        <f>VLOOKUP(A363,Sheet1!A:F,6,0)</f>
        <v>271548</v>
      </c>
      <c r="U363" t="e">
        <f>VLOOKUP(A363,New_scrd!A:H,8,0)</f>
        <v>#N/A</v>
      </c>
    </row>
    <row r="364" spans="1:21" hidden="1" x14ac:dyDescent="0.3">
      <c r="A364" t="s">
        <v>407</v>
      </c>
      <c r="B364" t="s">
        <v>24</v>
      </c>
      <c r="C364">
        <v>49</v>
      </c>
      <c r="D364" t="s">
        <v>25</v>
      </c>
      <c r="E364">
        <v>2015</v>
      </c>
      <c r="F364">
        <v>40</v>
      </c>
      <c r="G364">
        <v>0.59774691899999999</v>
      </c>
      <c r="H364" t="s">
        <v>17</v>
      </c>
      <c r="I364" t="s">
        <v>50</v>
      </c>
      <c r="J364" t="s">
        <v>50</v>
      </c>
      <c r="K364" t="s">
        <v>50</v>
      </c>
      <c r="L364" t="s">
        <v>50</v>
      </c>
      <c r="M364" t="s">
        <v>37</v>
      </c>
      <c r="N364" t="s">
        <v>22</v>
      </c>
      <c r="O364" t="str">
        <f>VLOOKUP(A364,Sheet1!A:D,4,0)</f>
        <v>Manual</v>
      </c>
      <c r="P364">
        <f>VLOOKUP(A364,Sheet1!A:I,8,0)</f>
        <v>645944</v>
      </c>
      <c r="Q364">
        <f>VLOOKUP(A364,Sheet1!A:I,9,0)</f>
        <v>0</v>
      </c>
      <c r="R364">
        <f>VLOOKUP(A364,Sheet1!A:E,5,0)</f>
        <v>184358</v>
      </c>
      <c r="S364">
        <f>VLOOKUP(A364,Sheet1!A:F,6,0)</f>
        <v>258580</v>
      </c>
      <c r="U364" t="e">
        <f>VLOOKUP(A364,New_scrd!A:H,8,0)</f>
        <v>#N/A</v>
      </c>
    </row>
    <row r="365" spans="1:21" hidden="1" x14ac:dyDescent="0.3">
      <c r="A365" t="s">
        <v>408</v>
      </c>
      <c r="B365" t="s">
        <v>15</v>
      </c>
      <c r="C365">
        <v>25</v>
      </c>
      <c r="D365" t="s">
        <v>25</v>
      </c>
      <c r="E365">
        <v>2011</v>
      </c>
      <c r="F365">
        <v>48</v>
      </c>
      <c r="G365">
        <v>0.635473548</v>
      </c>
      <c r="H365" t="s">
        <v>17</v>
      </c>
      <c r="I365" t="s">
        <v>63</v>
      </c>
      <c r="J365" t="s">
        <v>50</v>
      </c>
      <c r="K365" t="s">
        <v>50</v>
      </c>
      <c r="L365" t="s">
        <v>50</v>
      </c>
      <c r="M365" t="s">
        <v>22</v>
      </c>
      <c r="N365" t="s">
        <v>22</v>
      </c>
      <c r="O365" t="str">
        <f>VLOOKUP(A365,Sheet1!A:D,4,0)</f>
        <v>Green</v>
      </c>
      <c r="P365">
        <f>VLOOKUP(A365,Sheet1!A:I,8,0)</f>
        <v>418923</v>
      </c>
      <c r="Q365">
        <f>VLOOKUP(A365,Sheet1!A:I,9,0)</f>
        <v>0</v>
      </c>
      <c r="R365">
        <f>VLOOKUP(A365,Sheet1!A:E,5,0)</f>
        <v>365400</v>
      </c>
      <c r="S365">
        <f>VLOOKUP(A365,Sheet1!A:F,6,0)</f>
        <v>365400</v>
      </c>
      <c r="U365" t="e">
        <f>VLOOKUP(A365,New_scrd!A:H,8,0)</f>
        <v>#N/A</v>
      </c>
    </row>
    <row r="366" spans="1:21" hidden="1" x14ac:dyDescent="0.3">
      <c r="A366" t="s">
        <v>409</v>
      </c>
      <c r="B366" t="s">
        <v>24</v>
      </c>
      <c r="C366">
        <v>25</v>
      </c>
      <c r="D366" t="s">
        <v>31</v>
      </c>
      <c r="E366">
        <v>2011</v>
      </c>
      <c r="F366">
        <v>36</v>
      </c>
      <c r="G366">
        <v>0.48131273200000002</v>
      </c>
      <c r="H366" t="s">
        <v>17</v>
      </c>
      <c r="I366" t="s">
        <v>50</v>
      </c>
      <c r="J366" t="s">
        <v>50</v>
      </c>
      <c r="K366" t="s">
        <v>50</v>
      </c>
      <c r="L366" t="s">
        <v>50</v>
      </c>
      <c r="M366" t="s">
        <v>22</v>
      </c>
      <c r="N366" t="s">
        <v>22</v>
      </c>
      <c r="O366" t="str">
        <f>VLOOKUP(A366,Sheet1!A:D,4,0)</f>
        <v>Manual</v>
      </c>
      <c r="P366">
        <f>VLOOKUP(A366,Sheet1!A:I,8,0)</f>
        <v>313265</v>
      </c>
      <c r="Q366">
        <f>VLOOKUP(A366,Sheet1!A:I,9,0)</f>
        <v>0</v>
      </c>
      <c r="R366">
        <f>VLOOKUP(A366,Sheet1!A:E,5,0)</f>
        <v>249248</v>
      </c>
      <c r="S366">
        <f>VLOOKUP(A366,Sheet1!A:F,6,0)</f>
        <v>255950</v>
      </c>
      <c r="U366" t="e">
        <f>VLOOKUP(A366,New_scrd!A:H,8,0)</f>
        <v>#N/A</v>
      </c>
    </row>
    <row r="367" spans="1:21" hidden="1" x14ac:dyDescent="0.3">
      <c r="A367" t="s">
        <v>410</v>
      </c>
      <c r="B367" t="s">
        <v>24</v>
      </c>
      <c r="C367">
        <v>24</v>
      </c>
      <c r="D367" t="s">
        <v>31</v>
      </c>
      <c r="E367">
        <v>2008</v>
      </c>
      <c r="F367">
        <v>26</v>
      </c>
      <c r="G367">
        <v>0.28237777800000002</v>
      </c>
      <c r="H367" t="s">
        <v>17</v>
      </c>
      <c r="I367" t="s">
        <v>50</v>
      </c>
      <c r="J367" t="s">
        <v>50</v>
      </c>
      <c r="K367" t="s">
        <v>50</v>
      </c>
      <c r="L367" t="s">
        <v>50</v>
      </c>
      <c r="M367" t="s">
        <v>37</v>
      </c>
      <c r="N367" t="s">
        <v>22</v>
      </c>
      <c r="O367" t="str">
        <f>VLOOKUP(A367,Sheet1!A:D,4,0)</f>
        <v>Manual</v>
      </c>
      <c r="P367">
        <f>VLOOKUP(A367,Sheet1!A:I,8,0)</f>
        <v>159624</v>
      </c>
      <c r="Q367">
        <f>VLOOKUP(A367,Sheet1!A:I,9,0)</f>
        <v>0</v>
      </c>
      <c r="R367">
        <f>VLOOKUP(A367,Sheet1!A:E,5,0)</f>
        <v>169499</v>
      </c>
      <c r="S367">
        <f>VLOOKUP(A367,Sheet1!A:F,6,0)</f>
        <v>202905</v>
      </c>
      <c r="U367" t="e">
        <f>VLOOKUP(A367,New_scrd!A:H,8,0)</f>
        <v>#N/A</v>
      </c>
    </row>
    <row r="368" spans="1:21" hidden="1" x14ac:dyDescent="0.3">
      <c r="A368" t="s">
        <v>411</v>
      </c>
      <c r="B368" t="s">
        <v>24</v>
      </c>
      <c r="C368">
        <v>37</v>
      </c>
      <c r="D368" t="s">
        <v>31</v>
      </c>
      <c r="E368">
        <v>2015</v>
      </c>
      <c r="F368">
        <v>49</v>
      </c>
      <c r="G368">
        <v>0.40435565200000001</v>
      </c>
      <c r="H368" t="s">
        <v>17</v>
      </c>
      <c r="I368" t="s">
        <v>50</v>
      </c>
      <c r="J368" t="s">
        <v>50</v>
      </c>
      <c r="K368" t="s">
        <v>50</v>
      </c>
      <c r="L368" t="s">
        <v>50</v>
      </c>
      <c r="M368" t="s">
        <v>22</v>
      </c>
      <c r="N368" t="s">
        <v>22</v>
      </c>
      <c r="O368" t="str">
        <f>VLOOKUP(A368,Sheet1!A:D,4,0)</f>
        <v>Green</v>
      </c>
      <c r="P368">
        <f>VLOOKUP(A368,Sheet1!A:I,8,0)</f>
        <v>399084</v>
      </c>
      <c r="Q368">
        <f>VLOOKUP(A368,Sheet1!A:I,9,0)</f>
        <v>0</v>
      </c>
      <c r="R368">
        <f>VLOOKUP(A368,Sheet1!A:E,5,0)</f>
        <v>221088</v>
      </c>
      <c r="S368">
        <f>VLOOKUP(A368,Sheet1!A:F,6,0)</f>
        <v>278018</v>
      </c>
      <c r="U368" t="e">
        <f>VLOOKUP(A368,New_scrd!A:H,8,0)</f>
        <v>#N/A</v>
      </c>
    </row>
    <row r="369" spans="1:21" hidden="1" x14ac:dyDescent="0.3">
      <c r="A369" t="s">
        <v>412</v>
      </c>
      <c r="B369" t="s">
        <v>15</v>
      </c>
      <c r="C369">
        <v>37</v>
      </c>
      <c r="D369" t="s">
        <v>31</v>
      </c>
      <c r="E369">
        <v>2010</v>
      </c>
      <c r="F369">
        <v>31</v>
      </c>
      <c r="G369">
        <v>0.44618812800000002</v>
      </c>
      <c r="H369" t="s">
        <v>17</v>
      </c>
      <c r="I369" t="s">
        <v>50</v>
      </c>
      <c r="J369" t="s">
        <v>50</v>
      </c>
      <c r="K369" t="s">
        <v>50</v>
      </c>
      <c r="L369" t="s">
        <v>50</v>
      </c>
      <c r="M369" t="s">
        <v>22</v>
      </c>
      <c r="N369" t="s">
        <v>22</v>
      </c>
      <c r="O369" t="str">
        <f>VLOOKUP(A369,Sheet1!A:D,4,0)</f>
        <v>NA</v>
      </c>
      <c r="P369">
        <f>VLOOKUP(A369,Sheet1!A:I,8,0)</f>
        <v>319867</v>
      </c>
      <c r="Q369">
        <f>VLOOKUP(A369,Sheet1!A:I,9,0)</f>
        <v>0</v>
      </c>
      <c r="R369">
        <f>VLOOKUP(A369,Sheet1!A:E,5,0)</f>
        <v>176320</v>
      </c>
      <c r="S369">
        <f>VLOOKUP(A369,Sheet1!A:F,6,0)</f>
        <v>176320</v>
      </c>
      <c r="U369" t="e">
        <f>VLOOKUP(A369,New_scrd!A:H,8,0)</f>
        <v>#N/A</v>
      </c>
    </row>
    <row r="370" spans="1:21" hidden="1" x14ac:dyDescent="0.3">
      <c r="A370" t="s">
        <v>413</v>
      </c>
      <c r="B370" t="s">
        <v>15</v>
      </c>
      <c r="C370">
        <v>25</v>
      </c>
      <c r="D370" t="s">
        <v>414</v>
      </c>
      <c r="E370">
        <v>2015</v>
      </c>
      <c r="F370">
        <v>40</v>
      </c>
      <c r="G370">
        <v>0.18328260900000001</v>
      </c>
      <c r="H370" t="s">
        <v>72</v>
      </c>
      <c r="I370" t="s">
        <v>46</v>
      </c>
      <c r="J370" t="s">
        <v>19</v>
      </c>
      <c r="K370" t="s">
        <v>43</v>
      </c>
      <c r="L370" t="s">
        <v>26</v>
      </c>
      <c r="M370" t="s">
        <v>37</v>
      </c>
      <c r="N370" t="s">
        <v>22</v>
      </c>
      <c r="O370" t="str">
        <f>VLOOKUP(A370,Sheet1!A:D,4,0)</f>
        <v>Green</v>
      </c>
      <c r="P370">
        <f>VLOOKUP(A370,Sheet1!A:I,8,0)</f>
        <v>85016</v>
      </c>
      <c r="Q370">
        <f>VLOOKUP(A370,Sheet1!A:I,9,0)</f>
        <v>85016</v>
      </c>
      <c r="R370">
        <f>VLOOKUP(A370,Sheet1!A:E,5,0)</f>
        <v>211816</v>
      </c>
      <c r="S370">
        <f>VLOOKUP(A370,Sheet1!A:F,6,0)</f>
        <v>258321</v>
      </c>
      <c r="U370" t="e">
        <f>VLOOKUP(A370,New_scrd!A:H,8,0)</f>
        <v>#N/A</v>
      </c>
    </row>
    <row r="371" spans="1:21" hidden="1" x14ac:dyDescent="0.3">
      <c r="A371" t="s">
        <v>415</v>
      </c>
      <c r="B371" t="s">
        <v>24</v>
      </c>
      <c r="C371">
        <v>37</v>
      </c>
      <c r="D371" t="s">
        <v>31</v>
      </c>
      <c r="E371">
        <v>2010</v>
      </c>
      <c r="F371">
        <v>23</v>
      </c>
      <c r="G371">
        <v>0.31191834499999999</v>
      </c>
      <c r="H371" t="s">
        <v>17</v>
      </c>
      <c r="I371" t="s">
        <v>46</v>
      </c>
      <c r="J371" t="s">
        <v>80</v>
      </c>
      <c r="K371" t="s">
        <v>43</v>
      </c>
      <c r="L371" t="s">
        <v>34</v>
      </c>
      <c r="M371" t="s">
        <v>22</v>
      </c>
      <c r="N371" t="s">
        <v>22</v>
      </c>
      <c r="O371" t="str">
        <f>VLOOKUP(A371,Sheet1!A:D,4,0)</f>
        <v>Green</v>
      </c>
      <c r="P371">
        <f>VLOOKUP(A371,Sheet1!A:I,8,0)</f>
        <v>233397</v>
      </c>
      <c r="Q371">
        <f>VLOOKUP(A371,Sheet1!A:I,9,0)</f>
        <v>0</v>
      </c>
      <c r="R371">
        <f>VLOOKUP(A371,Sheet1!A:E,5,0)</f>
        <v>146041</v>
      </c>
      <c r="S371">
        <f>VLOOKUP(A371,Sheet1!A:F,6,0)</f>
        <v>155111</v>
      </c>
      <c r="U371" t="e">
        <f>VLOOKUP(A371,New_scrd!A:H,8,0)</f>
        <v>#N/A</v>
      </c>
    </row>
    <row r="372" spans="1:21" hidden="1" x14ac:dyDescent="0.3">
      <c r="A372" t="s">
        <v>416</v>
      </c>
      <c r="B372" t="s">
        <v>15</v>
      </c>
      <c r="C372">
        <v>61</v>
      </c>
      <c r="D372" t="s">
        <v>31</v>
      </c>
      <c r="E372">
        <v>2015</v>
      </c>
      <c r="F372">
        <v>32</v>
      </c>
      <c r="G372">
        <v>0.45049217400000002</v>
      </c>
      <c r="H372" t="s">
        <v>17</v>
      </c>
      <c r="I372" t="s">
        <v>63</v>
      </c>
      <c r="J372" t="s">
        <v>32</v>
      </c>
      <c r="K372" t="s">
        <v>43</v>
      </c>
      <c r="L372" t="s">
        <v>21</v>
      </c>
      <c r="M372" t="s">
        <v>37</v>
      </c>
      <c r="N372" t="s">
        <v>22</v>
      </c>
      <c r="O372" t="str">
        <f>VLOOKUP(A372,Sheet1!A:D,4,0)</f>
        <v>Green</v>
      </c>
      <c r="P372">
        <f>VLOOKUP(A372,Sheet1!A:I,8,0)</f>
        <v>542474</v>
      </c>
      <c r="Q372">
        <f>VLOOKUP(A372,Sheet1!A:I,9,0)</f>
        <v>542474</v>
      </c>
      <c r="R372">
        <f>VLOOKUP(A372,Sheet1!A:E,5,0)</f>
        <v>199219</v>
      </c>
      <c r="S372">
        <f>VLOOKUP(A372,Sheet1!A:F,6,0)</f>
        <v>301904</v>
      </c>
      <c r="U372" t="e">
        <f>VLOOKUP(A372,New_scrd!A:H,8,0)</f>
        <v>#N/A</v>
      </c>
    </row>
    <row r="373" spans="1:21" hidden="1" x14ac:dyDescent="0.3">
      <c r="A373" t="s">
        <v>417</v>
      </c>
      <c r="B373" t="s">
        <v>24</v>
      </c>
      <c r="C373">
        <v>49</v>
      </c>
      <c r="D373" t="s">
        <v>16</v>
      </c>
      <c r="E373">
        <v>2016</v>
      </c>
      <c r="F373">
        <v>54</v>
      </c>
      <c r="G373">
        <v>0.83973302599999999</v>
      </c>
      <c r="H373" t="s">
        <v>17</v>
      </c>
      <c r="I373" t="s">
        <v>54</v>
      </c>
      <c r="J373" t="s">
        <v>19</v>
      </c>
      <c r="K373" t="s">
        <v>20</v>
      </c>
      <c r="L373" t="s">
        <v>26</v>
      </c>
      <c r="M373" t="s">
        <v>22</v>
      </c>
      <c r="N373" t="s">
        <v>22</v>
      </c>
      <c r="O373" t="str">
        <f>VLOOKUP(A373,Sheet1!A:D,4,0)</f>
        <v>Manual</v>
      </c>
      <c r="P373">
        <f>VLOOKUP(A373,Sheet1!A:I,8,0)</f>
        <v>826757</v>
      </c>
      <c r="Q373">
        <f>VLOOKUP(A373,Sheet1!A:I,9,0)</f>
        <v>0</v>
      </c>
      <c r="R373">
        <f>VLOOKUP(A373,Sheet1!A:E,5,0)</f>
        <v>361600</v>
      </c>
      <c r="S373">
        <f>VLOOKUP(A373,Sheet1!A:F,6,0)</f>
        <v>361600</v>
      </c>
      <c r="U373" t="e">
        <f>VLOOKUP(A373,New_scrd!A:H,8,0)</f>
        <v>#N/A</v>
      </c>
    </row>
    <row r="374" spans="1:21" hidden="1" x14ac:dyDescent="0.3">
      <c r="A374" t="s">
        <v>418</v>
      </c>
      <c r="B374" t="s">
        <v>15</v>
      </c>
      <c r="C374">
        <v>61</v>
      </c>
      <c r="D374" t="s">
        <v>31</v>
      </c>
      <c r="E374">
        <v>2014</v>
      </c>
      <c r="F374">
        <v>41</v>
      </c>
      <c r="G374">
        <v>0.51641711000000001</v>
      </c>
      <c r="H374" t="s">
        <v>72</v>
      </c>
      <c r="I374" t="s">
        <v>18</v>
      </c>
      <c r="J374" t="s">
        <v>32</v>
      </c>
      <c r="K374" t="s">
        <v>43</v>
      </c>
      <c r="L374" t="s">
        <v>149</v>
      </c>
      <c r="M374" t="s">
        <v>37</v>
      </c>
      <c r="N374" t="s">
        <v>22</v>
      </c>
      <c r="O374" t="str">
        <f>VLOOKUP(A374,Sheet1!A:D,4,0)</f>
        <v>Green</v>
      </c>
      <c r="P374">
        <f>VLOOKUP(A374,Sheet1!A:I,8,0)</f>
        <v>529971</v>
      </c>
      <c r="Q374">
        <f>VLOOKUP(A374,Sheet1!A:I,9,0)</f>
        <v>529971</v>
      </c>
      <c r="R374">
        <f>VLOOKUP(A374,Sheet1!A:E,5,0)</f>
        <v>158204</v>
      </c>
      <c r="S374">
        <f>VLOOKUP(A374,Sheet1!A:F,6,0)</f>
        <v>317712</v>
      </c>
      <c r="U374" t="e">
        <f>VLOOKUP(A374,New_scrd!A:H,8,0)</f>
        <v>#N/A</v>
      </c>
    </row>
    <row r="375" spans="1:21" hidden="1" x14ac:dyDescent="0.3">
      <c r="A375" t="s">
        <v>419</v>
      </c>
      <c r="B375" t="s">
        <v>24</v>
      </c>
      <c r="C375">
        <v>13</v>
      </c>
      <c r="D375" t="s">
        <v>31</v>
      </c>
      <c r="E375">
        <v>2013</v>
      </c>
      <c r="F375">
        <v>21</v>
      </c>
      <c r="G375">
        <v>0.133959048</v>
      </c>
      <c r="H375" t="s">
        <v>72</v>
      </c>
      <c r="I375" t="s">
        <v>50</v>
      </c>
      <c r="J375" t="s">
        <v>50</v>
      </c>
      <c r="K375" t="s">
        <v>50</v>
      </c>
      <c r="L375" t="s">
        <v>50</v>
      </c>
      <c r="M375" t="s">
        <v>22</v>
      </c>
      <c r="N375" t="s">
        <v>22</v>
      </c>
      <c r="O375" t="str">
        <f>VLOOKUP(A375,Sheet1!A:D,4,0)</f>
        <v>Green</v>
      </c>
      <c r="P375">
        <f>VLOOKUP(A375,Sheet1!A:I,8,0)</f>
        <v>15882</v>
      </c>
      <c r="Q375">
        <f>VLOOKUP(A375,Sheet1!A:I,9,0)</f>
        <v>0</v>
      </c>
      <c r="R375">
        <f>VLOOKUP(A375,Sheet1!A:E,5,0)</f>
        <v>206466</v>
      </c>
      <c r="S375">
        <f>VLOOKUP(A375,Sheet1!A:F,6,0)</f>
        <v>206466</v>
      </c>
      <c r="U375" t="e">
        <f>VLOOKUP(A375,New_scrd!A:H,8,0)</f>
        <v>#N/A</v>
      </c>
    </row>
    <row r="376" spans="1:21" hidden="1" x14ac:dyDescent="0.3">
      <c r="A376" t="s">
        <v>420</v>
      </c>
      <c r="B376" t="s">
        <v>24</v>
      </c>
      <c r="C376">
        <v>43</v>
      </c>
      <c r="D376" t="s">
        <v>16</v>
      </c>
      <c r="E376">
        <v>2014</v>
      </c>
      <c r="F376">
        <v>28</v>
      </c>
      <c r="G376">
        <v>0.52780116700000002</v>
      </c>
      <c r="H376" t="s">
        <v>17</v>
      </c>
      <c r="I376" t="s">
        <v>46</v>
      </c>
      <c r="J376" t="s">
        <v>80</v>
      </c>
      <c r="K376" t="s">
        <v>109</v>
      </c>
      <c r="L376" t="s">
        <v>34</v>
      </c>
      <c r="M376" t="s">
        <v>22</v>
      </c>
      <c r="N376" t="s">
        <v>37</v>
      </c>
      <c r="O376" t="str">
        <f>VLOOKUP(A376,Sheet1!A:D,4,0)</f>
        <v>NA</v>
      </c>
      <c r="P376">
        <f>VLOOKUP(A376,Sheet1!A:I,8,0)</f>
        <v>488020</v>
      </c>
      <c r="Q376">
        <f>VLOOKUP(A376,Sheet1!A:I,9,0)</f>
        <v>0</v>
      </c>
      <c r="R376">
        <f>VLOOKUP(A376,Sheet1!A:E,5,0)</f>
        <v>276130</v>
      </c>
      <c r="S376">
        <f>VLOOKUP(A376,Sheet1!A:F,6,0)</f>
        <v>295356</v>
      </c>
      <c r="U376" t="e">
        <f>VLOOKUP(A376,New_scrd!A:H,8,0)</f>
        <v>#N/A</v>
      </c>
    </row>
    <row r="377" spans="1:21" hidden="1" x14ac:dyDescent="0.3">
      <c r="A377" t="s">
        <v>421</v>
      </c>
      <c r="B377" t="s">
        <v>15</v>
      </c>
      <c r="C377">
        <v>61</v>
      </c>
      <c r="D377" t="s">
        <v>31</v>
      </c>
      <c r="E377">
        <v>2014</v>
      </c>
      <c r="F377">
        <v>26</v>
      </c>
      <c r="G377">
        <v>0.47913618499999999</v>
      </c>
      <c r="H377" t="s">
        <v>72</v>
      </c>
      <c r="I377" t="s">
        <v>63</v>
      </c>
      <c r="J377" t="s">
        <v>19</v>
      </c>
      <c r="K377" t="s">
        <v>20</v>
      </c>
      <c r="L377" t="s">
        <v>50</v>
      </c>
      <c r="M377" t="s">
        <v>22</v>
      </c>
      <c r="N377" t="s">
        <v>22</v>
      </c>
      <c r="O377" t="str">
        <f>VLOOKUP(A377,Sheet1!A:D,4,0)</f>
        <v>Green</v>
      </c>
      <c r="P377">
        <f>VLOOKUP(A377,Sheet1!A:I,8,0)</f>
        <v>458658</v>
      </c>
      <c r="Q377">
        <f>VLOOKUP(A377,Sheet1!A:I,9,0)</f>
        <v>0</v>
      </c>
      <c r="R377">
        <f>VLOOKUP(A377,Sheet1!A:E,5,0)</f>
        <v>301904</v>
      </c>
      <c r="S377">
        <f>VLOOKUP(A377,Sheet1!A:F,6,0)</f>
        <v>301904</v>
      </c>
      <c r="U377" t="e">
        <f>VLOOKUP(A377,New_scrd!A:H,8,0)</f>
        <v>#N/A</v>
      </c>
    </row>
    <row r="378" spans="1:21" hidden="1" x14ac:dyDescent="0.3">
      <c r="A378" t="s">
        <v>422</v>
      </c>
      <c r="B378" t="s">
        <v>15</v>
      </c>
      <c r="C378">
        <v>49</v>
      </c>
      <c r="D378" t="s">
        <v>31</v>
      </c>
      <c r="E378">
        <v>2012</v>
      </c>
      <c r="F378">
        <v>57</v>
      </c>
      <c r="G378">
        <v>0.56895106399999995</v>
      </c>
      <c r="H378" t="s">
        <v>17</v>
      </c>
      <c r="I378" t="s">
        <v>50</v>
      </c>
      <c r="J378" t="s">
        <v>32</v>
      </c>
      <c r="K378" t="s">
        <v>43</v>
      </c>
      <c r="L378" t="s">
        <v>21</v>
      </c>
      <c r="M378" t="s">
        <v>22</v>
      </c>
      <c r="N378" t="s">
        <v>22</v>
      </c>
      <c r="O378" t="str">
        <f>VLOOKUP(A378,Sheet1!A:D,4,0)</f>
        <v>Manual</v>
      </c>
      <c r="P378">
        <f>VLOOKUP(A378,Sheet1!A:I,8,0)</f>
        <v>533732</v>
      </c>
      <c r="Q378">
        <f>VLOOKUP(A378,Sheet1!A:I,9,0)</f>
        <v>0</v>
      </c>
      <c r="R378">
        <f>VLOOKUP(A378,Sheet1!A:E,5,0)</f>
        <v>198330</v>
      </c>
      <c r="S378">
        <f>VLOOKUP(A378,Sheet1!A:F,6,0)</f>
        <v>198330</v>
      </c>
      <c r="U378" t="e">
        <f>VLOOKUP(A378,New_scrd!A:H,8,0)</f>
        <v>#N/A</v>
      </c>
    </row>
    <row r="379" spans="1:21" hidden="1" x14ac:dyDescent="0.3">
      <c r="A379" t="s">
        <v>423</v>
      </c>
      <c r="B379" t="s">
        <v>24</v>
      </c>
      <c r="C379">
        <v>24</v>
      </c>
      <c r="D379" t="s">
        <v>31</v>
      </c>
      <c r="E379">
        <v>2006</v>
      </c>
      <c r="F379">
        <v>22</v>
      </c>
      <c r="G379">
        <v>0.31420289899999998</v>
      </c>
      <c r="H379" t="s">
        <v>17</v>
      </c>
      <c r="I379" t="s">
        <v>50</v>
      </c>
      <c r="J379" t="s">
        <v>50</v>
      </c>
      <c r="K379" t="s">
        <v>50</v>
      </c>
      <c r="L379" t="s">
        <v>50</v>
      </c>
      <c r="M379" t="s">
        <v>37</v>
      </c>
      <c r="N379" t="s">
        <v>22</v>
      </c>
      <c r="O379" t="str">
        <f>VLOOKUP(A379,Sheet1!A:D,4,0)</f>
        <v>Manual</v>
      </c>
      <c r="P379">
        <f>VLOOKUP(A379,Sheet1!A:I,8,0)</f>
        <v>192247</v>
      </c>
      <c r="Q379">
        <f>VLOOKUP(A379,Sheet1!A:I,9,0)</f>
        <v>192247</v>
      </c>
      <c r="R379">
        <f>VLOOKUP(A379,Sheet1!A:E,5,0)</f>
        <v>99010.72</v>
      </c>
      <c r="S379">
        <f>VLOOKUP(A379,Sheet1!A:F,6,0)</f>
        <v>176384</v>
      </c>
      <c r="U379" t="e">
        <f>VLOOKUP(A379,New_scrd!A:H,8,0)</f>
        <v>#N/A</v>
      </c>
    </row>
    <row r="380" spans="1:21" hidden="1" x14ac:dyDescent="0.3">
      <c r="A380" t="s">
        <v>424</v>
      </c>
      <c r="B380" t="s">
        <v>15</v>
      </c>
      <c r="C380">
        <v>49</v>
      </c>
      <c r="D380" t="s">
        <v>16</v>
      </c>
      <c r="E380">
        <v>2011</v>
      </c>
      <c r="F380">
        <v>38</v>
      </c>
      <c r="G380">
        <v>0.51509367699999997</v>
      </c>
      <c r="H380" t="s">
        <v>17</v>
      </c>
      <c r="I380" t="s">
        <v>63</v>
      </c>
      <c r="J380" t="s">
        <v>19</v>
      </c>
      <c r="K380" t="s">
        <v>109</v>
      </c>
      <c r="L380" t="s">
        <v>26</v>
      </c>
      <c r="M380" t="s">
        <v>22</v>
      </c>
      <c r="N380" t="s">
        <v>22</v>
      </c>
      <c r="O380" t="str">
        <f>VLOOKUP(A380,Sheet1!A:D,4,0)</f>
        <v>Green</v>
      </c>
      <c r="P380">
        <f>VLOOKUP(A380,Sheet1!A:I,8,0)</f>
        <v>403250</v>
      </c>
      <c r="Q380">
        <f>VLOOKUP(A380,Sheet1!A:I,9,0)</f>
        <v>0</v>
      </c>
      <c r="R380">
        <f>VLOOKUP(A380,Sheet1!A:E,5,0)</f>
        <v>334084</v>
      </c>
      <c r="S380">
        <f>VLOOKUP(A380,Sheet1!A:F,6,0)</f>
        <v>334084</v>
      </c>
      <c r="U380" t="e">
        <f>VLOOKUP(A380,New_scrd!A:H,8,0)</f>
        <v>#N/A</v>
      </c>
    </row>
    <row r="381" spans="1:21" hidden="1" x14ac:dyDescent="0.3">
      <c r="A381" t="s">
        <v>425</v>
      </c>
      <c r="B381" t="s">
        <v>15</v>
      </c>
      <c r="C381">
        <v>25</v>
      </c>
      <c r="D381" t="s">
        <v>25</v>
      </c>
      <c r="E381">
        <v>2011</v>
      </c>
      <c r="F381">
        <v>29</v>
      </c>
      <c r="G381">
        <v>0.62994064500000002</v>
      </c>
      <c r="H381" t="s">
        <v>72</v>
      </c>
      <c r="I381" t="s">
        <v>18</v>
      </c>
      <c r="J381" t="s">
        <v>80</v>
      </c>
      <c r="K381" t="s">
        <v>43</v>
      </c>
      <c r="L381" t="s">
        <v>34</v>
      </c>
      <c r="M381" t="s">
        <v>37</v>
      </c>
      <c r="N381" t="s">
        <v>37</v>
      </c>
      <c r="O381" t="str">
        <f>VLOOKUP(A381,Sheet1!A:D,4,0)</f>
        <v>NA</v>
      </c>
      <c r="P381">
        <f>VLOOKUP(A381,Sheet1!A:I,8,0)</f>
        <v>437953</v>
      </c>
      <c r="Q381">
        <f>VLOOKUP(A381,Sheet1!A:I,9,0)</f>
        <v>437953</v>
      </c>
      <c r="R381">
        <f>VLOOKUP(A381,Sheet1!A:E,5,0)</f>
        <v>366562</v>
      </c>
      <c r="S381">
        <f>VLOOKUP(A381,Sheet1!A:F,6,0)</f>
        <v>492380</v>
      </c>
      <c r="U381" t="e">
        <f>VLOOKUP(A381,New_scrd!A:H,8,0)</f>
        <v>#N/A</v>
      </c>
    </row>
    <row r="382" spans="1:21" hidden="1" x14ac:dyDescent="0.3">
      <c r="A382" t="s">
        <v>426</v>
      </c>
      <c r="B382" t="s">
        <v>15</v>
      </c>
      <c r="C382">
        <v>25</v>
      </c>
      <c r="D382" t="s">
        <v>16</v>
      </c>
      <c r="E382">
        <v>2014</v>
      </c>
      <c r="F382">
        <v>51</v>
      </c>
      <c r="G382">
        <v>0.63463086599999996</v>
      </c>
      <c r="H382" t="s">
        <v>17</v>
      </c>
      <c r="I382" t="s">
        <v>50</v>
      </c>
      <c r="J382" t="s">
        <v>32</v>
      </c>
      <c r="K382" t="s">
        <v>78</v>
      </c>
      <c r="L382" t="s">
        <v>21</v>
      </c>
      <c r="M382" t="s">
        <v>22</v>
      </c>
      <c r="N382" t="s">
        <v>22</v>
      </c>
      <c r="O382" t="str">
        <f>VLOOKUP(A382,Sheet1!A:D,4,0)</f>
        <v>Manual</v>
      </c>
      <c r="P382">
        <f>VLOOKUP(A382,Sheet1!A:I,8,0)</f>
        <v>498530</v>
      </c>
      <c r="Q382">
        <f>VLOOKUP(A382,Sheet1!A:I,9,0)</f>
        <v>0</v>
      </c>
      <c r="R382">
        <f>VLOOKUP(A382,Sheet1!A:E,5,0)</f>
        <v>289348</v>
      </c>
      <c r="S382">
        <f>VLOOKUP(A382,Sheet1!A:F,6,0)</f>
        <v>373370</v>
      </c>
      <c r="U382" t="e">
        <f>VLOOKUP(A382,New_scrd!A:H,8,0)</f>
        <v>#N/A</v>
      </c>
    </row>
    <row r="383" spans="1:21" hidden="1" x14ac:dyDescent="0.3">
      <c r="A383" t="s">
        <v>427</v>
      </c>
      <c r="B383" t="s">
        <v>24</v>
      </c>
      <c r="C383">
        <v>37</v>
      </c>
      <c r="D383" t="s">
        <v>16</v>
      </c>
      <c r="E383">
        <v>2009</v>
      </c>
      <c r="F383">
        <v>36</v>
      </c>
      <c r="G383">
        <v>0.53887058799999998</v>
      </c>
      <c r="H383" t="s">
        <v>17</v>
      </c>
      <c r="I383" t="s">
        <v>63</v>
      </c>
      <c r="J383" t="s">
        <v>80</v>
      </c>
      <c r="K383" t="s">
        <v>20</v>
      </c>
      <c r="L383" t="s">
        <v>34</v>
      </c>
      <c r="M383" t="s">
        <v>22</v>
      </c>
      <c r="N383" t="s">
        <v>22</v>
      </c>
      <c r="O383" t="str">
        <f>VLOOKUP(A383,Sheet1!A:D,4,0)</f>
        <v>Manual</v>
      </c>
      <c r="P383">
        <f>VLOOKUP(A383,Sheet1!A:I,8,0)</f>
        <v>320630</v>
      </c>
      <c r="Q383">
        <f>VLOOKUP(A383,Sheet1!A:I,9,0)</f>
        <v>0</v>
      </c>
      <c r="R383">
        <f>VLOOKUP(A383,Sheet1!A:E,5,0)</f>
        <v>162742</v>
      </c>
      <c r="S383">
        <f>VLOOKUP(A383,Sheet1!A:F,6,0)</f>
        <v>198902</v>
      </c>
      <c r="U383" t="e">
        <f>VLOOKUP(A383,New_scrd!A:H,8,0)</f>
        <v>#N/A</v>
      </c>
    </row>
    <row r="384" spans="1:21" hidden="1" x14ac:dyDescent="0.3">
      <c r="A384" t="s">
        <v>428</v>
      </c>
      <c r="B384" t="s">
        <v>15</v>
      </c>
      <c r="C384">
        <v>13</v>
      </c>
      <c r="D384" t="s">
        <v>25</v>
      </c>
      <c r="E384">
        <v>2015</v>
      </c>
      <c r="F384">
        <v>35</v>
      </c>
      <c r="G384">
        <v>0.66087887300000003</v>
      </c>
      <c r="H384" t="s">
        <v>17</v>
      </c>
      <c r="I384" t="s">
        <v>50</v>
      </c>
      <c r="J384" t="s">
        <v>50</v>
      </c>
      <c r="K384" t="s">
        <v>50</v>
      </c>
      <c r="L384" t="s">
        <v>50</v>
      </c>
      <c r="M384" t="s">
        <v>22</v>
      </c>
      <c r="N384" t="s">
        <v>22</v>
      </c>
      <c r="O384" t="str">
        <f>VLOOKUP(A384,Sheet1!A:D,4,0)</f>
        <v>Manual</v>
      </c>
      <c r="P384">
        <f>VLOOKUP(A384,Sheet1!A:I,8,0)</f>
        <v>197745</v>
      </c>
      <c r="Q384">
        <f>VLOOKUP(A384,Sheet1!A:I,9,0)</f>
        <v>0</v>
      </c>
      <c r="R384">
        <f>VLOOKUP(A384,Sheet1!A:E,5,0)</f>
        <v>740954.62</v>
      </c>
      <c r="S384">
        <f>VLOOKUP(A384,Sheet1!A:F,6,0)</f>
        <v>754171</v>
      </c>
      <c r="U384" t="e">
        <f>VLOOKUP(A384,New_scrd!A:H,8,0)</f>
        <v>#N/A</v>
      </c>
    </row>
    <row r="385" spans="1:21" hidden="1" x14ac:dyDescent="0.3">
      <c r="A385" t="s">
        <v>429</v>
      </c>
      <c r="B385" t="s">
        <v>15</v>
      </c>
      <c r="C385">
        <v>49</v>
      </c>
      <c r="D385" t="s">
        <v>25</v>
      </c>
      <c r="E385">
        <v>2016</v>
      </c>
      <c r="F385">
        <v>32</v>
      </c>
      <c r="G385">
        <v>0.61462433900000002</v>
      </c>
      <c r="H385" t="s">
        <v>17</v>
      </c>
      <c r="I385" t="s">
        <v>63</v>
      </c>
      <c r="J385" t="s">
        <v>19</v>
      </c>
      <c r="K385" t="s">
        <v>20</v>
      </c>
      <c r="L385" t="s">
        <v>50</v>
      </c>
      <c r="M385" t="s">
        <v>22</v>
      </c>
      <c r="N385" t="s">
        <v>22</v>
      </c>
      <c r="O385" t="str">
        <f>VLOOKUP(A385,Sheet1!A:D,4,0)</f>
        <v>Green</v>
      </c>
      <c r="P385">
        <f>VLOOKUP(A385,Sheet1!A:I,8,0)</f>
        <v>593059</v>
      </c>
      <c r="Q385">
        <f>VLOOKUP(A385,Sheet1!A:I,9,0)</f>
        <v>0</v>
      </c>
      <c r="R385">
        <f>VLOOKUP(A385,Sheet1!A:E,5,0)</f>
        <v>458414.31</v>
      </c>
      <c r="S385">
        <f>VLOOKUP(A385,Sheet1!A:F,6,0)</f>
        <v>485370</v>
      </c>
      <c r="U385" t="e">
        <f>VLOOKUP(A385,New_scrd!A:H,8,0)</f>
        <v>#N/A</v>
      </c>
    </row>
    <row r="386" spans="1:21" hidden="1" x14ac:dyDescent="0.3">
      <c r="A386" t="s">
        <v>430</v>
      </c>
      <c r="B386" t="s">
        <v>15</v>
      </c>
      <c r="C386">
        <v>37</v>
      </c>
      <c r="D386" t="s">
        <v>16</v>
      </c>
      <c r="E386">
        <v>2011</v>
      </c>
      <c r="F386">
        <v>31</v>
      </c>
      <c r="G386">
        <v>0.52303690300000005</v>
      </c>
      <c r="H386" t="s">
        <v>72</v>
      </c>
      <c r="I386" t="s">
        <v>46</v>
      </c>
      <c r="J386" t="s">
        <v>32</v>
      </c>
      <c r="K386" t="s">
        <v>43</v>
      </c>
      <c r="L386" t="s">
        <v>34</v>
      </c>
      <c r="M386" t="s">
        <v>22</v>
      </c>
      <c r="N386" t="s">
        <v>22</v>
      </c>
      <c r="O386" t="str">
        <f>VLOOKUP(A386,Sheet1!A:D,4,0)</f>
        <v>Manual</v>
      </c>
      <c r="P386">
        <f>VLOOKUP(A386,Sheet1!A:I,8,0)</f>
        <v>383767</v>
      </c>
      <c r="Q386">
        <f>VLOOKUP(A386,Sheet1!A:I,9,0)</f>
        <v>0</v>
      </c>
      <c r="R386">
        <f>VLOOKUP(A386,Sheet1!A:E,5,0)</f>
        <v>327701</v>
      </c>
      <c r="S386">
        <f>VLOOKUP(A386,Sheet1!A:F,6,0)</f>
        <v>337155</v>
      </c>
      <c r="U386" t="e">
        <f>VLOOKUP(A386,New_scrd!A:H,8,0)</f>
        <v>#N/A</v>
      </c>
    </row>
    <row r="387" spans="1:21" hidden="1" x14ac:dyDescent="0.3">
      <c r="A387" t="s">
        <v>431</v>
      </c>
      <c r="B387" t="s">
        <v>24</v>
      </c>
      <c r="C387">
        <v>37</v>
      </c>
      <c r="D387" t="s">
        <v>31</v>
      </c>
      <c r="E387">
        <v>2010</v>
      </c>
      <c r="F387">
        <v>37</v>
      </c>
      <c r="G387">
        <v>0.40341476500000001</v>
      </c>
      <c r="H387" t="s">
        <v>72</v>
      </c>
      <c r="I387" t="s">
        <v>46</v>
      </c>
      <c r="J387" t="s">
        <v>19</v>
      </c>
      <c r="K387" t="s">
        <v>20</v>
      </c>
      <c r="L387" t="s">
        <v>34</v>
      </c>
      <c r="M387" t="s">
        <v>22</v>
      </c>
      <c r="N387" t="s">
        <v>22</v>
      </c>
      <c r="O387" t="str">
        <f>VLOOKUP(A387,Sheet1!A:D,4,0)</f>
        <v>Green</v>
      </c>
      <c r="P387">
        <f>VLOOKUP(A387,Sheet1!A:I,8,0)</f>
        <v>231917</v>
      </c>
      <c r="Q387">
        <f>VLOOKUP(A387,Sheet1!A:I,9,0)</f>
        <v>0</v>
      </c>
      <c r="R387">
        <f>VLOOKUP(A387,Sheet1!A:E,5,0)</f>
        <v>322218.53999999998</v>
      </c>
      <c r="S387">
        <f>VLOOKUP(A387,Sheet1!A:F,6,0)</f>
        <v>356076</v>
      </c>
      <c r="U387" t="e">
        <f>VLOOKUP(A387,New_scrd!A:H,8,0)</f>
        <v>#N/A</v>
      </c>
    </row>
    <row r="388" spans="1:21" hidden="1" x14ac:dyDescent="0.3">
      <c r="A388" t="s">
        <v>432</v>
      </c>
      <c r="B388" t="s">
        <v>24</v>
      </c>
      <c r="C388">
        <v>37</v>
      </c>
      <c r="D388" t="s">
        <v>25</v>
      </c>
      <c r="E388">
        <v>2010</v>
      </c>
      <c r="F388">
        <v>34</v>
      </c>
      <c r="G388">
        <v>0.64285076699999999</v>
      </c>
      <c r="H388" t="s">
        <v>17</v>
      </c>
      <c r="I388" t="s">
        <v>18</v>
      </c>
      <c r="J388" t="s">
        <v>19</v>
      </c>
      <c r="K388" t="s">
        <v>43</v>
      </c>
      <c r="L388" t="s">
        <v>21</v>
      </c>
      <c r="M388" t="s">
        <v>22</v>
      </c>
      <c r="N388" t="s">
        <v>22</v>
      </c>
      <c r="O388" t="str">
        <f>VLOOKUP(A388,Sheet1!A:D,4,0)</f>
        <v>NA</v>
      </c>
      <c r="P388">
        <f>VLOOKUP(A388,Sheet1!A:I,8,0)</f>
        <v>475384</v>
      </c>
      <c r="Q388">
        <f>VLOOKUP(A388,Sheet1!A:I,9,0)</f>
        <v>0</v>
      </c>
      <c r="R388">
        <f>VLOOKUP(A388,Sheet1!A:E,5,0)</f>
        <v>288706</v>
      </c>
      <c r="S388">
        <f>VLOOKUP(A388,Sheet1!A:F,6,0)</f>
        <v>288706</v>
      </c>
      <c r="U388" t="e">
        <f>VLOOKUP(A388,New_scrd!A:H,8,0)</f>
        <v>#N/A</v>
      </c>
    </row>
    <row r="389" spans="1:21" hidden="1" x14ac:dyDescent="0.3">
      <c r="A389" t="s">
        <v>433</v>
      </c>
      <c r="B389" t="s">
        <v>24</v>
      </c>
      <c r="C389">
        <v>24</v>
      </c>
      <c r="D389" t="s">
        <v>31</v>
      </c>
      <c r="E389">
        <v>2012</v>
      </c>
      <c r="F389">
        <v>35</v>
      </c>
      <c r="G389">
        <v>0.27668292700000002</v>
      </c>
      <c r="H389" t="s">
        <v>72</v>
      </c>
      <c r="I389" t="s">
        <v>146</v>
      </c>
      <c r="J389" t="s">
        <v>50</v>
      </c>
      <c r="K389" t="s">
        <v>50</v>
      </c>
      <c r="L389" t="s">
        <v>50</v>
      </c>
      <c r="M389" t="s">
        <v>22</v>
      </c>
      <c r="N389" t="s">
        <v>22</v>
      </c>
      <c r="O389" t="str">
        <f>VLOOKUP(A389,Sheet1!A:D,4,0)</f>
        <v>Manual</v>
      </c>
      <c r="P389">
        <f>VLOOKUP(A389,Sheet1!A:I,8,0)</f>
        <v>168019</v>
      </c>
      <c r="Q389">
        <f>VLOOKUP(A389,Sheet1!A:I,9,0)</f>
        <v>0</v>
      </c>
      <c r="R389">
        <f>VLOOKUP(A389,Sheet1!A:E,5,0)</f>
        <v>240240</v>
      </c>
      <c r="S389">
        <f>VLOOKUP(A389,Sheet1!A:F,6,0)</f>
        <v>240240</v>
      </c>
      <c r="U389" t="e">
        <f>VLOOKUP(A389,New_scrd!A:H,8,0)</f>
        <v>#N/A</v>
      </c>
    </row>
    <row r="390" spans="1:21" hidden="1" x14ac:dyDescent="0.3">
      <c r="A390" t="s">
        <v>434</v>
      </c>
      <c r="B390" t="s">
        <v>15</v>
      </c>
      <c r="C390">
        <v>37</v>
      </c>
      <c r="D390" t="s">
        <v>31</v>
      </c>
      <c r="E390">
        <v>2009</v>
      </c>
      <c r="F390">
        <v>35</v>
      </c>
      <c r="G390">
        <v>0.36881051100000001</v>
      </c>
      <c r="H390" t="s">
        <v>17</v>
      </c>
      <c r="I390" t="s">
        <v>46</v>
      </c>
      <c r="J390" t="s">
        <v>32</v>
      </c>
      <c r="K390" t="s">
        <v>109</v>
      </c>
      <c r="L390" t="s">
        <v>34</v>
      </c>
      <c r="M390" t="s">
        <v>22</v>
      </c>
      <c r="N390" t="s">
        <v>22</v>
      </c>
      <c r="O390" t="str">
        <f>VLOOKUP(A390,Sheet1!A:D,4,0)</f>
        <v>Green</v>
      </c>
      <c r="P390">
        <f>VLOOKUP(A390,Sheet1!A:I,8,0)</f>
        <v>269105</v>
      </c>
      <c r="Q390">
        <f>VLOOKUP(A390,Sheet1!A:I,9,0)</f>
        <v>0</v>
      </c>
      <c r="R390">
        <f>VLOOKUP(A390,Sheet1!A:E,5,0)</f>
        <v>178048</v>
      </c>
      <c r="S390">
        <f>VLOOKUP(A390,Sheet1!A:F,6,0)</f>
        <v>206934</v>
      </c>
      <c r="U390" t="e">
        <f>VLOOKUP(A390,New_scrd!A:H,8,0)</f>
        <v>#N/A</v>
      </c>
    </row>
    <row r="391" spans="1:21" hidden="1" x14ac:dyDescent="0.3">
      <c r="A391" t="s">
        <v>435</v>
      </c>
      <c r="B391" t="s">
        <v>24</v>
      </c>
      <c r="C391">
        <v>25</v>
      </c>
      <c r="D391" t="s">
        <v>25</v>
      </c>
      <c r="E391">
        <v>2012</v>
      </c>
      <c r="F391">
        <v>30</v>
      </c>
      <c r="G391">
        <v>0.52778968599999998</v>
      </c>
      <c r="H391" t="s">
        <v>17</v>
      </c>
      <c r="I391" t="s">
        <v>146</v>
      </c>
      <c r="J391" t="s">
        <v>19</v>
      </c>
      <c r="K391" t="s">
        <v>109</v>
      </c>
      <c r="L391" t="s">
        <v>21</v>
      </c>
      <c r="M391" t="s">
        <v>22</v>
      </c>
      <c r="N391" t="s">
        <v>22</v>
      </c>
      <c r="O391" t="str">
        <f>VLOOKUP(A391,Sheet1!A:D,4,0)</f>
        <v>Green</v>
      </c>
      <c r="P391">
        <f>VLOOKUP(A391,Sheet1!A:I,8,0)</f>
        <v>316623</v>
      </c>
      <c r="Q391">
        <f>VLOOKUP(A391,Sheet1!A:I,9,0)</f>
        <v>0</v>
      </c>
      <c r="R391">
        <f>VLOOKUP(A391,Sheet1!A:E,5,0)</f>
        <v>469650</v>
      </c>
      <c r="S391">
        <f>VLOOKUP(A391,Sheet1!A:F,6,0)</f>
        <v>500960</v>
      </c>
      <c r="U391" t="e">
        <f>VLOOKUP(A391,New_scrd!A:H,8,0)</f>
        <v>#N/A</v>
      </c>
    </row>
    <row r="392" spans="1:21" hidden="1" x14ac:dyDescent="0.3">
      <c r="A392" t="s">
        <v>436</v>
      </c>
      <c r="B392" t="s">
        <v>24</v>
      </c>
      <c r="C392">
        <v>37</v>
      </c>
      <c r="D392" t="s">
        <v>25</v>
      </c>
      <c r="E392">
        <v>2011</v>
      </c>
      <c r="F392">
        <v>37</v>
      </c>
      <c r="G392">
        <v>0.52306993499999999</v>
      </c>
      <c r="H392" t="s">
        <v>17</v>
      </c>
      <c r="I392" t="s">
        <v>54</v>
      </c>
      <c r="J392" t="s">
        <v>32</v>
      </c>
      <c r="K392" t="s">
        <v>43</v>
      </c>
      <c r="L392" t="s">
        <v>34</v>
      </c>
      <c r="M392" t="s">
        <v>37</v>
      </c>
      <c r="N392" t="s">
        <v>22</v>
      </c>
      <c r="O392" t="str">
        <f>VLOOKUP(A392,Sheet1!A:D,4,0)</f>
        <v>Green</v>
      </c>
      <c r="P392">
        <f>VLOOKUP(A392,Sheet1!A:I,8,0)</f>
        <v>478741</v>
      </c>
      <c r="Q392">
        <f>VLOOKUP(A392,Sheet1!A:I,9,0)</f>
        <v>478741</v>
      </c>
      <c r="R392">
        <f>VLOOKUP(A392,Sheet1!A:E,5,0)</f>
        <v>195768</v>
      </c>
      <c r="S392">
        <f>VLOOKUP(A392,Sheet1!A:F,6,0)</f>
        <v>290676</v>
      </c>
      <c r="U392" t="e">
        <f>VLOOKUP(A392,New_scrd!A:H,8,0)</f>
        <v>#N/A</v>
      </c>
    </row>
    <row r="393" spans="1:21" hidden="1" x14ac:dyDescent="0.3">
      <c r="A393" t="s">
        <v>437</v>
      </c>
      <c r="B393" t="s">
        <v>24</v>
      </c>
      <c r="C393">
        <v>37</v>
      </c>
      <c r="D393" t="s">
        <v>25</v>
      </c>
      <c r="E393">
        <v>2008</v>
      </c>
      <c r="F393">
        <v>45</v>
      </c>
      <c r="G393">
        <v>0.47255612899999999</v>
      </c>
      <c r="H393" t="s">
        <v>17</v>
      </c>
      <c r="I393" t="s">
        <v>50</v>
      </c>
      <c r="J393" t="s">
        <v>50</v>
      </c>
      <c r="K393" t="s">
        <v>50</v>
      </c>
      <c r="L393" t="s">
        <v>50</v>
      </c>
      <c r="M393" t="s">
        <v>22</v>
      </c>
      <c r="N393" t="s">
        <v>22</v>
      </c>
      <c r="O393" t="str">
        <f>VLOOKUP(A393,Sheet1!A:D,4,0)</f>
        <v>Manual</v>
      </c>
      <c r="P393">
        <f>VLOOKUP(A393,Sheet1!A:I,8,0)</f>
        <v>253016</v>
      </c>
      <c r="Q393">
        <f>VLOOKUP(A393,Sheet1!A:I,9,0)</f>
        <v>0</v>
      </c>
      <c r="R393">
        <f>VLOOKUP(A393,Sheet1!A:E,5,0)</f>
        <v>297228</v>
      </c>
      <c r="S393">
        <f>VLOOKUP(A393,Sheet1!A:F,6,0)</f>
        <v>297228</v>
      </c>
      <c r="U393" t="e">
        <f>VLOOKUP(A393,New_scrd!A:H,8,0)</f>
        <v>#N/A</v>
      </c>
    </row>
    <row r="394" spans="1:21" hidden="1" x14ac:dyDescent="0.3">
      <c r="A394" t="s">
        <v>438</v>
      </c>
      <c r="B394" t="s">
        <v>24</v>
      </c>
      <c r="C394">
        <v>37</v>
      </c>
      <c r="D394" t="s">
        <v>28</v>
      </c>
      <c r="E394">
        <v>2011</v>
      </c>
      <c r="F394">
        <v>25</v>
      </c>
      <c r="G394">
        <v>0.59046606499999998</v>
      </c>
      <c r="H394" t="s">
        <v>72</v>
      </c>
      <c r="I394" t="s">
        <v>63</v>
      </c>
      <c r="J394" t="s">
        <v>19</v>
      </c>
      <c r="K394" t="s">
        <v>20</v>
      </c>
      <c r="L394" t="s">
        <v>21</v>
      </c>
      <c r="M394" t="s">
        <v>22</v>
      </c>
      <c r="N394" t="s">
        <v>22</v>
      </c>
      <c r="O394" t="str">
        <f>VLOOKUP(A394,Sheet1!A:D,4,0)</f>
        <v>Yellow</v>
      </c>
      <c r="P394">
        <f>VLOOKUP(A394,Sheet1!A:I,8,0)</f>
        <v>314712</v>
      </c>
      <c r="Q394">
        <f>VLOOKUP(A394,Sheet1!A:I,9,0)</f>
        <v>0</v>
      </c>
      <c r="R394">
        <f>VLOOKUP(A394,Sheet1!A:E,5,0)</f>
        <v>471120</v>
      </c>
      <c r="S394">
        <f>VLOOKUP(A394,Sheet1!A:F,6,0)</f>
        <v>494676</v>
      </c>
      <c r="U394" t="e">
        <f>VLOOKUP(A394,New_scrd!A:H,8,0)</f>
        <v>#N/A</v>
      </c>
    </row>
    <row r="395" spans="1:21" hidden="1" x14ac:dyDescent="0.3">
      <c r="A395" t="s">
        <v>439</v>
      </c>
      <c r="B395" t="s">
        <v>15</v>
      </c>
      <c r="C395">
        <v>49</v>
      </c>
      <c r="D395" t="s">
        <v>28</v>
      </c>
      <c r="E395">
        <v>2015</v>
      </c>
      <c r="F395">
        <v>39</v>
      </c>
      <c r="G395">
        <v>0.73657565199999997</v>
      </c>
      <c r="H395" t="s">
        <v>72</v>
      </c>
      <c r="I395" t="s">
        <v>18</v>
      </c>
      <c r="J395" t="s">
        <v>32</v>
      </c>
      <c r="K395" t="s">
        <v>20</v>
      </c>
      <c r="L395" t="s">
        <v>34</v>
      </c>
      <c r="M395" t="s">
        <v>37</v>
      </c>
      <c r="N395" t="s">
        <v>22</v>
      </c>
      <c r="O395" t="str">
        <f>VLOOKUP(A395,Sheet1!A:D,4,0)</f>
        <v>NA</v>
      </c>
      <c r="P395">
        <f>VLOOKUP(A395,Sheet1!A:I,8,0)</f>
        <v>0</v>
      </c>
      <c r="Q395">
        <f>VLOOKUP(A395,Sheet1!A:I,9,0)</f>
        <v>0</v>
      </c>
      <c r="R395">
        <f>VLOOKUP(A395,Sheet1!A:E,5,0)</f>
        <v>226856</v>
      </c>
      <c r="S395">
        <f>VLOOKUP(A395,Sheet1!A:F,6,0)</f>
        <v>446264</v>
      </c>
      <c r="U395" t="e">
        <f>VLOOKUP(A395,New_scrd!A:H,8,0)</f>
        <v>#N/A</v>
      </c>
    </row>
    <row r="396" spans="1:21" hidden="1" x14ac:dyDescent="0.3">
      <c r="A396" t="s">
        <v>440</v>
      </c>
      <c r="B396" t="s">
        <v>15</v>
      </c>
      <c r="C396">
        <v>25</v>
      </c>
      <c r="D396" t="s">
        <v>31</v>
      </c>
      <c r="E396">
        <v>2012</v>
      </c>
      <c r="F396">
        <v>29</v>
      </c>
      <c r="G396">
        <v>0.53258767299999998</v>
      </c>
      <c r="H396" t="s">
        <v>72</v>
      </c>
      <c r="I396" t="s">
        <v>63</v>
      </c>
      <c r="J396" t="s">
        <v>32</v>
      </c>
      <c r="K396" t="s">
        <v>43</v>
      </c>
      <c r="L396" t="s">
        <v>34</v>
      </c>
      <c r="M396" t="s">
        <v>22</v>
      </c>
      <c r="N396" t="s">
        <v>22</v>
      </c>
      <c r="O396" t="str">
        <f>VLOOKUP(A396,Sheet1!A:D,4,0)</f>
        <v>Green</v>
      </c>
      <c r="P396">
        <f>VLOOKUP(A396,Sheet1!A:I,8,0)</f>
        <v>223756</v>
      </c>
      <c r="Q396">
        <f>VLOOKUP(A396,Sheet1!A:I,9,0)</f>
        <v>0</v>
      </c>
      <c r="R396">
        <f>VLOOKUP(A396,Sheet1!A:E,5,0)</f>
        <v>553120</v>
      </c>
      <c r="S396">
        <f>VLOOKUP(A396,Sheet1!A:F,6,0)</f>
        <v>616400</v>
      </c>
      <c r="U396" t="e">
        <f>VLOOKUP(A396,New_scrd!A:H,8,0)</f>
        <v>#N/A</v>
      </c>
    </row>
    <row r="397" spans="1:21" hidden="1" x14ac:dyDescent="0.3">
      <c r="A397" t="s">
        <v>441</v>
      </c>
      <c r="B397" t="s">
        <v>24</v>
      </c>
      <c r="C397">
        <v>49</v>
      </c>
      <c r="D397" t="s">
        <v>16</v>
      </c>
      <c r="E397">
        <v>2013</v>
      </c>
      <c r="F397">
        <v>32</v>
      </c>
      <c r="G397">
        <v>0.45034807700000001</v>
      </c>
      <c r="H397" t="s">
        <v>17</v>
      </c>
      <c r="I397" t="s">
        <v>50</v>
      </c>
      <c r="J397" t="s">
        <v>50</v>
      </c>
      <c r="K397" t="s">
        <v>50</v>
      </c>
      <c r="L397" t="s">
        <v>50</v>
      </c>
      <c r="M397" t="s">
        <v>22</v>
      </c>
      <c r="N397" t="s">
        <v>22</v>
      </c>
      <c r="O397" t="str">
        <f>VLOOKUP(A397,Sheet1!A:D,4,0)</f>
        <v>Green</v>
      </c>
      <c r="P397">
        <f>VLOOKUP(A397,Sheet1!A:I,8,0)</f>
        <v>413080</v>
      </c>
      <c r="Q397">
        <f>VLOOKUP(A397,Sheet1!A:I,9,0)</f>
        <v>0</v>
      </c>
      <c r="R397">
        <f>VLOOKUP(A397,Sheet1!A:E,5,0)</f>
        <v>234096</v>
      </c>
      <c r="S397">
        <f>VLOOKUP(A397,Sheet1!A:F,6,0)</f>
        <v>234096</v>
      </c>
      <c r="U397" t="e">
        <f>VLOOKUP(A397,New_scrd!A:H,8,0)</f>
        <v>#N/A</v>
      </c>
    </row>
    <row r="398" spans="1:21" hidden="1" x14ac:dyDescent="0.3">
      <c r="A398" t="s">
        <v>442</v>
      </c>
      <c r="B398" t="s">
        <v>15</v>
      </c>
      <c r="C398">
        <v>37</v>
      </c>
      <c r="D398" t="s">
        <v>16</v>
      </c>
      <c r="E398">
        <v>2006</v>
      </c>
      <c r="F398">
        <v>42</v>
      </c>
      <c r="G398">
        <v>0.52347428600000001</v>
      </c>
      <c r="H398" t="s">
        <v>72</v>
      </c>
      <c r="I398" t="s">
        <v>46</v>
      </c>
      <c r="J398" t="s">
        <v>19</v>
      </c>
      <c r="K398" t="s">
        <v>109</v>
      </c>
      <c r="L398" t="s">
        <v>26</v>
      </c>
      <c r="M398" t="s">
        <v>22</v>
      </c>
      <c r="N398" t="s">
        <v>22</v>
      </c>
      <c r="O398" t="str">
        <f>VLOOKUP(A398,Sheet1!A:D,4,0)</f>
        <v>Green</v>
      </c>
      <c r="P398">
        <f>VLOOKUP(A398,Sheet1!A:I,8,0)</f>
        <v>347585</v>
      </c>
      <c r="Q398">
        <f>VLOOKUP(A398,Sheet1!A:I,9,0)</f>
        <v>0</v>
      </c>
      <c r="R398">
        <f>VLOOKUP(A398,Sheet1!A:E,5,0)</f>
        <v>212808.84</v>
      </c>
      <c r="S398">
        <f>VLOOKUP(A398,Sheet1!A:F,6,0)</f>
        <v>246894</v>
      </c>
      <c r="U398" t="e">
        <f>VLOOKUP(A398,New_scrd!A:H,8,0)</f>
        <v>#N/A</v>
      </c>
    </row>
    <row r="399" spans="1:21" hidden="1" x14ac:dyDescent="0.3">
      <c r="A399" t="s">
        <v>443</v>
      </c>
      <c r="B399" t="s">
        <v>15</v>
      </c>
      <c r="C399">
        <v>73</v>
      </c>
      <c r="D399" t="s">
        <v>31</v>
      </c>
      <c r="E399">
        <v>2015</v>
      </c>
      <c r="F399">
        <v>55</v>
      </c>
      <c r="G399">
        <v>0.79246086999999998</v>
      </c>
      <c r="H399" t="s">
        <v>17</v>
      </c>
      <c r="I399" t="s">
        <v>18</v>
      </c>
      <c r="J399" t="s">
        <v>32</v>
      </c>
      <c r="K399" t="s">
        <v>20</v>
      </c>
      <c r="L399" t="s">
        <v>149</v>
      </c>
      <c r="M399" t="s">
        <v>37</v>
      </c>
      <c r="N399" t="s">
        <v>22</v>
      </c>
      <c r="O399" t="str">
        <f>VLOOKUP(A399,Sheet1!A:D,4,0)</f>
        <v>NA</v>
      </c>
      <c r="P399">
        <f>VLOOKUP(A399,Sheet1!A:I,8,0)</f>
        <v>938042</v>
      </c>
      <c r="Q399">
        <f>VLOOKUP(A399,Sheet1!A:I,9,0)</f>
        <v>938042</v>
      </c>
      <c r="R399">
        <f>VLOOKUP(A399,Sheet1!A:E,5,0)</f>
        <v>303567.28999999998</v>
      </c>
      <c r="S399">
        <f>VLOOKUP(A399,Sheet1!A:F,6,0)</f>
        <v>419790</v>
      </c>
      <c r="U399" t="e">
        <f>VLOOKUP(A399,New_scrd!A:H,8,0)</f>
        <v>#N/A</v>
      </c>
    </row>
    <row r="400" spans="1:21" hidden="1" x14ac:dyDescent="0.3">
      <c r="A400" t="s">
        <v>444</v>
      </c>
      <c r="B400" t="s">
        <v>24</v>
      </c>
      <c r="C400">
        <v>37</v>
      </c>
      <c r="D400" t="s">
        <v>31</v>
      </c>
      <c r="E400">
        <v>2014</v>
      </c>
      <c r="F400">
        <v>24</v>
      </c>
      <c r="G400">
        <v>0.48413872800000002</v>
      </c>
      <c r="H400" t="s">
        <v>17</v>
      </c>
      <c r="I400" t="s">
        <v>50</v>
      </c>
      <c r="J400" t="s">
        <v>50</v>
      </c>
      <c r="K400" t="s">
        <v>50</v>
      </c>
      <c r="L400" t="s">
        <v>50</v>
      </c>
      <c r="M400" t="s">
        <v>22</v>
      </c>
      <c r="N400" t="s">
        <v>22</v>
      </c>
      <c r="O400" t="str">
        <f>VLOOKUP(A400,Sheet1!A:D,4,0)</f>
        <v>Green</v>
      </c>
      <c r="P400">
        <f>VLOOKUP(A400,Sheet1!A:I,8,0)</f>
        <v>421544</v>
      </c>
      <c r="Q400">
        <f>VLOOKUP(A400,Sheet1!A:I,9,0)</f>
        <v>0</v>
      </c>
      <c r="R400">
        <f>VLOOKUP(A400,Sheet1!A:E,5,0)</f>
        <v>274670</v>
      </c>
      <c r="S400">
        <f>VLOOKUP(A400,Sheet1!A:F,6,0)</f>
        <v>299640</v>
      </c>
      <c r="U400" t="e">
        <f>VLOOKUP(A400,New_scrd!A:H,8,0)</f>
        <v>#N/A</v>
      </c>
    </row>
    <row r="401" spans="1:21" hidden="1" x14ac:dyDescent="0.3">
      <c r="A401" t="s">
        <v>445</v>
      </c>
      <c r="B401" t="s">
        <v>24</v>
      </c>
      <c r="C401">
        <v>37</v>
      </c>
      <c r="D401" t="s">
        <v>16</v>
      </c>
      <c r="E401">
        <v>2012</v>
      </c>
      <c r="F401">
        <v>26</v>
      </c>
      <c r="G401">
        <v>0.52676729600000005</v>
      </c>
      <c r="H401" t="s">
        <v>17</v>
      </c>
      <c r="I401" t="s">
        <v>146</v>
      </c>
      <c r="J401" t="s">
        <v>80</v>
      </c>
      <c r="K401" t="s">
        <v>20</v>
      </c>
      <c r="L401" t="s">
        <v>34</v>
      </c>
      <c r="M401" t="s">
        <v>22</v>
      </c>
      <c r="N401" t="s">
        <v>22</v>
      </c>
      <c r="O401" t="str">
        <f>VLOOKUP(A401,Sheet1!A:D,4,0)</f>
        <v>Green</v>
      </c>
      <c r="P401">
        <f>VLOOKUP(A401,Sheet1!A:I,8,0)</f>
        <v>432221</v>
      </c>
      <c r="Q401">
        <f>VLOOKUP(A401,Sheet1!A:I,9,0)</f>
        <v>0</v>
      </c>
      <c r="R401">
        <f>VLOOKUP(A401,Sheet1!A:E,5,0)</f>
        <v>274978</v>
      </c>
      <c r="S401">
        <f>VLOOKUP(A401,Sheet1!A:F,6,0)</f>
        <v>274978</v>
      </c>
      <c r="U401" t="e">
        <f>VLOOKUP(A401,New_scrd!A:H,8,0)</f>
        <v>#N/A</v>
      </c>
    </row>
    <row r="402" spans="1:21" hidden="1" x14ac:dyDescent="0.3">
      <c r="A402" t="s">
        <v>446</v>
      </c>
      <c r="B402" t="s">
        <v>15</v>
      </c>
      <c r="C402">
        <v>25</v>
      </c>
      <c r="D402" t="s">
        <v>25</v>
      </c>
      <c r="E402">
        <v>2015</v>
      </c>
      <c r="F402">
        <v>57</v>
      </c>
      <c r="G402">
        <v>0.34956434800000002</v>
      </c>
      <c r="H402" t="s">
        <v>72</v>
      </c>
      <c r="I402" t="s">
        <v>146</v>
      </c>
      <c r="J402" t="s">
        <v>32</v>
      </c>
      <c r="K402" t="s">
        <v>227</v>
      </c>
      <c r="L402" t="s">
        <v>34</v>
      </c>
      <c r="M402" t="s">
        <v>22</v>
      </c>
      <c r="N402" t="s">
        <v>22</v>
      </c>
      <c r="O402" t="str">
        <f>VLOOKUP(A402,Sheet1!A:D,4,0)</f>
        <v>Green</v>
      </c>
      <c r="P402">
        <f>VLOOKUP(A402,Sheet1!A:I,8,0)</f>
        <v>372168</v>
      </c>
      <c r="Q402">
        <f>VLOOKUP(A402,Sheet1!A:I,9,0)</f>
        <v>0</v>
      </c>
      <c r="R402">
        <f>VLOOKUP(A402,Sheet1!A:E,5,0)</f>
        <v>213203</v>
      </c>
      <c r="S402">
        <f>VLOOKUP(A402,Sheet1!A:F,6,0)</f>
        <v>229667</v>
      </c>
      <c r="U402" t="e">
        <f>VLOOKUP(A402,New_scrd!A:H,8,0)</f>
        <v>#N/A</v>
      </c>
    </row>
    <row r="403" spans="1:21" hidden="1" x14ac:dyDescent="0.3">
      <c r="A403" t="s">
        <v>447</v>
      </c>
      <c r="B403" t="s">
        <v>15</v>
      </c>
      <c r="C403">
        <v>61</v>
      </c>
      <c r="D403" t="s">
        <v>28</v>
      </c>
      <c r="E403">
        <v>2014</v>
      </c>
      <c r="F403">
        <v>53</v>
      </c>
      <c r="G403">
        <v>0.40658867100000001</v>
      </c>
      <c r="H403" t="s">
        <v>17</v>
      </c>
      <c r="I403" t="s">
        <v>54</v>
      </c>
      <c r="J403" t="s">
        <v>32</v>
      </c>
      <c r="K403" t="s">
        <v>78</v>
      </c>
      <c r="L403" t="s">
        <v>34</v>
      </c>
      <c r="M403" t="s">
        <v>22</v>
      </c>
      <c r="N403" t="s">
        <v>22</v>
      </c>
      <c r="O403" t="str">
        <f>VLOOKUP(A403,Sheet1!A:D,4,0)</f>
        <v>Green</v>
      </c>
      <c r="P403">
        <f>VLOOKUP(A403,Sheet1!A:I,8,0)</f>
        <v>427826</v>
      </c>
      <c r="Q403">
        <f>VLOOKUP(A403,Sheet1!A:I,9,0)</f>
        <v>0</v>
      </c>
      <c r="R403">
        <f>VLOOKUP(A403,Sheet1!A:E,5,0)</f>
        <v>159676</v>
      </c>
      <c r="S403">
        <f>VLOOKUP(A403,Sheet1!A:F,6,0)</f>
        <v>189865</v>
      </c>
      <c r="U403" t="e">
        <f>VLOOKUP(A403,New_scrd!A:H,8,0)</f>
        <v>#N/A</v>
      </c>
    </row>
    <row r="404" spans="1:21" hidden="1" x14ac:dyDescent="0.3">
      <c r="A404" t="s">
        <v>448</v>
      </c>
      <c r="B404" t="s">
        <v>15</v>
      </c>
      <c r="C404">
        <v>37</v>
      </c>
      <c r="D404" t="s">
        <v>28</v>
      </c>
      <c r="E404">
        <v>2007</v>
      </c>
      <c r="F404">
        <v>44</v>
      </c>
      <c r="G404">
        <v>0.516233049</v>
      </c>
      <c r="H404" t="s">
        <v>17</v>
      </c>
      <c r="I404" t="s">
        <v>50</v>
      </c>
      <c r="J404" t="s">
        <v>50</v>
      </c>
      <c r="K404" t="s">
        <v>50</v>
      </c>
      <c r="L404" t="s">
        <v>50</v>
      </c>
      <c r="M404" t="s">
        <v>22</v>
      </c>
      <c r="N404" t="s">
        <v>22</v>
      </c>
      <c r="O404" t="str">
        <f>VLOOKUP(A404,Sheet1!A:D,4,0)</f>
        <v>Green</v>
      </c>
      <c r="P404">
        <f>VLOOKUP(A404,Sheet1!A:I,8,0)</f>
        <v>358092</v>
      </c>
      <c r="Q404">
        <f>VLOOKUP(A404,Sheet1!A:I,9,0)</f>
        <v>0</v>
      </c>
      <c r="R404">
        <f>VLOOKUP(A404,Sheet1!A:E,5,0)</f>
        <v>145871</v>
      </c>
      <c r="S404">
        <f>VLOOKUP(A404,Sheet1!A:F,6,0)</f>
        <v>191081</v>
      </c>
      <c r="U404" t="e">
        <f>VLOOKUP(A404,New_scrd!A:H,8,0)</f>
        <v>#N/A</v>
      </c>
    </row>
    <row r="405" spans="1:21" hidden="1" x14ac:dyDescent="0.3">
      <c r="A405" t="s">
        <v>449</v>
      </c>
      <c r="B405" t="s">
        <v>15</v>
      </c>
      <c r="C405">
        <v>49</v>
      </c>
      <c r="D405" t="s">
        <v>28</v>
      </c>
      <c r="E405">
        <v>2019</v>
      </c>
      <c r="F405">
        <v>41</v>
      </c>
      <c r="G405">
        <v>0.67075763700000002</v>
      </c>
      <c r="H405" t="s">
        <v>17</v>
      </c>
      <c r="I405" t="s">
        <v>46</v>
      </c>
      <c r="J405" t="s">
        <v>32</v>
      </c>
      <c r="K405" t="s">
        <v>20</v>
      </c>
      <c r="L405" t="s">
        <v>34</v>
      </c>
      <c r="M405" t="s">
        <v>22</v>
      </c>
      <c r="N405" t="s">
        <v>22</v>
      </c>
      <c r="O405" t="str">
        <f>VLOOKUP(A405,Sheet1!A:D,4,0)</f>
        <v>Manual</v>
      </c>
      <c r="P405">
        <f>VLOOKUP(A405,Sheet1!A:I,8,0)</f>
        <v>731601</v>
      </c>
      <c r="Q405">
        <f>VLOOKUP(A405,Sheet1!A:I,9,0)</f>
        <v>0</v>
      </c>
      <c r="R405">
        <f>VLOOKUP(A405,Sheet1!A:E,5,0)</f>
        <v>344091</v>
      </c>
      <c r="S405">
        <f>VLOOKUP(A405,Sheet1!A:F,6,0)</f>
        <v>344091</v>
      </c>
      <c r="U405" t="e">
        <f>VLOOKUP(A405,New_scrd!A:H,8,0)</f>
        <v>#N/A</v>
      </c>
    </row>
    <row r="406" spans="1:21" hidden="1" x14ac:dyDescent="0.3">
      <c r="A406" t="s">
        <v>450</v>
      </c>
      <c r="B406" t="s">
        <v>15</v>
      </c>
      <c r="C406">
        <v>49</v>
      </c>
      <c r="D406" t="s">
        <v>16</v>
      </c>
      <c r="E406">
        <v>2011</v>
      </c>
      <c r="F406">
        <v>63</v>
      </c>
      <c r="G406">
        <v>0.69530735499999996</v>
      </c>
      <c r="H406" t="s">
        <v>17</v>
      </c>
      <c r="I406" t="s">
        <v>18</v>
      </c>
      <c r="J406" t="s">
        <v>32</v>
      </c>
      <c r="K406" t="s">
        <v>43</v>
      </c>
      <c r="L406" t="s">
        <v>34</v>
      </c>
      <c r="M406" t="s">
        <v>22</v>
      </c>
      <c r="N406" t="s">
        <v>22</v>
      </c>
      <c r="O406" t="str">
        <f>VLOOKUP(A406,Sheet1!A:D,4,0)</f>
        <v>NA</v>
      </c>
      <c r="P406">
        <f>VLOOKUP(A406,Sheet1!A:I,8,0)</f>
        <v>618231</v>
      </c>
      <c r="Q406">
        <f>VLOOKUP(A406,Sheet1!A:I,9,0)</f>
        <v>0</v>
      </c>
      <c r="R406">
        <f>VLOOKUP(A406,Sheet1!A:E,5,0)</f>
        <v>288211.84000000003</v>
      </c>
      <c r="S406">
        <f>VLOOKUP(A406,Sheet1!A:F,6,0)</f>
        <v>314388</v>
      </c>
      <c r="U406" t="e">
        <f>VLOOKUP(A406,New_scrd!A:H,8,0)</f>
        <v>#N/A</v>
      </c>
    </row>
    <row r="407" spans="1:21" hidden="1" x14ac:dyDescent="0.3">
      <c r="A407" t="s">
        <v>451</v>
      </c>
      <c r="B407" t="s">
        <v>24</v>
      </c>
      <c r="C407">
        <v>73</v>
      </c>
      <c r="D407" t="s">
        <v>25</v>
      </c>
      <c r="E407">
        <v>2013</v>
      </c>
      <c r="F407">
        <v>36</v>
      </c>
      <c r="G407">
        <v>0.58488857100000002</v>
      </c>
      <c r="H407" t="s">
        <v>17</v>
      </c>
      <c r="I407" t="s">
        <v>63</v>
      </c>
      <c r="J407" t="s">
        <v>32</v>
      </c>
      <c r="K407" t="s">
        <v>20</v>
      </c>
      <c r="L407" t="s">
        <v>34</v>
      </c>
      <c r="M407" t="s">
        <v>22</v>
      </c>
      <c r="N407" t="s">
        <v>22</v>
      </c>
      <c r="O407" t="str">
        <f>VLOOKUP(A407,Sheet1!A:D,4,0)</f>
        <v>NA</v>
      </c>
      <c r="P407">
        <f>VLOOKUP(A407,Sheet1!A:I,8,0)</f>
        <v>566433</v>
      </c>
      <c r="Q407">
        <f>VLOOKUP(A407,Sheet1!A:I,9,0)</f>
        <v>0</v>
      </c>
      <c r="R407">
        <f>VLOOKUP(A407,Sheet1!A:E,5,0)</f>
        <v>327712</v>
      </c>
      <c r="S407">
        <f>VLOOKUP(A407,Sheet1!A:F,6,0)</f>
        <v>327712</v>
      </c>
      <c r="U407" t="e">
        <f>VLOOKUP(A407,New_scrd!A:H,8,0)</f>
        <v>#N/A</v>
      </c>
    </row>
    <row r="408" spans="1:21" hidden="1" x14ac:dyDescent="0.3">
      <c r="A408" t="s">
        <v>452</v>
      </c>
      <c r="B408" t="s">
        <v>15</v>
      </c>
      <c r="C408">
        <v>49</v>
      </c>
      <c r="D408" t="s">
        <v>25</v>
      </c>
      <c r="E408">
        <v>2012</v>
      </c>
      <c r="F408">
        <v>48</v>
      </c>
      <c r="G408">
        <v>0.65780886699999996</v>
      </c>
      <c r="H408" t="s">
        <v>17</v>
      </c>
      <c r="I408" t="s">
        <v>46</v>
      </c>
      <c r="J408" t="s">
        <v>32</v>
      </c>
      <c r="K408" t="s">
        <v>20</v>
      </c>
      <c r="L408" t="s">
        <v>34</v>
      </c>
      <c r="M408" t="s">
        <v>37</v>
      </c>
      <c r="N408" t="s">
        <v>22</v>
      </c>
      <c r="O408" t="str">
        <f>VLOOKUP(A408,Sheet1!A:D,4,0)</f>
        <v>NA</v>
      </c>
      <c r="P408">
        <f>VLOOKUP(A408,Sheet1!A:I,8,0)</f>
        <v>0</v>
      </c>
      <c r="Q408">
        <f>VLOOKUP(A408,Sheet1!A:I,9,0)</f>
        <v>0</v>
      </c>
      <c r="R408">
        <f>VLOOKUP(A408,Sheet1!A:E,5,0)</f>
        <v>111028</v>
      </c>
      <c r="S408">
        <f>VLOOKUP(A408,Sheet1!A:F,6,0)</f>
        <v>344045</v>
      </c>
      <c r="U408" t="e">
        <f>VLOOKUP(A408,New_scrd!A:H,8,0)</f>
        <v>#N/A</v>
      </c>
    </row>
    <row r="409" spans="1:21" hidden="1" x14ac:dyDescent="0.3">
      <c r="A409" t="s">
        <v>453</v>
      </c>
      <c r="B409" t="s">
        <v>15</v>
      </c>
      <c r="C409">
        <v>49</v>
      </c>
      <c r="D409" t="s">
        <v>31</v>
      </c>
      <c r="E409">
        <v>2016</v>
      </c>
      <c r="F409">
        <v>24</v>
      </c>
      <c r="G409">
        <v>0.57796317500000005</v>
      </c>
      <c r="H409" t="s">
        <v>17</v>
      </c>
      <c r="I409" t="s">
        <v>46</v>
      </c>
      <c r="J409" t="s">
        <v>32</v>
      </c>
      <c r="K409" t="s">
        <v>109</v>
      </c>
      <c r="L409" t="s">
        <v>34</v>
      </c>
      <c r="M409" t="s">
        <v>37</v>
      </c>
      <c r="N409" t="s">
        <v>22</v>
      </c>
      <c r="O409" t="str">
        <f>VLOOKUP(A409,Sheet1!A:D,4,0)</f>
        <v>Green</v>
      </c>
      <c r="P409">
        <f>VLOOKUP(A409,Sheet1!A:I,8,0)</f>
        <v>656566</v>
      </c>
      <c r="Q409">
        <f>VLOOKUP(A409,Sheet1!A:I,9,0)</f>
        <v>656566</v>
      </c>
      <c r="R409">
        <f>VLOOKUP(A409,Sheet1!A:E,5,0)</f>
        <v>272195</v>
      </c>
      <c r="S409">
        <f>VLOOKUP(A409,Sheet1!A:F,6,0)</f>
        <v>372946</v>
      </c>
      <c r="U409" t="e">
        <f>VLOOKUP(A409,New_scrd!A:H,8,0)</f>
        <v>#N/A</v>
      </c>
    </row>
    <row r="410" spans="1:21" hidden="1" x14ac:dyDescent="0.3">
      <c r="A410" t="s">
        <v>454</v>
      </c>
      <c r="B410" t="s">
        <v>24</v>
      </c>
      <c r="C410">
        <v>37</v>
      </c>
      <c r="D410" t="s">
        <v>28</v>
      </c>
      <c r="E410">
        <v>2010</v>
      </c>
      <c r="F410">
        <v>45</v>
      </c>
      <c r="G410">
        <v>0.55361434499999995</v>
      </c>
      <c r="H410" t="s">
        <v>72</v>
      </c>
      <c r="I410" t="s">
        <v>63</v>
      </c>
      <c r="J410" t="s">
        <v>19</v>
      </c>
      <c r="K410" t="s">
        <v>20</v>
      </c>
      <c r="L410" t="s">
        <v>50</v>
      </c>
      <c r="M410" t="s">
        <v>22</v>
      </c>
      <c r="N410" t="s">
        <v>37</v>
      </c>
      <c r="O410" t="str">
        <f>VLOOKUP(A410,Sheet1!A:D,4,0)</f>
        <v>Green</v>
      </c>
      <c r="P410">
        <f>VLOOKUP(A410,Sheet1!A:I,8,0)</f>
        <v>318566</v>
      </c>
      <c r="Q410">
        <f>VLOOKUP(A410,Sheet1!A:I,9,0)</f>
        <v>0</v>
      </c>
      <c r="R410">
        <f>VLOOKUP(A410,Sheet1!A:E,5,0)</f>
        <v>438634</v>
      </c>
      <c r="S410">
        <f>VLOOKUP(A410,Sheet1!A:F,6,0)</f>
        <v>438634</v>
      </c>
      <c r="U410" t="e">
        <f>VLOOKUP(A410,New_scrd!A:H,8,0)</f>
        <v>#N/A</v>
      </c>
    </row>
    <row r="411" spans="1:21" hidden="1" x14ac:dyDescent="0.3">
      <c r="A411" t="s">
        <v>455</v>
      </c>
      <c r="B411" t="s">
        <v>24</v>
      </c>
      <c r="C411">
        <v>24</v>
      </c>
      <c r="D411" t="s">
        <v>28</v>
      </c>
      <c r="E411">
        <v>2018</v>
      </c>
      <c r="F411">
        <v>30</v>
      </c>
      <c r="G411">
        <v>0.239097436</v>
      </c>
      <c r="H411" t="s">
        <v>17</v>
      </c>
      <c r="I411" t="s">
        <v>293</v>
      </c>
      <c r="J411" t="s">
        <v>32</v>
      </c>
      <c r="K411" t="s">
        <v>109</v>
      </c>
      <c r="L411" t="s">
        <v>34</v>
      </c>
      <c r="M411" t="s">
        <v>22</v>
      </c>
      <c r="N411" t="s">
        <v>22</v>
      </c>
      <c r="O411" t="str">
        <f>VLOOKUP(A411,Sheet1!A:D,4,0)</f>
        <v>Manual</v>
      </c>
      <c r="P411">
        <f>VLOOKUP(A411,Sheet1!A:I,8,0)</f>
        <v>206616</v>
      </c>
      <c r="Q411">
        <f>VLOOKUP(A411,Sheet1!A:I,9,0)</f>
        <v>0</v>
      </c>
      <c r="R411">
        <f>VLOOKUP(A411,Sheet1!A:E,5,0)</f>
        <v>180320</v>
      </c>
      <c r="S411">
        <f>VLOOKUP(A411,Sheet1!A:F,6,0)</f>
        <v>180320</v>
      </c>
      <c r="U411" t="e">
        <f>VLOOKUP(A411,New_scrd!A:H,8,0)</f>
        <v>#N/A</v>
      </c>
    </row>
    <row r="412" spans="1:21" hidden="1" x14ac:dyDescent="0.3">
      <c r="A412" t="s">
        <v>456</v>
      </c>
      <c r="B412" t="s">
        <v>24</v>
      </c>
      <c r="C412">
        <v>37</v>
      </c>
      <c r="D412" t="s">
        <v>25</v>
      </c>
      <c r="E412">
        <v>2014</v>
      </c>
      <c r="F412">
        <v>25</v>
      </c>
      <c r="G412">
        <v>0.79674077799999998</v>
      </c>
      <c r="H412" t="s">
        <v>17</v>
      </c>
      <c r="I412" t="s">
        <v>18</v>
      </c>
      <c r="J412" t="s">
        <v>32</v>
      </c>
      <c r="K412" t="s">
        <v>109</v>
      </c>
      <c r="L412" t="s">
        <v>21</v>
      </c>
      <c r="M412" t="s">
        <v>22</v>
      </c>
      <c r="N412" t="s">
        <v>22</v>
      </c>
      <c r="O412" t="str">
        <f>VLOOKUP(A412,Sheet1!A:D,4,0)</f>
        <v>Manual</v>
      </c>
      <c r="P412">
        <f>VLOOKUP(A412,Sheet1!A:I,8,0)</f>
        <v>700254</v>
      </c>
      <c r="Q412">
        <f>VLOOKUP(A412,Sheet1!A:I,9,0)</f>
        <v>0</v>
      </c>
      <c r="R412">
        <f>VLOOKUP(A412,Sheet1!A:E,5,0)</f>
        <v>292873</v>
      </c>
      <c r="S412">
        <f>VLOOKUP(A412,Sheet1!A:F,6,0)</f>
        <v>358390</v>
      </c>
      <c r="U412" t="e">
        <f>VLOOKUP(A412,New_scrd!A:H,8,0)</f>
        <v>#N/A</v>
      </c>
    </row>
    <row r="413" spans="1:21" hidden="1" x14ac:dyDescent="0.3">
      <c r="A413" t="s">
        <v>457</v>
      </c>
      <c r="B413" t="s">
        <v>15</v>
      </c>
      <c r="C413">
        <v>37</v>
      </c>
      <c r="D413" t="s">
        <v>25</v>
      </c>
      <c r="E413">
        <v>2013</v>
      </c>
      <c r="F413">
        <v>30</v>
      </c>
      <c r="G413">
        <v>0.78660857100000003</v>
      </c>
      <c r="H413" t="s">
        <v>17</v>
      </c>
      <c r="I413" t="s">
        <v>18</v>
      </c>
      <c r="J413" t="s">
        <v>32</v>
      </c>
      <c r="K413" t="s">
        <v>109</v>
      </c>
      <c r="L413" t="s">
        <v>34</v>
      </c>
      <c r="M413" t="s">
        <v>37</v>
      </c>
      <c r="N413" t="s">
        <v>22</v>
      </c>
      <c r="O413" t="str">
        <f>VLOOKUP(A413,Sheet1!A:D,4,0)</f>
        <v>NA</v>
      </c>
      <c r="P413">
        <f>VLOOKUP(A413,Sheet1!A:I,8,0)</f>
        <v>828792</v>
      </c>
      <c r="Q413">
        <f>VLOOKUP(A413,Sheet1!A:I,9,0)</f>
        <v>828792</v>
      </c>
      <c r="R413">
        <f>VLOOKUP(A413,Sheet1!A:E,5,0)</f>
        <v>292297</v>
      </c>
      <c r="S413">
        <f>VLOOKUP(A413,Sheet1!A:F,6,0)</f>
        <v>453792</v>
      </c>
      <c r="U413" t="e">
        <f>VLOOKUP(A413,New_scrd!A:H,8,0)</f>
        <v>#N/A</v>
      </c>
    </row>
    <row r="414" spans="1:21" hidden="1" x14ac:dyDescent="0.3">
      <c r="A414" t="s">
        <v>458</v>
      </c>
      <c r="B414" t="s">
        <v>15</v>
      </c>
      <c r="C414">
        <v>49</v>
      </c>
      <c r="D414" t="s">
        <v>31</v>
      </c>
      <c r="E414">
        <v>2012</v>
      </c>
      <c r="F414">
        <v>42</v>
      </c>
      <c r="G414">
        <v>0.58141773399999996</v>
      </c>
      <c r="H414" t="s">
        <v>17</v>
      </c>
      <c r="I414" t="s">
        <v>50</v>
      </c>
      <c r="J414" t="s">
        <v>50</v>
      </c>
      <c r="K414" t="s">
        <v>50</v>
      </c>
      <c r="L414" t="s">
        <v>50</v>
      </c>
      <c r="M414" t="s">
        <v>22</v>
      </c>
      <c r="N414" t="s">
        <v>37</v>
      </c>
      <c r="O414" t="str">
        <f>VLOOKUP(A414,Sheet1!A:D,4,0)</f>
        <v>Manual</v>
      </c>
      <c r="P414">
        <f>VLOOKUP(A414,Sheet1!A:I,8,0)</f>
        <v>495807</v>
      </c>
      <c r="Q414">
        <f>VLOOKUP(A414,Sheet1!A:I,9,0)</f>
        <v>0</v>
      </c>
      <c r="R414">
        <f>VLOOKUP(A414,Sheet1!A:E,5,0)</f>
        <v>348330</v>
      </c>
      <c r="S414">
        <f>VLOOKUP(A414,Sheet1!A:F,6,0)</f>
        <v>348330</v>
      </c>
      <c r="U414" t="e">
        <f>VLOOKUP(A414,New_scrd!A:H,8,0)</f>
        <v>#N/A</v>
      </c>
    </row>
    <row r="415" spans="1:21" hidden="1" x14ac:dyDescent="0.3">
      <c r="A415" t="s">
        <v>459</v>
      </c>
      <c r="B415" t="s">
        <v>15</v>
      </c>
      <c r="C415">
        <v>61</v>
      </c>
      <c r="D415" t="s">
        <v>28</v>
      </c>
      <c r="E415">
        <v>2010</v>
      </c>
      <c r="F415">
        <v>41</v>
      </c>
      <c r="G415">
        <v>0.61816717200000004</v>
      </c>
      <c r="H415" t="s">
        <v>17</v>
      </c>
      <c r="I415" t="s">
        <v>18</v>
      </c>
      <c r="J415" t="s">
        <v>19</v>
      </c>
      <c r="K415" t="s">
        <v>20</v>
      </c>
      <c r="L415" t="s">
        <v>34</v>
      </c>
      <c r="M415" t="s">
        <v>22</v>
      </c>
      <c r="N415" t="s">
        <v>22</v>
      </c>
      <c r="O415" t="str">
        <f>VLOOKUP(A415,Sheet1!A:D,4,0)</f>
        <v>Green</v>
      </c>
      <c r="P415">
        <f>VLOOKUP(A415,Sheet1!A:I,8,0)</f>
        <v>518033</v>
      </c>
      <c r="Q415">
        <f>VLOOKUP(A415,Sheet1!A:I,9,0)</f>
        <v>0</v>
      </c>
      <c r="R415">
        <f>VLOOKUP(A415,Sheet1!A:E,5,0)</f>
        <v>253632</v>
      </c>
      <c r="S415">
        <f>VLOOKUP(A415,Sheet1!A:F,6,0)</f>
        <v>253632</v>
      </c>
      <c r="U415" t="e">
        <f>VLOOKUP(A415,New_scrd!A:H,8,0)</f>
        <v>#N/A</v>
      </c>
    </row>
    <row r="416" spans="1:21" hidden="1" x14ac:dyDescent="0.3">
      <c r="A416" t="s">
        <v>460</v>
      </c>
      <c r="B416" t="s">
        <v>24</v>
      </c>
      <c r="C416">
        <v>18</v>
      </c>
      <c r="D416" t="s">
        <v>68</v>
      </c>
      <c r="E416">
        <v>2005</v>
      </c>
      <c r="F416">
        <v>58</v>
      </c>
      <c r="G416">
        <v>0.34261241999999997</v>
      </c>
      <c r="H416" t="s">
        <v>17</v>
      </c>
      <c r="I416" t="s">
        <v>50</v>
      </c>
      <c r="J416" t="s">
        <v>32</v>
      </c>
      <c r="K416" t="s">
        <v>20</v>
      </c>
      <c r="L416" t="s">
        <v>34</v>
      </c>
      <c r="M416" t="s">
        <v>22</v>
      </c>
      <c r="N416" t="s">
        <v>22</v>
      </c>
      <c r="O416" t="str">
        <f>VLOOKUP(A416,Sheet1!A:D,4,0)</f>
        <v>Manual</v>
      </c>
      <c r="P416">
        <f>VLOOKUP(A416,Sheet1!A:I,8,0)</f>
        <v>125803</v>
      </c>
      <c r="Q416">
        <f>VLOOKUP(A416,Sheet1!A:I,9,0)</f>
        <v>0</v>
      </c>
      <c r="R416">
        <f>VLOOKUP(A416,Sheet1!A:E,5,0)</f>
        <v>162179.60999999999</v>
      </c>
      <c r="S416">
        <f>VLOOKUP(A416,Sheet1!A:F,6,0)</f>
        <v>162180</v>
      </c>
      <c r="U416" t="e">
        <f>VLOOKUP(A416,New_scrd!A:H,8,0)</f>
        <v>#N/A</v>
      </c>
    </row>
    <row r="417" spans="1:21" hidden="1" x14ac:dyDescent="0.3">
      <c r="A417" t="s">
        <v>461</v>
      </c>
      <c r="B417" t="s">
        <v>24</v>
      </c>
      <c r="C417">
        <v>37</v>
      </c>
      <c r="D417" t="s">
        <v>25</v>
      </c>
      <c r="E417">
        <v>2010</v>
      </c>
      <c r="F417">
        <v>31</v>
      </c>
      <c r="G417">
        <v>0.50992998499999997</v>
      </c>
      <c r="H417" t="s">
        <v>17</v>
      </c>
      <c r="I417" t="s">
        <v>50</v>
      </c>
      <c r="J417" t="s">
        <v>32</v>
      </c>
      <c r="K417" t="s">
        <v>20</v>
      </c>
      <c r="L417" t="s">
        <v>21</v>
      </c>
      <c r="M417" t="s">
        <v>22</v>
      </c>
      <c r="N417" t="s">
        <v>22</v>
      </c>
      <c r="O417" t="str">
        <f>VLOOKUP(A417,Sheet1!A:D,4,0)</f>
        <v>Manual</v>
      </c>
      <c r="P417">
        <f>VLOOKUP(A417,Sheet1!A:I,8,0)</f>
        <v>397137</v>
      </c>
      <c r="Q417">
        <f>VLOOKUP(A417,Sheet1!A:I,9,0)</f>
        <v>0</v>
      </c>
      <c r="R417">
        <f>VLOOKUP(A417,Sheet1!A:E,5,0)</f>
        <v>154905</v>
      </c>
      <c r="S417">
        <f>VLOOKUP(A417,Sheet1!A:F,6,0)</f>
        <v>203300</v>
      </c>
      <c r="U417" t="e">
        <f>VLOOKUP(A417,New_scrd!A:H,8,0)</f>
        <v>#N/A</v>
      </c>
    </row>
    <row r="418" spans="1:21" hidden="1" x14ac:dyDescent="0.3">
      <c r="A418" t="s">
        <v>462</v>
      </c>
      <c r="B418" t="s">
        <v>24</v>
      </c>
      <c r="C418">
        <v>37</v>
      </c>
      <c r="D418" t="s">
        <v>31</v>
      </c>
      <c r="E418">
        <v>2006</v>
      </c>
      <c r="F418">
        <v>30</v>
      </c>
      <c r="G418">
        <v>0.447237143</v>
      </c>
      <c r="H418" t="s">
        <v>17</v>
      </c>
      <c r="I418" t="s">
        <v>63</v>
      </c>
      <c r="J418" t="s">
        <v>80</v>
      </c>
      <c r="K418" t="s">
        <v>20</v>
      </c>
      <c r="L418" t="s">
        <v>34</v>
      </c>
      <c r="M418" t="s">
        <v>22</v>
      </c>
      <c r="N418" t="s">
        <v>22</v>
      </c>
      <c r="O418" t="str">
        <f>VLOOKUP(A418,Sheet1!A:D,4,0)</f>
        <v>Green</v>
      </c>
      <c r="P418">
        <f>VLOOKUP(A418,Sheet1!A:I,8,0)</f>
        <v>187554</v>
      </c>
      <c r="Q418">
        <f>VLOOKUP(A418,Sheet1!A:I,9,0)</f>
        <v>0</v>
      </c>
      <c r="R418">
        <f>VLOOKUP(A418,Sheet1!A:E,5,0)</f>
        <v>286740</v>
      </c>
      <c r="S418">
        <f>VLOOKUP(A418,Sheet1!A:F,6,0)</f>
        <v>286740</v>
      </c>
      <c r="U418" t="e">
        <f>VLOOKUP(A418,New_scrd!A:H,8,0)</f>
        <v>#N/A</v>
      </c>
    </row>
    <row r="419" spans="1:21" hidden="1" x14ac:dyDescent="0.3">
      <c r="A419" t="s">
        <v>463</v>
      </c>
      <c r="B419" t="s">
        <v>24</v>
      </c>
      <c r="C419">
        <v>37</v>
      </c>
      <c r="D419" t="s">
        <v>31</v>
      </c>
      <c r="E419">
        <v>2007</v>
      </c>
      <c r="F419">
        <v>30</v>
      </c>
      <c r="G419">
        <v>0.42229916000000001</v>
      </c>
      <c r="H419" t="s">
        <v>17</v>
      </c>
      <c r="I419" t="s">
        <v>63</v>
      </c>
      <c r="J419" t="s">
        <v>80</v>
      </c>
      <c r="K419" t="s">
        <v>20</v>
      </c>
      <c r="L419" t="s">
        <v>34</v>
      </c>
      <c r="M419" t="s">
        <v>22</v>
      </c>
      <c r="N419" t="s">
        <v>22</v>
      </c>
      <c r="O419" t="str">
        <f>VLOOKUP(A419,Sheet1!A:D,4,0)</f>
        <v>Green</v>
      </c>
      <c r="P419">
        <f>VLOOKUP(A419,Sheet1!A:I,8,0)</f>
        <v>259332</v>
      </c>
      <c r="Q419">
        <f>VLOOKUP(A419,Sheet1!A:I,9,0)</f>
        <v>0</v>
      </c>
      <c r="R419">
        <f>VLOOKUP(A419,Sheet1!A:E,5,0)</f>
        <v>169763</v>
      </c>
      <c r="S419">
        <f>VLOOKUP(A419,Sheet1!A:F,6,0)</f>
        <v>169763</v>
      </c>
      <c r="U419" t="e">
        <f>VLOOKUP(A419,New_scrd!A:H,8,0)</f>
        <v>#N/A</v>
      </c>
    </row>
    <row r="420" spans="1:21" hidden="1" x14ac:dyDescent="0.3">
      <c r="A420" t="s">
        <v>464</v>
      </c>
      <c r="B420" t="s">
        <v>24</v>
      </c>
      <c r="C420">
        <v>25</v>
      </c>
      <c r="D420" t="s">
        <v>28</v>
      </c>
      <c r="E420">
        <v>2010</v>
      </c>
      <c r="F420">
        <v>26</v>
      </c>
      <c r="G420">
        <v>0.66527558600000003</v>
      </c>
      <c r="H420" t="s">
        <v>72</v>
      </c>
      <c r="I420" t="s">
        <v>18</v>
      </c>
      <c r="J420" t="s">
        <v>32</v>
      </c>
      <c r="K420" t="s">
        <v>20</v>
      </c>
      <c r="L420" t="s">
        <v>34</v>
      </c>
      <c r="M420" t="s">
        <v>22</v>
      </c>
      <c r="N420" t="s">
        <v>22</v>
      </c>
      <c r="O420" t="str">
        <f>VLOOKUP(A420,Sheet1!A:D,4,0)</f>
        <v>NA</v>
      </c>
      <c r="P420">
        <f>VLOOKUP(A420,Sheet1!A:I,8,0)</f>
        <v>378662</v>
      </c>
      <c r="Q420">
        <f>VLOOKUP(A420,Sheet1!A:I,9,0)</f>
        <v>0</v>
      </c>
      <c r="R420">
        <f>VLOOKUP(A420,Sheet1!A:E,5,0)</f>
        <v>420013.28</v>
      </c>
      <c r="S420">
        <f>VLOOKUP(A420,Sheet1!A:F,6,0)</f>
        <v>452699</v>
      </c>
      <c r="U420" t="e">
        <f>VLOOKUP(A420,New_scrd!A:H,8,0)</f>
        <v>#N/A</v>
      </c>
    </row>
    <row r="421" spans="1:21" hidden="1" x14ac:dyDescent="0.3">
      <c r="A421" t="s">
        <v>465</v>
      </c>
      <c r="B421" t="s">
        <v>15</v>
      </c>
      <c r="C421">
        <v>37</v>
      </c>
      <c r="D421" t="s">
        <v>31</v>
      </c>
      <c r="E421">
        <v>2013</v>
      </c>
      <c r="F421">
        <v>44</v>
      </c>
      <c r="G421">
        <v>0.32580666699999999</v>
      </c>
      <c r="H421" t="s">
        <v>72</v>
      </c>
      <c r="I421" t="s">
        <v>46</v>
      </c>
      <c r="J421" t="s">
        <v>32</v>
      </c>
      <c r="K421" t="s">
        <v>227</v>
      </c>
      <c r="L421" t="s">
        <v>21</v>
      </c>
      <c r="M421" t="s">
        <v>37</v>
      </c>
      <c r="N421" t="s">
        <v>22</v>
      </c>
      <c r="O421" t="str">
        <f>VLOOKUP(A421,Sheet1!A:D,4,0)</f>
        <v>Green</v>
      </c>
      <c r="P421">
        <f>VLOOKUP(A421,Sheet1!A:I,8,0)</f>
        <v>337707</v>
      </c>
      <c r="Q421">
        <f>VLOOKUP(A421,Sheet1!A:I,9,0)</f>
        <v>337707</v>
      </c>
      <c r="R421">
        <f>VLOOKUP(A421,Sheet1!A:E,5,0)</f>
        <v>140365</v>
      </c>
      <c r="S421">
        <f>VLOOKUP(A421,Sheet1!A:F,6,0)</f>
        <v>241095</v>
      </c>
      <c r="U421" t="e">
        <f>VLOOKUP(A421,New_scrd!A:H,8,0)</f>
        <v>#N/A</v>
      </c>
    </row>
    <row r="422" spans="1:21" hidden="1" x14ac:dyDescent="0.3">
      <c r="A422" t="s">
        <v>466</v>
      </c>
      <c r="B422" t="s">
        <v>24</v>
      </c>
      <c r="C422">
        <v>43</v>
      </c>
      <c r="D422" t="s">
        <v>25</v>
      </c>
      <c r="E422">
        <v>2014</v>
      </c>
      <c r="F422">
        <v>42</v>
      </c>
      <c r="G422">
        <v>0.56194959499999997</v>
      </c>
      <c r="H422" t="s">
        <v>72</v>
      </c>
      <c r="I422" t="s">
        <v>50</v>
      </c>
      <c r="J422" t="s">
        <v>50</v>
      </c>
      <c r="K422" t="s">
        <v>50</v>
      </c>
      <c r="L422" t="s">
        <v>50</v>
      </c>
      <c r="M422" t="s">
        <v>37</v>
      </c>
      <c r="N422" t="s">
        <v>22</v>
      </c>
      <c r="O422" t="str">
        <f>VLOOKUP(A422,Sheet1!A:D,4,0)</f>
        <v>NA</v>
      </c>
      <c r="P422">
        <f>VLOOKUP(A422,Sheet1!A:I,8,0)</f>
        <v>539910</v>
      </c>
      <c r="Q422">
        <f>VLOOKUP(A422,Sheet1!A:I,9,0)</f>
        <v>539910</v>
      </c>
      <c r="R422">
        <f>VLOOKUP(A422,Sheet1!A:E,5,0)</f>
        <v>253160</v>
      </c>
      <c r="S422">
        <f>VLOOKUP(A422,Sheet1!A:F,6,0)</f>
        <v>358932</v>
      </c>
      <c r="U422" t="e">
        <f>VLOOKUP(A422,New_scrd!A:H,8,0)</f>
        <v>#N/A</v>
      </c>
    </row>
    <row r="423" spans="1:21" hidden="1" x14ac:dyDescent="0.3">
      <c r="A423" t="s">
        <v>467</v>
      </c>
      <c r="B423" t="s">
        <v>24</v>
      </c>
      <c r="C423">
        <v>49</v>
      </c>
      <c r="D423" t="s">
        <v>31</v>
      </c>
      <c r="E423">
        <v>2015</v>
      </c>
      <c r="F423">
        <v>41</v>
      </c>
      <c r="G423">
        <v>0.46875873000000001</v>
      </c>
      <c r="H423" t="s">
        <v>17</v>
      </c>
      <c r="I423" t="s">
        <v>50</v>
      </c>
      <c r="J423" t="s">
        <v>50</v>
      </c>
      <c r="K423" t="s">
        <v>50</v>
      </c>
      <c r="L423" t="s">
        <v>50</v>
      </c>
      <c r="M423" t="s">
        <v>22</v>
      </c>
      <c r="N423" t="s">
        <v>22</v>
      </c>
      <c r="O423" t="str">
        <f>VLOOKUP(A423,Sheet1!A:D,4,0)</f>
        <v>Manual</v>
      </c>
      <c r="P423">
        <f>VLOOKUP(A423,Sheet1!A:I,8,0)</f>
        <v>520339</v>
      </c>
      <c r="Q423">
        <f>VLOOKUP(A423,Sheet1!A:I,9,0)</f>
        <v>0</v>
      </c>
      <c r="R423">
        <f>VLOOKUP(A423,Sheet1!A:E,5,0)</f>
        <v>299038.09999999998</v>
      </c>
      <c r="S423">
        <f>VLOOKUP(A423,Sheet1!A:F,6,0)</f>
        <v>304318</v>
      </c>
      <c r="U423" t="e">
        <f>VLOOKUP(A423,New_scrd!A:H,8,0)</f>
        <v>#N/A</v>
      </c>
    </row>
    <row r="424" spans="1:21" hidden="1" x14ac:dyDescent="0.3">
      <c r="A424" t="s">
        <v>468</v>
      </c>
      <c r="B424" t="s">
        <v>24</v>
      </c>
      <c r="C424">
        <v>37</v>
      </c>
      <c r="D424" t="s">
        <v>31</v>
      </c>
      <c r="E424">
        <v>2007</v>
      </c>
      <c r="F424">
        <v>59</v>
      </c>
      <c r="G424">
        <v>0.33816286200000001</v>
      </c>
      <c r="H424" t="s">
        <v>17</v>
      </c>
      <c r="I424" t="s">
        <v>50</v>
      </c>
      <c r="J424" t="s">
        <v>50</v>
      </c>
      <c r="K424" t="s">
        <v>50</v>
      </c>
      <c r="L424" t="s">
        <v>50</v>
      </c>
      <c r="M424" t="s">
        <v>22</v>
      </c>
      <c r="N424" t="s">
        <v>22</v>
      </c>
      <c r="O424" t="str">
        <f>VLOOKUP(A424,Sheet1!A:D,4,0)</f>
        <v>Green</v>
      </c>
      <c r="P424">
        <f>VLOOKUP(A424,Sheet1!A:I,8,0)</f>
        <v>200748</v>
      </c>
      <c r="Q424">
        <f>VLOOKUP(A424,Sheet1!A:I,9,0)</f>
        <v>0</v>
      </c>
      <c r="R424">
        <f>VLOOKUP(A424,Sheet1!A:E,5,0)</f>
        <v>158144</v>
      </c>
      <c r="S424">
        <f>VLOOKUP(A424,Sheet1!A:F,6,0)</f>
        <v>161168</v>
      </c>
      <c r="U424" t="e">
        <f>VLOOKUP(A424,New_scrd!A:H,8,0)</f>
        <v>#N/A</v>
      </c>
    </row>
    <row r="425" spans="1:21" hidden="1" x14ac:dyDescent="0.3">
      <c r="A425" t="s">
        <v>469</v>
      </c>
      <c r="B425" t="s">
        <v>24</v>
      </c>
      <c r="C425">
        <v>60</v>
      </c>
      <c r="D425" t="s">
        <v>25</v>
      </c>
      <c r="E425">
        <v>2008</v>
      </c>
      <c r="F425">
        <v>51</v>
      </c>
      <c r="G425">
        <v>0.59858064499999997</v>
      </c>
      <c r="H425" t="s">
        <v>72</v>
      </c>
      <c r="I425" t="s">
        <v>18</v>
      </c>
      <c r="J425" t="s">
        <v>160</v>
      </c>
      <c r="K425" t="s">
        <v>20</v>
      </c>
      <c r="L425" t="s">
        <v>34</v>
      </c>
      <c r="M425" t="s">
        <v>22</v>
      </c>
      <c r="N425" t="s">
        <v>22</v>
      </c>
      <c r="O425" t="str">
        <f>VLOOKUP(A425,Sheet1!A:D,4,0)</f>
        <v>Manual</v>
      </c>
      <c r="P425">
        <f>VLOOKUP(A425,Sheet1!A:I,8,0)</f>
        <v>439605</v>
      </c>
      <c r="Q425">
        <f>VLOOKUP(A425,Sheet1!A:I,9,0)</f>
        <v>0</v>
      </c>
      <c r="R425">
        <f>VLOOKUP(A425,Sheet1!A:E,5,0)</f>
        <v>232934</v>
      </c>
      <c r="S425">
        <f>VLOOKUP(A425,Sheet1!A:F,6,0)</f>
        <v>250852</v>
      </c>
      <c r="U425" t="e">
        <f>VLOOKUP(A425,New_scrd!A:H,8,0)</f>
        <v>#N/A</v>
      </c>
    </row>
    <row r="426" spans="1:21" hidden="1" x14ac:dyDescent="0.3">
      <c r="A426" t="s">
        <v>470</v>
      </c>
      <c r="B426" t="s">
        <v>15</v>
      </c>
      <c r="C426">
        <v>43</v>
      </c>
      <c r="D426" t="s">
        <v>68</v>
      </c>
      <c r="E426">
        <v>2006</v>
      </c>
      <c r="F426">
        <v>48</v>
      </c>
      <c r="G426">
        <v>0.41230285700000002</v>
      </c>
      <c r="H426" t="s">
        <v>72</v>
      </c>
      <c r="I426" t="s">
        <v>18</v>
      </c>
      <c r="J426" t="s">
        <v>32</v>
      </c>
      <c r="K426" t="s">
        <v>109</v>
      </c>
      <c r="L426" t="s">
        <v>21</v>
      </c>
      <c r="M426" t="s">
        <v>22</v>
      </c>
      <c r="N426" t="s">
        <v>22</v>
      </c>
      <c r="O426" t="str">
        <f>VLOOKUP(A426,Sheet1!A:D,4,0)</f>
        <v>Green</v>
      </c>
      <c r="P426">
        <f>VLOOKUP(A426,Sheet1!A:I,8,0)</f>
        <v>223527</v>
      </c>
      <c r="Q426">
        <f>VLOOKUP(A426,Sheet1!A:I,9,0)</f>
        <v>0</v>
      </c>
      <c r="R426">
        <f>VLOOKUP(A426,Sheet1!A:E,5,0)</f>
        <v>191968</v>
      </c>
      <c r="S426">
        <f>VLOOKUP(A426,Sheet1!A:F,6,0)</f>
        <v>191968</v>
      </c>
      <c r="U426" t="e">
        <f>VLOOKUP(A426,New_scrd!A:H,8,0)</f>
        <v>#N/A</v>
      </c>
    </row>
    <row r="427" spans="1:21" hidden="1" x14ac:dyDescent="0.3">
      <c r="A427" t="s">
        <v>471</v>
      </c>
      <c r="B427" t="s">
        <v>15</v>
      </c>
      <c r="C427">
        <v>43</v>
      </c>
      <c r="D427" t="s">
        <v>31</v>
      </c>
      <c r="E427">
        <v>2014</v>
      </c>
      <c r="F427">
        <v>42</v>
      </c>
      <c r="G427">
        <v>0.541514465</v>
      </c>
      <c r="H427" t="s">
        <v>72</v>
      </c>
      <c r="I427" t="s">
        <v>50</v>
      </c>
      <c r="J427" t="s">
        <v>50</v>
      </c>
      <c r="K427" t="s">
        <v>50</v>
      </c>
      <c r="L427" t="s">
        <v>50</v>
      </c>
      <c r="M427" t="s">
        <v>22</v>
      </c>
      <c r="N427" t="s">
        <v>37</v>
      </c>
      <c r="O427" t="str">
        <f>VLOOKUP(A427,Sheet1!A:D,4,0)</f>
        <v>Green</v>
      </c>
      <c r="P427">
        <f>VLOOKUP(A427,Sheet1!A:I,8,0)</f>
        <v>442756</v>
      </c>
      <c r="Q427">
        <f>VLOOKUP(A427,Sheet1!A:I,9,0)</f>
        <v>0</v>
      </c>
      <c r="R427">
        <f>VLOOKUP(A427,Sheet1!A:E,5,0)</f>
        <v>270493.73</v>
      </c>
      <c r="S427">
        <f>VLOOKUP(A427,Sheet1!A:F,6,0)</f>
        <v>279331</v>
      </c>
      <c r="U427" t="e">
        <f>VLOOKUP(A427,New_scrd!A:H,8,0)</f>
        <v>#N/A</v>
      </c>
    </row>
    <row r="428" spans="1:21" hidden="1" x14ac:dyDescent="0.3">
      <c r="A428" t="s">
        <v>472</v>
      </c>
      <c r="B428" t="s">
        <v>15</v>
      </c>
      <c r="C428">
        <v>61</v>
      </c>
      <c r="D428" t="s">
        <v>31</v>
      </c>
      <c r="E428">
        <v>2011</v>
      </c>
      <c r="F428">
        <v>28</v>
      </c>
      <c r="G428">
        <v>0.59513741899999995</v>
      </c>
      <c r="H428" t="s">
        <v>17</v>
      </c>
      <c r="I428" t="s">
        <v>18</v>
      </c>
      <c r="J428" t="s">
        <v>160</v>
      </c>
      <c r="K428" t="s">
        <v>43</v>
      </c>
      <c r="L428" t="s">
        <v>34</v>
      </c>
      <c r="M428" t="s">
        <v>22</v>
      </c>
      <c r="N428" t="s">
        <v>22</v>
      </c>
      <c r="O428" t="str">
        <f>VLOOKUP(A428,Sheet1!A:D,4,0)</f>
        <v>Green</v>
      </c>
      <c r="P428">
        <f>VLOOKUP(A428,Sheet1!A:I,8,0)</f>
        <v>535973</v>
      </c>
      <c r="Q428">
        <f>VLOOKUP(A428,Sheet1!A:I,9,0)</f>
        <v>0</v>
      </c>
      <c r="R428">
        <f>VLOOKUP(A428,Sheet1!A:E,5,0)</f>
        <v>248373.96</v>
      </c>
      <c r="S428">
        <f>VLOOKUP(A428,Sheet1!A:F,6,0)</f>
        <v>257688</v>
      </c>
      <c r="U428" t="e">
        <f>VLOOKUP(A428,New_scrd!A:H,8,0)</f>
        <v>#N/A</v>
      </c>
    </row>
    <row r="429" spans="1:21" hidden="1" x14ac:dyDescent="0.3">
      <c r="A429" t="s">
        <v>473</v>
      </c>
      <c r="B429" t="s">
        <v>24</v>
      </c>
      <c r="C429">
        <v>31</v>
      </c>
      <c r="D429" t="s">
        <v>68</v>
      </c>
      <c r="E429">
        <v>2010</v>
      </c>
      <c r="F429">
        <v>23</v>
      </c>
      <c r="G429">
        <v>0.46365572399999999</v>
      </c>
      <c r="H429" t="s">
        <v>72</v>
      </c>
      <c r="I429" t="s">
        <v>46</v>
      </c>
      <c r="J429" t="s">
        <v>32</v>
      </c>
      <c r="K429" t="s">
        <v>20</v>
      </c>
      <c r="L429" t="s">
        <v>34</v>
      </c>
      <c r="M429" t="s">
        <v>22</v>
      </c>
      <c r="N429" t="s">
        <v>22</v>
      </c>
      <c r="O429" t="str">
        <f>VLOOKUP(A429,Sheet1!A:D,4,0)</f>
        <v>Green</v>
      </c>
      <c r="P429">
        <f>VLOOKUP(A429,Sheet1!A:I,8,0)</f>
        <v>218842</v>
      </c>
      <c r="Q429">
        <f>VLOOKUP(A429,Sheet1!A:I,9,0)</f>
        <v>0</v>
      </c>
      <c r="R429">
        <f>VLOOKUP(A429,Sheet1!A:E,5,0)</f>
        <v>414390</v>
      </c>
      <c r="S429">
        <f>VLOOKUP(A429,Sheet1!A:F,6,0)</f>
        <v>414390</v>
      </c>
      <c r="U429" t="e">
        <f>VLOOKUP(A429,New_scrd!A:H,8,0)</f>
        <v>#N/A</v>
      </c>
    </row>
    <row r="430" spans="1:21" hidden="1" x14ac:dyDescent="0.3">
      <c r="A430" t="s">
        <v>474</v>
      </c>
      <c r="B430" t="s">
        <v>15</v>
      </c>
      <c r="C430">
        <v>49</v>
      </c>
      <c r="D430" t="s">
        <v>31</v>
      </c>
      <c r="E430">
        <v>2015</v>
      </c>
      <c r="F430">
        <v>47</v>
      </c>
      <c r="G430">
        <v>0.67552434800000005</v>
      </c>
      <c r="H430" t="s">
        <v>72</v>
      </c>
      <c r="I430" t="s">
        <v>18</v>
      </c>
      <c r="J430" t="s">
        <v>80</v>
      </c>
      <c r="K430" t="s">
        <v>20</v>
      </c>
      <c r="L430" t="s">
        <v>34</v>
      </c>
      <c r="M430" t="s">
        <v>37</v>
      </c>
      <c r="N430" t="s">
        <v>22</v>
      </c>
      <c r="O430" t="str">
        <f>VLOOKUP(A430,Sheet1!A:D,4,0)</f>
        <v>NA</v>
      </c>
      <c r="P430">
        <f>VLOOKUP(A430,Sheet1!A:I,8,0)</f>
        <v>0</v>
      </c>
      <c r="Q430">
        <f>VLOOKUP(A430,Sheet1!A:I,9,0)</f>
        <v>0</v>
      </c>
      <c r="R430">
        <f>VLOOKUP(A430,Sheet1!A:E,5,0)</f>
        <v>190909</v>
      </c>
      <c r="S430">
        <f>VLOOKUP(A430,Sheet1!A:F,6,0)</f>
        <v>439584</v>
      </c>
      <c r="U430" t="e">
        <f>VLOOKUP(A430,New_scrd!A:H,8,0)</f>
        <v>#N/A</v>
      </c>
    </row>
    <row r="431" spans="1:21" hidden="1" x14ac:dyDescent="0.3">
      <c r="A431" t="s">
        <v>475</v>
      </c>
      <c r="B431" t="s">
        <v>15</v>
      </c>
      <c r="C431">
        <v>37</v>
      </c>
      <c r="D431" t="s">
        <v>25</v>
      </c>
      <c r="E431">
        <v>2015</v>
      </c>
      <c r="F431">
        <v>38</v>
      </c>
      <c r="G431">
        <v>0.835288696</v>
      </c>
      <c r="H431" t="s">
        <v>72</v>
      </c>
      <c r="I431" t="s">
        <v>54</v>
      </c>
      <c r="J431" t="s">
        <v>19</v>
      </c>
      <c r="K431" t="s">
        <v>20</v>
      </c>
      <c r="L431" t="s">
        <v>50</v>
      </c>
      <c r="M431" t="s">
        <v>22</v>
      </c>
      <c r="N431" t="s">
        <v>22</v>
      </c>
      <c r="O431" t="str">
        <f>VLOOKUP(A431,Sheet1!A:D,4,0)</f>
        <v>NA</v>
      </c>
      <c r="P431">
        <f>VLOOKUP(A431,Sheet1!A:I,8,0)</f>
        <v>628097</v>
      </c>
      <c r="Q431">
        <f>VLOOKUP(A431,Sheet1!A:I,9,0)</f>
        <v>0</v>
      </c>
      <c r="R431">
        <f>VLOOKUP(A431,Sheet1!A:E,5,0)</f>
        <v>749790</v>
      </c>
      <c r="S431">
        <f>VLOOKUP(A431,Sheet1!A:F,6,0)</f>
        <v>749790</v>
      </c>
      <c r="U431" t="e">
        <f>VLOOKUP(A431,New_scrd!A:H,8,0)</f>
        <v>#N/A</v>
      </c>
    </row>
    <row r="432" spans="1:21" hidden="1" x14ac:dyDescent="0.3">
      <c r="A432" t="s">
        <v>476</v>
      </c>
      <c r="B432" t="s">
        <v>15</v>
      </c>
      <c r="C432">
        <v>37</v>
      </c>
      <c r="D432" t="s">
        <v>31</v>
      </c>
      <c r="E432">
        <v>2010</v>
      </c>
      <c r="F432">
        <v>31</v>
      </c>
      <c r="G432">
        <v>0.433006795</v>
      </c>
      <c r="H432" t="s">
        <v>17</v>
      </c>
      <c r="I432" t="s">
        <v>54</v>
      </c>
      <c r="J432" t="s">
        <v>32</v>
      </c>
      <c r="K432" t="s">
        <v>109</v>
      </c>
      <c r="L432" t="s">
        <v>34</v>
      </c>
      <c r="M432" t="s">
        <v>37</v>
      </c>
      <c r="N432" t="s">
        <v>37</v>
      </c>
      <c r="O432" t="str">
        <f>VLOOKUP(A432,Sheet1!A:D,4,0)</f>
        <v>Manual</v>
      </c>
      <c r="P432">
        <f>VLOOKUP(A432,Sheet1!A:I,8,0)</f>
        <v>375254</v>
      </c>
      <c r="Q432">
        <f>VLOOKUP(A432,Sheet1!A:I,9,0)</f>
        <v>375254</v>
      </c>
      <c r="R432">
        <f>VLOOKUP(A432,Sheet1!A:E,5,0)</f>
        <v>91916</v>
      </c>
      <c r="S432">
        <f>VLOOKUP(A432,Sheet1!A:F,6,0)</f>
        <v>139720</v>
      </c>
      <c r="U432" t="e">
        <f>VLOOKUP(A432,New_scrd!A:H,8,0)</f>
        <v>#N/A</v>
      </c>
    </row>
    <row r="433" spans="1:21" hidden="1" x14ac:dyDescent="0.3">
      <c r="A433" t="s">
        <v>477</v>
      </c>
      <c r="B433" t="s">
        <v>24</v>
      </c>
      <c r="C433">
        <v>25</v>
      </c>
      <c r="D433" t="s">
        <v>68</v>
      </c>
      <c r="E433">
        <v>2005</v>
      </c>
      <c r="F433">
        <v>53</v>
      </c>
      <c r="G433">
        <v>0.23778242999999999</v>
      </c>
      <c r="H433" t="s">
        <v>17</v>
      </c>
      <c r="I433" t="s">
        <v>50</v>
      </c>
      <c r="J433" t="s">
        <v>50</v>
      </c>
      <c r="K433" t="s">
        <v>50</v>
      </c>
      <c r="L433" t="s">
        <v>50</v>
      </c>
      <c r="M433" t="s">
        <v>22</v>
      </c>
      <c r="N433" t="s">
        <v>22</v>
      </c>
      <c r="O433" t="str">
        <f>VLOOKUP(A433,Sheet1!A:D,4,0)</f>
        <v>Green</v>
      </c>
      <c r="P433">
        <f>VLOOKUP(A433,Sheet1!A:I,8,0)</f>
        <v>70580</v>
      </c>
      <c r="Q433">
        <f>VLOOKUP(A433,Sheet1!A:I,9,0)</f>
        <v>0</v>
      </c>
      <c r="R433">
        <f>VLOOKUP(A433,Sheet1!A:E,5,0)</f>
        <v>187221</v>
      </c>
      <c r="S433">
        <f>VLOOKUP(A433,Sheet1!A:F,6,0)</f>
        <v>187221</v>
      </c>
      <c r="U433" t="e">
        <f>VLOOKUP(A433,New_scrd!A:H,8,0)</f>
        <v>#N/A</v>
      </c>
    </row>
    <row r="434" spans="1:21" hidden="1" x14ac:dyDescent="0.3">
      <c r="A434" t="s">
        <v>478</v>
      </c>
      <c r="B434" t="s">
        <v>15</v>
      </c>
      <c r="C434">
        <v>49</v>
      </c>
      <c r="D434" t="s">
        <v>31</v>
      </c>
      <c r="E434">
        <v>2015</v>
      </c>
      <c r="F434">
        <v>46</v>
      </c>
      <c r="G434">
        <v>0.67290526299999998</v>
      </c>
      <c r="H434" t="s">
        <v>17</v>
      </c>
      <c r="I434" t="s">
        <v>18</v>
      </c>
      <c r="J434" t="s">
        <v>80</v>
      </c>
      <c r="K434" t="s">
        <v>43</v>
      </c>
      <c r="L434" t="s">
        <v>34</v>
      </c>
      <c r="M434" t="s">
        <v>22</v>
      </c>
      <c r="N434" t="s">
        <v>37</v>
      </c>
      <c r="O434" t="str">
        <f>VLOOKUP(A434,Sheet1!A:D,4,0)</f>
        <v>NA</v>
      </c>
      <c r="P434">
        <f>VLOOKUP(A434,Sheet1!A:I,8,0)</f>
        <v>671249</v>
      </c>
      <c r="Q434">
        <f>VLOOKUP(A434,Sheet1!A:I,9,0)</f>
        <v>0</v>
      </c>
      <c r="R434">
        <f>VLOOKUP(A434,Sheet1!A:E,5,0)</f>
        <v>413574</v>
      </c>
      <c r="S434">
        <f>VLOOKUP(A434,Sheet1!A:F,6,0)</f>
        <v>443115</v>
      </c>
      <c r="U434" t="e">
        <f>VLOOKUP(A434,New_scrd!A:H,8,0)</f>
        <v>#N/A</v>
      </c>
    </row>
    <row r="435" spans="1:21" hidden="1" x14ac:dyDescent="0.3">
      <c r="A435" t="s">
        <v>479</v>
      </c>
      <c r="B435" t="s">
        <v>15</v>
      </c>
      <c r="C435">
        <v>37</v>
      </c>
      <c r="D435" t="s">
        <v>28</v>
      </c>
      <c r="E435">
        <v>2012</v>
      </c>
      <c r="F435">
        <v>37</v>
      </c>
      <c r="G435">
        <v>0.52226616400000003</v>
      </c>
      <c r="H435" t="s">
        <v>72</v>
      </c>
      <c r="I435" t="s">
        <v>50</v>
      </c>
      <c r="J435" t="s">
        <v>50</v>
      </c>
      <c r="K435" t="s">
        <v>50</v>
      </c>
      <c r="L435" t="s">
        <v>50</v>
      </c>
      <c r="M435" t="s">
        <v>22</v>
      </c>
      <c r="N435" t="s">
        <v>22</v>
      </c>
      <c r="O435" t="str">
        <f>VLOOKUP(A435,Sheet1!A:D,4,0)</f>
        <v>Green</v>
      </c>
      <c r="P435">
        <f>VLOOKUP(A435,Sheet1!A:I,8,0)</f>
        <v>378470</v>
      </c>
      <c r="Q435">
        <f>VLOOKUP(A435,Sheet1!A:I,9,0)</f>
        <v>0</v>
      </c>
      <c r="R435">
        <f>VLOOKUP(A435,Sheet1!A:E,5,0)</f>
        <v>375771.99</v>
      </c>
      <c r="S435">
        <f>VLOOKUP(A435,Sheet1!A:F,6,0)</f>
        <v>387600</v>
      </c>
      <c r="U435" t="e">
        <f>VLOOKUP(A435,New_scrd!A:H,8,0)</f>
        <v>#N/A</v>
      </c>
    </row>
    <row r="436" spans="1:21" hidden="1" x14ac:dyDescent="0.3">
      <c r="A436" t="s">
        <v>480</v>
      </c>
      <c r="B436" t="s">
        <v>15</v>
      </c>
      <c r="C436">
        <v>37</v>
      </c>
      <c r="D436" t="s">
        <v>31</v>
      </c>
      <c r="E436">
        <v>2018</v>
      </c>
      <c r="F436">
        <v>29</v>
      </c>
      <c r="G436">
        <v>0.34361435899999998</v>
      </c>
      <c r="H436" t="s">
        <v>72</v>
      </c>
      <c r="I436" t="s">
        <v>63</v>
      </c>
      <c r="J436" t="s">
        <v>80</v>
      </c>
      <c r="K436" t="s">
        <v>78</v>
      </c>
      <c r="L436" t="s">
        <v>34</v>
      </c>
      <c r="M436" t="s">
        <v>22</v>
      </c>
      <c r="N436" t="s">
        <v>22</v>
      </c>
      <c r="O436" t="str">
        <f>VLOOKUP(A436,Sheet1!A:D,4,0)</f>
        <v>Green</v>
      </c>
      <c r="P436">
        <f>VLOOKUP(A436,Sheet1!A:I,8,0)</f>
        <v>310064</v>
      </c>
      <c r="Q436">
        <f>VLOOKUP(A436,Sheet1!A:I,9,0)</f>
        <v>0</v>
      </c>
      <c r="R436">
        <f>VLOOKUP(A436,Sheet1!A:E,5,0)</f>
        <v>300045</v>
      </c>
      <c r="S436">
        <f>VLOOKUP(A436,Sheet1!A:F,6,0)</f>
        <v>300045</v>
      </c>
      <c r="U436" t="e">
        <f>VLOOKUP(A436,New_scrd!A:H,8,0)</f>
        <v>#N/A</v>
      </c>
    </row>
    <row r="437" spans="1:21" hidden="1" x14ac:dyDescent="0.3">
      <c r="A437" t="s">
        <v>481</v>
      </c>
      <c r="B437" t="s">
        <v>24</v>
      </c>
      <c r="C437">
        <v>37</v>
      </c>
      <c r="D437" t="s">
        <v>28</v>
      </c>
      <c r="E437">
        <v>2013</v>
      </c>
      <c r="F437">
        <v>32</v>
      </c>
      <c r="G437">
        <v>0.19898476200000001</v>
      </c>
      <c r="H437" t="s">
        <v>72</v>
      </c>
      <c r="I437" t="s">
        <v>50</v>
      </c>
      <c r="J437" t="s">
        <v>50</v>
      </c>
      <c r="K437" t="s">
        <v>50</v>
      </c>
      <c r="L437" t="s">
        <v>50</v>
      </c>
      <c r="M437" t="s">
        <v>22</v>
      </c>
      <c r="N437" t="s">
        <v>22</v>
      </c>
      <c r="O437" t="str">
        <f>VLOOKUP(A437,Sheet1!A:D,4,0)</f>
        <v>Green</v>
      </c>
      <c r="P437">
        <f>VLOOKUP(A437,Sheet1!A:I,8,0)</f>
        <v>142179</v>
      </c>
      <c r="Q437">
        <f>VLOOKUP(A437,Sheet1!A:I,9,0)</f>
        <v>0</v>
      </c>
      <c r="R437">
        <f>VLOOKUP(A437,Sheet1!A:E,5,0)</f>
        <v>183536</v>
      </c>
      <c r="S437">
        <f>VLOOKUP(A437,Sheet1!A:F,6,0)</f>
        <v>193724</v>
      </c>
      <c r="U437" t="e">
        <f>VLOOKUP(A437,New_scrd!A:H,8,0)</f>
        <v>#N/A</v>
      </c>
    </row>
    <row r="438" spans="1:21" hidden="1" x14ac:dyDescent="0.3">
      <c r="A438" t="s">
        <v>482</v>
      </c>
      <c r="B438" t="s">
        <v>24</v>
      </c>
      <c r="C438">
        <v>25</v>
      </c>
      <c r="D438" t="s">
        <v>31</v>
      </c>
      <c r="E438">
        <v>2011</v>
      </c>
      <c r="F438">
        <v>29</v>
      </c>
      <c r="G438">
        <v>0.38289858100000002</v>
      </c>
      <c r="H438" t="s">
        <v>72</v>
      </c>
      <c r="I438" t="s">
        <v>146</v>
      </c>
      <c r="J438" t="s">
        <v>50</v>
      </c>
      <c r="K438" t="s">
        <v>50</v>
      </c>
      <c r="L438" t="s">
        <v>50</v>
      </c>
      <c r="M438" t="s">
        <v>22</v>
      </c>
      <c r="N438" t="s">
        <v>22</v>
      </c>
      <c r="O438" t="str">
        <f>VLOOKUP(A438,Sheet1!A:D,4,0)</f>
        <v>Green</v>
      </c>
      <c r="P438">
        <f>VLOOKUP(A438,Sheet1!A:I,8,0)</f>
        <v>210790</v>
      </c>
      <c r="Q438">
        <f>VLOOKUP(A438,Sheet1!A:I,9,0)</f>
        <v>0</v>
      </c>
      <c r="R438">
        <f>VLOOKUP(A438,Sheet1!A:E,5,0)</f>
        <v>322938</v>
      </c>
      <c r="S438">
        <f>VLOOKUP(A438,Sheet1!A:F,6,0)</f>
        <v>322938</v>
      </c>
      <c r="U438" t="e">
        <f>VLOOKUP(A438,New_scrd!A:H,8,0)</f>
        <v>#N/A</v>
      </c>
    </row>
    <row r="439" spans="1:21" hidden="1" x14ac:dyDescent="0.3">
      <c r="A439" t="s">
        <v>483</v>
      </c>
      <c r="B439" t="s">
        <v>15</v>
      </c>
      <c r="C439">
        <v>61</v>
      </c>
      <c r="D439" t="s">
        <v>28</v>
      </c>
      <c r="E439">
        <v>2016</v>
      </c>
      <c r="F439">
        <v>46</v>
      </c>
      <c r="G439">
        <v>0.82839195799999998</v>
      </c>
      <c r="H439" t="s">
        <v>72</v>
      </c>
      <c r="I439" t="s">
        <v>18</v>
      </c>
      <c r="J439" t="s">
        <v>50</v>
      </c>
      <c r="K439" t="s">
        <v>50</v>
      </c>
      <c r="L439" t="s">
        <v>50</v>
      </c>
      <c r="M439" t="s">
        <v>37</v>
      </c>
      <c r="N439" t="s">
        <v>22</v>
      </c>
      <c r="O439" t="str">
        <f>VLOOKUP(A439,Sheet1!A:D,4,0)</f>
        <v>Manual</v>
      </c>
      <c r="P439">
        <f>VLOOKUP(A439,Sheet1!A:I,8,0)</f>
        <v>0</v>
      </c>
      <c r="Q439">
        <f>VLOOKUP(A439,Sheet1!A:I,9,0)</f>
        <v>0</v>
      </c>
      <c r="R439">
        <f>VLOOKUP(A439,Sheet1!A:E,5,0)</f>
        <v>308763</v>
      </c>
      <c r="S439">
        <f>VLOOKUP(A439,Sheet1!A:F,6,0)</f>
        <v>686140</v>
      </c>
      <c r="U439" t="e">
        <f>VLOOKUP(A439,New_scrd!A:H,8,0)</f>
        <v>#N/A</v>
      </c>
    </row>
    <row r="440" spans="1:21" hidden="1" x14ac:dyDescent="0.3">
      <c r="A440" t="s">
        <v>484</v>
      </c>
      <c r="B440" t="s">
        <v>24</v>
      </c>
      <c r="C440">
        <v>49</v>
      </c>
      <c r="D440" t="s">
        <v>28</v>
      </c>
      <c r="E440">
        <v>2015</v>
      </c>
      <c r="F440">
        <v>39</v>
      </c>
      <c r="G440">
        <v>0.63205043500000002</v>
      </c>
      <c r="H440" t="s">
        <v>17</v>
      </c>
      <c r="I440" t="s">
        <v>46</v>
      </c>
      <c r="J440" t="s">
        <v>19</v>
      </c>
      <c r="K440" t="s">
        <v>20</v>
      </c>
      <c r="L440" t="s">
        <v>26</v>
      </c>
      <c r="M440" t="s">
        <v>22</v>
      </c>
      <c r="N440" t="s">
        <v>22</v>
      </c>
      <c r="O440" t="str">
        <f>VLOOKUP(A440,Sheet1!A:D,4,0)</f>
        <v>Green</v>
      </c>
      <c r="P440">
        <f>VLOOKUP(A440,Sheet1!A:I,8,0)</f>
        <v>571638</v>
      </c>
      <c r="Q440">
        <f>VLOOKUP(A440,Sheet1!A:I,9,0)</f>
        <v>0</v>
      </c>
      <c r="R440">
        <f>VLOOKUP(A440,Sheet1!A:E,5,0)</f>
        <v>500796</v>
      </c>
      <c r="S440">
        <f>VLOOKUP(A440,Sheet1!A:F,6,0)</f>
        <v>500796</v>
      </c>
      <c r="U440" t="e">
        <f>VLOOKUP(A440,New_scrd!A:H,8,0)</f>
        <v>#N/A</v>
      </c>
    </row>
    <row r="441" spans="1:21" hidden="1" x14ac:dyDescent="0.3">
      <c r="A441" t="s">
        <v>485</v>
      </c>
      <c r="B441" t="s">
        <v>24</v>
      </c>
      <c r="C441">
        <v>37</v>
      </c>
      <c r="D441" t="s">
        <v>68</v>
      </c>
      <c r="E441">
        <v>2014</v>
      </c>
      <c r="F441">
        <v>50</v>
      </c>
      <c r="G441">
        <v>0.504854566</v>
      </c>
      <c r="H441" t="s">
        <v>72</v>
      </c>
      <c r="I441" t="s">
        <v>46</v>
      </c>
      <c r="J441" t="s">
        <v>32</v>
      </c>
      <c r="K441" t="s">
        <v>20</v>
      </c>
      <c r="L441" t="s">
        <v>34</v>
      </c>
      <c r="M441" t="s">
        <v>22</v>
      </c>
      <c r="N441" t="s">
        <v>22</v>
      </c>
      <c r="O441" t="str">
        <f>VLOOKUP(A441,Sheet1!A:D,4,0)</f>
        <v>Green</v>
      </c>
      <c r="P441">
        <f>VLOOKUP(A441,Sheet1!A:I,8,0)</f>
        <v>321651</v>
      </c>
      <c r="Q441">
        <f>VLOOKUP(A441,Sheet1!A:I,9,0)</f>
        <v>0</v>
      </c>
      <c r="R441">
        <f>VLOOKUP(A441,Sheet1!A:E,5,0)</f>
        <v>456035</v>
      </c>
      <c r="S441">
        <f>VLOOKUP(A441,Sheet1!A:F,6,0)</f>
        <v>467565</v>
      </c>
      <c r="U441" t="e">
        <f>VLOOKUP(A441,New_scrd!A:H,8,0)</f>
        <v>#N/A</v>
      </c>
    </row>
    <row r="442" spans="1:21" hidden="1" x14ac:dyDescent="0.3">
      <c r="A442" t="s">
        <v>486</v>
      </c>
      <c r="B442" t="s">
        <v>15</v>
      </c>
      <c r="C442">
        <v>43</v>
      </c>
      <c r="D442" t="s">
        <v>16</v>
      </c>
      <c r="E442">
        <v>2014</v>
      </c>
      <c r="F442">
        <v>37</v>
      </c>
      <c r="G442">
        <v>0.48248693599999998</v>
      </c>
      <c r="H442" t="s">
        <v>72</v>
      </c>
      <c r="I442" t="s">
        <v>146</v>
      </c>
      <c r="J442" t="s">
        <v>19</v>
      </c>
      <c r="K442" t="s">
        <v>109</v>
      </c>
      <c r="L442" t="s">
        <v>21</v>
      </c>
      <c r="M442" t="s">
        <v>37</v>
      </c>
      <c r="N442" t="s">
        <v>37</v>
      </c>
      <c r="O442" t="str">
        <f>VLOOKUP(A442,Sheet1!A:D,4,0)</f>
        <v>Green</v>
      </c>
      <c r="P442">
        <f>VLOOKUP(A442,Sheet1!A:I,8,0)</f>
        <v>494372</v>
      </c>
      <c r="Q442">
        <f>VLOOKUP(A442,Sheet1!A:I,9,0)</f>
        <v>494372</v>
      </c>
      <c r="R442">
        <f>VLOOKUP(A442,Sheet1!A:E,5,0)</f>
        <v>227670</v>
      </c>
      <c r="S442">
        <f>VLOOKUP(A442,Sheet1!A:F,6,0)</f>
        <v>318738</v>
      </c>
      <c r="U442" t="e">
        <f>VLOOKUP(A442,New_scrd!A:H,8,0)</f>
        <v>#N/A</v>
      </c>
    </row>
    <row r="443" spans="1:21" hidden="1" x14ac:dyDescent="0.3">
      <c r="A443" t="s">
        <v>487</v>
      </c>
      <c r="B443" t="s">
        <v>24</v>
      </c>
      <c r="C443">
        <v>25</v>
      </c>
      <c r="D443" t="s">
        <v>25</v>
      </c>
      <c r="E443">
        <v>2012</v>
      </c>
      <c r="F443">
        <v>47</v>
      </c>
      <c r="G443">
        <v>0.79022758599999998</v>
      </c>
      <c r="H443" t="s">
        <v>17</v>
      </c>
      <c r="I443" t="s">
        <v>54</v>
      </c>
      <c r="J443" t="s">
        <v>32</v>
      </c>
      <c r="K443" t="s">
        <v>43</v>
      </c>
      <c r="L443" t="s">
        <v>21</v>
      </c>
      <c r="M443" t="s">
        <v>22</v>
      </c>
      <c r="N443" t="s">
        <v>22</v>
      </c>
      <c r="O443" t="str">
        <f>VLOOKUP(A443,Sheet1!A:D,4,0)</f>
        <v>NA</v>
      </c>
      <c r="P443">
        <f>VLOOKUP(A443,Sheet1!A:I,8,0)</f>
        <v>517756</v>
      </c>
      <c r="Q443">
        <f>VLOOKUP(A443,Sheet1!A:I,9,0)</f>
        <v>0</v>
      </c>
      <c r="R443">
        <f>VLOOKUP(A443,Sheet1!A:E,5,0)</f>
        <v>506121</v>
      </c>
      <c r="S443">
        <f>VLOOKUP(A443,Sheet1!A:F,6,0)</f>
        <v>552132</v>
      </c>
      <c r="U443" t="e">
        <f>VLOOKUP(A443,New_scrd!A:H,8,0)</f>
        <v>#N/A</v>
      </c>
    </row>
    <row r="444" spans="1:21" hidden="1" x14ac:dyDescent="0.3">
      <c r="A444" t="s">
        <v>488</v>
      </c>
      <c r="B444" t="s">
        <v>24</v>
      </c>
      <c r="C444">
        <v>37</v>
      </c>
      <c r="D444" t="s">
        <v>68</v>
      </c>
      <c r="E444">
        <v>2018</v>
      </c>
      <c r="F444">
        <v>36</v>
      </c>
      <c r="G444">
        <v>0.24292676899999999</v>
      </c>
      <c r="H444" t="s">
        <v>72</v>
      </c>
      <c r="I444" t="s">
        <v>63</v>
      </c>
      <c r="J444" t="s">
        <v>19</v>
      </c>
      <c r="K444" t="s">
        <v>43</v>
      </c>
      <c r="L444" t="s">
        <v>26</v>
      </c>
      <c r="M444" t="s">
        <v>22</v>
      </c>
      <c r="N444" t="s">
        <v>22</v>
      </c>
      <c r="O444" t="str">
        <f>VLOOKUP(A444,Sheet1!A:D,4,0)</f>
        <v>Green</v>
      </c>
      <c r="P444">
        <f>VLOOKUP(A444,Sheet1!A:I,8,0)</f>
        <v>203646</v>
      </c>
      <c r="Q444">
        <f>VLOOKUP(A444,Sheet1!A:I,9,0)</f>
        <v>0</v>
      </c>
      <c r="R444">
        <f>VLOOKUP(A444,Sheet1!A:E,5,0)</f>
        <v>239224</v>
      </c>
      <c r="S444">
        <f>VLOOKUP(A444,Sheet1!A:F,6,0)</f>
        <v>239224</v>
      </c>
      <c r="U444" t="e">
        <f>VLOOKUP(A444,New_scrd!A:H,8,0)</f>
        <v>#N/A</v>
      </c>
    </row>
    <row r="445" spans="1:21" hidden="1" x14ac:dyDescent="0.3">
      <c r="A445" t="s">
        <v>489</v>
      </c>
      <c r="B445" t="s">
        <v>15</v>
      </c>
      <c r="C445">
        <v>49</v>
      </c>
      <c r="D445" t="s">
        <v>68</v>
      </c>
      <c r="E445">
        <v>2015</v>
      </c>
      <c r="F445">
        <v>30</v>
      </c>
      <c r="G445">
        <v>0.55761304300000003</v>
      </c>
      <c r="H445" t="s">
        <v>17</v>
      </c>
      <c r="I445" t="s">
        <v>46</v>
      </c>
      <c r="J445" t="s">
        <v>32</v>
      </c>
      <c r="K445" t="s">
        <v>43</v>
      </c>
      <c r="L445" t="s">
        <v>34</v>
      </c>
      <c r="M445" t="s">
        <v>37</v>
      </c>
      <c r="N445" t="s">
        <v>22</v>
      </c>
      <c r="O445" t="str">
        <f>VLOOKUP(A445,Sheet1!A:D,4,0)</f>
        <v>Manual</v>
      </c>
      <c r="P445">
        <f>VLOOKUP(A445,Sheet1!A:I,8,0)</f>
        <v>640758</v>
      </c>
      <c r="Q445">
        <f>VLOOKUP(A445,Sheet1!A:I,9,0)</f>
        <v>640758</v>
      </c>
      <c r="R445">
        <f>VLOOKUP(A445,Sheet1!A:E,5,0)</f>
        <v>297109</v>
      </c>
      <c r="S445">
        <f>VLOOKUP(A445,Sheet1!A:F,6,0)</f>
        <v>464595</v>
      </c>
      <c r="U445" t="e">
        <f>VLOOKUP(A445,New_scrd!A:H,8,0)</f>
        <v>#N/A</v>
      </c>
    </row>
    <row r="446" spans="1:21" hidden="1" x14ac:dyDescent="0.3">
      <c r="A446" t="s">
        <v>490</v>
      </c>
      <c r="B446" t="s">
        <v>24</v>
      </c>
      <c r="C446">
        <v>31</v>
      </c>
      <c r="D446" t="s">
        <v>68</v>
      </c>
      <c r="E446">
        <v>2010</v>
      </c>
      <c r="F446">
        <v>40</v>
      </c>
      <c r="G446">
        <v>0.51599889700000001</v>
      </c>
      <c r="H446" t="s">
        <v>17</v>
      </c>
      <c r="I446" t="s">
        <v>63</v>
      </c>
      <c r="J446" t="s">
        <v>19</v>
      </c>
      <c r="K446" t="s">
        <v>43</v>
      </c>
      <c r="L446" t="s">
        <v>21</v>
      </c>
      <c r="M446" t="s">
        <v>37</v>
      </c>
      <c r="N446" t="s">
        <v>37</v>
      </c>
      <c r="O446" t="str">
        <f>VLOOKUP(A446,Sheet1!A:D,4,0)</f>
        <v>NA</v>
      </c>
      <c r="P446">
        <f>VLOOKUP(A446,Sheet1!A:I,8,0)</f>
        <v>357874</v>
      </c>
      <c r="Q446">
        <f>VLOOKUP(A446,Sheet1!A:I,9,0)</f>
        <v>0</v>
      </c>
      <c r="R446">
        <f>VLOOKUP(A446,Sheet1!A:E,5,0)</f>
        <v>259877</v>
      </c>
      <c r="S446">
        <f>VLOOKUP(A446,Sheet1!A:F,6,0)</f>
        <v>310401</v>
      </c>
      <c r="U446" t="e">
        <f>VLOOKUP(A446,New_scrd!A:H,8,0)</f>
        <v>#N/A</v>
      </c>
    </row>
    <row r="447" spans="1:21" hidden="1" x14ac:dyDescent="0.3">
      <c r="A447" t="s">
        <v>491</v>
      </c>
      <c r="B447" t="s">
        <v>15</v>
      </c>
      <c r="C447">
        <v>37</v>
      </c>
      <c r="D447" t="s">
        <v>25</v>
      </c>
      <c r="E447">
        <v>2011</v>
      </c>
      <c r="F447">
        <v>80</v>
      </c>
      <c r="G447">
        <v>0.62681909700000005</v>
      </c>
      <c r="H447" t="s">
        <v>17</v>
      </c>
      <c r="I447" t="s">
        <v>63</v>
      </c>
      <c r="J447" t="s">
        <v>80</v>
      </c>
      <c r="K447" t="s">
        <v>20</v>
      </c>
      <c r="L447" t="s">
        <v>34</v>
      </c>
      <c r="M447" t="s">
        <v>22</v>
      </c>
      <c r="N447" t="s">
        <v>22</v>
      </c>
      <c r="O447" t="str">
        <f>VLOOKUP(A447,Sheet1!A:D,4,0)</f>
        <v>Green</v>
      </c>
      <c r="P447">
        <f>VLOOKUP(A447,Sheet1!A:I,8,0)</f>
        <v>501376</v>
      </c>
      <c r="Q447">
        <f>VLOOKUP(A447,Sheet1!A:I,9,0)</f>
        <v>0</v>
      </c>
      <c r="R447">
        <f>VLOOKUP(A447,Sheet1!A:E,5,0)</f>
        <v>315403</v>
      </c>
      <c r="S447">
        <f>VLOOKUP(A447,Sheet1!A:F,6,0)</f>
        <v>315403</v>
      </c>
      <c r="U447" t="e">
        <f>VLOOKUP(A447,New_scrd!A:H,8,0)</f>
        <v>#N/A</v>
      </c>
    </row>
    <row r="448" spans="1:21" hidden="1" x14ac:dyDescent="0.3">
      <c r="A448" t="s">
        <v>492</v>
      </c>
      <c r="B448" t="s">
        <v>15</v>
      </c>
      <c r="C448">
        <v>37</v>
      </c>
      <c r="D448" t="s">
        <v>28</v>
      </c>
      <c r="E448">
        <v>2011</v>
      </c>
      <c r="F448">
        <v>22</v>
      </c>
      <c r="G448">
        <v>0.485528774</v>
      </c>
      <c r="H448" t="s">
        <v>72</v>
      </c>
      <c r="I448" t="s">
        <v>50</v>
      </c>
      <c r="J448" t="s">
        <v>50</v>
      </c>
      <c r="K448" t="s">
        <v>50</v>
      </c>
      <c r="L448" t="s">
        <v>50</v>
      </c>
      <c r="M448" t="s">
        <v>37</v>
      </c>
      <c r="N448" t="s">
        <v>22</v>
      </c>
      <c r="O448" t="str">
        <f>VLOOKUP(A448,Sheet1!A:D,4,0)</f>
        <v>Green</v>
      </c>
      <c r="P448">
        <f>VLOOKUP(A448,Sheet1!A:I,8,0)</f>
        <v>415425</v>
      </c>
      <c r="Q448">
        <f>VLOOKUP(A448,Sheet1!A:I,9,0)</f>
        <v>415425</v>
      </c>
      <c r="R448">
        <f>VLOOKUP(A448,Sheet1!A:E,5,0)</f>
        <v>145530</v>
      </c>
      <c r="S448">
        <f>VLOOKUP(A448,Sheet1!A:F,6,0)</f>
        <v>270270</v>
      </c>
      <c r="U448" t="e">
        <f>VLOOKUP(A448,New_scrd!A:H,8,0)</f>
        <v>#N/A</v>
      </c>
    </row>
    <row r="449" spans="1:21" hidden="1" x14ac:dyDescent="0.3">
      <c r="A449" t="s">
        <v>493</v>
      </c>
      <c r="B449" t="s">
        <v>24</v>
      </c>
      <c r="C449">
        <v>25</v>
      </c>
      <c r="D449" t="s">
        <v>68</v>
      </c>
      <c r="E449">
        <v>2010</v>
      </c>
      <c r="F449">
        <v>20</v>
      </c>
      <c r="G449">
        <v>0.233956414</v>
      </c>
      <c r="H449" t="s">
        <v>17</v>
      </c>
      <c r="I449" t="s">
        <v>50</v>
      </c>
      <c r="J449" t="s">
        <v>50</v>
      </c>
      <c r="K449" t="s">
        <v>50</v>
      </c>
      <c r="L449" t="s">
        <v>50</v>
      </c>
      <c r="M449" t="s">
        <v>22</v>
      </c>
      <c r="N449" t="s">
        <v>37</v>
      </c>
      <c r="O449" t="str">
        <f>VLOOKUP(A449,Sheet1!A:D,4,0)</f>
        <v>Green</v>
      </c>
      <c r="P449">
        <f>VLOOKUP(A449,Sheet1!A:I,8,0)</f>
        <v>131165</v>
      </c>
      <c r="Q449">
        <f>VLOOKUP(A449,Sheet1!A:I,9,0)</f>
        <v>0</v>
      </c>
      <c r="R449">
        <f>VLOOKUP(A449,Sheet1!A:E,5,0)</f>
        <v>165281</v>
      </c>
      <c r="S449">
        <f>VLOOKUP(A449,Sheet1!A:F,6,0)</f>
        <v>181623</v>
      </c>
      <c r="U449" t="e">
        <f>VLOOKUP(A449,New_scrd!A:H,8,0)</f>
        <v>#N/A</v>
      </c>
    </row>
    <row r="450" spans="1:21" hidden="1" x14ac:dyDescent="0.3">
      <c r="A450" t="s">
        <v>494</v>
      </c>
      <c r="B450" t="s">
        <v>24</v>
      </c>
      <c r="C450">
        <v>31</v>
      </c>
      <c r="D450" t="s">
        <v>25</v>
      </c>
      <c r="E450">
        <v>2015</v>
      </c>
      <c r="F450">
        <v>32</v>
      </c>
      <c r="G450">
        <v>0.63127478299999995</v>
      </c>
      <c r="H450" t="s">
        <v>17</v>
      </c>
      <c r="I450" t="s">
        <v>46</v>
      </c>
      <c r="J450" t="s">
        <v>19</v>
      </c>
      <c r="K450" t="s">
        <v>109</v>
      </c>
      <c r="L450" t="s">
        <v>21</v>
      </c>
      <c r="M450" t="s">
        <v>22</v>
      </c>
      <c r="N450" t="s">
        <v>22</v>
      </c>
      <c r="O450" t="str">
        <f>VLOOKUP(A450,Sheet1!A:D,4,0)</f>
        <v>Green</v>
      </c>
      <c r="P450">
        <f>VLOOKUP(A450,Sheet1!A:I,8,0)</f>
        <v>576068</v>
      </c>
      <c r="Q450">
        <f>VLOOKUP(A450,Sheet1!A:I,9,0)</f>
        <v>0</v>
      </c>
      <c r="R450">
        <f>VLOOKUP(A450,Sheet1!A:E,5,0)</f>
        <v>415769.63</v>
      </c>
      <c r="S450">
        <f>VLOOKUP(A450,Sheet1!A:F,6,0)</f>
        <v>450900</v>
      </c>
      <c r="U450" t="e">
        <f>VLOOKUP(A450,New_scrd!A:H,8,0)</f>
        <v>#N/A</v>
      </c>
    </row>
    <row r="451" spans="1:21" hidden="1" x14ac:dyDescent="0.3">
      <c r="A451" t="s">
        <v>495</v>
      </c>
      <c r="B451" t="s">
        <v>24</v>
      </c>
      <c r="C451">
        <v>19</v>
      </c>
      <c r="D451" t="s">
        <v>28</v>
      </c>
      <c r="E451">
        <v>2016</v>
      </c>
      <c r="F451">
        <v>30</v>
      </c>
      <c r="G451">
        <v>0.63628867700000002</v>
      </c>
      <c r="H451" t="s">
        <v>17</v>
      </c>
      <c r="I451" t="s">
        <v>63</v>
      </c>
      <c r="J451" t="s">
        <v>32</v>
      </c>
      <c r="K451" t="s">
        <v>20</v>
      </c>
      <c r="L451" t="s">
        <v>149</v>
      </c>
      <c r="M451" t="s">
        <v>37</v>
      </c>
      <c r="N451" t="s">
        <v>22</v>
      </c>
      <c r="O451" t="str">
        <f>VLOOKUP(A451,Sheet1!A:D,4,0)</f>
        <v>Green</v>
      </c>
      <c r="P451">
        <f>VLOOKUP(A451,Sheet1!A:I,8,0)</f>
        <v>568863</v>
      </c>
      <c r="Q451">
        <f>VLOOKUP(A451,Sheet1!A:I,9,0)</f>
        <v>568863</v>
      </c>
      <c r="R451">
        <f>VLOOKUP(A451,Sheet1!A:E,5,0)</f>
        <v>381461</v>
      </c>
      <c r="S451">
        <f>VLOOKUP(A451,Sheet1!A:F,6,0)</f>
        <v>599434</v>
      </c>
      <c r="U451" t="e">
        <f>VLOOKUP(A451,New_scrd!A:H,8,0)</f>
        <v>#N/A</v>
      </c>
    </row>
    <row r="452" spans="1:21" hidden="1" x14ac:dyDescent="0.3">
      <c r="A452" t="s">
        <v>496</v>
      </c>
      <c r="B452" t="s">
        <v>24</v>
      </c>
      <c r="C452">
        <v>61</v>
      </c>
      <c r="D452" t="s">
        <v>16</v>
      </c>
      <c r="E452">
        <v>2015</v>
      </c>
      <c r="F452">
        <v>46</v>
      </c>
      <c r="G452">
        <v>0.62206829299999999</v>
      </c>
      <c r="H452" t="s">
        <v>17</v>
      </c>
      <c r="I452" t="s">
        <v>18</v>
      </c>
      <c r="J452" t="s">
        <v>32</v>
      </c>
      <c r="K452" t="s">
        <v>20</v>
      </c>
      <c r="L452" t="s">
        <v>149</v>
      </c>
      <c r="M452" t="s">
        <v>37</v>
      </c>
      <c r="N452" t="s">
        <v>22</v>
      </c>
      <c r="O452" t="str">
        <f>VLOOKUP(A452,Sheet1!A:D,4,0)</f>
        <v>Manual</v>
      </c>
      <c r="P452">
        <f>VLOOKUP(A452,Sheet1!A:I,8,0)</f>
        <v>0</v>
      </c>
      <c r="Q452">
        <f>VLOOKUP(A452,Sheet1!A:I,9,0)</f>
        <v>0</v>
      </c>
      <c r="R452">
        <f>VLOOKUP(A452,Sheet1!A:E,5,0)</f>
        <v>47174</v>
      </c>
      <c r="S452">
        <f>VLOOKUP(A452,Sheet1!A:F,6,0)</f>
        <v>235870</v>
      </c>
      <c r="U452" t="e">
        <f>VLOOKUP(A452,New_scrd!A:H,8,0)</f>
        <v>#N/A</v>
      </c>
    </row>
    <row r="453" spans="1:21" hidden="1" x14ac:dyDescent="0.3">
      <c r="A453" t="s">
        <v>497</v>
      </c>
      <c r="B453" t="s">
        <v>24</v>
      </c>
      <c r="C453">
        <v>37</v>
      </c>
      <c r="D453" t="s">
        <v>16</v>
      </c>
      <c r="E453">
        <v>2011</v>
      </c>
      <c r="F453">
        <v>20</v>
      </c>
      <c r="G453">
        <v>0.54036128999999999</v>
      </c>
      <c r="H453" t="s">
        <v>17</v>
      </c>
      <c r="I453" t="s">
        <v>50</v>
      </c>
      <c r="J453" t="s">
        <v>50</v>
      </c>
      <c r="K453" t="s">
        <v>50</v>
      </c>
      <c r="L453" t="s">
        <v>50</v>
      </c>
      <c r="M453" t="s">
        <v>22</v>
      </c>
      <c r="N453" t="s">
        <v>22</v>
      </c>
      <c r="O453" t="str">
        <f>VLOOKUP(A453,Sheet1!A:D,4,0)</f>
        <v>Green</v>
      </c>
      <c r="P453">
        <f>VLOOKUP(A453,Sheet1!A:I,8,0)</f>
        <v>421544</v>
      </c>
      <c r="Q453">
        <f>VLOOKUP(A453,Sheet1!A:I,9,0)</f>
        <v>0</v>
      </c>
      <c r="R453">
        <f>VLOOKUP(A453,Sheet1!A:E,5,0)</f>
        <v>276208</v>
      </c>
      <c r="S453">
        <f>VLOOKUP(A453,Sheet1!A:F,6,0)</f>
        <v>301308</v>
      </c>
      <c r="U453" t="e">
        <f>VLOOKUP(A453,New_scrd!A:H,8,0)</f>
        <v>#N/A</v>
      </c>
    </row>
    <row r="454" spans="1:21" hidden="1" x14ac:dyDescent="0.3">
      <c r="A454" t="s">
        <v>498</v>
      </c>
      <c r="B454" t="s">
        <v>15</v>
      </c>
      <c r="C454">
        <v>61</v>
      </c>
      <c r="D454" t="s">
        <v>68</v>
      </c>
      <c r="E454">
        <v>2013</v>
      </c>
      <c r="F454">
        <v>47</v>
      </c>
      <c r="G454">
        <v>0.49401523800000002</v>
      </c>
      <c r="H454" t="s">
        <v>17</v>
      </c>
      <c r="I454" t="s">
        <v>63</v>
      </c>
      <c r="J454" t="s">
        <v>50</v>
      </c>
      <c r="K454" t="s">
        <v>50</v>
      </c>
      <c r="L454" t="s">
        <v>50</v>
      </c>
      <c r="M454" t="s">
        <v>22</v>
      </c>
      <c r="N454" t="s">
        <v>22</v>
      </c>
      <c r="O454" t="str">
        <f>VLOOKUP(A454,Sheet1!A:D,4,0)</f>
        <v>Green</v>
      </c>
      <c r="P454">
        <f>VLOOKUP(A454,Sheet1!A:I,8,0)</f>
        <v>471077</v>
      </c>
      <c r="Q454">
        <f>VLOOKUP(A454,Sheet1!A:I,9,0)</f>
        <v>0</v>
      </c>
      <c r="R454">
        <f>VLOOKUP(A454,Sheet1!A:E,5,0)</f>
        <v>273000</v>
      </c>
      <c r="S454">
        <f>VLOOKUP(A454,Sheet1!A:F,6,0)</f>
        <v>273000</v>
      </c>
      <c r="U454" t="e">
        <f>VLOOKUP(A454,New_scrd!A:H,8,0)</f>
        <v>#N/A</v>
      </c>
    </row>
    <row r="455" spans="1:21" hidden="1" x14ac:dyDescent="0.3">
      <c r="A455" t="s">
        <v>499</v>
      </c>
      <c r="B455" t="s">
        <v>24</v>
      </c>
      <c r="C455">
        <v>37</v>
      </c>
      <c r="D455" t="s">
        <v>28</v>
      </c>
      <c r="E455">
        <v>2010</v>
      </c>
      <c r="F455">
        <v>48</v>
      </c>
      <c r="G455">
        <v>0.52347444399999998</v>
      </c>
      <c r="H455" t="s">
        <v>17</v>
      </c>
      <c r="I455" t="s">
        <v>50</v>
      </c>
      <c r="J455" t="s">
        <v>50</v>
      </c>
      <c r="K455" t="s">
        <v>50</v>
      </c>
      <c r="L455" t="s">
        <v>50</v>
      </c>
      <c r="M455" t="s">
        <v>37</v>
      </c>
      <c r="N455" t="s">
        <v>22</v>
      </c>
      <c r="O455" t="str">
        <f>VLOOKUP(A455,Sheet1!A:D,4,0)</f>
        <v>Manual</v>
      </c>
      <c r="P455">
        <f>VLOOKUP(A455,Sheet1!A:I,8,0)</f>
        <v>436322</v>
      </c>
      <c r="Q455">
        <f>VLOOKUP(A455,Sheet1!A:I,9,0)</f>
        <v>436322</v>
      </c>
      <c r="R455">
        <f>VLOOKUP(A455,Sheet1!A:E,5,0)</f>
        <v>122609</v>
      </c>
      <c r="S455">
        <f>VLOOKUP(A455,Sheet1!A:F,6,0)</f>
        <v>248699</v>
      </c>
      <c r="U455" t="e">
        <f>VLOOKUP(A455,New_scrd!A:H,8,0)</f>
        <v>#N/A</v>
      </c>
    </row>
    <row r="456" spans="1:21" hidden="1" x14ac:dyDescent="0.3">
      <c r="A456" t="s">
        <v>500</v>
      </c>
      <c r="B456" t="s">
        <v>24</v>
      </c>
      <c r="C456">
        <v>61</v>
      </c>
      <c r="D456" t="s">
        <v>25</v>
      </c>
      <c r="E456">
        <v>2019</v>
      </c>
      <c r="F456">
        <v>54</v>
      </c>
      <c r="G456">
        <v>0.60945119000000003</v>
      </c>
      <c r="H456" t="s">
        <v>72</v>
      </c>
      <c r="I456" t="s">
        <v>18</v>
      </c>
      <c r="J456" t="s">
        <v>32</v>
      </c>
      <c r="K456" t="s">
        <v>20</v>
      </c>
      <c r="L456" t="s">
        <v>34</v>
      </c>
      <c r="M456" t="s">
        <v>22</v>
      </c>
      <c r="N456" t="s">
        <v>22</v>
      </c>
      <c r="O456" t="str">
        <f>VLOOKUP(A456,Sheet1!A:D,4,0)</f>
        <v>Green</v>
      </c>
      <c r="P456">
        <f>VLOOKUP(A456,Sheet1!A:I,8,0)</f>
        <v>866359</v>
      </c>
      <c r="Q456">
        <f>VLOOKUP(A456,Sheet1!A:I,9,0)</f>
        <v>0</v>
      </c>
      <c r="R456">
        <f>VLOOKUP(A456,Sheet1!A:E,5,0)</f>
        <v>659813</v>
      </c>
      <c r="S456">
        <f>VLOOKUP(A456,Sheet1!A:F,6,0)</f>
        <v>659813</v>
      </c>
      <c r="U456" t="e">
        <f>VLOOKUP(A456,New_scrd!A:H,8,0)</f>
        <v>#N/A</v>
      </c>
    </row>
    <row r="457" spans="1:21" hidden="1" x14ac:dyDescent="0.3">
      <c r="A457" t="s">
        <v>501</v>
      </c>
      <c r="B457" t="s">
        <v>24</v>
      </c>
      <c r="C457">
        <v>36</v>
      </c>
      <c r="D457" t="s">
        <v>414</v>
      </c>
      <c r="E457">
        <v>2013</v>
      </c>
      <c r="F457">
        <v>36</v>
      </c>
      <c r="G457">
        <v>0.57696666699999999</v>
      </c>
      <c r="H457" t="s">
        <v>17</v>
      </c>
      <c r="I457" t="s">
        <v>18</v>
      </c>
      <c r="J457" t="s">
        <v>50</v>
      </c>
      <c r="K457" t="s">
        <v>50</v>
      </c>
      <c r="L457" t="s">
        <v>50</v>
      </c>
      <c r="M457" t="s">
        <v>37</v>
      </c>
      <c r="N457" t="s">
        <v>22</v>
      </c>
      <c r="O457" t="str">
        <f>VLOOKUP(A457,Sheet1!A:D,4,0)</f>
        <v>Manual</v>
      </c>
      <c r="P457">
        <f>VLOOKUP(A457,Sheet1!A:I,8,0)</f>
        <v>0</v>
      </c>
      <c r="Q457">
        <f>VLOOKUP(A457,Sheet1!A:I,9,0)</f>
        <v>0</v>
      </c>
      <c r="R457">
        <f>VLOOKUP(A457,Sheet1!A:E,5,0)</f>
        <v>114000</v>
      </c>
      <c r="S457">
        <f>VLOOKUP(A457,Sheet1!A:F,6,0)</f>
        <v>426112</v>
      </c>
      <c r="U457" t="e">
        <f>VLOOKUP(A457,New_scrd!A:H,8,0)</f>
        <v>#N/A</v>
      </c>
    </row>
    <row r="458" spans="1:21" hidden="1" x14ac:dyDescent="0.3">
      <c r="A458" t="s">
        <v>502</v>
      </c>
      <c r="B458" t="s">
        <v>15</v>
      </c>
      <c r="C458">
        <v>37</v>
      </c>
      <c r="D458" t="s">
        <v>68</v>
      </c>
      <c r="E458">
        <v>2008</v>
      </c>
      <c r="F458">
        <v>41</v>
      </c>
      <c r="G458">
        <v>0.23127483900000001</v>
      </c>
      <c r="H458" t="s">
        <v>17</v>
      </c>
      <c r="I458" t="s">
        <v>50</v>
      </c>
      <c r="J458" t="s">
        <v>50</v>
      </c>
      <c r="K458" t="s">
        <v>50</v>
      </c>
      <c r="L458" t="s">
        <v>50</v>
      </c>
      <c r="M458" t="s">
        <v>22</v>
      </c>
      <c r="N458" t="s">
        <v>22</v>
      </c>
      <c r="O458" t="str">
        <f>VLOOKUP(A458,Sheet1!A:D,4,0)</f>
        <v>Green</v>
      </c>
      <c r="P458">
        <f>VLOOKUP(A458,Sheet1!A:I,8,0)</f>
        <v>146074</v>
      </c>
      <c r="Q458">
        <f>VLOOKUP(A458,Sheet1!A:I,9,0)</f>
        <v>0</v>
      </c>
      <c r="R458">
        <f>VLOOKUP(A458,Sheet1!A:E,5,0)</f>
        <v>114595</v>
      </c>
      <c r="S458">
        <f>VLOOKUP(A458,Sheet1!A:F,6,0)</f>
        <v>114595</v>
      </c>
      <c r="U458" t="e">
        <f>VLOOKUP(A458,New_scrd!A:H,8,0)</f>
        <v>#N/A</v>
      </c>
    </row>
    <row r="459" spans="1:21" hidden="1" x14ac:dyDescent="0.3">
      <c r="A459" t="s">
        <v>503</v>
      </c>
      <c r="B459" t="s">
        <v>24</v>
      </c>
      <c r="C459">
        <v>61</v>
      </c>
      <c r="D459" t="s">
        <v>28</v>
      </c>
      <c r="E459">
        <v>2012</v>
      </c>
      <c r="F459">
        <v>36</v>
      </c>
      <c r="G459">
        <v>0.50787320800000002</v>
      </c>
      <c r="H459" t="s">
        <v>17</v>
      </c>
      <c r="I459" t="s">
        <v>63</v>
      </c>
      <c r="J459" t="s">
        <v>50</v>
      </c>
      <c r="K459" t="s">
        <v>50</v>
      </c>
      <c r="L459" t="s">
        <v>50</v>
      </c>
      <c r="M459" t="s">
        <v>37</v>
      </c>
      <c r="N459" t="s">
        <v>22</v>
      </c>
      <c r="O459" t="str">
        <f>VLOOKUP(A459,Sheet1!A:D,4,0)</f>
        <v>Manual</v>
      </c>
      <c r="P459">
        <f>VLOOKUP(A459,Sheet1!A:I,8,0)</f>
        <v>499927</v>
      </c>
      <c r="Q459">
        <f>VLOOKUP(A459,Sheet1!A:I,9,0)</f>
        <v>499927</v>
      </c>
      <c r="R459">
        <f>VLOOKUP(A459,Sheet1!A:E,5,0)</f>
        <v>63773</v>
      </c>
      <c r="S459">
        <f>VLOOKUP(A459,Sheet1!A:F,6,0)</f>
        <v>225276</v>
      </c>
      <c r="U459" t="e">
        <f>VLOOKUP(A459,New_scrd!A:H,8,0)</f>
        <v>#N/A</v>
      </c>
    </row>
    <row r="460" spans="1:21" hidden="1" x14ac:dyDescent="0.3">
      <c r="A460" t="s">
        <v>504</v>
      </c>
      <c r="B460" t="s">
        <v>15</v>
      </c>
      <c r="C460">
        <v>73</v>
      </c>
      <c r="D460" t="s">
        <v>31</v>
      </c>
      <c r="E460">
        <v>2011</v>
      </c>
      <c r="F460">
        <v>55</v>
      </c>
      <c r="G460">
        <v>0.44495896800000001</v>
      </c>
      <c r="H460" t="s">
        <v>17</v>
      </c>
      <c r="I460" t="s">
        <v>50</v>
      </c>
      <c r="J460" t="s">
        <v>50</v>
      </c>
      <c r="K460" t="s">
        <v>50</v>
      </c>
      <c r="L460" t="s">
        <v>50</v>
      </c>
      <c r="M460" t="s">
        <v>22</v>
      </c>
      <c r="N460" t="s">
        <v>22</v>
      </c>
      <c r="O460" t="str">
        <f>VLOOKUP(A460,Sheet1!A:D,4,0)</f>
        <v>Green</v>
      </c>
      <c r="P460">
        <f>VLOOKUP(A460,Sheet1!A:I,8,0)</f>
        <v>403439</v>
      </c>
      <c r="Q460">
        <f>VLOOKUP(A460,Sheet1!A:I,9,0)</f>
        <v>0</v>
      </c>
      <c r="R460">
        <f>VLOOKUP(A460,Sheet1!A:E,5,0)</f>
        <v>214079.15</v>
      </c>
      <c r="S460">
        <f>VLOOKUP(A460,Sheet1!A:F,6,0)</f>
        <v>216180</v>
      </c>
      <c r="U460" t="e">
        <f>VLOOKUP(A460,New_scrd!A:H,8,0)</f>
        <v>#N/A</v>
      </c>
    </row>
    <row r="461" spans="1:21" hidden="1" x14ac:dyDescent="0.3">
      <c r="A461" t="s">
        <v>505</v>
      </c>
      <c r="B461" t="s">
        <v>15</v>
      </c>
      <c r="C461">
        <v>61</v>
      </c>
      <c r="D461" t="s">
        <v>31</v>
      </c>
      <c r="E461">
        <v>2013</v>
      </c>
      <c r="F461">
        <v>55</v>
      </c>
      <c r="G461">
        <v>0.57017047600000004</v>
      </c>
      <c r="H461" t="s">
        <v>17</v>
      </c>
      <c r="I461" t="s">
        <v>54</v>
      </c>
      <c r="J461" t="s">
        <v>32</v>
      </c>
      <c r="K461" t="s">
        <v>109</v>
      </c>
      <c r="L461" t="s">
        <v>21</v>
      </c>
      <c r="M461" t="s">
        <v>22</v>
      </c>
      <c r="N461" t="s">
        <v>22</v>
      </c>
      <c r="O461" t="str">
        <f>VLOOKUP(A461,Sheet1!A:D,4,0)</f>
        <v>NA</v>
      </c>
      <c r="P461">
        <f>VLOOKUP(A461,Sheet1!A:I,8,0)</f>
        <v>576645</v>
      </c>
      <c r="Q461">
        <f>VLOOKUP(A461,Sheet1!A:I,9,0)</f>
        <v>0</v>
      </c>
      <c r="R461">
        <f>VLOOKUP(A461,Sheet1!A:E,5,0)</f>
        <v>278798.17</v>
      </c>
      <c r="S461">
        <f>VLOOKUP(A461,Sheet1!A:F,6,0)</f>
        <v>320400</v>
      </c>
      <c r="U461" t="e">
        <f>VLOOKUP(A461,New_scrd!A:H,8,0)</f>
        <v>#N/A</v>
      </c>
    </row>
    <row r="462" spans="1:21" hidden="1" x14ac:dyDescent="0.3">
      <c r="A462" t="s">
        <v>506</v>
      </c>
      <c r="B462" t="s">
        <v>15</v>
      </c>
      <c r="C462">
        <v>49</v>
      </c>
      <c r="D462" t="s">
        <v>16</v>
      </c>
      <c r="E462">
        <v>2010</v>
      </c>
      <c r="F462">
        <v>48</v>
      </c>
      <c r="G462">
        <v>0.59186979299999998</v>
      </c>
      <c r="H462" t="s">
        <v>72</v>
      </c>
      <c r="I462" t="s">
        <v>54</v>
      </c>
      <c r="J462" t="s">
        <v>32</v>
      </c>
      <c r="K462" t="s">
        <v>43</v>
      </c>
      <c r="L462" t="s">
        <v>34</v>
      </c>
      <c r="M462" t="s">
        <v>37</v>
      </c>
      <c r="N462" t="s">
        <v>22</v>
      </c>
      <c r="O462" t="str">
        <f>VLOOKUP(A462,Sheet1!A:D,4,0)</f>
        <v>NA</v>
      </c>
      <c r="P462">
        <f>VLOOKUP(A462,Sheet1!A:I,8,0)</f>
        <v>595342</v>
      </c>
      <c r="Q462">
        <f>VLOOKUP(A462,Sheet1!A:I,9,0)</f>
        <v>0</v>
      </c>
      <c r="R462">
        <f>VLOOKUP(A462,Sheet1!A:E,5,0)</f>
        <v>311397</v>
      </c>
      <c r="S462">
        <f>VLOOKUP(A462,Sheet1!A:F,6,0)</f>
        <v>328737</v>
      </c>
      <c r="U462" t="e">
        <f>VLOOKUP(A462,New_scrd!A:H,8,0)</f>
        <v>#N/A</v>
      </c>
    </row>
    <row r="463" spans="1:21" hidden="1" x14ac:dyDescent="0.3">
      <c r="A463" t="s">
        <v>507</v>
      </c>
      <c r="B463" t="s">
        <v>15</v>
      </c>
      <c r="C463">
        <v>61</v>
      </c>
      <c r="D463" t="s">
        <v>25</v>
      </c>
      <c r="E463">
        <v>2015</v>
      </c>
      <c r="F463">
        <v>44</v>
      </c>
      <c r="G463">
        <v>0.51871652199999996</v>
      </c>
      <c r="H463" t="s">
        <v>72</v>
      </c>
      <c r="I463" t="s">
        <v>50</v>
      </c>
      <c r="J463" t="s">
        <v>50</v>
      </c>
      <c r="K463" t="s">
        <v>50</v>
      </c>
      <c r="L463" t="s">
        <v>50</v>
      </c>
      <c r="M463" t="s">
        <v>22</v>
      </c>
      <c r="N463" t="s">
        <v>22</v>
      </c>
      <c r="O463" t="str">
        <f>VLOOKUP(A463,Sheet1!A:D,4,0)</f>
        <v>Green</v>
      </c>
      <c r="P463">
        <f>VLOOKUP(A463,Sheet1!A:I,8,0)</f>
        <v>564055</v>
      </c>
      <c r="Q463">
        <f>VLOOKUP(A463,Sheet1!A:I,9,0)</f>
        <v>0</v>
      </c>
      <c r="R463">
        <f>VLOOKUP(A463,Sheet1!A:E,5,0)</f>
        <v>267768</v>
      </c>
      <c r="S463">
        <f>VLOOKUP(A463,Sheet1!A:F,6,0)</f>
        <v>312396</v>
      </c>
      <c r="U463" t="e">
        <f>VLOOKUP(A463,New_scrd!A:H,8,0)</f>
        <v>#N/A</v>
      </c>
    </row>
    <row r="464" spans="1:21" hidden="1" x14ac:dyDescent="0.3">
      <c r="A464" t="s">
        <v>508</v>
      </c>
      <c r="B464" t="s">
        <v>24</v>
      </c>
      <c r="C464">
        <v>61</v>
      </c>
      <c r="D464" t="s">
        <v>25</v>
      </c>
      <c r="E464">
        <v>2008</v>
      </c>
      <c r="F464">
        <v>34</v>
      </c>
      <c r="G464">
        <v>0.731709677</v>
      </c>
      <c r="H464" t="s">
        <v>17</v>
      </c>
      <c r="I464" t="s">
        <v>18</v>
      </c>
      <c r="J464" t="s">
        <v>19</v>
      </c>
      <c r="K464" t="s">
        <v>20</v>
      </c>
      <c r="L464" t="s">
        <v>21</v>
      </c>
      <c r="M464" t="s">
        <v>22</v>
      </c>
      <c r="N464" t="s">
        <v>22</v>
      </c>
      <c r="O464" t="str">
        <f>VLOOKUP(A464,Sheet1!A:D,4,0)</f>
        <v>Manual</v>
      </c>
      <c r="P464">
        <f>VLOOKUP(A464,Sheet1!A:I,8,0)</f>
        <v>536585</v>
      </c>
      <c r="Q464">
        <f>VLOOKUP(A464,Sheet1!A:I,9,0)</f>
        <v>0</v>
      </c>
      <c r="R464">
        <f>VLOOKUP(A464,Sheet1!A:E,5,0)</f>
        <v>223355</v>
      </c>
      <c r="S464">
        <f>VLOOKUP(A464,Sheet1!A:F,6,0)</f>
        <v>223355</v>
      </c>
      <c r="U464" t="e">
        <f>VLOOKUP(A464,New_scrd!A:H,8,0)</f>
        <v>#N/A</v>
      </c>
    </row>
    <row r="465" spans="1:21" hidden="1" x14ac:dyDescent="0.3">
      <c r="A465" t="s">
        <v>509</v>
      </c>
      <c r="B465" t="s">
        <v>24</v>
      </c>
      <c r="C465">
        <v>49</v>
      </c>
      <c r="D465" t="s">
        <v>68</v>
      </c>
      <c r="E465">
        <v>2011</v>
      </c>
      <c r="F465">
        <v>39</v>
      </c>
      <c r="G465">
        <v>0.56101883900000005</v>
      </c>
      <c r="H465" t="s">
        <v>72</v>
      </c>
      <c r="I465" t="s">
        <v>18</v>
      </c>
      <c r="J465" t="s">
        <v>32</v>
      </c>
      <c r="K465" t="s">
        <v>20</v>
      </c>
      <c r="L465" t="s">
        <v>34</v>
      </c>
      <c r="M465" t="s">
        <v>22</v>
      </c>
      <c r="N465" t="s">
        <v>22</v>
      </c>
      <c r="O465" t="str">
        <f>VLOOKUP(A465,Sheet1!A:D,4,0)</f>
        <v>NA</v>
      </c>
      <c r="P465">
        <f>VLOOKUP(A465,Sheet1!A:I,8,0)</f>
        <v>474797</v>
      </c>
      <c r="Q465">
        <f>VLOOKUP(A465,Sheet1!A:I,9,0)</f>
        <v>0</v>
      </c>
      <c r="R465">
        <f>VLOOKUP(A465,Sheet1!A:E,5,0)</f>
        <v>289816</v>
      </c>
      <c r="S465">
        <f>VLOOKUP(A465,Sheet1!A:F,6,0)</f>
        <v>312000</v>
      </c>
      <c r="U465" t="e">
        <f>VLOOKUP(A465,New_scrd!A:H,8,0)</f>
        <v>#N/A</v>
      </c>
    </row>
    <row r="466" spans="1:21" hidden="1" x14ac:dyDescent="0.3">
      <c r="A466" t="s">
        <v>510</v>
      </c>
      <c r="B466" t="s">
        <v>15</v>
      </c>
      <c r="C466">
        <v>37</v>
      </c>
      <c r="D466" t="s">
        <v>25</v>
      </c>
      <c r="E466">
        <v>2016</v>
      </c>
      <c r="F466">
        <v>44</v>
      </c>
      <c r="G466">
        <v>0.71357883600000005</v>
      </c>
      <c r="H466" t="s">
        <v>17</v>
      </c>
      <c r="I466" t="s">
        <v>50</v>
      </c>
      <c r="J466" t="s">
        <v>50</v>
      </c>
      <c r="K466" t="s">
        <v>50</v>
      </c>
      <c r="L466" t="s">
        <v>50</v>
      </c>
      <c r="M466" t="s">
        <v>22</v>
      </c>
      <c r="N466" t="s">
        <v>22</v>
      </c>
      <c r="O466" t="str">
        <f>VLOOKUP(A466,Sheet1!A:D,4,0)</f>
        <v>NA</v>
      </c>
      <c r="P466">
        <f>VLOOKUP(A466,Sheet1!A:I,8,0)</f>
        <v>639919</v>
      </c>
      <c r="Q466">
        <f>VLOOKUP(A466,Sheet1!A:I,9,0)</f>
        <v>0</v>
      </c>
      <c r="R466">
        <f>VLOOKUP(A466,Sheet1!A:E,5,0)</f>
        <v>527982</v>
      </c>
      <c r="S466">
        <f>VLOOKUP(A466,Sheet1!A:F,6,0)</f>
        <v>527982</v>
      </c>
      <c r="U466" t="e">
        <f>VLOOKUP(A466,New_scrd!A:H,8,0)</f>
        <v>#N/A</v>
      </c>
    </row>
    <row r="467" spans="1:21" hidden="1" x14ac:dyDescent="0.3">
      <c r="A467" t="s">
        <v>511</v>
      </c>
      <c r="B467" t="s">
        <v>15</v>
      </c>
      <c r="C467">
        <v>25</v>
      </c>
      <c r="D467" t="s">
        <v>16</v>
      </c>
      <c r="E467">
        <v>2010</v>
      </c>
      <c r="F467">
        <v>54</v>
      </c>
      <c r="G467">
        <v>0.72769680400000003</v>
      </c>
      <c r="H467" t="s">
        <v>17</v>
      </c>
      <c r="I467" t="s">
        <v>50</v>
      </c>
      <c r="J467" t="s">
        <v>19</v>
      </c>
      <c r="K467" t="s">
        <v>20</v>
      </c>
      <c r="L467" t="s">
        <v>26</v>
      </c>
      <c r="M467" t="s">
        <v>22</v>
      </c>
      <c r="N467" t="s">
        <v>22</v>
      </c>
      <c r="O467" t="str">
        <f>VLOOKUP(A467,Sheet1!A:D,4,0)</f>
        <v>Manual</v>
      </c>
      <c r="P467">
        <f>VLOOKUP(A467,Sheet1!A:I,8,0)</f>
        <v>427910</v>
      </c>
      <c r="Q467">
        <f>VLOOKUP(A467,Sheet1!A:I,9,0)</f>
        <v>0</v>
      </c>
      <c r="R467">
        <f>VLOOKUP(A467,Sheet1!A:E,5,0)</f>
        <v>340510</v>
      </c>
      <c r="S467">
        <f>VLOOKUP(A467,Sheet1!A:F,6,0)</f>
        <v>340510</v>
      </c>
      <c r="U467" t="e">
        <f>VLOOKUP(A467,New_scrd!A:H,8,0)</f>
        <v>#N/A</v>
      </c>
    </row>
    <row r="468" spans="1:21" hidden="1" x14ac:dyDescent="0.3">
      <c r="A468" t="s">
        <v>512</v>
      </c>
      <c r="B468" t="s">
        <v>15</v>
      </c>
      <c r="C468">
        <v>37</v>
      </c>
      <c r="D468" t="s">
        <v>31</v>
      </c>
      <c r="E468">
        <v>2015</v>
      </c>
      <c r="F468">
        <v>31</v>
      </c>
      <c r="G468">
        <v>0.52290173900000003</v>
      </c>
      <c r="H468" t="s">
        <v>72</v>
      </c>
      <c r="I468" t="s">
        <v>146</v>
      </c>
      <c r="J468" t="s">
        <v>19</v>
      </c>
      <c r="K468" t="s">
        <v>43</v>
      </c>
      <c r="L468" t="s">
        <v>26</v>
      </c>
      <c r="M468" t="s">
        <v>22</v>
      </c>
      <c r="N468" t="s">
        <v>22</v>
      </c>
      <c r="O468" t="str">
        <f>VLOOKUP(A468,Sheet1!A:D,4,0)</f>
        <v>Green</v>
      </c>
      <c r="P468">
        <f>VLOOKUP(A468,Sheet1!A:I,8,0)</f>
        <v>455505</v>
      </c>
      <c r="Q468">
        <f>VLOOKUP(A468,Sheet1!A:I,9,0)</f>
        <v>0</v>
      </c>
      <c r="R468">
        <f>VLOOKUP(A468,Sheet1!A:E,5,0)</f>
        <v>385840</v>
      </c>
      <c r="S468">
        <f>VLOOKUP(A468,Sheet1!A:F,6,0)</f>
        <v>440960</v>
      </c>
      <c r="U468" t="e">
        <f>VLOOKUP(A468,New_scrd!A:H,8,0)</f>
        <v>#N/A</v>
      </c>
    </row>
    <row r="469" spans="1:21" hidden="1" x14ac:dyDescent="0.3">
      <c r="A469" t="s">
        <v>513</v>
      </c>
      <c r="B469" t="s">
        <v>15</v>
      </c>
      <c r="C469">
        <v>31</v>
      </c>
      <c r="D469" t="s">
        <v>25</v>
      </c>
      <c r="E469">
        <v>2015</v>
      </c>
      <c r="F469">
        <v>27</v>
      </c>
      <c r="G469">
        <v>0.83950782599999996</v>
      </c>
      <c r="H469" t="s">
        <v>514</v>
      </c>
      <c r="I469" t="s">
        <v>46</v>
      </c>
      <c r="J469" t="s">
        <v>32</v>
      </c>
      <c r="K469" t="s">
        <v>20</v>
      </c>
      <c r="L469" t="s">
        <v>34</v>
      </c>
      <c r="M469" t="s">
        <v>37</v>
      </c>
      <c r="N469" t="s">
        <v>22</v>
      </c>
      <c r="O469" t="str">
        <f>VLOOKUP(A469,Sheet1!A:D,4,0)</f>
        <v>Green</v>
      </c>
      <c r="P469">
        <f>VLOOKUP(A469,Sheet1!A:I,8,0)</f>
        <v>0</v>
      </c>
      <c r="Q469">
        <f>VLOOKUP(A469,Sheet1!A:I,9,0)</f>
        <v>0</v>
      </c>
      <c r="R469">
        <f>VLOOKUP(A469,Sheet1!A:E,5,0)</f>
        <v>472195</v>
      </c>
      <c r="S469">
        <f>VLOOKUP(A469,Sheet1!A:F,6,0)</f>
        <v>937700</v>
      </c>
      <c r="U469" t="e">
        <f>VLOOKUP(A469,New_scrd!A:H,8,0)</f>
        <v>#N/A</v>
      </c>
    </row>
    <row r="470" spans="1:21" hidden="1" x14ac:dyDescent="0.3">
      <c r="A470" t="s">
        <v>515</v>
      </c>
      <c r="B470" t="s">
        <v>24</v>
      </c>
      <c r="C470">
        <v>31</v>
      </c>
      <c r="D470" t="s">
        <v>16</v>
      </c>
      <c r="E470">
        <v>2012</v>
      </c>
      <c r="F470">
        <v>35</v>
      </c>
      <c r="G470">
        <v>0.65605418699999996</v>
      </c>
      <c r="H470" t="s">
        <v>72</v>
      </c>
      <c r="I470" t="s">
        <v>63</v>
      </c>
      <c r="J470" t="s">
        <v>19</v>
      </c>
      <c r="K470" t="s">
        <v>20</v>
      </c>
      <c r="L470" t="s">
        <v>26</v>
      </c>
      <c r="M470" t="s">
        <v>22</v>
      </c>
      <c r="N470" t="s">
        <v>22</v>
      </c>
      <c r="O470" t="str">
        <f>VLOOKUP(A470,Sheet1!A:D,4,0)</f>
        <v>NA</v>
      </c>
      <c r="P470">
        <f>VLOOKUP(A470,Sheet1!A:I,8,0)</f>
        <v>465233</v>
      </c>
      <c r="Q470">
        <f>VLOOKUP(A470,Sheet1!A:I,9,0)</f>
        <v>0</v>
      </c>
      <c r="R470">
        <f>VLOOKUP(A470,Sheet1!A:E,5,0)</f>
        <v>459541</v>
      </c>
      <c r="S470">
        <f>VLOOKUP(A470,Sheet1!A:F,6,0)</f>
        <v>489855</v>
      </c>
      <c r="U470" t="e">
        <f>VLOOKUP(A470,New_scrd!A:H,8,0)</f>
        <v>#N/A</v>
      </c>
    </row>
    <row r="471" spans="1:21" hidden="1" x14ac:dyDescent="0.3">
      <c r="A471" t="s">
        <v>516</v>
      </c>
      <c r="B471" t="s">
        <v>24</v>
      </c>
      <c r="C471">
        <v>61</v>
      </c>
      <c r="D471" t="s">
        <v>16</v>
      </c>
      <c r="E471">
        <v>2017</v>
      </c>
      <c r="F471">
        <v>29</v>
      </c>
      <c r="G471">
        <v>0.57185650200000004</v>
      </c>
      <c r="H471" t="s">
        <v>17</v>
      </c>
      <c r="I471" t="s">
        <v>50</v>
      </c>
      <c r="J471" t="s">
        <v>32</v>
      </c>
      <c r="K471" t="s">
        <v>20</v>
      </c>
      <c r="L471" t="s">
        <v>34</v>
      </c>
      <c r="M471" t="s">
        <v>22</v>
      </c>
      <c r="N471" t="s">
        <v>22</v>
      </c>
      <c r="O471" t="str">
        <f>VLOOKUP(A471,Sheet1!A:D,4,0)</f>
        <v>Manual</v>
      </c>
      <c r="P471">
        <f>VLOOKUP(A471,Sheet1!A:I,8,0)</f>
        <v>609150</v>
      </c>
      <c r="Q471">
        <f>VLOOKUP(A471,Sheet1!A:I,9,0)</f>
        <v>0</v>
      </c>
      <c r="R471">
        <f>VLOOKUP(A471,Sheet1!A:E,5,0)</f>
        <v>215969.65</v>
      </c>
      <c r="S471">
        <f>VLOOKUP(A471,Sheet1!A:F,6,0)</f>
        <v>236340</v>
      </c>
      <c r="U471" t="e">
        <f>VLOOKUP(A471,New_scrd!A:H,8,0)</f>
        <v>#N/A</v>
      </c>
    </row>
    <row r="472" spans="1:21" hidden="1" x14ac:dyDescent="0.3">
      <c r="A472" t="s">
        <v>517</v>
      </c>
      <c r="B472" t="s">
        <v>24</v>
      </c>
      <c r="C472">
        <v>25</v>
      </c>
      <c r="D472" t="s">
        <v>68</v>
      </c>
      <c r="E472">
        <v>2009</v>
      </c>
      <c r="F472">
        <v>48</v>
      </c>
      <c r="G472">
        <v>0.246877664</v>
      </c>
      <c r="H472" t="s">
        <v>72</v>
      </c>
      <c r="I472" t="s">
        <v>63</v>
      </c>
      <c r="J472" t="s">
        <v>50</v>
      </c>
      <c r="K472" t="s">
        <v>50</v>
      </c>
      <c r="L472" t="s">
        <v>50</v>
      </c>
      <c r="M472" t="s">
        <v>22</v>
      </c>
      <c r="N472" t="s">
        <v>22</v>
      </c>
      <c r="O472" t="str">
        <f>VLOOKUP(A472,Sheet1!A:D,4,0)</f>
        <v>Green</v>
      </c>
      <c r="P472">
        <f>VLOOKUP(A472,Sheet1!A:I,8,0)</f>
        <v>88065</v>
      </c>
      <c r="Q472">
        <f>VLOOKUP(A472,Sheet1!A:I,9,0)</f>
        <v>0</v>
      </c>
      <c r="R472">
        <f>VLOOKUP(A472,Sheet1!A:E,5,0)</f>
        <v>234828</v>
      </c>
      <c r="S472">
        <f>VLOOKUP(A472,Sheet1!A:F,6,0)</f>
        <v>234828</v>
      </c>
      <c r="U472" t="e">
        <f>VLOOKUP(A472,New_scrd!A:H,8,0)</f>
        <v>#N/A</v>
      </c>
    </row>
    <row r="473" spans="1:21" hidden="1" x14ac:dyDescent="0.3">
      <c r="A473" t="s">
        <v>518</v>
      </c>
      <c r="B473" t="s">
        <v>15</v>
      </c>
      <c r="C473">
        <v>49</v>
      </c>
      <c r="D473" t="s">
        <v>31</v>
      </c>
      <c r="E473">
        <v>2011</v>
      </c>
      <c r="F473">
        <v>37</v>
      </c>
      <c r="G473">
        <v>0.603828645</v>
      </c>
      <c r="H473" t="s">
        <v>17</v>
      </c>
      <c r="I473" t="s">
        <v>18</v>
      </c>
      <c r="J473" t="s">
        <v>32</v>
      </c>
      <c r="K473" t="s">
        <v>43</v>
      </c>
      <c r="L473" t="s">
        <v>21</v>
      </c>
      <c r="M473" t="s">
        <v>22</v>
      </c>
      <c r="N473" t="s">
        <v>22</v>
      </c>
      <c r="O473" t="str">
        <f>VLOOKUP(A473,Sheet1!A:D,4,0)</f>
        <v>NA</v>
      </c>
      <c r="P473">
        <f>VLOOKUP(A473,Sheet1!A:I,8,0)</f>
        <v>522245</v>
      </c>
      <c r="Q473">
        <f>VLOOKUP(A473,Sheet1!A:I,9,0)</f>
        <v>0</v>
      </c>
      <c r="R473">
        <f>VLOOKUP(A473,Sheet1!A:E,5,0)</f>
        <v>283928</v>
      </c>
      <c r="S473">
        <f>VLOOKUP(A473,Sheet1!A:F,6,0)</f>
        <v>298844</v>
      </c>
      <c r="U473" t="e">
        <f>VLOOKUP(A473,New_scrd!A:H,8,0)</f>
        <v>#N/A</v>
      </c>
    </row>
    <row r="474" spans="1:21" hidden="1" x14ac:dyDescent="0.3">
      <c r="A474" t="s">
        <v>519</v>
      </c>
      <c r="B474" t="s">
        <v>15</v>
      </c>
      <c r="C474">
        <v>61</v>
      </c>
      <c r="D474" t="s">
        <v>25</v>
      </c>
      <c r="E474">
        <v>2012</v>
      </c>
      <c r="F474">
        <v>42</v>
      </c>
      <c r="G474">
        <v>0.722600252</v>
      </c>
      <c r="H474" t="s">
        <v>72</v>
      </c>
      <c r="I474" t="s">
        <v>18</v>
      </c>
      <c r="J474" t="s">
        <v>32</v>
      </c>
      <c r="K474" t="s">
        <v>20</v>
      </c>
      <c r="L474" t="s">
        <v>149</v>
      </c>
      <c r="M474" t="s">
        <v>37</v>
      </c>
      <c r="N474" t="s">
        <v>37</v>
      </c>
      <c r="O474" t="str">
        <f>VLOOKUP(A474,Sheet1!A:D,4,0)</f>
        <v>Manual</v>
      </c>
      <c r="P474">
        <f>VLOOKUP(A474,Sheet1!A:I,8,0)</f>
        <v>803433</v>
      </c>
      <c r="Q474">
        <f>VLOOKUP(A474,Sheet1!A:I,9,0)</f>
        <v>803433</v>
      </c>
      <c r="R474">
        <f>VLOOKUP(A474,Sheet1!A:E,5,0)</f>
        <v>300799</v>
      </c>
      <c r="S474">
        <f>VLOOKUP(A474,Sheet1!A:F,6,0)</f>
        <v>389270</v>
      </c>
      <c r="U474" t="e">
        <f>VLOOKUP(A474,New_scrd!A:H,8,0)</f>
        <v>#N/A</v>
      </c>
    </row>
    <row r="475" spans="1:21" hidden="1" x14ac:dyDescent="0.3">
      <c r="A475" t="s">
        <v>520</v>
      </c>
      <c r="B475" t="s">
        <v>15</v>
      </c>
      <c r="C475">
        <v>61</v>
      </c>
      <c r="D475" t="s">
        <v>28</v>
      </c>
      <c r="E475">
        <v>2013</v>
      </c>
      <c r="F475">
        <v>65</v>
      </c>
      <c r="G475">
        <v>0.77489333299999996</v>
      </c>
      <c r="H475" t="s">
        <v>17</v>
      </c>
      <c r="I475" t="s">
        <v>18</v>
      </c>
      <c r="J475" t="s">
        <v>32</v>
      </c>
      <c r="K475" t="s">
        <v>43</v>
      </c>
      <c r="L475" t="s">
        <v>34</v>
      </c>
      <c r="M475" t="s">
        <v>37</v>
      </c>
      <c r="N475" t="s">
        <v>22</v>
      </c>
      <c r="O475" t="str">
        <f>VLOOKUP(A475,Sheet1!A:D,4,0)</f>
        <v>NA</v>
      </c>
      <c r="P475">
        <f>VLOOKUP(A475,Sheet1!A:I,8,0)</f>
        <v>786610</v>
      </c>
      <c r="Q475">
        <f>VLOOKUP(A475,Sheet1!A:I,9,0)</f>
        <v>0</v>
      </c>
      <c r="R475">
        <f>VLOOKUP(A475,Sheet1!A:E,5,0)</f>
        <v>264550</v>
      </c>
      <c r="S475">
        <f>VLOOKUP(A475,Sheet1!A:F,6,0)</f>
        <v>343915</v>
      </c>
      <c r="U475" t="e">
        <f>VLOOKUP(A475,New_scrd!A:H,8,0)</f>
        <v>#N/A</v>
      </c>
    </row>
    <row r="476" spans="1:21" hidden="1" x14ac:dyDescent="0.3">
      <c r="A476" t="s">
        <v>521</v>
      </c>
      <c r="B476" t="s">
        <v>24</v>
      </c>
      <c r="C476">
        <v>37</v>
      </c>
      <c r="D476" t="s">
        <v>25</v>
      </c>
      <c r="E476">
        <v>2012</v>
      </c>
      <c r="F476">
        <v>25</v>
      </c>
      <c r="G476">
        <v>0.83443193299999996</v>
      </c>
      <c r="H476" t="s">
        <v>72</v>
      </c>
      <c r="I476" t="s">
        <v>46</v>
      </c>
      <c r="J476" t="s">
        <v>19</v>
      </c>
      <c r="K476" t="s">
        <v>20</v>
      </c>
      <c r="L476" t="s">
        <v>26</v>
      </c>
      <c r="M476" t="s">
        <v>37</v>
      </c>
      <c r="N476" t="s">
        <v>22</v>
      </c>
      <c r="O476" t="str">
        <f>VLOOKUP(A476,Sheet1!A:D,4,0)</f>
        <v>Manual</v>
      </c>
      <c r="P476">
        <f>VLOOKUP(A476,Sheet1!A:I,8,0)</f>
        <v>944283</v>
      </c>
      <c r="Q476">
        <f>VLOOKUP(A476,Sheet1!A:I,9,0)</f>
        <v>944283</v>
      </c>
      <c r="R476">
        <f>VLOOKUP(A476,Sheet1!A:E,5,0)</f>
        <v>183485</v>
      </c>
      <c r="S476">
        <f>VLOOKUP(A476,Sheet1!A:F,6,0)</f>
        <v>800910</v>
      </c>
      <c r="U476" t="e">
        <f>VLOOKUP(A476,New_scrd!A:H,8,0)</f>
        <v>#N/A</v>
      </c>
    </row>
    <row r="477" spans="1:21" hidden="1" x14ac:dyDescent="0.3">
      <c r="A477" t="s">
        <v>522</v>
      </c>
      <c r="B477" t="s">
        <v>15</v>
      </c>
      <c r="C477">
        <v>37</v>
      </c>
      <c r="D477" t="s">
        <v>28</v>
      </c>
      <c r="E477">
        <v>2010</v>
      </c>
      <c r="F477">
        <v>37</v>
      </c>
      <c r="G477">
        <v>0.56059704700000001</v>
      </c>
      <c r="H477" t="s">
        <v>72</v>
      </c>
      <c r="I477" t="s">
        <v>50</v>
      </c>
      <c r="J477" t="s">
        <v>50</v>
      </c>
      <c r="K477" t="s">
        <v>50</v>
      </c>
      <c r="L477" t="s">
        <v>50</v>
      </c>
      <c r="M477" t="s">
        <v>22</v>
      </c>
      <c r="N477" t="s">
        <v>22</v>
      </c>
      <c r="O477" t="str">
        <f>VLOOKUP(A477,Sheet1!A:D,4,0)</f>
        <v>Green</v>
      </c>
      <c r="P477">
        <f>VLOOKUP(A477,Sheet1!A:I,8,0)</f>
        <v>345773</v>
      </c>
      <c r="Q477">
        <f>VLOOKUP(A477,Sheet1!A:I,9,0)</f>
        <v>0</v>
      </c>
      <c r="R477">
        <f>VLOOKUP(A477,Sheet1!A:E,5,0)</f>
        <v>429452</v>
      </c>
      <c r="S477">
        <f>VLOOKUP(A477,Sheet1!A:F,6,0)</f>
        <v>474684</v>
      </c>
      <c r="U477" t="e">
        <f>VLOOKUP(A477,New_scrd!A:H,8,0)</f>
        <v>#N/A</v>
      </c>
    </row>
    <row r="478" spans="1:21" hidden="1" x14ac:dyDescent="0.3">
      <c r="A478" t="s">
        <v>523</v>
      </c>
      <c r="B478" t="s">
        <v>15</v>
      </c>
      <c r="C478">
        <v>37</v>
      </c>
      <c r="D478" t="s">
        <v>16</v>
      </c>
      <c r="E478">
        <v>2011</v>
      </c>
      <c r="F478">
        <v>42</v>
      </c>
      <c r="G478">
        <v>0.52112412900000005</v>
      </c>
      <c r="H478" t="s">
        <v>17</v>
      </c>
      <c r="I478" t="s">
        <v>54</v>
      </c>
      <c r="J478" t="s">
        <v>160</v>
      </c>
      <c r="K478" t="s">
        <v>78</v>
      </c>
      <c r="L478" t="s">
        <v>34</v>
      </c>
      <c r="M478" t="s">
        <v>37</v>
      </c>
      <c r="N478" t="s">
        <v>22</v>
      </c>
      <c r="O478" t="str">
        <f>VLOOKUP(A478,Sheet1!A:D,4,0)</f>
        <v>Green</v>
      </c>
      <c r="P478">
        <f>VLOOKUP(A478,Sheet1!A:I,8,0)</f>
        <v>454035</v>
      </c>
      <c r="Q478">
        <f>VLOOKUP(A478,Sheet1!A:I,9,0)</f>
        <v>454035</v>
      </c>
      <c r="R478">
        <f>VLOOKUP(A478,Sheet1!A:E,5,0)</f>
        <v>195916</v>
      </c>
      <c r="S478">
        <f>VLOOKUP(A478,Sheet1!A:F,6,0)</f>
        <v>327824</v>
      </c>
      <c r="U478" t="e">
        <f>VLOOKUP(A478,New_scrd!A:H,8,0)</f>
        <v>#N/A</v>
      </c>
    </row>
    <row r="479" spans="1:21" hidden="1" x14ac:dyDescent="0.3">
      <c r="A479" t="s">
        <v>524</v>
      </c>
      <c r="B479" t="s">
        <v>15</v>
      </c>
      <c r="C479">
        <v>31</v>
      </c>
      <c r="D479" t="s">
        <v>16</v>
      </c>
      <c r="E479">
        <v>2007</v>
      </c>
      <c r="F479">
        <v>28</v>
      </c>
      <c r="G479">
        <v>0.28247932799999997</v>
      </c>
      <c r="H479" t="s">
        <v>72</v>
      </c>
      <c r="I479" t="s">
        <v>54</v>
      </c>
      <c r="J479" t="s">
        <v>525</v>
      </c>
      <c r="K479" t="s">
        <v>78</v>
      </c>
      <c r="L479" t="s">
        <v>34</v>
      </c>
      <c r="M479" t="s">
        <v>22</v>
      </c>
      <c r="N479" t="s">
        <v>22</v>
      </c>
      <c r="O479" t="str">
        <f>VLOOKUP(A479,Sheet1!A:D,4,0)</f>
        <v>Green</v>
      </c>
      <c r="P479">
        <f>VLOOKUP(A479,Sheet1!A:I,8,0)</f>
        <v>109421</v>
      </c>
      <c r="Q479">
        <f>VLOOKUP(A479,Sheet1!A:I,9,0)</f>
        <v>0</v>
      </c>
      <c r="R479">
        <f>VLOOKUP(A479,Sheet1!A:E,5,0)</f>
        <v>206368.54</v>
      </c>
      <c r="S479">
        <f>VLOOKUP(A479,Sheet1!A:F,6,0)</f>
        <v>217626</v>
      </c>
      <c r="U479" t="e">
        <f>VLOOKUP(A479,New_scrd!A:H,8,0)</f>
        <v>#N/A</v>
      </c>
    </row>
    <row r="480" spans="1:21" hidden="1" x14ac:dyDescent="0.3">
      <c r="A480" t="s">
        <v>526</v>
      </c>
      <c r="B480" t="s">
        <v>15</v>
      </c>
      <c r="C480">
        <v>37</v>
      </c>
      <c r="D480" t="s">
        <v>28</v>
      </c>
      <c r="E480">
        <v>2005</v>
      </c>
      <c r="F480">
        <v>30</v>
      </c>
      <c r="G480">
        <v>0.52261831800000003</v>
      </c>
      <c r="H480" t="s">
        <v>72</v>
      </c>
      <c r="I480" t="s">
        <v>63</v>
      </c>
      <c r="J480" t="s">
        <v>32</v>
      </c>
      <c r="K480" t="s">
        <v>43</v>
      </c>
      <c r="L480" t="s">
        <v>21</v>
      </c>
      <c r="M480" t="s">
        <v>37</v>
      </c>
      <c r="N480" t="s">
        <v>22</v>
      </c>
      <c r="O480" t="str">
        <f>VLOOKUP(A480,Sheet1!A:D,4,0)</f>
        <v>Green</v>
      </c>
      <c r="P480">
        <f>VLOOKUP(A480,Sheet1!A:I,8,0)</f>
        <v>302013</v>
      </c>
      <c r="Q480">
        <f>VLOOKUP(A480,Sheet1!A:I,9,0)</f>
        <v>302013</v>
      </c>
      <c r="R480">
        <f>VLOOKUP(A480,Sheet1!A:E,5,0)</f>
        <v>188106.76</v>
      </c>
      <c r="S480">
        <f>VLOOKUP(A480,Sheet1!A:F,6,0)</f>
        <v>266458</v>
      </c>
      <c r="U480" t="e">
        <f>VLOOKUP(A480,New_scrd!A:H,8,0)</f>
        <v>#N/A</v>
      </c>
    </row>
    <row r="481" spans="1:21" hidden="1" x14ac:dyDescent="0.3">
      <c r="A481" t="s">
        <v>527</v>
      </c>
      <c r="B481" t="s">
        <v>24</v>
      </c>
      <c r="C481">
        <v>25</v>
      </c>
      <c r="D481" t="s">
        <v>31</v>
      </c>
      <c r="E481">
        <v>2006</v>
      </c>
      <c r="F481">
        <v>31</v>
      </c>
      <c r="G481">
        <v>0.30288999999999999</v>
      </c>
      <c r="H481" t="s">
        <v>72</v>
      </c>
      <c r="I481" t="s">
        <v>50</v>
      </c>
      <c r="J481" t="s">
        <v>50</v>
      </c>
      <c r="K481" t="s">
        <v>50</v>
      </c>
      <c r="L481" t="s">
        <v>50</v>
      </c>
      <c r="M481" t="s">
        <v>22</v>
      </c>
      <c r="N481" t="s">
        <v>22</v>
      </c>
      <c r="O481" t="str">
        <f>VLOOKUP(A481,Sheet1!A:D,4,0)</f>
        <v>Manual</v>
      </c>
      <c r="P481">
        <f>VLOOKUP(A481,Sheet1!A:I,8,0)</f>
        <v>94108</v>
      </c>
      <c r="Q481">
        <f>VLOOKUP(A481,Sheet1!A:I,9,0)</f>
        <v>0</v>
      </c>
      <c r="R481">
        <f>VLOOKUP(A481,Sheet1!A:E,5,0)</f>
        <v>234430</v>
      </c>
      <c r="S481">
        <f>VLOOKUP(A481,Sheet1!A:F,6,0)</f>
        <v>234430</v>
      </c>
      <c r="U481" t="e">
        <f>VLOOKUP(A481,New_scrd!A:H,8,0)</f>
        <v>#N/A</v>
      </c>
    </row>
    <row r="482" spans="1:21" hidden="1" x14ac:dyDescent="0.3">
      <c r="A482" t="s">
        <v>528</v>
      </c>
      <c r="B482" t="s">
        <v>24</v>
      </c>
      <c r="C482">
        <v>25</v>
      </c>
      <c r="D482" t="s">
        <v>31</v>
      </c>
      <c r="E482">
        <v>2005</v>
      </c>
      <c r="F482">
        <v>31</v>
      </c>
      <c r="G482">
        <v>0.47556485999999998</v>
      </c>
      <c r="H482" t="s">
        <v>17</v>
      </c>
      <c r="I482" t="s">
        <v>46</v>
      </c>
      <c r="J482" t="s">
        <v>32</v>
      </c>
      <c r="K482" t="s">
        <v>227</v>
      </c>
      <c r="L482" t="s">
        <v>21</v>
      </c>
      <c r="M482" t="s">
        <v>37</v>
      </c>
      <c r="N482" t="s">
        <v>22</v>
      </c>
      <c r="O482" t="str">
        <f>VLOOKUP(A482,Sheet1!A:D,4,0)</f>
        <v>Green</v>
      </c>
      <c r="P482">
        <f>VLOOKUP(A482,Sheet1!A:I,8,0)</f>
        <v>190799</v>
      </c>
      <c r="Q482">
        <f>VLOOKUP(A482,Sheet1!A:I,9,0)</f>
        <v>0</v>
      </c>
      <c r="R482">
        <f>VLOOKUP(A482,Sheet1!A:E,5,0)</f>
        <v>262189</v>
      </c>
      <c r="S482">
        <f>VLOOKUP(A482,Sheet1!A:F,6,0)</f>
        <v>318144</v>
      </c>
      <c r="U482" t="e">
        <f>VLOOKUP(A482,New_scrd!A:H,8,0)</f>
        <v>#N/A</v>
      </c>
    </row>
    <row r="483" spans="1:21" hidden="1" x14ac:dyDescent="0.3">
      <c r="A483" t="s">
        <v>529</v>
      </c>
      <c r="B483" t="s">
        <v>24</v>
      </c>
      <c r="C483">
        <v>37</v>
      </c>
      <c r="D483" t="s">
        <v>25</v>
      </c>
      <c r="E483">
        <v>2009</v>
      </c>
      <c r="F483">
        <v>23</v>
      </c>
      <c r="G483">
        <v>0.56253970099999995</v>
      </c>
      <c r="H483" t="s">
        <v>17</v>
      </c>
      <c r="I483" t="s">
        <v>50</v>
      </c>
      <c r="J483" t="s">
        <v>50</v>
      </c>
      <c r="K483" t="s">
        <v>50</v>
      </c>
      <c r="L483" t="s">
        <v>50</v>
      </c>
      <c r="M483" t="s">
        <v>37</v>
      </c>
      <c r="N483" t="s">
        <v>22</v>
      </c>
      <c r="O483" t="str">
        <f>VLOOKUP(A483,Sheet1!A:D,4,0)</f>
        <v>Green</v>
      </c>
      <c r="P483">
        <f>VLOOKUP(A483,Sheet1!A:I,8,0)</f>
        <v>465480</v>
      </c>
      <c r="Q483">
        <f>VLOOKUP(A483,Sheet1!A:I,9,0)</f>
        <v>0</v>
      </c>
      <c r="R483">
        <f>VLOOKUP(A483,Sheet1!A:E,5,0)</f>
        <v>209354</v>
      </c>
      <c r="S483">
        <f>VLOOKUP(A483,Sheet1!A:F,6,0)</f>
        <v>272124</v>
      </c>
      <c r="U483" t="e">
        <f>VLOOKUP(A483,New_scrd!A:H,8,0)</f>
        <v>#N/A</v>
      </c>
    </row>
    <row r="484" spans="1:21" hidden="1" x14ac:dyDescent="0.3">
      <c r="A484" t="s">
        <v>530</v>
      </c>
      <c r="B484" t="s">
        <v>24</v>
      </c>
      <c r="C484">
        <v>37</v>
      </c>
      <c r="D484" t="s">
        <v>16</v>
      </c>
      <c r="E484">
        <v>2012</v>
      </c>
      <c r="F484">
        <v>47</v>
      </c>
      <c r="G484">
        <v>0.50987121999999996</v>
      </c>
      <c r="H484" t="s">
        <v>72</v>
      </c>
      <c r="I484" t="s">
        <v>50</v>
      </c>
      <c r="J484" t="s">
        <v>50</v>
      </c>
      <c r="K484" t="s">
        <v>50</v>
      </c>
      <c r="L484" t="s">
        <v>50</v>
      </c>
      <c r="M484" t="s">
        <v>22</v>
      </c>
      <c r="N484" t="s">
        <v>22</v>
      </c>
      <c r="O484" t="str">
        <f>VLOOKUP(A484,Sheet1!A:D,4,0)</f>
        <v>Green</v>
      </c>
      <c r="P484">
        <f>VLOOKUP(A484,Sheet1!A:I,8,0)</f>
        <v>430428</v>
      </c>
      <c r="Q484">
        <f>VLOOKUP(A484,Sheet1!A:I,9,0)</f>
        <v>0</v>
      </c>
      <c r="R484">
        <f>VLOOKUP(A484,Sheet1!A:E,5,0)</f>
        <v>302302</v>
      </c>
      <c r="S484">
        <f>VLOOKUP(A484,Sheet1!A:F,6,0)</f>
        <v>332038</v>
      </c>
      <c r="U484" t="e">
        <f>VLOOKUP(A484,New_scrd!A:H,8,0)</f>
        <v>#N/A</v>
      </c>
    </row>
    <row r="485" spans="1:21" hidden="1" x14ac:dyDescent="0.3">
      <c r="A485" t="s">
        <v>531</v>
      </c>
      <c r="B485" t="s">
        <v>24</v>
      </c>
      <c r="C485">
        <v>37</v>
      </c>
      <c r="D485" t="s">
        <v>16</v>
      </c>
      <c r="E485">
        <v>2019</v>
      </c>
      <c r="F485">
        <v>34</v>
      </c>
      <c r="G485">
        <v>0.58998060600000002</v>
      </c>
      <c r="H485" t="s">
        <v>72</v>
      </c>
      <c r="I485" t="s">
        <v>63</v>
      </c>
      <c r="J485" t="s">
        <v>80</v>
      </c>
      <c r="K485" t="s">
        <v>43</v>
      </c>
      <c r="L485" t="s">
        <v>149</v>
      </c>
      <c r="M485" t="s">
        <v>37</v>
      </c>
      <c r="N485" t="s">
        <v>22</v>
      </c>
      <c r="O485" t="str">
        <f>VLOOKUP(A485,Sheet1!A:D,4,0)</f>
        <v>Green</v>
      </c>
      <c r="P485">
        <f>VLOOKUP(A485,Sheet1!A:I,8,0)</f>
        <v>609698</v>
      </c>
      <c r="Q485">
        <f>VLOOKUP(A485,Sheet1!A:I,9,0)</f>
        <v>609698</v>
      </c>
      <c r="R485">
        <f>VLOOKUP(A485,Sheet1!A:E,5,0)</f>
        <v>436258</v>
      </c>
      <c r="S485">
        <f>VLOOKUP(A485,Sheet1!A:F,6,0)</f>
        <v>564606</v>
      </c>
      <c r="U485" t="e">
        <f>VLOOKUP(A485,New_scrd!A:H,8,0)</f>
        <v>#N/A</v>
      </c>
    </row>
    <row r="486" spans="1:21" hidden="1" x14ac:dyDescent="0.3">
      <c r="A486" t="s">
        <v>532</v>
      </c>
      <c r="B486" t="s">
        <v>24</v>
      </c>
      <c r="C486">
        <v>49</v>
      </c>
      <c r="D486" t="s">
        <v>25</v>
      </c>
      <c r="E486">
        <v>2012</v>
      </c>
      <c r="F486">
        <v>59</v>
      </c>
      <c r="G486">
        <v>0.71737365900000005</v>
      </c>
      <c r="H486" t="s">
        <v>72</v>
      </c>
      <c r="I486" t="s">
        <v>46</v>
      </c>
      <c r="J486" t="s">
        <v>19</v>
      </c>
      <c r="K486" t="s">
        <v>20</v>
      </c>
      <c r="L486" t="s">
        <v>26</v>
      </c>
      <c r="M486" t="s">
        <v>22</v>
      </c>
      <c r="N486" t="s">
        <v>22</v>
      </c>
      <c r="O486" t="str">
        <f>VLOOKUP(A486,Sheet1!A:D,4,0)</f>
        <v>NA</v>
      </c>
      <c r="P486">
        <f>VLOOKUP(A486,Sheet1!A:I,8,0)</f>
        <v>625330</v>
      </c>
      <c r="Q486">
        <f>VLOOKUP(A486,Sheet1!A:I,9,0)</f>
        <v>0</v>
      </c>
      <c r="R486">
        <f>VLOOKUP(A486,Sheet1!A:E,5,0)</f>
        <v>399966</v>
      </c>
      <c r="S486">
        <f>VLOOKUP(A486,Sheet1!A:F,6,0)</f>
        <v>399966</v>
      </c>
      <c r="U486" t="e">
        <f>VLOOKUP(A486,New_scrd!A:H,8,0)</f>
        <v>#N/A</v>
      </c>
    </row>
    <row r="487" spans="1:21" hidden="1" x14ac:dyDescent="0.3">
      <c r="A487" t="s">
        <v>533</v>
      </c>
      <c r="B487" t="s">
        <v>15</v>
      </c>
      <c r="C487">
        <v>37</v>
      </c>
      <c r="D487" t="s">
        <v>28</v>
      </c>
      <c r="E487">
        <v>2006</v>
      </c>
      <c r="F487">
        <v>51</v>
      </c>
      <c r="G487">
        <v>0.62748292699999997</v>
      </c>
      <c r="H487" t="s">
        <v>17</v>
      </c>
      <c r="I487" t="s">
        <v>63</v>
      </c>
      <c r="J487" t="s">
        <v>32</v>
      </c>
      <c r="K487" t="s">
        <v>20</v>
      </c>
      <c r="L487" t="s">
        <v>21</v>
      </c>
      <c r="M487" t="s">
        <v>22</v>
      </c>
      <c r="N487" t="s">
        <v>22</v>
      </c>
      <c r="O487" t="str">
        <f>VLOOKUP(A487,Sheet1!A:D,4,0)</f>
        <v>Manual</v>
      </c>
      <c r="P487">
        <f>VLOOKUP(A487,Sheet1!A:I,8,0)</f>
        <v>324743</v>
      </c>
      <c r="Q487">
        <f>VLOOKUP(A487,Sheet1!A:I,9,0)</f>
        <v>0</v>
      </c>
      <c r="R487">
        <f>VLOOKUP(A487,Sheet1!A:E,5,0)</f>
        <v>165483</v>
      </c>
      <c r="S487">
        <f>VLOOKUP(A487,Sheet1!A:F,6,0)</f>
        <v>183870</v>
      </c>
      <c r="U487" t="e">
        <f>VLOOKUP(A487,New_scrd!A:H,8,0)</f>
        <v>#N/A</v>
      </c>
    </row>
    <row r="488" spans="1:21" hidden="1" x14ac:dyDescent="0.3">
      <c r="A488" t="s">
        <v>534</v>
      </c>
      <c r="B488" t="s">
        <v>24</v>
      </c>
      <c r="C488">
        <v>49</v>
      </c>
      <c r="D488" t="s">
        <v>25</v>
      </c>
      <c r="E488">
        <v>2009</v>
      </c>
      <c r="F488">
        <v>29</v>
      </c>
      <c r="G488">
        <v>0.52024992699999995</v>
      </c>
      <c r="H488" t="s">
        <v>72</v>
      </c>
      <c r="I488" t="s">
        <v>46</v>
      </c>
      <c r="J488" t="s">
        <v>32</v>
      </c>
      <c r="K488" t="s">
        <v>20</v>
      </c>
      <c r="L488" t="s">
        <v>149</v>
      </c>
      <c r="M488" t="s">
        <v>22</v>
      </c>
      <c r="N488" t="s">
        <v>22</v>
      </c>
      <c r="O488" t="str">
        <f>VLOOKUP(A488,Sheet1!A:D,4,0)</f>
        <v>Green</v>
      </c>
      <c r="P488">
        <f>VLOOKUP(A488,Sheet1!A:I,8,0)</f>
        <v>389301</v>
      </c>
      <c r="Q488">
        <f>VLOOKUP(A488,Sheet1!A:I,9,0)</f>
        <v>0</v>
      </c>
      <c r="R488">
        <f>VLOOKUP(A488,Sheet1!A:E,5,0)</f>
        <v>258562</v>
      </c>
      <c r="S488">
        <f>VLOOKUP(A488,Sheet1!A:F,6,0)</f>
        <v>260092</v>
      </c>
      <c r="U488" t="e">
        <f>VLOOKUP(A488,New_scrd!A:H,8,0)</f>
        <v>#N/A</v>
      </c>
    </row>
    <row r="489" spans="1:21" hidden="1" x14ac:dyDescent="0.3">
      <c r="A489" t="s">
        <v>535</v>
      </c>
      <c r="B489" t="s">
        <v>24</v>
      </c>
      <c r="C489">
        <v>43</v>
      </c>
      <c r="D489" t="s">
        <v>16</v>
      </c>
      <c r="E489">
        <v>2006</v>
      </c>
      <c r="F489">
        <v>56</v>
      </c>
      <c r="G489">
        <v>0.75139857099999996</v>
      </c>
      <c r="H489" t="s">
        <v>17</v>
      </c>
      <c r="I489" t="s">
        <v>18</v>
      </c>
      <c r="J489" t="s">
        <v>19</v>
      </c>
      <c r="K489" t="s">
        <v>43</v>
      </c>
      <c r="L489" t="s">
        <v>34</v>
      </c>
      <c r="M489" t="s">
        <v>22</v>
      </c>
      <c r="N489" t="s">
        <v>37</v>
      </c>
      <c r="O489" t="str">
        <f>VLOOKUP(A489,Sheet1!A:D,4,0)</f>
        <v>NA</v>
      </c>
      <c r="P489">
        <f>VLOOKUP(A489,Sheet1!A:I,8,0)</f>
        <v>440865</v>
      </c>
      <c r="Q489">
        <f>VLOOKUP(A489,Sheet1!A:I,9,0)</f>
        <v>0</v>
      </c>
      <c r="R489">
        <f>VLOOKUP(A489,Sheet1!A:E,5,0)</f>
        <v>245993.44</v>
      </c>
      <c r="S489">
        <f>VLOOKUP(A489,Sheet1!A:F,6,0)</f>
        <v>286986</v>
      </c>
      <c r="U489" t="e">
        <f>VLOOKUP(A489,New_scrd!A:H,8,0)</f>
        <v>#N/A</v>
      </c>
    </row>
    <row r="490" spans="1:21" hidden="1" x14ac:dyDescent="0.3">
      <c r="A490" t="s">
        <v>536</v>
      </c>
      <c r="B490" t="s">
        <v>15</v>
      </c>
      <c r="C490">
        <v>37</v>
      </c>
      <c r="D490" t="s">
        <v>31</v>
      </c>
      <c r="E490">
        <v>2015</v>
      </c>
      <c r="F490">
        <v>54</v>
      </c>
      <c r="G490">
        <v>0.40945130400000002</v>
      </c>
      <c r="H490" t="s">
        <v>72</v>
      </c>
      <c r="I490" t="s">
        <v>146</v>
      </c>
      <c r="J490" t="s">
        <v>19</v>
      </c>
      <c r="K490" t="s">
        <v>78</v>
      </c>
      <c r="L490" t="s">
        <v>21</v>
      </c>
      <c r="M490" t="s">
        <v>22</v>
      </c>
      <c r="N490" t="s">
        <v>22</v>
      </c>
      <c r="O490" t="str">
        <f>VLOOKUP(A490,Sheet1!A:D,4,0)</f>
        <v>Green</v>
      </c>
      <c r="P490">
        <f>VLOOKUP(A490,Sheet1!A:I,8,0)</f>
        <v>372937</v>
      </c>
      <c r="Q490">
        <f>VLOOKUP(A490,Sheet1!A:I,9,0)</f>
        <v>0</v>
      </c>
      <c r="R490">
        <f>VLOOKUP(A490,Sheet1!A:E,5,0)</f>
        <v>295396</v>
      </c>
      <c r="S490">
        <f>VLOOKUP(A490,Sheet1!A:F,6,0)</f>
        <v>310436</v>
      </c>
      <c r="U490" t="e">
        <f>VLOOKUP(A490,New_scrd!A:H,8,0)</f>
        <v>#N/A</v>
      </c>
    </row>
    <row r="491" spans="1:21" hidden="1" x14ac:dyDescent="0.3">
      <c r="A491" t="s">
        <v>537</v>
      </c>
      <c r="B491" t="s">
        <v>15</v>
      </c>
      <c r="C491">
        <v>25</v>
      </c>
      <c r="D491" t="s">
        <v>68</v>
      </c>
      <c r="E491">
        <v>2005</v>
      </c>
      <c r="F491">
        <v>32</v>
      </c>
      <c r="G491">
        <v>0.34119327100000002</v>
      </c>
      <c r="H491" t="s">
        <v>72</v>
      </c>
      <c r="I491" t="s">
        <v>50</v>
      </c>
      <c r="J491" t="s">
        <v>50</v>
      </c>
      <c r="K491" t="s">
        <v>50</v>
      </c>
      <c r="L491" t="s">
        <v>50</v>
      </c>
      <c r="M491" t="s">
        <v>22</v>
      </c>
      <c r="N491" t="s">
        <v>37</v>
      </c>
      <c r="O491" t="str">
        <f>VLOOKUP(A491,Sheet1!A:D,4,0)</f>
        <v>Green</v>
      </c>
      <c r="P491">
        <f>VLOOKUP(A491,Sheet1!A:I,8,0)</f>
        <v>131344</v>
      </c>
      <c r="Q491">
        <f>VLOOKUP(A491,Sheet1!A:I,9,0)</f>
        <v>0</v>
      </c>
      <c r="R491">
        <f>VLOOKUP(A491,Sheet1!A:E,5,0)</f>
        <v>188412</v>
      </c>
      <c r="S491">
        <f>VLOOKUP(A491,Sheet1!A:F,6,0)</f>
        <v>188888</v>
      </c>
      <c r="U491" t="e">
        <f>VLOOKUP(A491,New_scrd!A:H,8,0)</f>
        <v>#N/A</v>
      </c>
    </row>
    <row r="492" spans="1:21" hidden="1" x14ac:dyDescent="0.3">
      <c r="A492" t="s">
        <v>538</v>
      </c>
      <c r="B492" t="s">
        <v>24</v>
      </c>
      <c r="C492">
        <v>25</v>
      </c>
      <c r="D492" t="s">
        <v>68</v>
      </c>
      <c r="E492">
        <v>2007</v>
      </c>
      <c r="F492">
        <v>28</v>
      </c>
      <c r="G492">
        <v>0.21369680699999999</v>
      </c>
      <c r="H492" t="s">
        <v>17</v>
      </c>
      <c r="I492" t="s">
        <v>146</v>
      </c>
      <c r="J492" t="s">
        <v>50</v>
      </c>
      <c r="K492" t="s">
        <v>50</v>
      </c>
      <c r="L492" t="s">
        <v>50</v>
      </c>
      <c r="M492" t="s">
        <v>22</v>
      </c>
      <c r="N492" t="s">
        <v>22</v>
      </c>
      <c r="O492" t="str">
        <f>VLOOKUP(A492,Sheet1!A:D,4,0)</f>
        <v>Green</v>
      </c>
      <c r="P492">
        <f>VLOOKUP(A492,Sheet1!A:I,8,0)</f>
        <v>92704</v>
      </c>
      <c r="Q492">
        <f>VLOOKUP(A492,Sheet1!A:I,9,0)</f>
        <v>0</v>
      </c>
      <c r="R492">
        <f>VLOOKUP(A492,Sheet1!A:E,5,0)</f>
        <v>162455</v>
      </c>
      <c r="S492">
        <f>VLOOKUP(A492,Sheet1!A:F,6,0)</f>
        <v>185045</v>
      </c>
      <c r="U492" t="e">
        <f>VLOOKUP(A492,New_scrd!A:H,8,0)</f>
        <v>#N/A</v>
      </c>
    </row>
    <row r="493" spans="1:21" hidden="1" x14ac:dyDescent="0.3">
      <c r="A493" t="s">
        <v>539</v>
      </c>
      <c r="B493" t="s">
        <v>24</v>
      </c>
      <c r="C493">
        <v>37</v>
      </c>
      <c r="D493" t="s">
        <v>68</v>
      </c>
      <c r="E493">
        <v>2010</v>
      </c>
      <c r="F493">
        <v>53</v>
      </c>
      <c r="G493">
        <v>0.34657655199999998</v>
      </c>
      <c r="H493" t="s">
        <v>72</v>
      </c>
      <c r="I493" t="s">
        <v>63</v>
      </c>
      <c r="J493" t="s">
        <v>50</v>
      </c>
      <c r="K493" t="s">
        <v>50</v>
      </c>
      <c r="L493" t="s">
        <v>50</v>
      </c>
      <c r="M493" t="s">
        <v>22</v>
      </c>
      <c r="N493" t="s">
        <v>22</v>
      </c>
      <c r="O493" t="str">
        <f>VLOOKUP(A493,Sheet1!A:D,4,0)</f>
        <v>Green</v>
      </c>
      <c r="P493">
        <f>VLOOKUP(A493,Sheet1!A:I,8,0)</f>
        <v>232548</v>
      </c>
      <c r="Q493">
        <f>VLOOKUP(A493,Sheet1!A:I,9,0)</f>
        <v>0</v>
      </c>
      <c r="R493">
        <f>VLOOKUP(A493,Sheet1!A:E,5,0)</f>
        <v>230775</v>
      </c>
      <c r="S493">
        <f>VLOOKUP(A493,Sheet1!A:F,6,0)</f>
        <v>230775</v>
      </c>
      <c r="U493" t="e">
        <f>VLOOKUP(A493,New_scrd!A:H,8,0)</f>
        <v>#N/A</v>
      </c>
    </row>
    <row r="494" spans="1:21" hidden="1" x14ac:dyDescent="0.3">
      <c r="A494" t="s">
        <v>540</v>
      </c>
      <c r="B494" t="s">
        <v>24</v>
      </c>
      <c r="C494">
        <v>25</v>
      </c>
      <c r="D494" t="s">
        <v>25</v>
      </c>
      <c r="E494">
        <v>2012</v>
      </c>
      <c r="F494">
        <v>29</v>
      </c>
      <c r="G494">
        <v>0.76892075500000001</v>
      </c>
      <c r="H494" t="s">
        <v>17</v>
      </c>
      <c r="I494" t="s">
        <v>63</v>
      </c>
      <c r="J494" t="s">
        <v>32</v>
      </c>
      <c r="K494" t="s">
        <v>43</v>
      </c>
      <c r="L494" t="s">
        <v>21</v>
      </c>
      <c r="M494" t="s">
        <v>22</v>
      </c>
      <c r="N494" t="s">
        <v>22</v>
      </c>
      <c r="O494" t="str">
        <f>VLOOKUP(A494,Sheet1!A:D,4,0)</f>
        <v>NA</v>
      </c>
      <c r="P494">
        <f>VLOOKUP(A494,Sheet1!A:I,8,0)</f>
        <v>540182</v>
      </c>
      <c r="Q494">
        <f>VLOOKUP(A494,Sheet1!A:I,9,0)</f>
        <v>0</v>
      </c>
      <c r="R494">
        <f>VLOOKUP(A494,Sheet1!A:E,5,0)</f>
        <v>479538</v>
      </c>
      <c r="S494">
        <f>VLOOKUP(A494,Sheet1!A:F,6,0)</f>
        <v>510456</v>
      </c>
      <c r="U494" t="e">
        <f>VLOOKUP(A494,New_scrd!A:H,8,0)</f>
        <v>#N/A</v>
      </c>
    </row>
    <row r="495" spans="1:21" hidden="1" x14ac:dyDescent="0.3">
      <c r="A495" t="s">
        <v>541</v>
      </c>
      <c r="B495" t="s">
        <v>15</v>
      </c>
      <c r="C495">
        <v>61</v>
      </c>
      <c r="D495" t="s">
        <v>25</v>
      </c>
      <c r="E495">
        <v>2010</v>
      </c>
      <c r="F495">
        <v>45</v>
      </c>
      <c r="G495">
        <v>0.73298778799999997</v>
      </c>
      <c r="H495" t="s">
        <v>17</v>
      </c>
      <c r="I495" t="s">
        <v>18</v>
      </c>
      <c r="J495" t="s">
        <v>32</v>
      </c>
      <c r="K495" t="s">
        <v>43</v>
      </c>
      <c r="L495" t="s">
        <v>34</v>
      </c>
      <c r="M495" t="s">
        <v>22</v>
      </c>
      <c r="N495" t="s">
        <v>22</v>
      </c>
      <c r="O495" t="str">
        <f>VLOOKUP(A495,Sheet1!A:D,4,0)</f>
        <v>NA</v>
      </c>
      <c r="P495">
        <f>VLOOKUP(A495,Sheet1!A:I,8,0)</f>
        <v>647602</v>
      </c>
      <c r="Q495">
        <f>VLOOKUP(A495,Sheet1!A:I,9,0)</f>
        <v>0</v>
      </c>
      <c r="R495">
        <f>VLOOKUP(A495,Sheet1!A:E,5,0)</f>
        <v>301345</v>
      </c>
      <c r="S495">
        <f>VLOOKUP(A495,Sheet1!A:F,6,0)</f>
        <v>345366</v>
      </c>
      <c r="U495" t="e">
        <f>VLOOKUP(A495,New_scrd!A:H,8,0)</f>
        <v>#N/A</v>
      </c>
    </row>
    <row r="496" spans="1:21" hidden="1" x14ac:dyDescent="0.3">
      <c r="A496" t="s">
        <v>542</v>
      </c>
      <c r="B496" t="s">
        <v>24</v>
      </c>
      <c r="C496">
        <v>25</v>
      </c>
      <c r="D496" t="s">
        <v>414</v>
      </c>
      <c r="E496">
        <v>2013</v>
      </c>
      <c r="F496">
        <v>64</v>
      </c>
      <c r="G496">
        <v>0.100760952</v>
      </c>
      <c r="H496" t="s">
        <v>72</v>
      </c>
      <c r="I496" t="s">
        <v>63</v>
      </c>
      <c r="J496" t="s">
        <v>19</v>
      </c>
      <c r="K496" t="s">
        <v>20</v>
      </c>
      <c r="L496" t="s">
        <v>50</v>
      </c>
      <c r="M496" t="s">
        <v>22</v>
      </c>
      <c r="N496" t="s">
        <v>22</v>
      </c>
      <c r="O496" t="str">
        <f>VLOOKUP(A496,Sheet1!A:D,4,0)</f>
        <v>Green</v>
      </c>
      <c r="P496">
        <f>VLOOKUP(A496,Sheet1!A:I,8,0)</f>
        <v>31850</v>
      </c>
      <c r="Q496">
        <f>VLOOKUP(A496,Sheet1!A:I,9,0)</f>
        <v>0</v>
      </c>
      <c r="R496">
        <f>VLOOKUP(A496,Sheet1!A:E,5,0)</f>
        <v>155620</v>
      </c>
      <c r="S496">
        <f>VLOOKUP(A496,Sheet1!A:F,6,0)</f>
        <v>155620</v>
      </c>
      <c r="U496" t="e">
        <f>VLOOKUP(A496,New_scrd!A:H,8,0)</f>
        <v>#N/A</v>
      </c>
    </row>
    <row r="497" spans="1:21" hidden="1" x14ac:dyDescent="0.3">
      <c r="A497" t="s">
        <v>543</v>
      </c>
      <c r="B497" t="s">
        <v>15</v>
      </c>
      <c r="C497">
        <v>37</v>
      </c>
      <c r="D497" t="s">
        <v>31</v>
      </c>
      <c r="E497">
        <v>2013</v>
      </c>
      <c r="F497">
        <v>20</v>
      </c>
      <c r="G497">
        <v>0.59727809499999995</v>
      </c>
      <c r="H497" t="s">
        <v>72</v>
      </c>
      <c r="I497" t="s">
        <v>50</v>
      </c>
      <c r="J497" t="s">
        <v>50</v>
      </c>
      <c r="K497" t="s">
        <v>50</v>
      </c>
      <c r="L497" t="s">
        <v>50</v>
      </c>
      <c r="M497" t="s">
        <v>37</v>
      </c>
      <c r="N497" t="s">
        <v>22</v>
      </c>
      <c r="O497" t="str">
        <f>VLOOKUP(A497,Sheet1!A:D,4,0)</f>
        <v>Green</v>
      </c>
      <c r="P497">
        <f>VLOOKUP(A497,Sheet1!A:I,8,0)</f>
        <v>494692</v>
      </c>
      <c r="Q497">
        <f>VLOOKUP(A497,Sheet1!A:I,9,0)</f>
        <v>494692</v>
      </c>
      <c r="R497">
        <f>VLOOKUP(A497,Sheet1!A:E,5,0)</f>
        <v>422805</v>
      </c>
      <c r="S497">
        <f>VLOOKUP(A497,Sheet1!A:F,6,0)</f>
        <v>563740</v>
      </c>
      <c r="U497" t="e">
        <f>VLOOKUP(A497,New_scrd!A:H,8,0)</f>
        <v>#N/A</v>
      </c>
    </row>
    <row r="498" spans="1:21" hidden="1" x14ac:dyDescent="0.3">
      <c r="A498" t="s">
        <v>544</v>
      </c>
      <c r="B498" t="s">
        <v>15</v>
      </c>
      <c r="C498">
        <v>25</v>
      </c>
      <c r="D498" t="s">
        <v>25</v>
      </c>
      <c r="E498">
        <v>2005</v>
      </c>
      <c r="F498">
        <v>30</v>
      </c>
      <c r="G498">
        <v>0.62370990699999995</v>
      </c>
      <c r="H498" t="s">
        <v>17</v>
      </c>
      <c r="I498" t="s">
        <v>46</v>
      </c>
      <c r="J498" t="s">
        <v>32</v>
      </c>
      <c r="K498" t="s">
        <v>109</v>
      </c>
      <c r="L498" t="s">
        <v>21</v>
      </c>
      <c r="M498" t="s">
        <v>22</v>
      </c>
      <c r="N498" t="s">
        <v>22</v>
      </c>
      <c r="O498" t="str">
        <f>VLOOKUP(A498,Sheet1!A:D,4,0)</f>
        <v>NA</v>
      </c>
      <c r="P498">
        <f>VLOOKUP(A498,Sheet1!A:I,8,0)</f>
        <v>256134</v>
      </c>
      <c r="Q498">
        <f>VLOOKUP(A498,Sheet1!A:I,9,0)</f>
        <v>0</v>
      </c>
      <c r="R498">
        <f>VLOOKUP(A498,Sheet1!A:E,5,0)</f>
        <v>290914</v>
      </c>
      <c r="S498">
        <f>VLOOKUP(A498,Sheet1!A:F,6,0)</f>
        <v>335104</v>
      </c>
      <c r="U498" t="e">
        <f>VLOOKUP(A498,New_scrd!A:H,8,0)</f>
        <v>#N/A</v>
      </c>
    </row>
    <row r="499" spans="1:21" hidden="1" x14ac:dyDescent="0.3">
      <c r="A499" t="s">
        <v>545</v>
      </c>
      <c r="B499" t="s">
        <v>15</v>
      </c>
      <c r="C499">
        <v>25</v>
      </c>
      <c r="D499" t="s">
        <v>25</v>
      </c>
      <c r="E499">
        <v>2015</v>
      </c>
      <c r="F499">
        <v>44</v>
      </c>
      <c r="G499">
        <v>0.64588087000000005</v>
      </c>
      <c r="H499" t="s">
        <v>72</v>
      </c>
      <c r="I499" t="s">
        <v>50</v>
      </c>
      <c r="J499" t="s">
        <v>50</v>
      </c>
      <c r="K499" t="s">
        <v>50</v>
      </c>
      <c r="L499" t="s">
        <v>50</v>
      </c>
      <c r="M499" t="s">
        <v>22</v>
      </c>
      <c r="N499" t="s">
        <v>22</v>
      </c>
      <c r="O499" t="str">
        <f>VLOOKUP(A499,Sheet1!A:D,4,0)</f>
        <v>NA</v>
      </c>
      <c r="P499">
        <f>VLOOKUP(A499,Sheet1!A:I,8,0)</f>
        <v>432881</v>
      </c>
      <c r="Q499">
        <f>VLOOKUP(A499,Sheet1!A:I,9,0)</f>
        <v>0</v>
      </c>
      <c r="R499">
        <f>VLOOKUP(A499,Sheet1!A:E,5,0)</f>
        <v>600166</v>
      </c>
      <c r="S499">
        <f>VLOOKUP(A499,Sheet1!A:F,6,0)</f>
        <v>643035</v>
      </c>
      <c r="U499" t="e">
        <f>VLOOKUP(A499,New_scrd!A:H,8,0)</f>
        <v>#N/A</v>
      </c>
    </row>
    <row r="500" spans="1:21" hidden="1" x14ac:dyDescent="0.3">
      <c r="A500" t="s">
        <v>546</v>
      </c>
      <c r="B500" t="s">
        <v>15</v>
      </c>
      <c r="C500">
        <v>25</v>
      </c>
      <c r="D500" t="s">
        <v>68</v>
      </c>
      <c r="E500">
        <v>2006</v>
      </c>
      <c r="F500">
        <v>22</v>
      </c>
      <c r="G500">
        <v>0.15340869600000001</v>
      </c>
      <c r="H500" t="s">
        <v>72</v>
      </c>
      <c r="I500" t="s">
        <v>50</v>
      </c>
      <c r="J500" t="s">
        <v>50</v>
      </c>
      <c r="K500" t="s">
        <v>50</v>
      </c>
      <c r="L500" t="s">
        <v>50</v>
      </c>
      <c r="M500" t="s">
        <v>22</v>
      </c>
      <c r="N500" t="s">
        <v>37</v>
      </c>
      <c r="O500" t="str">
        <f>VLOOKUP(A500,Sheet1!A:D,4,0)</f>
        <v>Green</v>
      </c>
      <c r="P500">
        <f>VLOOKUP(A500,Sheet1!A:I,8,0)</f>
        <v>32060</v>
      </c>
      <c r="Q500">
        <f>VLOOKUP(A500,Sheet1!A:I,9,0)</f>
        <v>0</v>
      </c>
      <c r="R500">
        <f>VLOOKUP(A500,Sheet1!A:E,5,0)</f>
        <v>140448</v>
      </c>
      <c r="S500">
        <f>VLOOKUP(A500,Sheet1!A:F,6,0)</f>
        <v>147840</v>
      </c>
      <c r="U500" t="e">
        <f>VLOOKUP(A500,New_scrd!A:H,8,0)</f>
        <v>#N/A</v>
      </c>
    </row>
    <row r="501" spans="1:21" hidden="1" x14ac:dyDescent="0.3">
      <c r="A501" t="s">
        <v>547</v>
      </c>
      <c r="B501" t="s">
        <v>24</v>
      </c>
      <c r="C501">
        <v>13</v>
      </c>
      <c r="D501" t="s">
        <v>16</v>
      </c>
      <c r="E501">
        <v>2016</v>
      </c>
      <c r="F501">
        <v>20</v>
      </c>
      <c r="G501">
        <v>0.81057422999999995</v>
      </c>
      <c r="H501" t="s">
        <v>17</v>
      </c>
      <c r="I501" t="s">
        <v>50</v>
      </c>
      <c r="J501" t="s">
        <v>50</v>
      </c>
      <c r="K501" t="s">
        <v>50</v>
      </c>
      <c r="L501" t="s">
        <v>50</v>
      </c>
      <c r="M501" t="s">
        <v>22</v>
      </c>
      <c r="N501" t="s">
        <v>22</v>
      </c>
      <c r="O501" t="str">
        <f>VLOOKUP(A501,Sheet1!A:D,4,0)</f>
        <v>Manual</v>
      </c>
      <c r="P501">
        <f>VLOOKUP(A501,Sheet1!A:I,8,0)</f>
        <v>305279</v>
      </c>
      <c r="Q501">
        <f>VLOOKUP(A501,Sheet1!A:I,9,0)</f>
        <v>0</v>
      </c>
      <c r="R501">
        <f>VLOOKUP(A501,Sheet1!A:E,5,0)</f>
        <v>821980</v>
      </c>
      <c r="S501">
        <f>VLOOKUP(A501,Sheet1!A:F,6,0)</f>
        <v>821980</v>
      </c>
      <c r="U501" t="e">
        <f>VLOOKUP(A501,New_scrd!A:H,8,0)</f>
        <v>#N/A</v>
      </c>
    </row>
    <row r="502" spans="1:21" hidden="1" x14ac:dyDescent="0.3">
      <c r="A502" t="s">
        <v>548</v>
      </c>
      <c r="B502" t="s">
        <v>24</v>
      </c>
      <c r="C502">
        <v>19</v>
      </c>
      <c r="D502" t="s">
        <v>25</v>
      </c>
      <c r="E502">
        <v>2015</v>
      </c>
      <c r="F502">
        <v>21</v>
      </c>
      <c r="G502">
        <v>0.64424260899999997</v>
      </c>
      <c r="H502" t="s">
        <v>17</v>
      </c>
      <c r="I502" t="s">
        <v>50</v>
      </c>
      <c r="J502" t="s">
        <v>50</v>
      </c>
      <c r="K502" t="s">
        <v>50</v>
      </c>
      <c r="L502" t="s">
        <v>50</v>
      </c>
      <c r="M502" t="s">
        <v>22</v>
      </c>
      <c r="N502" t="s">
        <v>22</v>
      </c>
      <c r="O502" t="str">
        <f>VLOOKUP(A502,Sheet1!A:D,4,0)</f>
        <v>Green</v>
      </c>
      <c r="P502">
        <f>VLOOKUP(A502,Sheet1!A:I,8,0)</f>
        <v>400563</v>
      </c>
      <c r="Q502">
        <f>VLOOKUP(A502,Sheet1!A:I,9,0)</f>
        <v>0</v>
      </c>
      <c r="R502">
        <f>VLOOKUP(A502,Sheet1!A:E,5,0)</f>
        <v>591571.57999999996</v>
      </c>
      <c r="S502">
        <f>VLOOKUP(A502,Sheet1!A:F,6,0)</f>
        <v>592394</v>
      </c>
      <c r="U502" t="e">
        <f>VLOOKUP(A502,New_scrd!A:H,8,0)</f>
        <v>#N/A</v>
      </c>
    </row>
    <row r="503" spans="1:21" hidden="1" x14ac:dyDescent="0.3">
      <c r="A503" t="s">
        <v>549</v>
      </c>
      <c r="B503" t="s">
        <v>15</v>
      </c>
      <c r="C503">
        <v>37</v>
      </c>
      <c r="D503" t="s">
        <v>16</v>
      </c>
      <c r="E503">
        <v>2016</v>
      </c>
      <c r="F503">
        <v>32</v>
      </c>
      <c r="G503">
        <v>0.72237609400000002</v>
      </c>
      <c r="H503" t="s">
        <v>17</v>
      </c>
      <c r="I503" t="s">
        <v>50</v>
      </c>
      <c r="J503" t="s">
        <v>50</v>
      </c>
      <c r="K503" t="s">
        <v>50</v>
      </c>
      <c r="L503" t="s">
        <v>50</v>
      </c>
      <c r="M503" t="s">
        <v>37</v>
      </c>
      <c r="N503" t="s">
        <v>37</v>
      </c>
      <c r="O503" t="str">
        <f>VLOOKUP(A503,Sheet1!A:D,4,0)</f>
        <v>Manual</v>
      </c>
      <c r="P503">
        <f>VLOOKUP(A503,Sheet1!A:I,8,0)</f>
        <v>762688</v>
      </c>
      <c r="Q503">
        <f>VLOOKUP(A503,Sheet1!A:I,9,0)</f>
        <v>762688</v>
      </c>
      <c r="R503">
        <f>VLOOKUP(A503,Sheet1!A:E,5,0)</f>
        <v>311479.55</v>
      </c>
      <c r="S503">
        <f>VLOOKUP(A503,Sheet1!A:F,6,0)</f>
        <v>437748</v>
      </c>
      <c r="U503" t="e">
        <f>VLOOKUP(A503,New_scrd!A:H,8,0)</f>
        <v>#N/A</v>
      </c>
    </row>
    <row r="504" spans="1:21" hidden="1" x14ac:dyDescent="0.3">
      <c r="A504" t="s">
        <v>550</v>
      </c>
      <c r="B504" t="s">
        <v>15</v>
      </c>
      <c r="C504">
        <v>37</v>
      </c>
      <c r="D504" t="s">
        <v>31</v>
      </c>
      <c r="E504">
        <v>2013</v>
      </c>
      <c r="F504">
        <v>48</v>
      </c>
      <c r="G504">
        <v>0.62816952400000003</v>
      </c>
      <c r="H504" t="s">
        <v>17</v>
      </c>
      <c r="I504" t="s">
        <v>46</v>
      </c>
      <c r="J504" t="s">
        <v>32</v>
      </c>
      <c r="K504" t="s">
        <v>43</v>
      </c>
      <c r="L504" t="s">
        <v>21</v>
      </c>
      <c r="M504" t="s">
        <v>22</v>
      </c>
      <c r="N504" t="s">
        <v>22</v>
      </c>
      <c r="O504" t="str">
        <f>VLOOKUP(A504,Sheet1!A:D,4,0)</f>
        <v>Green</v>
      </c>
      <c r="P504">
        <f>VLOOKUP(A504,Sheet1!A:I,8,0)</f>
        <v>605777</v>
      </c>
      <c r="Q504">
        <f>VLOOKUP(A504,Sheet1!A:I,9,0)</f>
        <v>0</v>
      </c>
      <c r="R504">
        <f>VLOOKUP(A504,Sheet1!A:E,5,0)</f>
        <v>278469</v>
      </c>
      <c r="S504">
        <f>VLOOKUP(A504,Sheet1!A:F,6,0)</f>
        <v>338415</v>
      </c>
      <c r="U504" t="e">
        <f>VLOOKUP(A504,New_scrd!A:H,8,0)</f>
        <v>#N/A</v>
      </c>
    </row>
    <row r="505" spans="1:21" hidden="1" x14ac:dyDescent="0.3">
      <c r="A505" t="s">
        <v>551</v>
      </c>
      <c r="B505" t="s">
        <v>15</v>
      </c>
      <c r="C505">
        <v>61</v>
      </c>
      <c r="D505" t="s">
        <v>31</v>
      </c>
      <c r="E505">
        <v>2013</v>
      </c>
      <c r="F505">
        <v>40</v>
      </c>
      <c r="G505">
        <v>0.49401523800000002</v>
      </c>
      <c r="H505" t="s">
        <v>72</v>
      </c>
      <c r="I505" t="s">
        <v>46</v>
      </c>
      <c r="J505" t="s">
        <v>19</v>
      </c>
      <c r="K505" t="s">
        <v>78</v>
      </c>
      <c r="L505" t="s">
        <v>21</v>
      </c>
      <c r="M505" t="s">
        <v>22</v>
      </c>
      <c r="N505" t="s">
        <v>22</v>
      </c>
      <c r="O505" t="str">
        <f>VLOOKUP(A505,Sheet1!A:D,4,0)</f>
        <v>Green</v>
      </c>
      <c r="P505">
        <f>VLOOKUP(A505,Sheet1!A:I,8,0)</f>
        <v>478049</v>
      </c>
      <c r="Q505">
        <f>VLOOKUP(A505,Sheet1!A:I,9,0)</f>
        <v>0</v>
      </c>
      <c r="R505">
        <f>VLOOKUP(A505,Sheet1!A:E,5,0)</f>
        <v>261641.05</v>
      </c>
      <c r="S505">
        <f>VLOOKUP(A505,Sheet1!A:F,6,0)</f>
        <v>292605</v>
      </c>
      <c r="U505" t="e">
        <f>VLOOKUP(A505,New_scrd!A:H,8,0)</f>
        <v>#N/A</v>
      </c>
    </row>
    <row r="506" spans="1:21" hidden="1" x14ac:dyDescent="0.3">
      <c r="A506" t="s">
        <v>552</v>
      </c>
      <c r="B506" t="s">
        <v>24</v>
      </c>
      <c r="C506">
        <v>37</v>
      </c>
      <c r="D506" t="s">
        <v>28</v>
      </c>
      <c r="E506">
        <v>2005</v>
      </c>
      <c r="F506">
        <v>47</v>
      </c>
      <c r="G506">
        <v>0.58270654200000005</v>
      </c>
      <c r="H506" t="s">
        <v>72</v>
      </c>
      <c r="I506" t="s">
        <v>54</v>
      </c>
      <c r="J506" t="s">
        <v>19</v>
      </c>
      <c r="K506" t="s">
        <v>43</v>
      </c>
      <c r="L506" t="s">
        <v>21</v>
      </c>
      <c r="M506" t="s">
        <v>22</v>
      </c>
      <c r="N506" t="s">
        <v>22</v>
      </c>
      <c r="O506" t="str">
        <f>VLOOKUP(A506,Sheet1!A:D,4,0)</f>
        <v>NA</v>
      </c>
      <c r="P506">
        <f>VLOOKUP(A506,Sheet1!A:I,8,0)</f>
        <v>334994</v>
      </c>
      <c r="Q506">
        <f>VLOOKUP(A506,Sheet1!A:I,9,0)</f>
        <v>0</v>
      </c>
      <c r="R506">
        <f>VLOOKUP(A506,Sheet1!A:E,5,0)</f>
        <v>204540</v>
      </c>
      <c r="S506">
        <f>VLOOKUP(A506,Sheet1!A:F,6,0)</f>
        <v>218010</v>
      </c>
      <c r="U506" t="e">
        <f>VLOOKUP(A506,New_scrd!A:H,8,0)</f>
        <v>#N/A</v>
      </c>
    </row>
    <row r="507" spans="1:21" hidden="1" x14ac:dyDescent="0.3">
      <c r="A507" t="s">
        <v>553</v>
      </c>
      <c r="B507" t="s">
        <v>15</v>
      </c>
      <c r="C507">
        <v>61</v>
      </c>
      <c r="D507" t="s">
        <v>28</v>
      </c>
      <c r="E507">
        <v>2020</v>
      </c>
      <c r="F507">
        <v>27</v>
      </c>
      <c r="G507">
        <v>0.81453293500000001</v>
      </c>
      <c r="H507" t="s">
        <v>72</v>
      </c>
      <c r="I507" t="s">
        <v>46</v>
      </c>
      <c r="J507" t="s">
        <v>19</v>
      </c>
      <c r="K507" t="s">
        <v>20</v>
      </c>
      <c r="L507" t="s">
        <v>26</v>
      </c>
      <c r="M507" t="s">
        <v>22</v>
      </c>
      <c r="N507" t="s">
        <v>37</v>
      </c>
      <c r="O507" t="str">
        <f>VLOOKUP(A507,Sheet1!A:D,4,0)</f>
        <v>Green</v>
      </c>
      <c r="P507">
        <f>VLOOKUP(A507,Sheet1!A:I,8,0)</f>
        <v>871013</v>
      </c>
      <c r="Q507">
        <f>VLOOKUP(A507,Sheet1!A:I,9,0)</f>
        <v>0</v>
      </c>
      <c r="R507">
        <f>VLOOKUP(A507,Sheet1!A:E,5,0)</f>
        <v>650052.07999999996</v>
      </c>
      <c r="S507">
        <f>VLOOKUP(A507,Sheet1!A:F,6,0)</f>
        <v>715575</v>
      </c>
      <c r="U507" t="e">
        <f>VLOOKUP(A507,New_scrd!A:H,8,0)</f>
        <v>#N/A</v>
      </c>
    </row>
    <row r="508" spans="1:21" hidden="1" x14ac:dyDescent="0.3">
      <c r="A508" t="s">
        <v>554</v>
      </c>
      <c r="B508" t="s">
        <v>24</v>
      </c>
      <c r="C508">
        <v>37</v>
      </c>
      <c r="D508" t="s">
        <v>16</v>
      </c>
      <c r="E508">
        <v>2007</v>
      </c>
      <c r="F508">
        <v>27</v>
      </c>
      <c r="G508">
        <v>0.62641075599999996</v>
      </c>
      <c r="H508" t="s">
        <v>17</v>
      </c>
      <c r="I508" t="s">
        <v>46</v>
      </c>
      <c r="J508" t="s">
        <v>19</v>
      </c>
      <c r="K508" t="s">
        <v>20</v>
      </c>
      <c r="L508" t="s">
        <v>21</v>
      </c>
      <c r="M508" t="s">
        <v>22</v>
      </c>
      <c r="N508" t="s">
        <v>22</v>
      </c>
      <c r="O508" t="str">
        <f>VLOOKUP(A508,Sheet1!A:D,4,0)</f>
        <v>Green</v>
      </c>
      <c r="P508">
        <f>VLOOKUP(A508,Sheet1!A:I,8,0)</f>
        <v>442589</v>
      </c>
      <c r="Q508">
        <f>VLOOKUP(A508,Sheet1!A:I,9,0)</f>
        <v>0</v>
      </c>
      <c r="R508">
        <f>VLOOKUP(A508,Sheet1!A:E,5,0)</f>
        <v>247404.13</v>
      </c>
      <c r="S508">
        <f>VLOOKUP(A508,Sheet1!A:F,6,0)</f>
        <v>269652</v>
      </c>
      <c r="U508" t="e">
        <f>VLOOKUP(A508,New_scrd!A:H,8,0)</f>
        <v>#N/A</v>
      </c>
    </row>
    <row r="509" spans="1:21" hidden="1" x14ac:dyDescent="0.3">
      <c r="A509" t="s">
        <v>555</v>
      </c>
      <c r="B509" t="s">
        <v>24</v>
      </c>
      <c r="C509">
        <v>49</v>
      </c>
      <c r="D509" t="s">
        <v>28</v>
      </c>
      <c r="E509">
        <v>2011</v>
      </c>
      <c r="F509">
        <v>46</v>
      </c>
      <c r="G509">
        <v>0.58016412900000003</v>
      </c>
      <c r="H509" t="s">
        <v>17</v>
      </c>
      <c r="I509" t="s">
        <v>50</v>
      </c>
      <c r="J509" t="s">
        <v>50</v>
      </c>
      <c r="K509" t="s">
        <v>50</v>
      </c>
      <c r="L509" t="s">
        <v>50</v>
      </c>
      <c r="M509" t="s">
        <v>22</v>
      </c>
      <c r="N509" t="s">
        <v>22</v>
      </c>
      <c r="O509" t="str">
        <f>VLOOKUP(A509,Sheet1!A:D,4,0)</f>
        <v>NA</v>
      </c>
      <c r="P509">
        <f>VLOOKUP(A509,Sheet1!A:I,8,0)</f>
        <v>495694</v>
      </c>
      <c r="Q509">
        <f>VLOOKUP(A509,Sheet1!A:I,9,0)</f>
        <v>0</v>
      </c>
      <c r="R509">
        <f>VLOOKUP(A509,Sheet1!A:E,5,0)</f>
        <v>278736</v>
      </c>
      <c r="S509">
        <f>VLOOKUP(A509,Sheet1!A:F,6,0)</f>
        <v>278736</v>
      </c>
      <c r="U509" t="e">
        <f>VLOOKUP(A509,New_scrd!A:H,8,0)</f>
        <v>#N/A</v>
      </c>
    </row>
    <row r="510" spans="1:21" hidden="1" x14ac:dyDescent="0.3">
      <c r="A510" t="s">
        <v>556</v>
      </c>
      <c r="B510" t="s">
        <v>24</v>
      </c>
      <c r="C510">
        <v>12</v>
      </c>
      <c r="D510" t="s">
        <v>414</v>
      </c>
      <c r="E510">
        <v>2020</v>
      </c>
      <c r="F510">
        <v>36</v>
      </c>
      <c r="G510">
        <v>0.19870169200000001</v>
      </c>
      <c r="H510" t="s">
        <v>17</v>
      </c>
      <c r="I510" t="s">
        <v>50</v>
      </c>
      <c r="J510" t="s">
        <v>50</v>
      </c>
      <c r="K510" t="s">
        <v>50</v>
      </c>
      <c r="L510" t="s">
        <v>50</v>
      </c>
      <c r="M510" t="s">
        <v>22</v>
      </c>
      <c r="N510" t="s">
        <v>22</v>
      </c>
      <c r="O510" t="str">
        <f>VLOOKUP(A510,Sheet1!A:D,4,0)</f>
        <v>Manual</v>
      </c>
      <c r="P510">
        <f>VLOOKUP(A510,Sheet1!A:I,8,0)</f>
        <v>458</v>
      </c>
      <c r="Q510">
        <f>VLOOKUP(A510,Sheet1!A:I,9,0)</f>
        <v>0</v>
      </c>
      <c r="R510">
        <f>VLOOKUP(A510,Sheet1!A:E,5,0)</f>
        <v>305832</v>
      </c>
      <c r="S510">
        <f>VLOOKUP(A510,Sheet1!A:F,6,0)</f>
        <v>305832</v>
      </c>
      <c r="U510" t="e">
        <f>VLOOKUP(A510,New_scrd!A:H,8,0)</f>
        <v>#N/A</v>
      </c>
    </row>
    <row r="511" spans="1:21" hidden="1" x14ac:dyDescent="0.3">
      <c r="A511" t="s">
        <v>557</v>
      </c>
      <c r="B511" t="s">
        <v>24</v>
      </c>
      <c r="C511">
        <v>61</v>
      </c>
      <c r="D511" t="s">
        <v>31</v>
      </c>
      <c r="E511">
        <v>2015</v>
      </c>
      <c r="F511">
        <v>35</v>
      </c>
      <c r="G511">
        <v>0.58976347799999995</v>
      </c>
      <c r="H511" t="s">
        <v>72</v>
      </c>
      <c r="I511" t="s">
        <v>46</v>
      </c>
      <c r="J511" t="s">
        <v>32</v>
      </c>
      <c r="K511" t="s">
        <v>20</v>
      </c>
      <c r="L511" t="s">
        <v>34</v>
      </c>
      <c r="M511" t="s">
        <v>22</v>
      </c>
      <c r="N511" t="s">
        <v>22</v>
      </c>
      <c r="O511" t="str">
        <f>VLOOKUP(A511,Sheet1!A:D,4,0)</f>
        <v>Green</v>
      </c>
      <c r="P511">
        <f>VLOOKUP(A511,Sheet1!A:I,8,0)</f>
        <v>537864</v>
      </c>
      <c r="Q511">
        <f>VLOOKUP(A511,Sheet1!A:I,9,0)</f>
        <v>0</v>
      </c>
      <c r="R511">
        <f>VLOOKUP(A511,Sheet1!A:E,5,0)</f>
        <v>382900</v>
      </c>
      <c r="S511">
        <f>VLOOKUP(A511,Sheet1!A:F,6,0)</f>
        <v>382900</v>
      </c>
      <c r="U511" t="e">
        <f>VLOOKUP(A511,New_scrd!A:H,8,0)</f>
        <v>#N/A</v>
      </c>
    </row>
    <row r="512" spans="1:21" hidden="1" x14ac:dyDescent="0.3">
      <c r="A512" t="s">
        <v>558</v>
      </c>
      <c r="B512" t="s">
        <v>24</v>
      </c>
      <c r="C512">
        <v>37</v>
      </c>
      <c r="D512" t="s">
        <v>68</v>
      </c>
      <c r="E512">
        <v>2008</v>
      </c>
      <c r="F512">
        <v>40</v>
      </c>
      <c r="G512">
        <v>0.45714580599999999</v>
      </c>
      <c r="H512" t="s">
        <v>17</v>
      </c>
      <c r="I512" t="s">
        <v>63</v>
      </c>
      <c r="J512" t="s">
        <v>50</v>
      </c>
      <c r="K512" t="s">
        <v>50</v>
      </c>
      <c r="L512" t="s">
        <v>50</v>
      </c>
      <c r="M512" t="s">
        <v>22</v>
      </c>
      <c r="N512" t="s">
        <v>37</v>
      </c>
      <c r="O512" t="str">
        <f>VLOOKUP(A512,Sheet1!A:D,4,0)</f>
        <v>Green</v>
      </c>
      <c r="P512">
        <f>VLOOKUP(A512,Sheet1!A:I,8,0)</f>
        <v>329247</v>
      </c>
      <c r="Q512">
        <f>VLOOKUP(A512,Sheet1!A:I,9,0)</f>
        <v>0</v>
      </c>
      <c r="R512">
        <f>VLOOKUP(A512,Sheet1!A:E,5,0)</f>
        <v>189062.22</v>
      </c>
      <c r="S512">
        <f>VLOOKUP(A512,Sheet1!A:F,6,0)</f>
        <v>213956</v>
      </c>
      <c r="U512" t="e">
        <f>VLOOKUP(A512,New_scrd!A:H,8,0)</f>
        <v>#N/A</v>
      </c>
    </row>
    <row r="513" spans="1:21" hidden="1" x14ac:dyDescent="0.3">
      <c r="A513" t="s">
        <v>559</v>
      </c>
      <c r="B513" t="s">
        <v>15</v>
      </c>
      <c r="C513">
        <v>61</v>
      </c>
      <c r="D513" t="s">
        <v>28</v>
      </c>
      <c r="E513">
        <v>2017</v>
      </c>
      <c r="F513">
        <v>32</v>
      </c>
      <c r="G513">
        <v>0.51720333299999999</v>
      </c>
      <c r="H513" t="s">
        <v>72</v>
      </c>
      <c r="I513" t="s">
        <v>50</v>
      </c>
      <c r="J513" t="s">
        <v>50</v>
      </c>
      <c r="K513" t="s">
        <v>50</v>
      </c>
      <c r="L513" t="s">
        <v>50</v>
      </c>
      <c r="M513" t="s">
        <v>22</v>
      </c>
      <c r="N513" t="s">
        <v>37</v>
      </c>
      <c r="O513" t="str">
        <f>VLOOKUP(A513,Sheet1!A:D,4,0)</f>
        <v>Manual</v>
      </c>
      <c r="P513">
        <f>VLOOKUP(A513,Sheet1!A:I,8,0)</f>
        <v>543574</v>
      </c>
      <c r="Q513">
        <f>VLOOKUP(A513,Sheet1!A:I,9,0)</f>
        <v>0</v>
      </c>
      <c r="R513">
        <f>VLOOKUP(A513,Sheet1!A:E,5,0)</f>
        <v>377092.83</v>
      </c>
      <c r="S513">
        <f>VLOOKUP(A513,Sheet1!A:F,6,0)</f>
        <v>377281</v>
      </c>
      <c r="U513" t="e">
        <f>VLOOKUP(A513,New_scrd!A:H,8,0)</f>
        <v>#N/A</v>
      </c>
    </row>
    <row r="514" spans="1:21" hidden="1" x14ac:dyDescent="0.3">
      <c r="A514" t="s">
        <v>560</v>
      </c>
      <c r="B514" t="s">
        <v>15</v>
      </c>
      <c r="C514">
        <v>37</v>
      </c>
      <c r="D514" t="s">
        <v>28</v>
      </c>
      <c r="E514">
        <v>2015</v>
      </c>
      <c r="F514">
        <v>30</v>
      </c>
      <c r="G514">
        <v>0.72325826100000001</v>
      </c>
      <c r="H514" t="s">
        <v>17</v>
      </c>
      <c r="I514" t="s">
        <v>63</v>
      </c>
      <c r="J514" t="s">
        <v>32</v>
      </c>
      <c r="K514" t="s">
        <v>43</v>
      </c>
      <c r="L514" t="s">
        <v>21</v>
      </c>
      <c r="M514" t="s">
        <v>22</v>
      </c>
      <c r="N514" t="s">
        <v>22</v>
      </c>
      <c r="O514" t="str">
        <f>VLOOKUP(A514,Sheet1!A:D,4,0)</f>
        <v>NA</v>
      </c>
      <c r="P514">
        <f>VLOOKUP(A514,Sheet1!A:I,8,0)</f>
        <v>681099</v>
      </c>
      <c r="Q514">
        <f>VLOOKUP(A514,Sheet1!A:I,9,0)</f>
        <v>0</v>
      </c>
      <c r="R514">
        <f>VLOOKUP(A514,Sheet1!A:E,5,0)</f>
        <v>399784</v>
      </c>
      <c r="S514">
        <f>VLOOKUP(A514,Sheet1!A:F,6,0)</f>
        <v>399784</v>
      </c>
      <c r="U514" t="e">
        <f>VLOOKUP(A514,New_scrd!A:H,8,0)</f>
        <v>#N/A</v>
      </c>
    </row>
    <row r="515" spans="1:21" hidden="1" x14ac:dyDescent="0.3">
      <c r="A515" t="s">
        <v>561</v>
      </c>
      <c r="B515" t="s">
        <v>15</v>
      </c>
      <c r="C515">
        <v>37</v>
      </c>
      <c r="D515" t="s">
        <v>16</v>
      </c>
      <c r="E515">
        <v>2014</v>
      </c>
      <c r="F515">
        <v>43</v>
      </c>
      <c r="G515">
        <v>0.60466034700000004</v>
      </c>
      <c r="H515" t="s">
        <v>17</v>
      </c>
      <c r="I515" t="s">
        <v>50</v>
      </c>
      <c r="J515" t="s">
        <v>50</v>
      </c>
      <c r="K515" t="s">
        <v>50</v>
      </c>
      <c r="L515" t="s">
        <v>50</v>
      </c>
      <c r="M515" t="s">
        <v>22</v>
      </c>
      <c r="N515" t="s">
        <v>22</v>
      </c>
      <c r="O515" t="str">
        <f>VLOOKUP(A515,Sheet1!A:D,4,0)</f>
        <v>NA</v>
      </c>
      <c r="P515">
        <f>VLOOKUP(A515,Sheet1!A:I,8,0)</f>
        <v>525020</v>
      </c>
      <c r="Q515">
        <f>VLOOKUP(A515,Sheet1!A:I,9,0)</f>
        <v>0</v>
      </c>
      <c r="R515">
        <f>VLOOKUP(A515,Sheet1!A:E,5,0)</f>
        <v>353160</v>
      </c>
      <c r="S515">
        <f>VLOOKUP(A515,Sheet1!A:F,6,0)</f>
        <v>353160</v>
      </c>
      <c r="U515" t="e">
        <f>VLOOKUP(A515,New_scrd!A:H,8,0)</f>
        <v>#N/A</v>
      </c>
    </row>
    <row r="516" spans="1:21" hidden="1" x14ac:dyDescent="0.3">
      <c r="A516" t="s">
        <v>562</v>
      </c>
      <c r="B516" t="s">
        <v>24</v>
      </c>
      <c r="C516">
        <v>61</v>
      </c>
      <c r="D516" t="s">
        <v>31</v>
      </c>
      <c r="E516">
        <v>2016</v>
      </c>
      <c r="F516">
        <v>38</v>
      </c>
      <c r="G516">
        <v>0.48183619</v>
      </c>
      <c r="H516" t="s">
        <v>72</v>
      </c>
      <c r="I516" t="s">
        <v>63</v>
      </c>
      <c r="J516" t="s">
        <v>50</v>
      </c>
      <c r="K516" t="s">
        <v>50</v>
      </c>
      <c r="L516" t="s">
        <v>50</v>
      </c>
      <c r="M516" t="s">
        <v>22</v>
      </c>
      <c r="N516" t="s">
        <v>22</v>
      </c>
      <c r="O516" t="str">
        <f>VLOOKUP(A516,Sheet1!A:D,4,0)</f>
        <v>Green</v>
      </c>
      <c r="P516">
        <f>VLOOKUP(A516,Sheet1!A:I,8,0)</f>
        <v>619318</v>
      </c>
      <c r="Q516">
        <f>VLOOKUP(A516,Sheet1!A:I,9,0)</f>
        <v>0</v>
      </c>
      <c r="R516">
        <f>VLOOKUP(A516,Sheet1!A:E,5,0)</f>
        <v>324819</v>
      </c>
      <c r="S516">
        <f>VLOOKUP(A516,Sheet1!A:F,6,0)</f>
        <v>439673</v>
      </c>
      <c r="U516" t="e">
        <f>VLOOKUP(A516,New_scrd!A:H,8,0)</f>
        <v>#N/A</v>
      </c>
    </row>
    <row r="517" spans="1:21" hidden="1" x14ac:dyDescent="0.3">
      <c r="A517" t="s">
        <v>563</v>
      </c>
      <c r="B517" t="s">
        <v>24</v>
      </c>
      <c r="C517">
        <v>36</v>
      </c>
      <c r="D517" t="s">
        <v>68</v>
      </c>
      <c r="E517">
        <v>2015</v>
      </c>
      <c r="F517">
        <v>22</v>
      </c>
      <c r="G517">
        <v>0.45686956499999998</v>
      </c>
      <c r="H517" t="s">
        <v>17</v>
      </c>
      <c r="I517" t="s">
        <v>50</v>
      </c>
      <c r="J517" t="s">
        <v>50</v>
      </c>
      <c r="K517" t="s">
        <v>50</v>
      </c>
      <c r="L517" t="s">
        <v>50</v>
      </c>
      <c r="M517" t="s">
        <v>22</v>
      </c>
      <c r="N517" t="s">
        <v>22</v>
      </c>
      <c r="O517" t="str">
        <f>VLOOKUP(A517,Sheet1!A:D,4,0)</f>
        <v>Manual</v>
      </c>
      <c r="P517">
        <f>VLOOKUP(A517,Sheet1!A:I,8,0)</f>
        <v>456070</v>
      </c>
      <c r="Q517">
        <f>VLOOKUP(A517,Sheet1!A:I,9,0)</f>
        <v>0</v>
      </c>
      <c r="R517">
        <f>VLOOKUP(A517,Sheet1!A:E,5,0)</f>
        <v>278415</v>
      </c>
      <c r="S517">
        <f>VLOOKUP(A517,Sheet1!A:F,6,0)</f>
        <v>305040</v>
      </c>
      <c r="U517" t="e">
        <f>VLOOKUP(A517,New_scrd!A:H,8,0)</f>
        <v>#N/A</v>
      </c>
    </row>
    <row r="518" spans="1:21" hidden="1" x14ac:dyDescent="0.3">
      <c r="A518" t="s">
        <v>564</v>
      </c>
      <c r="B518" t="s">
        <v>24</v>
      </c>
      <c r="C518">
        <v>49</v>
      </c>
      <c r="D518" t="s">
        <v>414</v>
      </c>
      <c r="E518">
        <v>2011</v>
      </c>
      <c r="F518">
        <v>26</v>
      </c>
      <c r="G518">
        <v>0.40826322599999998</v>
      </c>
      <c r="H518" t="s">
        <v>72</v>
      </c>
      <c r="I518" t="s">
        <v>18</v>
      </c>
      <c r="J518" t="s">
        <v>19</v>
      </c>
      <c r="K518" t="s">
        <v>20</v>
      </c>
      <c r="L518" t="s">
        <v>26</v>
      </c>
      <c r="M518" t="s">
        <v>22</v>
      </c>
      <c r="N518" t="s">
        <v>22</v>
      </c>
      <c r="O518" t="str">
        <f>VLOOKUP(A518,Sheet1!A:D,4,0)</f>
        <v>Green</v>
      </c>
      <c r="P518">
        <f>VLOOKUP(A518,Sheet1!A:I,8,0)</f>
        <v>343775</v>
      </c>
      <c r="Q518">
        <f>VLOOKUP(A518,Sheet1!A:I,9,0)</f>
        <v>0</v>
      </c>
      <c r="R518">
        <f>VLOOKUP(A518,Sheet1!A:E,5,0)</f>
        <v>216034</v>
      </c>
      <c r="S518">
        <f>VLOOKUP(A518,Sheet1!A:F,6,0)</f>
        <v>216034</v>
      </c>
      <c r="U518" t="e">
        <f>VLOOKUP(A518,New_scrd!A:H,8,0)</f>
        <v>#N/A</v>
      </c>
    </row>
    <row r="519" spans="1:21" hidden="1" x14ac:dyDescent="0.3">
      <c r="A519" t="s">
        <v>565</v>
      </c>
      <c r="B519" t="s">
        <v>24</v>
      </c>
      <c r="C519">
        <v>37</v>
      </c>
      <c r="D519" t="s">
        <v>68</v>
      </c>
      <c r="E519">
        <v>2010</v>
      </c>
      <c r="F519">
        <v>26</v>
      </c>
      <c r="G519">
        <v>0.68678550299999996</v>
      </c>
      <c r="H519" t="s">
        <v>17</v>
      </c>
      <c r="I519" t="s">
        <v>18</v>
      </c>
      <c r="J519" t="s">
        <v>32</v>
      </c>
      <c r="K519" t="s">
        <v>20</v>
      </c>
      <c r="L519" t="s">
        <v>21</v>
      </c>
      <c r="M519" t="s">
        <v>22</v>
      </c>
      <c r="N519" t="s">
        <v>22</v>
      </c>
      <c r="O519" t="str">
        <f>VLOOKUP(A519,Sheet1!A:D,4,0)</f>
        <v>NA</v>
      </c>
      <c r="P519">
        <f>VLOOKUP(A519,Sheet1!A:I,8,0)</f>
        <v>479757</v>
      </c>
      <c r="Q519">
        <f>VLOOKUP(A519,Sheet1!A:I,9,0)</f>
        <v>0</v>
      </c>
      <c r="R519">
        <f>VLOOKUP(A519,Sheet1!A:E,5,0)</f>
        <v>421191.05</v>
      </c>
      <c r="S519">
        <f>VLOOKUP(A519,Sheet1!A:F,6,0)</f>
        <v>434175</v>
      </c>
      <c r="U519" t="e">
        <f>VLOOKUP(A519,New_scrd!A:H,8,0)</f>
        <v>#N/A</v>
      </c>
    </row>
    <row r="520" spans="1:21" hidden="1" x14ac:dyDescent="0.3">
      <c r="A520" t="s">
        <v>566</v>
      </c>
      <c r="B520" t="s">
        <v>15</v>
      </c>
      <c r="C520">
        <v>43</v>
      </c>
      <c r="D520" t="s">
        <v>16</v>
      </c>
      <c r="E520">
        <v>2015</v>
      </c>
      <c r="F520">
        <v>43</v>
      </c>
      <c r="G520">
        <v>0.60229099500000005</v>
      </c>
      <c r="H520" t="s">
        <v>17</v>
      </c>
      <c r="I520" t="s">
        <v>50</v>
      </c>
      <c r="J520" t="s">
        <v>32</v>
      </c>
      <c r="K520" t="s">
        <v>227</v>
      </c>
      <c r="L520" t="s">
        <v>26</v>
      </c>
      <c r="M520" t="s">
        <v>22</v>
      </c>
      <c r="N520" t="s">
        <v>37</v>
      </c>
      <c r="O520" t="str">
        <f>VLOOKUP(A520,Sheet1!A:D,4,0)</f>
        <v>Manual</v>
      </c>
      <c r="P520">
        <f>VLOOKUP(A520,Sheet1!A:I,8,0)</f>
        <v>549905</v>
      </c>
      <c r="Q520">
        <f>VLOOKUP(A520,Sheet1!A:I,9,0)</f>
        <v>0</v>
      </c>
      <c r="R520">
        <f>VLOOKUP(A520,Sheet1!A:E,5,0)</f>
        <v>294767</v>
      </c>
      <c r="S520">
        <f>VLOOKUP(A520,Sheet1!A:F,6,0)</f>
        <v>294767</v>
      </c>
      <c r="U520" t="e">
        <f>VLOOKUP(A520,New_scrd!A:H,8,0)</f>
        <v>#N/A</v>
      </c>
    </row>
    <row r="521" spans="1:21" hidden="1" x14ac:dyDescent="0.3">
      <c r="A521" t="s">
        <v>567</v>
      </c>
      <c r="B521" t="s">
        <v>15</v>
      </c>
      <c r="C521">
        <v>37</v>
      </c>
      <c r="D521" t="s">
        <v>68</v>
      </c>
      <c r="E521">
        <v>2006</v>
      </c>
      <c r="F521">
        <v>43</v>
      </c>
      <c r="G521">
        <v>0.45391014499999999</v>
      </c>
      <c r="H521" t="s">
        <v>17</v>
      </c>
      <c r="I521" t="s">
        <v>50</v>
      </c>
      <c r="J521" t="s">
        <v>50</v>
      </c>
      <c r="K521" t="s">
        <v>50</v>
      </c>
      <c r="L521" t="s">
        <v>50</v>
      </c>
      <c r="M521" t="s">
        <v>22</v>
      </c>
      <c r="N521" t="s">
        <v>22</v>
      </c>
      <c r="O521" t="str">
        <f>VLOOKUP(A521,Sheet1!A:D,4,0)</f>
        <v>Green</v>
      </c>
      <c r="P521">
        <f>VLOOKUP(A521,Sheet1!A:I,8,0)</f>
        <v>237123</v>
      </c>
      <c r="Q521">
        <f>VLOOKUP(A521,Sheet1!A:I,9,0)</f>
        <v>0</v>
      </c>
      <c r="R521">
        <f>VLOOKUP(A521,Sheet1!A:E,5,0)</f>
        <v>195188</v>
      </c>
      <c r="S521">
        <f>VLOOKUP(A521,Sheet1!A:F,6,0)</f>
        <v>224096</v>
      </c>
      <c r="U521" t="e">
        <f>VLOOKUP(A521,New_scrd!A:H,8,0)</f>
        <v>#N/A</v>
      </c>
    </row>
    <row r="522" spans="1:21" hidden="1" x14ac:dyDescent="0.3">
      <c r="A522" t="s">
        <v>568</v>
      </c>
      <c r="B522" t="s">
        <v>15</v>
      </c>
      <c r="C522">
        <v>49</v>
      </c>
      <c r="D522" t="s">
        <v>16</v>
      </c>
      <c r="E522">
        <v>2012</v>
      </c>
      <c r="F522">
        <v>31</v>
      </c>
      <c r="G522">
        <v>0.70119122</v>
      </c>
      <c r="H522" t="s">
        <v>72</v>
      </c>
      <c r="I522" t="s">
        <v>18</v>
      </c>
      <c r="J522" t="s">
        <v>80</v>
      </c>
      <c r="K522" t="s">
        <v>43</v>
      </c>
      <c r="L522" t="s">
        <v>34</v>
      </c>
      <c r="M522" t="s">
        <v>22</v>
      </c>
      <c r="N522" t="s">
        <v>37</v>
      </c>
      <c r="O522" t="str">
        <f>VLOOKUP(A522,Sheet1!A:D,4,0)</f>
        <v>NA</v>
      </c>
      <c r="P522">
        <f>VLOOKUP(A522,Sheet1!A:I,8,0)</f>
        <v>618165</v>
      </c>
      <c r="Q522">
        <f>VLOOKUP(A522,Sheet1!A:I,9,0)</f>
        <v>0</v>
      </c>
      <c r="R522">
        <f>VLOOKUP(A522,Sheet1!A:E,5,0)</f>
        <v>385574</v>
      </c>
      <c r="S522">
        <f>VLOOKUP(A522,Sheet1!A:F,6,0)</f>
        <v>440656</v>
      </c>
      <c r="U522" t="e">
        <f>VLOOKUP(A522,New_scrd!A:H,8,0)</f>
        <v>#N/A</v>
      </c>
    </row>
    <row r="523" spans="1:21" hidden="1" x14ac:dyDescent="0.3">
      <c r="A523" t="s">
        <v>569</v>
      </c>
      <c r="B523" t="s">
        <v>24</v>
      </c>
      <c r="C523">
        <v>37</v>
      </c>
      <c r="D523" t="s">
        <v>28</v>
      </c>
      <c r="E523">
        <v>2015</v>
      </c>
      <c r="F523">
        <v>29</v>
      </c>
      <c r="G523">
        <v>0.63456869599999999</v>
      </c>
      <c r="H523" t="s">
        <v>72</v>
      </c>
      <c r="I523" t="s">
        <v>46</v>
      </c>
      <c r="J523" t="s">
        <v>19</v>
      </c>
      <c r="K523" t="s">
        <v>20</v>
      </c>
      <c r="L523" t="s">
        <v>21</v>
      </c>
      <c r="M523" t="s">
        <v>22</v>
      </c>
      <c r="N523" t="s">
        <v>22</v>
      </c>
      <c r="O523" t="str">
        <f>VLOOKUP(A523,Sheet1!A:D,4,0)</f>
        <v>NA</v>
      </c>
      <c r="P523">
        <f>VLOOKUP(A523,Sheet1!A:I,8,0)</f>
        <v>552140</v>
      </c>
      <c r="Q523">
        <f>VLOOKUP(A523,Sheet1!A:I,9,0)</f>
        <v>0</v>
      </c>
      <c r="R523">
        <f>VLOOKUP(A523,Sheet1!A:E,5,0)</f>
        <v>451360</v>
      </c>
      <c r="S523">
        <f>VLOOKUP(A523,Sheet1!A:F,6,0)</f>
        <v>451360</v>
      </c>
      <c r="U523" t="e">
        <f>VLOOKUP(A523,New_scrd!A:H,8,0)</f>
        <v>#N/A</v>
      </c>
    </row>
    <row r="524" spans="1:21" hidden="1" x14ac:dyDescent="0.3">
      <c r="A524" t="s">
        <v>570</v>
      </c>
      <c r="B524" t="s">
        <v>15</v>
      </c>
      <c r="C524">
        <v>49</v>
      </c>
      <c r="D524" t="s">
        <v>25</v>
      </c>
      <c r="E524">
        <v>2019</v>
      </c>
      <c r="F524">
        <v>40</v>
      </c>
      <c r="G524">
        <v>0.64281697000000004</v>
      </c>
      <c r="H524" t="s">
        <v>17</v>
      </c>
      <c r="I524" t="s">
        <v>50</v>
      </c>
      <c r="J524" t="s">
        <v>50</v>
      </c>
      <c r="K524" t="s">
        <v>50</v>
      </c>
      <c r="L524" t="s">
        <v>50</v>
      </c>
      <c r="M524" t="s">
        <v>22</v>
      </c>
      <c r="N524" t="s">
        <v>22</v>
      </c>
      <c r="O524" t="str">
        <f>VLOOKUP(A524,Sheet1!A:D,4,0)</f>
        <v>NA</v>
      </c>
      <c r="P524">
        <f>VLOOKUP(A524,Sheet1!A:I,8,0)</f>
        <v>701590</v>
      </c>
      <c r="Q524">
        <f>VLOOKUP(A524,Sheet1!A:I,9,0)</f>
        <v>0</v>
      </c>
      <c r="R524">
        <f>VLOOKUP(A524,Sheet1!A:E,5,0)</f>
        <v>381684</v>
      </c>
      <c r="S524">
        <f>VLOOKUP(A524,Sheet1!A:F,6,0)</f>
        <v>381684</v>
      </c>
      <c r="U524" t="e">
        <f>VLOOKUP(A524,New_scrd!A:H,8,0)</f>
        <v>#N/A</v>
      </c>
    </row>
    <row r="525" spans="1:21" hidden="1" x14ac:dyDescent="0.3">
      <c r="A525" t="s">
        <v>571</v>
      </c>
      <c r="B525" t="s">
        <v>24</v>
      </c>
      <c r="C525">
        <v>61</v>
      </c>
      <c r="D525" t="s">
        <v>25</v>
      </c>
      <c r="E525">
        <v>2012</v>
      </c>
      <c r="F525">
        <v>30</v>
      </c>
      <c r="G525">
        <v>0.62219874200000003</v>
      </c>
      <c r="H525" t="s">
        <v>17</v>
      </c>
      <c r="I525" t="s">
        <v>46</v>
      </c>
      <c r="J525" t="s">
        <v>32</v>
      </c>
      <c r="K525" t="s">
        <v>20</v>
      </c>
      <c r="L525" t="s">
        <v>26</v>
      </c>
      <c r="M525" t="s">
        <v>22</v>
      </c>
      <c r="N525" t="s">
        <v>22</v>
      </c>
      <c r="O525" t="str">
        <f>VLOOKUP(A525,Sheet1!A:D,4,0)</f>
        <v>Green</v>
      </c>
      <c r="P525">
        <f>VLOOKUP(A525,Sheet1!A:I,8,0)</f>
        <v>576643</v>
      </c>
      <c r="Q525">
        <f>VLOOKUP(A525,Sheet1!A:I,9,0)</f>
        <v>0</v>
      </c>
      <c r="R525">
        <f>VLOOKUP(A525,Sheet1!A:E,5,0)</f>
        <v>233010</v>
      </c>
      <c r="S525">
        <f>VLOOKUP(A525,Sheet1!A:F,6,0)</f>
        <v>256311</v>
      </c>
      <c r="U525" t="e">
        <f>VLOOKUP(A525,New_scrd!A:H,8,0)</f>
        <v>#N/A</v>
      </c>
    </row>
    <row r="526" spans="1:21" hidden="1" x14ac:dyDescent="0.3">
      <c r="A526" t="s">
        <v>572</v>
      </c>
      <c r="B526" t="s">
        <v>24</v>
      </c>
      <c r="C526">
        <v>37</v>
      </c>
      <c r="D526" t="s">
        <v>31</v>
      </c>
      <c r="E526">
        <v>2007</v>
      </c>
      <c r="F526">
        <v>32</v>
      </c>
      <c r="G526">
        <v>0.42115361299999998</v>
      </c>
      <c r="H526" t="s">
        <v>17</v>
      </c>
      <c r="I526" t="s">
        <v>50</v>
      </c>
      <c r="J526" t="s">
        <v>50</v>
      </c>
      <c r="K526" t="s">
        <v>50</v>
      </c>
      <c r="L526" t="s">
        <v>50</v>
      </c>
      <c r="M526" t="s">
        <v>37</v>
      </c>
      <c r="N526" t="s">
        <v>22</v>
      </c>
      <c r="O526" t="str">
        <f>VLOOKUP(A526,Sheet1!A:D,4,0)</f>
        <v>Green</v>
      </c>
      <c r="P526">
        <f>VLOOKUP(A526,Sheet1!A:I,8,0)</f>
        <v>268521</v>
      </c>
      <c r="Q526">
        <f>VLOOKUP(A526,Sheet1!A:I,9,0)</f>
        <v>268521</v>
      </c>
      <c r="R526">
        <f>VLOOKUP(A526,Sheet1!A:E,5,0)</f>
        <v>191108</v>
      </c>
      <c r="S526">
        <f>VLOOKUP(A526,Sheet1!A:F,6,0)</f>
        <v>260586</v>
      </c>
      <c r="U526" t="e">
        <f>VLOOKUP(A526,New_scrd!A:H,8,0)</f>
        <v>#N/A</v>
      </c>
    </row>
    <row r="527" spans="1:21" hidden="1" x14ac:dyDescent="0.3">
      <c r="A527" t="s">
        <v>573</v>
      </c>
      <c r="B527" t="s">
        <v>15</v>
      </c>
      <c r="C527">
        <v>49</v>
      </c>
      <c r="D527" t="s">
        <v>31</v>
      </c>
      <c r="E527">
        <v>2009</v>
      </c>
      <c r="F527">
        <v>37</v>
      </c>
      <c r="G527">
        <v>0.80312238800000002</v>
      </c>
      <c r="H527" t="s">
        <v>17</v>
      </c>
      <c r="I527" t="s">
        <v>18</v>
      </c>
      <c r="J527" t="s">
        <v>32</v>
      </c>
      <c r="K527" t="s">
        <v>43</v>
      </c>
      <c r="L527" t="s">
        <v>21</v>
      </c>
      <c r="M527" t="s">
        <v>37</v>
      </c>
      <c r="N527" t="s">
        <v>22</v>
      </c>
      <c r="O527" t="str">
        <f>VLOOKUP(A527,Sheet1!A:D,4,0)</f>
        <v>NA</v>
      </c>
      <c r="P527">
        <f>VLOOKUP(A527,Sheet1!A:I,8,0)</f>
        <v>641089</v>
      </c>
      <c r="Q527">
        <f>VLOOKUP(A527,Sheet1!A:I,9,0)</f>
        <v>641089</v>
      </c>
      <c r="R527">
        <f>VLOOKUP(A527,Sheet1!A:E,5,0)</f>
        <v>220174</v>
      </c>
      <c r="S527">
        <f>VLOOKUP(A527,Sheet1!A:F,6,0)</f>
        <v>312429</v>
      </c>
      <c r="U527" t="e">
        <f>VLOOKUP(A527,New_scrd!A:H,8,0)</f>
        <v>#N/A</v>
      </c>
    </row>
    <row r="528" spans="1:21" hidden="1" x14ac:dyDescent="0.3">
      <c r="A528" t="s">
        <v>574</v>
      </c>
      <c r="B528" t="s">
        <v>24</v>
      </c>
      <c r="C528">
        <v>43</v>
      </c>
      <c r="D528" t="s">
        <v>31</v>
      </c>
      <c r="E528">
        <v>2009</v>
      </c>
      <c r="F528">
        <v>33</v>
      </c>
      <c r="G528">
        <v>0.40013850699999998</v>
      </c>
      <c r="H528" t="s">
        <v>17</v>
      </c>
      <c r="I528" t="s">
        <v>50</v>
      </c>
      <c r="J528" t="s">
        <v>50</v>
      </c>
      <c r="K528" t="s">
        <v>50</v>
      </c>
      <c r="L528" t="s">
        <v>50</v>
      </c>
      <c r="M528" t="s">
        <v>22</v>
      </c>
      <c r="N528" t="s">
        <v>22</v>
      </c>
      <c r="O528" t="str">
        <f>VLOOKUP(A528,Sheet1!A:D,4,0)</f>
        <v>Green</v>
      </c>
      <c r="P528">
        <f>VLOOKUP(A528,Sheet1!A:I,8,0)</f>
        <v>279295</v>
      </c>
      <c r="Q528">
        <f>VLOOKUP(A528,Sheet1!A:I,9,0)</f>
        <v>0</v>
      </c>
      <c r="R528">
        <f>VLOOKUP(A528,Sheet1!A:E,5,0)</f>
        <v>195884</v>
      </c>
      <c r="S528">
        <f>VLOOKUP(A528,Sheet1!A:F,6,0)</f>
        <v>195884</v>
      </c>
      <c r="U528" t="e">
        <f>VLOOKUP(A528,New_scrd!A:H,8,0)</f>
        <v>#N/A</v>
      </c>
    </row>
    <row r="529" spans="1:21" hidden="1" x14ac:dyDescent="0.3">
      <c r="A529" t="s">
        <v>575</v>
      </c>
      <c r="B529" t="s">
        <v>24</v>
      </c>
      <c r="C529">
        <v>43</v>
      </c>
      <c r="D529" t="s">
        <v>31</v>
      </c>
      <c r="E529">
        <v>2007</v>
      </c>
      <c r="F529">
        <v>36</v>
      </c>
      <c r="G529">
        <v>0.44550732500000001</v>
      </c>
      <c r="H529" t="s">
        <v>17</v>
      </c>
      <c r="I529" t="s">
        <v>50</v>
      </c>
      <c r="J529" t="s">
        <v>50</v>
      </c>
      <c r="K529" t="s">
        <v>50</v>
      </c>
      <c r="L529" t="s">
        <v>50</v>
      </c>
      <c r="M529" t="s">
        <v>22</v>
      </c>
      <c r="N529" t="s">
        <v>22</v>
      </c>
      <c r="O529" t="str">
        <f>VLOOKUP(A529,Sheet1!A:D,4,0)</f>
        <v>Green</v>
      </c>
      <c r="P529">
        <f>VLOOKUP(A529,Sheet1!A:I,8,0)</f>
        <v>304877</v>
      </c>
      <c r="Q529">
        <f>VLOOKUP(A529,Sheet1!A:I,9,0)</f>
        <v>0</v>
      </c>
      <c r="R529">
        <f>VLOOKUP(A529,Sheet1!A:E,5,0)</f>
        <v>149460</v>
      </c>
      <c r="S529">
        <f>VLOOKUP(A529,Sheet1!A:F,6,0)</f>
        <v>188244</v>
      </c>
      <c r="U529" t="e">
        <f>VLOOKUP(A529,New_scrd!A:H,8,0)</f>
        <v>#N/A</v>
      </c>
    </row>
    <row r="530" spans="1:21" hidden="1" x14ac:dyDescent="0.3">
      <c r="A530" t="s">
        <v>576</v>
      </c>
      <c r="B530" t="s">
        <v>24</v>
      </c>
      <c r="C530">
        <v>43</v>
      </c>
      <c r="D530" t="s">
        <v>16</v>
      </c>
      <c r="E530">
        <v>2014</v>
      </c>
      <c r="F530">
        <v>52</v>
      </c>
      <c r="G530">
        <v>0.78344323699999996</v>
      </c>
      <c r="H530" t="s">
        <v>17</v>
      </c>
      <c r="I530" t="s">
        <v>46</v>
      </c>
      <c r="J530" t="s">
        <v>32</v>
      </c>
      <c r="K530" t="s">
        <v>43</v>
      </c>
      <c r="L530" t="s">
        <v>34</v>
      </c>
      <c r="M530" t="s">
        <v>22</v>
      </c>
      <c r="N530" t="s">
        <v>37</v>
      </c>
      <c r="O530" t="str">
        <f>VLOOKUP(A530,Sheet1!A:D,4,0)</f>
        <v>NA</v>
      </c>
      <c r="P530">
        <f>VLOOKUP(A530,Sheet1!A:I,8,0)</f>
        <v>903342</v>
      </c>
      <c r="Q530">
        <f>VLOOKUP(A530,Sheet1!A:I,9,0)</f>
        <v>0</v>
      </c>
      <c r="R530">
        <f>VLOOKUP(A530,Sheet1!A:E,5,0)</f>
        <v>298613</v>
      </c>
      <c r="S530">
        <f>VLOOKUP(A530,Sheet1!A:F,6,0)</f>
        <v>423519</v>
      </c>
      <c r="U530" t="e">
        <f>VLOOKUP(A530,New_scrd!A:H,8,0)</f>
        <v>#N/A</v>
      </c>
    </row>
    <row r="531" spans="1:21" hidden="1" x14ac:dyDescent="0.3">
      <c r="A531" t="s">
        <v>577</v>
      </c>
      <c r="B531" t="s">
        <v>15</v>
      </c>
      <c r="C531">
        <v>37</v>
      </c>
      <c r="D531" t="s">
        <v>16</v>
      </c>
      <c r="E531">
        <v>2011</v>
      </c>
      <c r="F531">
        <v>37</v>
      </c>
      <c r="G531">
        <v>0.73015535499999995</v>
      </c>
      <c r="H531" t="s">
        <v>17</v>
      </c>
      <c r="I531" t="s">
        <v>54</v>
      </c>
      <c r="J531" t="s">
        <v>32</v>
      </c>
      <c r="K531" t="s">
        <v>43</v>
      </c>
      <c r="L531" t="s">
        <v>21</v>
      </c>
      <c r="M531" t="s">
        <v>22</v>
      </c>
      <c r="N531" t="s">
        <v>22</v>
      </c>
      <c r="O531" t="str">
        <f>VLOOKUP(A531,Sheet1!A:D,4,0)</f>
        <v>NA</v>
      </c>
      <c r="P531">
        <f>VLOOKUP(A531,Sheet1!A:I,8,0)</f>
        <v>512938</v>
      </c>
      <c r="Q531">
        <f>VLOOKUP(A531,Sheet1!A:I,9,0)</f>
        <v>0</v>
      </c>
      <c r="R531">
        <f>VLOOKUP(A531,Sheet1!A:E,5,0)</f>
        <v>427469.39</v>
      </c>
      <c r="S531">
        <f>VLOOKUP(A531,Sheet1!A:F,6,0)</f>
        <v>457890</v>
      </c>
      <c r="U531" t="e">
        <f>VLOOKUP(A531,New_scrd!A:H,8,0)</f>
        <v>#N/A</v>
      </c>
    </row>
    <row r="532" spans="1:21" hidden="1" x14ac:dyDescent="0.3">
      <c r="A532" t="s">
        <v>578</v>
      </c>
      <c r="B532" t="s">
        <v>15</v>
      </c>
      <c r="C532">
        <v>19</v>
      </c>
      <c r="D532" t="s">
        <v>16</v>
      </c>
      <c r="E532">
        <v>2006</v>
      </c>
      <c r="F532">
        <v>41</v>
      </c>
      <c r="G532">
        <v>0.61356428600000001</v>
      </c>
      <c r="H532" t="s">
        <v>17</v>
      </c>
      <c r="I532" t="s">
        <v>50</v>
      </c>
      <c r="J532" t="s">
        <v>50</v>
      </c>
      <c r="K532" t="s">
        <v>50</v>
      </c>
      <c r="L532" t="s">
        <v>50</v>
      </c>
      <c r="M532" t="s">
        <v>22</v>
      </c>
      <c r="N532" t="s">
        <v>22</v>
      </c>
      <c r="O532" t="str">
        <f>VLOOKUP(A532,Sheet1!A:D,4,0)</f>
        <v>Manual</v>
      </c>
      <c r="P532">
        <f>VLOOKUP(A532,Sheet1!A:I,8,0)</f>
        <v>276334</v>
      </c>
      <c r="Q532">
        <f>VLOOKUP(A532,Sheet1!A:I,9,0)</f>
        <v>0</v>
      </c>
      <c r="R532">
        <f>VLOOKUP(A532,Sheet1!A:E,5,0)</f>
        <v>345795</v>
      </c>
      <c r="S532">
        <f>VLOOKUP(A532,Sheet1!A:F,6,0)</f>
        <v>352528</v>
      </c>
      <c r="U532" t="e">
        <f>VLOOKUP(A532,New_scrd!A:H,8,0)</f>
        <v>#N/A</v>
      </c>
    </row>
    <row r="533" spans="1:21" hidden="1" x14ac:dyDescent="0.3">
      <c r="A533" t="s">
        <v>579</v>
      </c>
      <c r="B533" t="s">
        <v>24</v>
      </c>
      <c r="C533">
        <v>73</v>
      </c>
      <c r="D533" t="s">
        <v>68</v>
      </c>
      <c r="E533">
        <v>2016</v>
      </c>
      <c r="F533">
        <v>52</v>
      </c>
      <c r="G533">
        <v>0.26193947099999998</v>
      </c>
      <c r="H533" t="s">
        <v>72</v>
      </c>
      <c r="I533" t="s">
        <v>63</v>
      </c>
      <c r="J533" t="s">
        <v>50</v>
      </c>
      <c r="K533" t="s">
        <v>50</v>
      </c>
      <c r="L533" t="s">
        <v>50</v>
      </c>
      <c r="M533" t="s">
        <v>37</v>
      </c>
      <c r="N533" t="s">
        <v>22</v>
      </c>
      <c r="O533" t="str">
        <f>VLOOKUP(A533,Sheet1!A:D,4,0)</f>
        <v>Green</v>
      </c>
      <c r="P533">
        <f>VLOOKUP(A533,Sheet1!A:I,8,0)</f>
        <v>324601</v>
      </c>
      <c r="Q533">
        <f>VLOOKUP(A533,Sheet1!A:I,9,0)</f>
        <v>324601</v>
      </c>
      <c r="R533">
        <f>VLOOKUP(A533,Sheet1!A:E,5,0)</f>
        <v>125409</v>
      </c>
      <c r="S533">
        <f>VLOOKUP(A533,Sheet1!A:F,6,0)</f>
        <v>181818</v>
      </c>
      <c r="U533" t="e">
        <f>VLOOKUP(A533,New_scrd!A:H,8,0)</f>
        <v>#N/A</v>
      </c>
    </row>
    <row r="534" spans="1:21" hidden="1" x14ac:dyDescent="0.3">
      <c r="A534" t="s">
        <v>580</v>
      </c>
      <c r="B534" t="s">
        <v>15</v>
      </c>
      <c r="C534">
        <v>61</v>
      </c>
      <c r="D534" t="s">
        <v>25</v>
      </c>
      <c r="E534">
        <v>2016</v>
      </c>
      <c r="F534">
        <v>49</v>
      </c>
      <c r="G534">
        <v>0.59487982900000003</v>
      </c>
      <c r="H534" t="s">
        <v>17</v>
      </c>
      <c r="I534" t="s">
        <v>293</v>
      </c>
      <c r="J534" t="s">
        <v>32</v>
      </c>
      <c r="K534" t="s">
        <v>78</v>
      </c>
      <c r="L534" t="s">
        <v>21</v>
      </c>
      <c r="M534" t="s">
        <v>22</v>
      </c>
      <c r="N534" t="s">
        <v>37</v>
      </c>
      <c r="O534" t="str">
        <f>VLOOKUP(A534,Sheet1!A:D,4,0)</f>
        <v>NA</v>
      </c>
      <c r="P534">
        <f>VLOOKUP(A534,Sheet1!A:I,8,0)</f>
        <v>690015</v>
      </c>
      <c r="Q534">
        <f>VLOOKUP(A534,Sheet1!A:I,9,0)</f>
        <v>0</v>
      </c>
      <c r="R534">
        <f>VLOOKUP(A534,Sheet1!A:E,5,0)</f>
        <v>221267.48</v>
      </c>
      <c r="S534">
        <f>VLOOKUP(A534,Sheet1!A:F,6,0)</f>
        <v>294396</v>
      </c>
      <c r="U534" t="e">
        <f>VLOOKUP(A534,New_scrd!A:H,8,0)</f>
        <v>#N/A</v>
      </c>
    </row>
    <row r="535" spans="1:21" hidden="1" x14ac:dyDescent="0.3">
      <c r="A535" t="s">
        <v>581</v>
      </c>
      <c r="B535" t="s">
        <v>24</v>
      </c>
      <c r="C535">
        <v>49</v>
      </c>
      <c r="D535" t="s">
        <v>28</v>
      </c>
      <c r="E535">
        <v>2012</v>
      </c>
      <c r="F535">
        <v>25</v>
      </c>
      <c r="G535">
        <v>0.46504042600000001</v>
      </c>
      <c r="H535" t="s">
        <v>17</v>
      </c>
      <c r="I535" t="s">
        <v>63</v>
      </c>
      <c r="J535" t="s">
        <v>32</v>
      </c>
      <c r="K535" t="s">
        <v>109</v>
      </c>
      <c r="L535" t="s">
        <v>34</v>
      </c>
      <c r="M535" t="s">
        <v>22</v>
      </c>
      <c r="N535" t="s">
        <v>22</v>
      </c>
      <c r="O535" t="str">
        <f>VLOOKUP(A535,Sheet1!A:D,4,0)</f>
        <v>Manual</v>
      </c>
      <c r="P535">
        <f>VLOOKUP(A535,Sheet1!A:I,8,0)</f>
        <v>404518</v>
      </c>
      <c r="Q535">
        <f>VLOOKUP(A535,Sheet1!A:I,9,0)</f>
        <v>0</v>
      </c>
      <c r="R535">
        <f>VLOOKUP(A535,Sheet1!A:E,5,0)</f>
        <v>166077.54</v>
      </c>
      <c r="S535">
        <f>VLOOKUP(A535,Sheet1!A:F,6,0)</f>
        <v>183670</v>
      </c>
      <c r="U535" t="e">
        <f>VLOOKUP(A535,New_scrd!A:H,8,0)</f>
        <v>#N/A</v>
      </c>
    </row>
    <row r="536" spans="1:21" hidden="1" x14ac:dyDescent="0.3">
      <c r="A536" t="s">
        <v>582</v>
      </c>
      <c r="B536" t="s">
        <v>15</v>
      </c>
      <c r="C536">
        <v>61</v>
      </c>
      <c r="D536" t="s">
        <v>414</v>
      </c>
      <c r="E536">
        <v>2014</v>
      </c>
      <c r="F536">
        <v>60</v>
      </c>
      <c r="G536">
        <v>0.28543815</v>
      </c>
      <c r="H536" t="s">
        <v>72</v>
      </c>
      <c r="I536" t="s">
        <v>46</v>
      </c>
      <c r="J536" t="s">
        <v>19</v>
      </c>
      <c r="K536" t="s">
        <v>20</v>
      </c>
      <c r="L536" t="s">
        <v>50</v>
      </c>
      <c r="M536" t="s">
        <v>22</v>
      </c>
      <c r="N536" t="s">
        <v>22</v>
      </c>
      <c r="O536" t="str">
        <f>VLOOKUP(A536,Sheet1!A:D,4,0)</f>
        <v>Green</v>
      </c>
      <c r="P536">
        <f>VLOOKUP(A536,Sheet1!A:I,8,0)</f>
        <v>243406</v>
      </c>
      <c r="Q536">
        <f>VLOOKUP(A536,Sheet1!A:I,9,0)</f>
        <v>0</v>
      </c>
      <c r="R536">
        <f>VLOOKUP(A536,Sheet1!A:E,5,0)</f>
        <v>197379</v>
      </c>
      <c r="S536">
        <f>VLOOKUP(A536,Sheet1!A:F,6,0)</f>
        <v>197379</v>
      </c>
      <c r="U536" t="e">
        <f>VLOOKUP(A536,New_scrd!A:H,8,0)</f>
        <v>#N/A</v>
      </c>
    </row>
    <row r="537" spans="1:21" hidden="1" x14ac:dyDescent="0.3">
      <c r="A537" t="s">
        <v>583</v>
      </c>
      <c r="B537" t="s">
        <v>15</v>
      </c>
      <c r="C537">
        <v>37</v>
      </c>
      <c r="D537" t="s">
        <v>31</v>
      </c>
      <c r="E537">
        <v>2009</v>
      </c>
      <c r="F537">
        <v>62</v>
      </c>
      <c r="G537">
        <v>0.63451447800000005</v>
      </c>
      <c r="H537" t="s">
        <v>17</v>
      </c>
      <c r="I537" t="s">
        <v>46</v>
      </c>
      <c r="J537" t="s">
        <v>32</v>
      </c>
      <c r="K537" t="s">
        <v>20</v>
      </c>
      <c r="L537" t="s">
        <v>34</v>
      </c>
      <c r="M537" t="s">
        <v>22</v>
      </c>
      <c r="N537" t="s">
        <v>22</v>
      </c>
      <c r="O537" t="str">
        <f>VLOOKUP(A537,Sheet1!A:D,4,0)</f>
        <v>Green</v>
      </c>
      <c r="P537">
        <f>VLOOKUP(A537,Sheet1!A:I,8,0)</f>
        <v>388996</v>
      </c>
      <c r="Q537">
        <f>VLOOKUP(A537,Sheet1!A:I,9,0)</f>
        <v>0</v>
      </c>
      <c r="R537">
        <f>VLOOKUP(A537,Sheet1!A:E,5,0)</f>
        <v>245707</v>
      </c>
      <c r="S537">
        <f>VLOOKUP(A537,Sheet1!A:F,6,0)</f>
        <v>245707</v>
      </c>
      <c r="U537" t="e">
        <f>VLOOKUP(A537,New_scrd!A:H,8,0)</f>
        <v>#N/A</v>
      </c>
    </row>
    <row r="538" spans="1:21" hidden="1" x14ac:dyDescent="0.3">
      <c r="A538" t="s">
        <v>584</v>
      </c>
      <c r="B538" t="s">
        <v>15</v>
      </c>
      <c r="C538">
        <v>37</v>
      </c>
      <c r="D538" t="s">
        <v>16</v>
      </c>
      <c r="E538">
        <v>2014</v>
      </c>
      <c r="F538">
        <v>30</v>
      </c>
      <c r="G538">
        <v>0.62527979899999997</v>
      </c>
      <c r="H538" t="s">
        <v>17</v>
      </c>
      <c r="I538" t="s">
        <v>50</v>
      </c>
      <c r="J538" t="s">
        <v>80</v>
      </c>
      <c r="K538" t="s">
        <v>20</v>
      </c>
      <c r="L538" t="s">
        <v>34</v>
      </c>
      <c r="M538" t="s">
        <v>22</v>
      </c>
      <c r="N538" t="s">
        <v>22</v>
      </c>
      <c r="O538" t="str">
        <f>VLOOKUP(A538,Sheet1!A:D,4,0)</f>
        <v>Manual</v>
      </c>
      <c r="P538">
        <f>VLOOKUP(A538,Sheet1!A:I,8,0)</f>
        <v>526681</v>
      </c>
      <c r="Q538">
        <f>VLOOKUP(A538,Sheet1!A:I,9,0)</f>
        <v>0</v>
      </c>
      <c r="R538">
        <f>VLOOKUP(A538,Sheet1!A:E,5,0)</f>
        <v>267970</v>
      </c>
      <c r="S538">
        <f>VLOOKUP(A538,Sheet1!A:F,6,0)</f>
        <v>294850</v>
      </c>
      <c r="U538" t="e">
        <f>VLOOKUP(A538,New_scrd!A:H,8,0)</f>
        <v>#N/A</v>
      </c>
    </row>
    <row r="539" spans="1:21" hidden="1" x14ac:dyDescent="0.3">
      <c r="A539" t="s">
        <v>585</v>
      </c>
      <c r="B539" t="s">
        <v>24</v>
      </c>
      <c r="C539">
        <v>49</v>
      </c>
      <c r="D539" t="s">
        <v>16</v>
      </c>
      <c r="E539">
        <v>2011</v>
      </c>
      <c r="F539">
        <v>41</v>
      </c>
      <c r="G539">
        <v>0.80322580600000004</v>
      </c>
      <c r="H539" t="s">
        <v>72</v>
      </c>
      <c r="I539" t="s">
        <v>18</v>
      </c>
      <c r="J539" t="s">
        <v>80</v>
      </c>
      <c r="K539" t="s">
        <v>20</v>
      </c>
      <c r="L539" t="s">
        <v>34</v>
      </c>
      <c r="M539" t="s">
        <v>22</v>
      </c>
      <c r="N539" t="s">
        <v>37</v>
      </c>
      <c r="O539" t="str">
        <f>VLOOKUP(A539,Sheet1!A:D,4,0)</f>
        <v>Manual</v>
      </c>
      <c r="P539">
        <f>VLOOKUP(A539,Sheet1!A:I,8,0)</f>
        <v>686951</v>
      </c>
      <c r="Q539">
        <f>VLOOKUP(A539,Sheet1!A:I,9,0)</f>
        <v>0</v>
      </c>
      <c r="R539">
        <f>VLOOKUP(A539,Sheet1!A:E,5,0)</f>
        <v>407807.5</v>
      </c>
      <c r="S539">
        <f>VLOOKUP(A539,Sheet1!A:F,6,0)</f>
        <v>423332</v>
      </c>
      <c r="U539" t="e">
        <f>VLOOKUP(A539,New_scrd!A:H,8,0)</f>
        <v>#N/A</v>
      </c>
    </row>
    <row r="540" spans="1:21" hidden="1" x14ac:dyDescent="0.3">
      <c r="A540" t="s">
        <v>586</v>
      </c>
      <c r="B540" t="s">
        <v>15</v>
      </c>
      <c r="C540">
        <v>37</v>
      </c>
      <c r="D540" t="s">
        <v>25</v>
      </c>
      <c r="E540">
        <v>2015</v>
      </c>
      <c r="F540">
        <v>47</v>
      </c>
      <c r="G540">
        <v>0.67642086999999995</v>
      </c>
      <c r="H540" t="s">
        <v>17</v>
      </c>
      <c r="I540" t="s">
        <v>46</v>
      </c>
      <c r="J540" t="s">
        <v>19</v>
      </c>
      <c r="K540" t="s">
        <v>227</v>
      </c>
      <c r="L540" t="s">
        <v>21</v>
      </c>
      <c r="M540" t="s">
        <v>22</v>
      </c>
      <c r="N540" t="s">
        <v>22</v>
      </c>
      <c r="O540" t="str">
        <f>VLOOKUP(A540,Sheet1!A:D,4,0)</f>
        <v>NA</v>
      </c>
      <c r="P540">
        <f>VLOOKUP(A540,Sheet1!A:I,8,0)</f>
        <v>685093</v>
      </c>
      <c r="Q540">
        <f>VLOOKUP(A540,Sheet1!A:I,9,0)</f>
        <v>0</v>
      </c>
      <c r="R540">
        <f>VLOOKUP(A540,Sheet1!A:E,5,0)</f>
        <v>357030</v>
      </c>
      <c r="S540">
        <f>VLOOKUP(A540,Sheet1!A:F,6,0)</f>
        <v>392733</v>
      </c>
      <c r="U540" t="e">
        <f>VLOOKUP(A540,New_scrd!A:H,8,0)</f>
        <v>#N/A</v>
      </c>
    </row>
    <row r="541" spans="1:21" hidden="1" x14ac:dyDescent="0.3">
      <c r="A541" t="s">
        <v>587</v>
      </c>
      <c r="B541" t="s">
        <v>24</v>
      </c>
      <c r="C541">
        <v>37</v>
      </c>
      <c r="D541" t="s">
        <v>68</v>
      </c>
      <c r="E541">
        <v>2015</v>
      </c>
      <c r="F541">
        <v>44</v>
      </c>
      <c r="G541">
        <v>0.53330695699999997</v>
      </c>
      <c r="H541" t="s">
        <v>17</v>
      </c>
      <c r="I541" t="s">
        <v>50</v>
      </c>
      <c r="J541" t="s">
        <v>50</v>
      </c>
      <c r="K541" t="s">
        <v>50</v>
      </c>
      <c r="L541" t="s">
        <v>50</v>
      </c>
      <c r="M541" t="s">
        <v>22</v>
      </c>
      <c r="N541" t="s">
        <v>22</v>
      </c>
      <c r="O541" t="str">
        <f>VLOOKUP(A541,Sheet1!A:D,4,0)</f>
        <v>Manual</v>
      </c>
      <c r="P541">
        <f>VLOOKUP(A541,Sheet1!A:I,8,0)</f>
        <v>335310</v>
      </c>
      <c r="Q541">
        <f>VLOOKUP(A541,Sheet1!A:I,9,0)</f>
        <v>0</v>
      </c>
      <c r="R541">
        <f>VLOOKUP(A541,Sheet1!A:E,5,0)</f>
        <v>519708</v>
      </c>
      <c r="S541">
        <f>VLOOKUP(A541,Sheet1!A:F,6,0)</f>
        <v>519708</v>
      </c>
      <c r="U541" t="e">
        <f>VLOOKUP(A541,New_scrd!A:H,8,0)</f>
        <v>#N/A</v>
      </c>
    </row>
    <row r="542" spans="1:21" hidden="1" x14ac:dyDescent="0.3">
      <c r="A542" t="s">
        <v>588</v>
      </c>
      <c r="B542" t="s">
        <v>24</v>
      </c>
      <c r="C542">
        <v>49</v>
      </c>
      <c r="D542" t="s">
        <v>28</v>
      </c>
      <c r="E542">
        <v>2006</v>
      </c>
      <c r="F542">
        <v>52</v>
      </c>
      <c r="G542">
        <v>0.592326829</v>
      </c>
      <c r="H542" t="s">
        <v>17</v>
      </c>
      <c r="I542" t="s">
        <v>50</v>
      </c>
      <c r="J542" t="s">
        <v>19</v>
      </c>
      <c r="K542" t="s">
        <v>20</v>
      </c>
      <c r="L542" t="s">
        <v>26</v>
      </c>
      <c r="M542" t="s">
        <v>22</v>
      </c>
      <c r="N542" t="s">
        <v>22</v>
      </c>
      <c r="O542" t="str">
        <f>VLOOKUP(A542,Sheet1!A:D,4,0)</f>
        <v>Manual</v>
      </c>
      <c r="P542">
        <f>VLOOKUP(A542,Sheet1!A:I,8,0)</f>
        <v>330174</v>
      </c>
      <c r="Q542">
        <f>VLOOKUP(A542,Sheet1!A:I,9,0)</f>
        <v>0</v>
      </c>
      <c r="R542">
        <f>VLOOKUP(A542,Sheet1!A:E,5,0)</f>
        <v>154830</v>
      </c>
      <c r="S542">
        <f>VLOOKUP(A542,Sheet1!A:F,6,0)</f>
        <v>154830</v>
      </c>
      <c r="U542" t="e">
        <f>VLOOKUP(A542,New_scrd!A:H,8,0)</f>
        <v>#N/A</v>
      </c>
    </row>
    <row r="543" spans="1:21" hidden="1" x14ac:dyDescent="0.3">
      <c r="A543" t="s">
        <v>589</v>
      </c>
      <c r="B543" t="s">
        <v>15</v>
      </c>
      <c r="C543">
        <v>13</v>
      </c>
      <c r="D543" t="s">
        <v>28</v>
      </c>
      <c r="E543">
        <v>2008</v>
      </c>
      <c r="F543">
        <v>43</v>
      </c>
      <c r="G543">
        <v>0.66057806500000005</v>
      </c>
      <c r="H543" t="s">
        <v>17</v>
      </c>
      <c r="I543" t="s">
        <v>46</v>
      </c>
      <c r="J543" t="s">
        <v>32</v>
      </c>
      <c r="K543" t="s">
        <v>78</v>
      </c>
      <c r="L543" t="s">
        <v>21</v>
      </c>
      <c r="M543" t="s">
        <v>22</v>
      </c>
      <c r="N543" t="s">
        <v>22</v>
      </c>
      <c r="O543" t="str">
        <f>VLOOKUP(A543,Sheet1!A:D,4,0)</f>
        <v>NA</v>
      </c>
      <c r="P543">
        <f>VLOOKUP(A543,Sheet1!A:I,8,0)</f>
        <v>90343</v>
      </c>
      <c r="Q543">
        <f>VLOOKUP(A543,Sheet1!A:I,9,0)</f>
        <v>0</v>
      </c>
      <c r="R543">
        <f>VLOOKUP(A543,Sheet1!A:E,5,0)</f>
        <v>611580</v>
      </c>
      <c r="S543">
        <f>VLOOKUP(A543,Sheet1!A:F,6,0)</f>
        <v>611580</v>
      </c>
      <c r="U543" t="e">
        <f>VLOOKUP(A543,New_scrd!A:H,8,0)</f>
        <v>#N/A</v>
      </c>
    </row>
    <row r="544" spans="1:21" hidden="1" x14ac:dyDescent="0.3">
      <c r="A544" t="s">
        <v>590</v>
      </c>
      <c r="B544" t="s">
        <v>24</v>
      </c>
      <c r="C544">
        <v>37</v>
      </c>
      <c r="D544" t="s">
        <v>28</v>
      </c>
      <c r="E544">
        <v>2006</v>
      </c>
      <c r="F544">
        <v>25</v>
      </c>
      <c r="G544">
        <v>0.59825714299999999</v>
      </c>
      <c r="H544" t="s">
        <v>17</v>
      </c>
      <c r="I544" t="s">
        <v>146</v>
      </c>
      <c r="J544" t="s">
        <v>80</v>
      </c>
      <c r="K544" t="s">
        <v>20</v>
      </c>
      <c r="L544" t="s">
        <v>34</v>
      </c>
      <c r="M544" t="s">
        <v>22</v>
      </c>
      <c r="N544" t="s">
        <v>22</v>
      </c>
      <c r="O544" t="str">
        <f>VLOOKUP(A544,Sheet1!A:D,4,0)</f>
        <v>Green</v>
      </c>
      <c r="P544">
        <f>VLOOKUP(A544,Sheet1!A:I,8,0)</f>
        <v>345777</v>
      </c>
      <c r="Q544">
        <f>VLOOKUP(A544,Sheet1!A:I,9,0)</f>
        <v>0</v>
      </c>
      <c r="R544">
        <f>VLOOKUP(A544,Sheet1!A:E,5,0)</f>
        <v>223971</v>
      </c>
      <c r="S544">
        <f>VLOOKUP(A544,Sheet1!A:F,6,0)</f>
        <v>223971</v>
      </c>
      <c r="U544" t="e">
        <f>VLOOKUP(A544,New_scrd!A:H,8,0)</f>
        <v>#N/A</v>
      </c>
    </row>
    <row r="545" spans="1:21" hidden="1" x14ac:dyDescent="0.3">
      <c r="A545" t="s">
        <v>591</v>
      </c>
      <c r="B545" t="s">
        <v>24</v>
      </c>
      <c r="C545">
        <v>31</v>
      </c>
      <c r="D545" t="s">
        <v>16</v>
      </c>
      <c r="E545">
        <v>2011</v>
      </c>
      <c r="F545">
        <v>29</v>
      </c>
      <c r="G545">
        <v>0.43396954799999998</v>
      </c>
      <c r="H545" t="s">
        <v>514</v>
      </c>
      <c r="I545" t="s">
        <v>146</v>
      </c>
      <c r="J545" t="s">
        <v>50</v>
      </c>
      <c r="K545" t="s">
        <v>50</v>
      </c>
      <c r="L545" t="s">
        <v>50</v>
      </c>
      <c r="M545" t="s">
        <v>22</v>
      </c>
      <c r="N545" t="s">
        <v>22</v>
      </c>
      <c r="O545" t="str">
        <f>VLOOKUP(A545,Sheet1!A:D,4,0)</f>
        <v>Green</v>
      </c>
      <c r="P545">
        <f>VLOOKUP(A545,Sheet1!A:I,8,0)</f>
        <v>326503</v>
      </c>
      <c r="Q545">
        <f>VLOOKUP(A545,Sheet1!A:I,9,0)</f>
        <v>0</v>
      </c>
      <c r="R545">
        <f>VLOOKUP(A545,Sheet1!A:E,5,0)</f>
        <v>293076</v>
      </c>
      <c r="S545">
        <f>VLOOKUP(A545,Sheet1!A:F,6,0)</f>
        <v>350768</v>
      </c>
      <c r="U545" t="e">
        <f>VLOOKUP(A545,New_scrd!A:H,8,0)</f>
        <v>#N/A</v>
      </c>
    </row>
    <row r="546" spans="1:21" hidden="1" x14ac:dyDescent="0.3">
      <c r="A546" t="s">
        <v>592</v>
      </c>
      <c r="B546" t="s">
        <v>24</v>
      </c>
      <c r="C546">
        <v>25</v>
      </c>
      <c r="D546" t="s">
        <v>31</v>
      </c>
      <c r="E546">
        <v>2007</v>
      </c>
      <c r="F546">
        <v>37</v>
      </c>
      <c r="G546">
        <v>0.35990319300000001</v>
      </c>
      <c r="H546" t="s">
        <v>72</v>
      </c>
      <c r="I546" t="s">
        <v>54</v>
      </c>
      <c r="J546" t="s">
        <v>19</v>
      </c>
      <c r="K546" t="s">
        <v>227</v>
      </c>
      <c r="L546" t="s">
        <v>26</v>
      </c>
      <c r="M546" t="s">
        <v>22</v>
      </c>
      <c r="N546" t="s">
        <v>22</v>
      </c>
      <c r="O546" t="str">
        <f>VLOOKUP(A546,Sheet1!A:D,4,0)</f>
        <v>Green</v>
      </c>
      <c r="P546">
        <f>VLOOKUP(A546,Sheet1!A:I,8,0)</f>
        <v>133018</v>
      </c>
      <c r="Q546">
        <f>VLOOKUP(A546,Sheet1!A:I,9,0)</f>
        <v>0</v>
      </c>
      <c r="R546">
        <f>VLOOKUP(A546,Sheet1!A:E,5,0)</f>
        <v>269717.77</v>
      </c>
      <c r="S546">
        <f>VLOOKUP(A546,Sheet1!A:F,6,0)</f>
        <v>272160</v>
      </c>
      <c r="U546" t="e">
        <f>VLOOKUP(A546,New_scrd!A:H,8,0)</f>
        <v>#N/A</v>
      </c>
    </row>
    <row r="547" spans="1:21" hidden="1" x14ac:dyDescent="0.3">
      <c r="A547" t="s">
        <v>593</v>
      </c>
      <c r="B547" t="s">
        <v>24</v>
      </c>
      <c r="C547">
        <v>25</v>
      </c>
      <c r="D547" t="s">
        <v>31</v>
      </c>
      <c r="E547">
        <v>2011</v>
      </c>
      <c r="F547">
        <v>41</v>
      </c>
      <c r="G547">
        <v>0.45914838699999999</v>
      </c>
      <c r="H547" t="s">
        <v>72</v>
      </c>
      <c r="I547" t="s">
        <v>54</v>
      </c>
      <c r="J547" t="s">
        <v>32</v>
      </c>
      <c r="K547" t="s">
        <v>78</v>
      </c>
      <c r="L547" t="s">
        <v>34</v>
      </c>
      <c r="M547" t="s">
        <v>22</v>
      </c>
      <c r="N547" t="s">
        <v>22</v>
      </c>
      <c r="O547" t="str">
        <f>VLOOKUP(A547,Sheet1!A:D,4,0)</f>
        <v>Green</v>
      </c>
      <c r="P547">
        <f>VLOOKUP(A547,Sheet1!A:I,8,0)</f>
        <v>214422</v>
      </c>
      <c r="Q547">
        <f>VLOOKUP(A547,Sheet1!A:I,9,0)</f>
        <v>0</v>
      </c>
      <c r="R547">
        <f>VLOOKUP(A547,Sheet1!A:E,5,0)</f>
        <v>400320</v>
      </c>
      <c r="S547">
        <f>VLOOKUP(A547,Sheet1!A:F,6,0)</f>
        <v>400320</v>
      </c>
      <c r="U547" t="e">
        <f>VLOOKUP(A547,New_scrd!A:H,8,0)</f>
        <v>#N/A</v>
      </c>
    </row>
    <row r="548" spans="1:21" hidden="1" x14ac:dyDescent="0.3">
      <c r="A548" t="s">
        <v>594</v>
      </c>
      <c r="B548" t="s">
        <v>24</v>
      </c>
      <c r="C548">
        <v>19</v>
      </c>
      <c r="D548" t="s">
        <v>68</v>
      </c>
      <c r="E548">
        <v>2010</v>
      </c>
      <c r="F548">
        <v>22</v>
      </c>
      <c r="G548">
        <v>0.23060080499999999</v>
      </c>
      <c r="H548" t="s">
        <v>72</v>
      </c>
      <c r="I548" t="s">
        <v>50</v>
      </c>
      <c r="J548" t="s">
        <v>50</v>
      </c>
      <c r="K548" t="s">
        <v>50</v>
      </c>
      <c r="L548" t="s">
        <v>50</v>
      </c>
      <c r="M548" t="s">
        <v>22</v>
      </c>
      <c r="N548" t="s">
        <v>22</v>
      </c>
      <c r="O548" t="str">
        <f>VLOOKUP(A548,Sheet1!A:D,4,0)</f>
        <v>Green</v>
      </c>
      <c r="P548">
        <f>VLOOKUP(A548,Sheet1!A:I,8,0)</f>
        <v>42053</v>
      </c>
      <c r="Q548">
        <f>VLOOKUP(A548,Sheet1!A:I,9,0)</f>
        <v>0</v>
      </c>
      <c r="R548">
        <f>VLOOKUP(A548,Sheet1!A:E,5,0)</f>
        <v>291573.44</v>
      </c>
      <c r="S548">
        <f>VLOOKUP(A548,Sheet1!A:F,6,0)</f>
        <v>292264</v>
      </c>
      <c r="U548" t="e">
        <f>VLOOKUP(A548,New_scrd!A:H,8,0)</f>
        <v>#N/A</v>
      </c>
    </row>
    <row r="549" spans="1:21" hidden="1" x14ac:dyDescent="0.3">
      <c r="A549" t="s">
        <v>595</v>
      </c>
      <c r="B549" t="s">
        <v>15</v>
      </c>
      <c r="C549">
        <v>31</v>
      </c>
      <c r="D549" t="s">
        <v>25</v>
      </c>
      <c r="E549">
        <v>2013</v>
      </c>
      <c r="F549">
        <v>40</v>
      </c>
      <c r="G549">
        <v>0.75083714300000004</v>
      </c>
      <c r="H549" t="s">
        <v>72</v>
      </c>
      <c r="I549" t="s">
        <v>50</v>
      </c>
      <c r="J549" t="s">
        <v>50</v>
      </c>
      <c r="K549" t="s">
        <v>50</v>
      </c>
      <c r="L549" t="s">
        <v>50</v>
      </c>
      <c r="M549" t="s">
        <v>22</v>
      </c>
      <c r="N549" t="s">
        <v>22</v>
      </c>
      <c r="O549" t="str">
        <f>VLOOKUP(A549,Sheet1!A:D,4,0)</f>
        <v>Green</v>
      </c>
      <c r="P549">
        <f>VLOOKUP(A549,Sheet1!A:I,8,0)</f>
        <v>411350</v>
      </c>
      <c r="Q549">
        <f>VLOOKUP(A549,Sheet1!A:I,9,0)</f>
        <v>0</v>
      </c>
      <c r="R549">
        <f>VLOOKUP(A549,Sheet1!A:E,5,0)</f>
        <v>744398.21</v>
      </c>
      <c r="S549">
        <f>VLOOKUP(A549,Sheet1!A:F,6,0)</f>
        <v>745541</v>
      </c>
      <c r="U549" t="e">
        <f>VLOOKUP(A549,New_scrd!A:H,8,0)</f>
        <v>#N/A</v>
      </c>
    </row>
    <row r="550" spans="1:21" hidden="1" x14ac:dyDescent="0.3">
      <c r="A550" t="s">
        <v>596</v>
      </c>
      <c r="B550" t="s">
        <v>24</v>
      </c>
      <c r="C550">
        <v>49</v>
      </c>
      <c r="D550" t="s">
        <v>28</v>
      </c>
      <c r="E550">
        <v>2010</v>
      </c>
      <c r="F550">
        <v>56</v>
      </c>
      <c r="G550">
        <v>0.72583838899999997</v>
      </c>
      <c r="H550" t="s">
        <v>17</v>
      </c>
      <c r="I550" t="s">
        <v>18</v>
      </c>
      <c r="J550" t="s">
        <v>32</v>
      </c>
      <c r="K550" t="s">
        <v>43</v>
      </c>
      <c r="L550" t="s">
        <v>34</v>
      </c>
      <c r="M550" t="s">
        <v>22</v>
      </c>
      <c r="N550" t="s">
        <v>22</v>
      </c>
      <c r="O550" t="str">
        <f>VLOOKUP(A550,Sheet1!A:D,4,0)</f>
        <v>NA</v>
      </c>
      <c r="P550">
        <f>VLOOKUP(A550,Sheet1!A:I,8,0)</f>
        <v>589342</v>
      </c>
      <c r="Q550">
        <f>VLOOKUP(A550,Sheet1!A:I,9,0)</f>
        <v>0</v>
      </c>
      <c r="R550">
        <f>VLOOKUP(A550,Sheet1!A:E,5,0)</f>
        <v>318660</v>
      </c>
      <c r="S550">
        <f>VLOOKUP(A550,Sheet1!A:F,6,0)</f>
        <v>374265</v>
      </c>
      <c r="U550" t="e">
        <f>VLOOKUP(A550,New_scrd!A:H,8,0)</f>
        <v>#N/A</v>
      </c>
    </row>
    <row r="551" spans="1:21" hidden="1" x14ac:dyDescent="0.3">
      <c r="A551" t="s">
        <v>597</v>
      </c>
      <c r="B551" t="s">
        <v>24</v>
      </c>
      <c r="C551">
        <v>18</v>
      </c>
      <c r="D551" t="s">
        <v>31</v>
      </c>
      <c r="E551">
        <v>2010</v>
      </c>
      <c r="F551">
        <v>51</v>
      </c>
      <c r="G551">
        <v>0.21021505400000001</v>
      </c>
      <c r="H551" t="s">
        <v>17</v>
      </c>
      <c r="I551" t="s">
        <v>293</v>
      </c>
      <c r="J551" t="s">
        <v>160</v>
      </c>
      <c r="K551" t="s">
        <v>78</v>
      </c>
      <c r="L551" t="s">
        <v>21</v>
      </c>
      <c r="M551" t="s">
        <v>22</v>
      </c>
      <c r="N551" t="s">
        <v>37</v>
      </c>
      <c r="O551" t="str">
        <f>VLOOKUP(A551,Sheet1!A:D,4,0)</f>
        <v>Manual</v>
      </c>
      <c r="P551">
        <f>VLOOKUP(A551,Sheet1!A:I,8,0)</f>
        <v>93230</v>
      </c>
      <c r="Q551">
        <f>VLOOKUP(A551,Sheet1!A:I,9,0)</f>
        <v>0</v>
      </c>
      <c r="R551">
        <f>VLOOKUP(A551,Sheet1!A:E,5,0)</f>
        <v>171226</v>
      </c>
      <c r="S551">
        <f>VLOOKUP(A551,Sheet1!A:F,6,0)</f>
        <v>202358</v>
      </c>
      <c r="U551" t="e">
        <f>VLOOKUP(A551,New_scrd!A:H,8,0)</f>
        <v>#N/A</v>
      </c>
    </row>
    <row r="552" spans="1:21" hidden="1" x14ac:dyDescent="0.3">
      <c r="A552" t="s">
        <v>598</v>
      </c>
      <c r="B552" t="s">
        <v>24</v>
      </c>
      <c r="C552">
        <v>49</v>
      </c>
      <c r="D552" t="s">
        <v>28</v>
      </c>
      <c r="E552">
        <v>2011</v>
      </c>
      <c r="F552">
        <v>20</v>
      </c>
      <c r="G552">
        <v>0.51570167700000002</v>
      </c>
      <c r="H552" t="s">
        <v>17</v>
      </c>
      <c r="I552" t="s">
        <v>50</v>
      </c>
      <c r="J552" t="s">
        <v>50</v>
      </c>
      <c r="K552" t="s">
        <v>50</v>
      </c>
      <c r="L552" t="s">
        <v>50</v>
      </c>
      <c r="M552" t="s">
        <v>22</v>
      </c>
      <c r="N552" t="s">
        <v>22</v>
      </c>
      <c r="O552" t="str">
        <f>VLOOKUP(A552,Sheet1!A:D,4,0)</f>
        <v>Green</v>
      </c>
      <c r="P552">
        <f>VLOOKUP(A552,Sheet1!A:I,8,0)</f>
        <v>488371</v>
      </c>
      <c r="Q552">
        <f>VLOOKUP(A552,Sheet1!A:I,9,0)</f>
        <v>0</v>
      </c>
      <c r="R552">
        <f>VLOOKUP(A552,Sheet1!A:E,5,0)</f>
        <v>201264</v>
      </c>
      <c r="S552">
        <f>VLOOKUP(A552,Sheet1!A:F,6,0)</f>
        <v>228613</v>
      </c>
      <c r="U552" t="e">
        <f>VLOOKUP(A552,New_scrd!A:H,8,0)</f>
        <v>#N/A</v>
      </c>
    </row>
    <row r="553" spans="1:21" hidden="1" x14ac:dyDescent="0.3">
      <c r="A553" t="s">
        <v>599</v>
      </c>
      <c r="B553" t="s">
        <v>24</v>
      </c>
      <c r="C553">
        <v>49</v>
      </c>
      <c r="D553" t="s">
        <v>28</v>
      </c>
      <c r="E553">
        <v>2010</v>
      </c>
      <c r="F553">
        <v>54</v>
      </c>
      <c r="G553">
        <v>0.41583066699999999</v>
      </c>
      <c r="H553" t="s">
        <v>72</v>
      </c>
      <c r="I553" t="s">
        <v>50</v>
      </c>
      <c r="J553" t="s">
        <v>50</v>
      </c>
      <c r="K553" t="s">
        <v>50</v>
      </c>
      <c r="L553" t="s">
        <v>50</v>
      </c>
      <c r="M553" t="s">
        <v>22</v>
      </c>
      <c r="N553" t="s">
        <v>22</v>
      </c>
      <c r="O553" t="str">
        <f>VLOOKUP(A553,Sheet1!A:D,4,0)</f>
        <v>Manual</v>
      </c>
      <c r="P553">
        <f>VLOOKUP(A553,Sheet1!A:I,8,0)</f>
        <v>281249</v>
      </c>
      <c r="Q553">
        <f>VLOOKUP(A553,Sheet1!A:I,9,0)</f>
        <v>0</v>
      </c>
      <c r="R553">
        <f>VLOOKUP(A553,Sheet1!A:E,5,0)</f>
        <v>182784</v>
      </c>
      <c r="S553">
        <f>VLOOKUP(A553,Sheet1!A:F,6,0)</f>
        <v>182784</v>
      </c>
      <c r="U553" t="e">
        <f>VLOOKUP(A553,New_scrd!A:H,8,0)</f>
        <v>#N/A</v>
      </c>
    </row>
    <row r="554" spans="1:21" hidden="1" x14ac:dyDescent="0.3">
      <c r="A554" t="s">
        <v>600</v>
      </c>
      <c r="B554" t="s">
        <v>15</v>
      </c>
      <c r="C554">
        <v>37</v>
      </c>
      <c r="D554" t="s">
        <v>28</v>
      </c>
      <c r="E554">
        <v>2009</v>
      </c>
      <c r="F554">
        <v>21</v>
      </c>
      <c r="G554">
        <v>0.55404379599999998</v>
      </c>
      <c r="H554" t="s">
        <v>72</v>
      </c>
      <c r="I554" t="s">
        <v>50</v>
      </c>
      <c r="J554" t="s">
        <v>50</v>
      </c>
      <c r="K554" t="s">
        <v>50</v>
      </c>
      <c r="L554" t="s">
        <v>50</v>
      </c>
      <c r="M554" t="s">
        <v>37</v>
      </c>
      <c r="N554" t="s">
        <v>22</v>
      </c>
      <c r="O554" t="str">
        <f>VLOOKUP(A554,Sheet1!A:D,4,0)</f>
        <v>NA</v>
      </c>
      <c r="P554">
        <f>VLOOKUP(A554,Sheet1!A:I,8,0)</f>
        <v>450677</v>
      </c>
      <c r="Q554">
        <f>VLOOKUP(A554,Sheet1!A:I,9,0)</f>
        <v>450677</v>
      </c>
      <c r="R554">
        <f>VLOOKUP(A554,Sheet1!A:E,5,0)</f>
        <v>229524</v>
      </c>
      <c r="S554">
        <f>VLOOKUP(A554,Sheet1!A:F,6,0)</f>
        <v>305830</v>
      </c>
      <c r="U554" t="e">
        <f>VLOOKUP(A554,New_scrd!A:H,8,0)</f>
        <v>#N/A</v>
      </c>
    </row>
    <row r="555" spans="1:21" hidden="1" x14ac:dyDescent="0.3">
      <c r="A555" t="s">
        <v>601</v>
      </c>
      <c r="B555" t="s">
        <v>15</v>
      </c>
      <c r="C555">
        <v>37</v>
      </c>
      <c r="D555" t="s">
        <v>68</v>
      </c>
      <c r="E555">
        <v>2006</v>
      </c>
      <c r="F555">
        <v>22</v>
      </c>
      <c r="G555">
        <v>0.44747571400000002</v>
      </c>
      <c r="H555" t="s">
        <v>17</v>
      </c>
      <c r="I555" t="s">
        <v>50</v>
      </c>
      <c r="J555" t="s">
        <v>50</v>
      </c>
      <c r="K555" t="s">
        <v>50</v>
      </c>
      <c r="L555" t="s">
        <v>50</v>
      </c>
      <c r="M555" t="s">
        <v>22</v>
      </c>
      <c r="N555" t="s">
        <v>22</v>
      </c>
      <c r="O555" t="str">
        <f>VLOOKUP(A555,Sheet1!A:D,4,0)</f>
        <v>Green</v>
      </c>
      <c r="P555">
        <f>VLOOKUP(A555,Sheet1!A:I,8,0)</f>
        <v>200009</v>
      </c>
      <c r="Q555">
        <f>VLOOKUP(A555,Sheet1!A:I,9,0)</f>
        <v>0</v>
      </c>
      <c r="R555">
        <f>VLOOKUP(A555,Sheet1!A:E,5,0)</f>
        <v>273340.17</v>
      </c>
      <c r="S555">
        <f>VLOOKUP(A555,Sheet1!A:F,6,0)</f>
        <v>274626</v>
      </c>
      <c r="U555" t="e">
        <f>VLOOKUP(A555,New_scrd!A:H,8,0)</f>
        <v>#N/A</v>
      </c>
    </row>
    <row r="556" spans="1:21" hidden="1" x14ac:dyDescent="0.3">
      <c r="A556" t="s">
        <v>602</v>
      </c>
      <c r="B556" t="s">
        <v>24</v>
      </c>
      <c r="C556">
        <v>49</v>
      </c>
      <c r="D556" t="s">
        <v>25</v>
      </c>
      <c r="E556">
        <v>2012</v>
      </c>
      <c r="F556">
        <v>35</v>
      </c>
      <c r="G556">
        <v>0.51989463400000002</v>
      </c>
      <c r="H556" t="s">
        <v>72</v>
      </c>
      <c r="I556" t="s">
        <v>146</v>
      </c>
      <c r="J556" t="s">
        <v>50</v>
      </c>
      <c r="K556" t="s">
        <v>50</v>
      </c>
      <c r="L556" t="s">
        <v>50</v>
      </c>
      <c r="M556" t="s">
        <v>22</v>
      </c>
      <c r="N556" t="s">
        <v>22</v>
      </c>
      <c r="O556" t="str">
        <f>VLOOKUP(A556,Sheet1!A:D,4,0)</f>
        <v>Green</v>
      </c>
      <c r="P556">
        <f>VLOOKUP(A556,Sheet1!A:I,8,0)</f>
        <v>426027</v>
      </c>
      <c r="Q556">
        <f>VLOOKUP(A556,Sheet1!A:I,9,0)</f>
        <v>0</v>
      </c>
      <c r="R556">
        <f>VLOOKUP(A556,Sheet1!A:E,5,0)</f>
        <v>394092</v>
      </c>
      <c r="S556">
        <f>VLOOKUP(A556,Sheet1!A:F,6,0)</f>
        <v>394092</v>
      </c>
      <c r="U556" t="e">
        <f>VLOOKUP(A556,New_scrd!A:H,8,0)</f>
        <v>#N/A</v>
      </c>
    </row>
    <row r="557" spans="1:21" hidden="1" x14ac:dyDescent="0.3">
      <c r="A557" t="s">
        <v>603</v>
      </c>
      <c r="B557" t="s">
        <v>15</v>
      </c>
      <c r="C557">
        <v>37</v>
      </c>
      <c r="D557" t="s">
        <v>68</v>
      </c>
      <c r="E557">
        <v>2010</v>
      </c>
      <c r="F557">
        <v>23</v>
      </c>
      <c r="G557">
        <v>0.50334455199999995</v>
      </c>
      <c r="H557" t="s">
        <v>17</v>
      </c>
      <c r="I557" t="s">
        <v>50</v>
      </c>
      <c r="J557" t="s">
        <v>50</v>
      </c>
      <c r="K557" t="s">
        <v>50</v>
      </c>
      <c r="L557" t="s">
        <v>50</v>
      </c>
      <c r="M557" t="s">
        <v>22</v>
      </c>
      <c r="N557" t="s">
        <v>22</v>
      </c>
      <c r="O557" t="str">
        <f>VLOOKUP(A557,Sheet1!A:D,4,0)</f>
        <v>Green</v>
      </c>
      <c r="P557">
        <f>VLOOKUP(A557,Sheet1!A:I,8,0)</f>
        <v>337737</v>
      </c>
      <c r="Q557">
        <f>VLOOKUP(A557,Sheet1!A:I,9,0)</f>
        <v>0</v>
      </c>
      <c r="R557">
        <f>VLOOKUP(A557,Sheet1!A:E,5,0)</f>
        <v>318840</v>
      </c>
      <c r="S557">
        <f>VLOOKUP(A557,Sheet1!A:F,6,0)</f>
        <v>318840</v>
      </c>
      <c r="U557" t="e">
        <f>VLOOKUP(A557,New_scrd!A:H,8,0)</f>
        <v>#N/A</v>
      </c>
    </row>
    <row r="558" spans="1:21" hidden="1" x14ac:dyDescent="0.3">
      <c r="A558" t="s">
        <v>604</v>
      </c>
      <c r="B558" t="s">
        <v>15</v>
      </c>
      <c r="C558">
        <v>49</v>
      </c>
      <c r="D558" t="s">
        <v>31</v>
      </c>
      <c r="E558">
        <v>2010</v>
      </c>
      <c r="F558">
        <v>36</v>
      </c>
      <c r="G558">
        <v>0.62137530500000004</v>
      </c>
      <c r="H558" t="s">
        <v>17</v>
      </c>
      <c r="I558" t="s">
        <v>63</v>
      </c>
      <c r="J558" t="s">
        <v>19</v>
      </c>
      <c r="K558" t="s">
        <v>20</v>
      </c>
      <c r="L558" t="s">
        <v>26</v>
      </c>
      <c r="M558" t="s">
        <v>22</v>
      </c>
      <c r="N558" t="s">
        <v>22</v>
      </c>
      <c r="O558" t="str">
        <f>VLOOKUP(A558,Sheet1!A:D,4,0)</f>
        <v>Manual</v>
      </c>
      <c r="P558">
        <f>VLOOKUP(A558,Sheet1!A:I,8,0)</f>
        <v>507192</v>
      </c>
      <c r="Q558">
        <f>VLOOKUP(A558,Sheet1!A:I,9,0)</f>
        <v>0</v>
      </c>
      <c r="R558">
        <f>VLOOKUP(A558,Sheet1!A:E,5,0)</f>
        <v>282636</v>
      </c>
      <c r="S558">
        <f>VLOOKUP(A558,Sheet1!A:F,6,0)</f>
        <v>282636</v>
      </c>
      <c r="U558" t="e">
        <f>VLOOKUP(A558,New_scrd!A:H,8,0)</f>
        <v>#N/A</v>
      </c>
    </row>
    <row r="559" spans="1:21" hidden="1" x14ac:dyDescent="0.3">
      <c r="A559" t="s">
        <v>605</v>
      </c>
      <c r="B559" t="s">
        <v>24</v>
      </c>
      <c r="C559">
        <v>49</v>
      </c>
      <c r="D559" t="s">
        <v>68</v>
      </c>
      <c r="E559">
        <v>2012</v>
      </c>
      <c r="F559">
        <v>59</v>
      </c>
      <c r="G559">
        <v>0.499213978</v>
      </c>
      <c r="H559" t="s">
        <v>17</v>
      </c>
      <c r="I559" t="s">
        <v>50</v>
      </c>
      <c r="J559" t="s">
        <v>32</v>
      </c>
      <c r="K559" t="s">
        <v>20</v>
      </c>
      <c r="L559" t="s">
        <v>34</v>
      </c>
      <c r="M559" t="s">
        <v>22</v>
      </c>
      <c r="N559" t="s">
        <v>22</v>
      </c>
      <c r="O559" t="str">
        <f>VLOOKUP(A559,Sheet1!A:D,4,0)</f>
        <v>Manual</v>
      </c>
      <c r="P559">
        <f>VLOOKUP(A559,Sheet1!A:I,8,0)</f>
        <v>415458</v>
      </c>
      <c r="Q559">
        <f>VLOOKUP(A559,Sheet1!A:I,9,0)</f>
        <v>0</v>
      </c>
      <c r="R559">
        <f>VLOOKUP(A559,Sheet1!A:E,5,0)</f>
        <v>204688</v>
      </c>
      <c r="S559">
        <f>VLOOKUP(A559,Sheet1!A:F,6,0)</f>
        <v>204688</v>
      </c>
      <c r="U559" t="e">
        <f>VLOOKUP(A559,New_scrd!A:H,8,0)</f>
        <v>#N/A</v>
      </c>
    </row>
    <row r="560" spans="1:21" hidden="1" x14ac:dyDescent="0.3">
      <c r="A560" t="s">
        <v>606</v>
      </c>
      <c r="B560" t="s">
        <v>24</v>
      </c>
      <c r="C560">
        <v>25</v>
      </c>
      <c r="D560" t="s">
        <v>68</v>
      </c>
      <c r="E560">
        <v>2011</v>
      </c>
      <c r="F560">
        <v>18</v>
      </c>
      <c r="G560">
        <v>0.59978048100000003</v>
      </c>
      <c r="H560" t="s">
        <v>17</v>
      </c>
      <c r="I560" t="s">
        <v>50</v>
      </c>
      <c r="J560" t="s">
        <v>50</v>
      </c>
      <c r="K560" t="s">
        <v>50</v>
      </c>
      <c r="L560" t="s">
        <v>50</v>
      </c>
      <c r="M560" t="s">
        <v>22</v>
      </c>
      <c r="N560" t="s">
        <v>22</v>
      </c>
      <c r="O560" t="str">
        <f>VLOOKUP(A560,Sheet1!A:D,4,0)</f>
        <v>Manual</v>
      </c>
      <c r="P560">
        <f>VLOOKUP(A560,Sheet1!A:I,8,0)</f>
        <v>361772</v>
      </c>
      <c r="Q560">
        <f>VLOOKUP(A560,Sheet1!A:I,9,0)</f>
        <v>0</v>
      </c>
      <c r="R560">
        <f>VLOOKUP(A560,Sheet1!A:E,5,0)</f>
        <v>355674</v>
      </c>
      <c r="S560">
        <f>VLOOKUP(A560,Sheet1!A:F,6,0)</f>
        <v>355674</v>
      </c>
      <c r="U560" t="e">
        <f>VLOOKUP(A560,New_scrd!A:H,8,0)</f>
        <v>#N/A</v>
      </c>
    </row>
    <row r="561" spans="1:21" hidden="1" x14ac:dyDescent="0.3">
      <c r="A561" t="s">
        <v>607</v>
      </c>
      <c r="B561" t="s">
        <v>24</v>
      </c>
      <c r="C561">
        <v>31</v>
      </c>
      <c r="D561" t="s">
        <v>28</v>
      </c>
      <c r="E561">
        <v>2015</v>
      </c>
      <c r="F561">
        <v>43</v>
      </c>
      <c r="G561">
        <v>0.68096619700000005</v>
      </c>
      <c r="H561" t="s">
        <v>17</v>
      </c>
      <c r="I561" t="s">
        <v>50</v>
      </c>
      <c r="J561" t="s">
        <v>50</v>
      </c>
      <c r="K561" t="s">
        <v>50</v>
      </c>
      <c r="L561" t="s">
        <v>50</v>
      </c>
      <c r="M561" t="s">
        <v>22</v>
      </c>
      <c r="N561" t="s">
        <v>22</v>
      </c>
      <c r="O561" t="str">
        <f>VLOOKUP(A561,Sheet1!A:D,4,0)</f>
        <v>Manual</v>
      </c>
      <c r="P561">
        <f>VLOOKUP(A561,Sheet1!A:I,8,0)</f>
        <v>624014</v>
      </c>
      <c r="Q561">
        <f>VLOOKUP(A561,Sheet1!A:I,9,0)</f>
        <v>0</v>
      </c>
      <c r="R561">
        <f>VLOOKUP(A561,Sheet1!A:E,5,0)</f>
        <v>279969</v>
      </c>
      <c r="S561">
        <f>VLOOKUP(A561,Sheet1!A:F,6,0)</f>
        <v>363780</v>
      </c>
      <c r="U561" t="e">
        <f>VLOOKUP(A561,New_scrd!A:H,8,0)</f>
        <v>#N/A</v>
      </c>
    </row>
    <row r="562" spans="1:21" hidden="1" x14ac:dyDescent="0.3">
      <c r="A562" t="s">
        <v>608</v>
      </c>
      <c r="B562" t="s">
        <v>15</v>
      </c>
      <c r="C562">
        <v>49</v>
      </c>
      <c r="D562" t="s">
        <v>25</v>
      </c>
      <c r="E562">
        <v>2015</v>
      </c>
      <c r="F562">
        <v>47</v>
      </c>
      <c r="G562">
        <v>0.81263652200000003</v>
      </c>
      <c r="H562" t="s">
        <v>17</v>
      </c>
      <c r="I562" t="s">
        <v>50</v>
      </c>
      <c r="J562" t="s">
        <v>50</v>
      </c>
      <c r="K562" t="s">
        <v>50</v>
      </c>
      <c r="L562" t="s">
        <v>50</v>
      </c>
      <c r="M562" t="s">
        <v>37</v>
      </c>
      <c r="N562" t="s">
        <v>22</v>
      </c>
      <c r="O562" t="str">
        <f>VLOOKUP(A562,Sheet1!A:D,4,0)</f>
        <v>Yellow</v>
      </c>
      <c r="P562">
        <f>VLOOKUP(A562,Sheet1!A:I,8,0)</f>
        <v>0</v>
      </c>
      <c r="Q562">
        <f>VLOOKUP(A562,Sheet1!A:I,9,0)</f>
        <v>0</v>
      </c>
      <c r="R562">
        <f>VLOOKUP(A562,Sheet1!A:E,5,0)</f>
        <v>273559.33999999898</v>
      </c>
      <c r="S562">
        <f>VLOOKUP(A562,Sheet1!A:F,6,0)</f>
        <v>701640</v>
      </c>
      <c r="U562" t="e">
        <f>VLOOKUP(A562,New_scrd!A:H,8,0)</f>
        <v>#N/A</v>
      </c>
    </row>
    <row r="563" spans="1:21" hidden="1" x14ac:dyDescent="0.3">
      <c r="A563" t="s">
        <v>609</v>
      </c>
      <c r="B563" t="s">
        <v>15</v>
      </c>
      <c r="C563">
        <v>49</v>
      </c>
      <c r="D563" t="s">
        <v>25</v>
      </c>
      <c r="E563">
        <v>2015</v>
      </c>
      <c r="F563">
        <v>44</v>
      </c>
      <c r="G563">
        <v>0.82511652199999996</v>
      </c>
      <c r="H563" t="s">
        <v>17</v>
      </c>
      <c r="I563" t="s">
        <v>50</v>
      </c>
      <c r="J563" t="s">
        <v>50</v>
      </c>
      <c r="K563" t="s">
        <v>50</v>
      </c>
      <c r="L563" t="s">
        <v>50</v>
      </c>
      <c r="M563" t="s">
        <v>37</v>
      </c>
      <c r="N563" t="s">
        <v>22</v>
      </c>
      <c r="O563" t="str">
        <f>VLOOKUP(A563,Sheet1!A:D,4,0)</f>
        <v>NA</v>
      </c>
      <c r="P563">
        <f>VLOOKUP(A563,Sheet1!A:I,8,0)</f>
        <v>960196</v>
      </c>
      <c r="Q563">
        <f>VLOOKUP(A563,Sheet1!A:I,9,0)</f>
        <v>960196</v>
      </c>
      <c r="R563">
        <f>VLOOKUP(A563,Sheet1!A:E,5,0)</f>
        <v>174062</v>
      </c>
      <c r="S563">
        <f>VLOOKUP(A563,Sheet1!A:F,6,0)</f>
        <v>317124</v>
      </c>
      <c r="U563" t="e">
        <f>VLOOKUP(A563,New_scrd!A:H,8,0)</f>
        <v>#N/A</v>
      </c>
    </row>
    <row r="564" spans="1:21" hidden="1" x14ac:dyDescent="0.3">
      <c r="A564" t="s">
        <v>610</v>
      </c>
      <c r="B564" t="s">
        <v>15</v>
      </c>
      <c r="C564">
        <v>25</v>
      </c>
      <c r="D564" t="s">
        <v>28</v>
      </c>
      <c r="E564">
        <v>2011</v>
      </c>
      <c r="F564">
        <v>28</v>
      </c>
      <c r="G564">
        <v>0.63576803400000004</v>
      </c>
      <c r="H564" t="s">
        <v>17</v>
      </c>
      <c r="I564" t="s">
        <v>50</v>
      </c>
      <c r="J564" t="s">
        <v>19</v>
      </c>
      <c r="K564" t="s">
        <v>20</v>
      </c>
      <c r="L564" t="s">
        <v>26</v>
      </c>
      <c r="M564" t="s">
        <v>22</v>
      </c>
      <c r="N564" t="s">
        <v>22</v>
      </c>
      <c r="O564" t="str">
        <f>VLOOKUP(A564,Sheet1!A:D,4,0)</f>
        <v>Manual</v>
      </c>
      <c r="P564">
        <f>VLOOKUP(A564,Sheet1!A:I,8,0)</f>
        <v>512601</v>
      </c>
      <c r="Q564">
        <f>VLOOKUP(A564,Sheet1!A:I,9,0)</f>
        <v>0</v>
      </c>
      <c r="R564">
        <f>VLOOKUP(A564,Sheet1!A:E,5,0)</f>
        <v>336400</v>
      </c>
      <c r="S564">
        <f>VLOOKUP(A564,Sheet1!A:F,6,0)</f>
        <v>336400</v>
      </c>
      <c r="U564" t="e">
        <f>VLOOKUP(A564,New_scrd!A:H,8,0)</f>
        <v>#N/A</v>
      </c>
    </row>
    <row r="565" spans="1:21" hidden="1" x14ac:dyDescent="0.3">
      <c r="A565" t="s">
        <v>611</v>
      </c>
      <c r="B565" t="s">
        <v>15</v>
      </c>
      <c r="C565">
        <v>49</v>
      </c>
      <c r="D565" t="s">
        <v>25</v>
      </c>
      <c r="E565">
        <v>2018</v>
      </c>
      <c r="F565">
        <v>44</v>
      </c>
      <c r="G565">
        <v>0.77465811799999995</v>
      </c>
      <c r="H565" t="s">
        <v>17</v>
      </c>
      <c r="I565" t="s">
        <v>46</v>
      </c>
      <c r="J565" t="s">
        <v>80</v>
      </c>
      <c r="K565" t="s">
        <v>109</v>
      </c>
      <c r="L565" t="s">
        <v>34</v>
      </c>
      <c r="M565" t="s">
        <v>22</v>
      </c>
      <c r="N565" t="s">
        <v>37</v>
      </c>
      <c r="O565" t="str">
        <f>VLOOKUP(A565,Sheet1!A:D,4,0)</f>
        <v>NA</v>
      </c>
      <c r="P565">
        <f>VLOOKUP(A565,Sheet1!A:I,8,0)</f>
        <v>825296</v>
      </c>
      <c r="Q565">
        <f>VLOOKUP(A565,Sheet1!A:I,9,0)</f>
        <v>0</v>
      </c>
      <c r="R565">
        <f>VLOOKUP(A565,Sheet1!A:E,5,0)</f>
        <v>442632</v>
      </c>
      <c r="S565">
        <f>VLOOKUP(A565,Sheet1!A:F,6,0)</f>
        <v>442632</v>
      </c>
      <c r="U565" t="e">
        <f>VLOOKUP(A565,New_scrd!A:H,8,0)</f>
        <v>#N/A</v>
      </c>
    </row>
    <row r="566" spans="1:21" hidden="1" x14ac:dyDescent="0.3">
      <c r="A566" t="s">
        <v>612</v>
      </c>
      <c r="B566" t="s">
        <v>15</v>
      </c>
      <c r="C566">
        <v>37</v>
      </c>
      <c r="D566" t="s">
        <v>31</v>
      </c>
      <c r="E566">
        <v>2011</v>
      </c>
      <c r="F566">
        <v>21</v>
      </c>
      <c r="G566">
        <v>0.53871999999999998</v>
      </c>
      <c r="H566" t="s">
        <v>72</v>
      </c>
      <c r="I566" t="s">
        <v>50</v>
      </c>
      <c r="J566" t="s">
        <v>50</v>
      </c>
      <c r="K566" t="s">
        <v>50</v>
      </c>
      <c r="L566" t="s">
        <v>50</v>
      </c>
      <c r="M566" t="s">
        <v>37</v>
      </c>
      <c r="N566" t="s">
        <v>37</v>
      </c>
      <c r="O566" t="str">
        <f>VLOOKUP(A566,Sheet1!A:D,4,0)</f>
        <v>NA</v>
      </c>
      <c r="P566">
        <f>VLOOKUP(A566,Sheet1!A:I,8,0)</f>
        <v>444859</v>
      </c>
      <c r="Q566">
        <f>VLOOKUP(A566,Sheet1!A:I,9,0)</f>
        <v>0</v>
      </c>
      <c r="R566">
        <f>VLOOKUP(A566,Sheet1!A:E,5,0)</f>
        <v>311623</v>
      </c>
      <c r="S566">
        <f>VLOOKUP(A566,Sheet1!A:F,6,0)</f>
        <v>335594</v>
      </c>
      <c r="U566" t="e">
        <f>VLOOKUP(A566,New_scrd!A:H,8,0)</f>
        <v>#N/A</v>
      </c>
    </row>
    <row r="567" spans="1:21" hidden="1" x14ac:dyDescent="0.3">
      <c r="A567" t="s">
        <v>613</v>
      </c>
      <c r="B567" t="s">
        <v>24</v>
      </c>
      <c r="C567">
        <v>61</v>
      </c>
      <c r="D567" t="s">
        <v>16</v>
      </c>
      <c r="E567">
        <v>2013</v>
      </c>
      <c r="F567">
        <v>73</v>
      </c>
      <c r="G567">
        <v>0.76990096200000002</v>
      </c>
      <c r="H567" t="s">
        <v>17</v>
      </c>
      <c r="I567" t="s">
        <v>18</v>
      </c>
      <c r="J567" t="s">
        <v>32</v>
      </c>
      <c r="K567" t="s">
        <v>43</v>
      </c>
      <c r="L567" t="s">
        <v>34</v>
      </c>
      <c r="M567" t="s">
        <v>22</v>
      </c>
      <c r="N567" t="s">
        <v>37</v>
      </c>
      <c r="O567" t="str">
        <f>VLOOKUP(A567,Sheet1!A:D,4,0)</f>
        <v>NA</v>
      </c>
      <c r="P567">
        <f>VLOOKUP(A567,Sheet1!A:I,8,0)</f>
        <v>754106</v>
      </c>
      <c r="Q567">
        <f>VLOOKUP(A567,Sheet1!A:I,9,0)</f>
        <v>0</v>
      </c>
      <c r="R567">
        <f>VLOOKUP(A567,Sheet1!A:E,5,0)</f>
        <v>371943</v>
      </c>
      <c r="S567">
        <f>VLOOKUP(A567,Sheet1!A:F,6,0)</f>
        <v>400554</v>
      </c>
      <c r="U567" t="e">
        <f>VLOOKUP(A567,New_scrd!A:H,8,0)</f>
        <v>#N/A</v>
      </c>
    </row>
    <row r="568" spans="1:21" hidden="1" x14ac:dyDescent="0.3">
      <c r="A568" t="s">
        <v>614</v>
      </c>
      <c r="B568" t="s">
        <v>24</v>
      </c>
      <c r="C568">
        <v>61</v>
      </c>
      <c r="D568" t="s">
        <v>16</v>
      </c>
      <c r="E568">
        <v>2008</v>
      </c>
      <c r="F568">
        <v>43</v>
      </c>
      <c r="G568">
        <v>0.59263354800000001</v>
      </c>
      <c r="H568" t="s">
        <v>17</v>
      </c>
      <c r="I568" t="s">
        <v>46</v>
      </c>
      <c r="J568" t="s">
        <v>80</v>
      </c>
      <c r="K568" t="s">
        <v>43</v>
      </c>
      <c r="L568" t="s">
        <v>34</v>
      </c>
      <c r="M568" t="s">
        <v>22</v>
      </c>
      <c r="N568" t="s">
        <v>22</v>
      </c>
      <c r="O568" t="str">
        <f>VLOOKUP(A568,Sheet1!A:D,4,0)</f>
        <v>Green</v>
      </c>
      <c r="P568">
        <f>VLOOKUP(A568,Sheet1!A:I,8,0)</f>
        <v>434980</v>
      </c>
      <c r="Q568">
        <f>VLOOKUP(A568,Sheet1!A:I,9,0)</f>
        <v>0</v>
      </c>
      <c r="R568">
        <f>VLOOKUP(A568,Sheet1!A:E,5,0)</f>
        <v>217781</v>
      </c>
      <c r="S568">
        <f>VLOOKUP(A568,Sheet1!A:F,6,0)</f>
        <v>253952</v>
      </c>
      <c r="U568" t="e">
        <f>VLOOKUP(A568,New_scrd!A:H,8,0)</f>
        <v>#N/A</v>
      </c>
    </row>
    <row r="569" spans="1:21" hidden="1" x14ac:dyDescent="0.3">
      <c r="A569" t="s">
        <v>615</v>
      </c>
      <c r="B569" t="s">
        <v>15</v>
      </c>
      <c r="C569">
        <v>61</v>
      </c>
      <c r="D569" t="s">
        <v>31</v>
      </c>
      <c r="E569">
        <v>2010</v>
      </c>
      <c r="F569">
        <v>39</v>
      </c>
      <c r="G569">
        <v>0.51114372399999997</v>
      </c>
      <c r="H569" t="s">
        <v>72</v>
      </c>
      <c r="I569" t="s">
        <v>18</v>
      </c>
      <c r="J569" t="s">
        <v>32</v>
      </c>
      <c r="K569" t="s">
        <v>78</v>
      </c>
      <c r="L569" t="s">
        <v>34</v>
      </c>
      <c r="M569" t="s">
        <v>22</v>
      </c>
      <c r="N569" t="s">
        <v>22</v>
      </c>
      <c r="O569" t="str">
        <f>VLOOKUP(A569,Sheet1!A:D,4,0)</f>
        <v>Green</v>
      </c>
      <c r="P569">
        <f>VLOOKUP(A569,Sheet1!A:I,8,0)</f>
        <v>410862</v>
      </c>
      <c r="Q569">
        <f>VLOOKUP(A569,Sheet1!A:I,9,0)</f>
        <v>0</v>
      </c>
      <c r="R569">
        <f>VLOOKUP(A569,Sheet1!A:E,5,0)</f>
        <v>269536</v>
      </c>
      <c r="S569">
        <f>VLOOKUP(A569,Sheet1!A:F,6,0)</f>
        <v>269536</v>
      </c>
      <c r="U569" t="e">
        <f>VLOOKUP(A569,New_scrd!A:H,8,0)</f>
        <v>#N/A</v>
      </c>
    </row>
    <row r="570" spans="1:21" hidden="1" x14ac:dyDescent="0.3">
      <c r="A570" t="s">
        <v>616</v>
      </c>
      <c r="B570" t="s">
        <v>24</v>
      </c>
      <c r="C570">
        <v>61</v>
      </c>
      <c r="D570" t="s">
        <v>31</v>
      </c>
      <c r="E570">
        <v>2012</v>
      </c>
      <c r="F570">
        <v>57</v>
      </c>
      <c r="G570">
        <v>0.59431647799999998</v>
      </c>
      <c r="H570" t="s">
        <v>72</v>
      </c>
      <c r="I570" t="s">
        <v>46</v>
      </c>
      <c r="J570" t="s">
        <v>32</v>
      </c>
      <c r="K570" t="s">
        <v>43</v>
      </c>
      <c r="L570" t="s">
        <v>21</v>
      </c>
      <c r="M570" t="s">
        <v>37</v>
      </c>
      <c r="N570" t="s">
        <v>22</v>
      </c>
      <c r="O570" t="str">
        <f>VLOOKUP(A570,Sheet1!A:D,4,0)</f>
        <v>NA</v>
      </c>
      <c r="P570">
        <f>VLOOKUP(A570,Sheet1!A:I,8,0)</f>
        <v>610747</v>
      </c>
      <c r="Q570">
        <f>VLOOKUP(A570,Sheet1!A:I,9,0)</f>
        <v>610747</v>
      </c>
      <c r="R570">
        <f>VLOOKUP(A570,Sheet1!A:E,5,0)</f>
        <v>240985</v>
      </c>
      <c r="S570">
        <f>VLOOKUP(A570,Sheet1!A:F,6,0)</f>
        <v>319860</v>
      </c>
      <c r="U570" t="e">
        <f>VLOOKUP(A570,New_scrd!A:H,8,0)</f>
        <v>#N/A</v>
      </c>
    </row>
    <row r="571" spans="1:21" hidden="1" x14ac:dyDescent="0.3">
      <c r="A571" t="s">
        <v>617</v>
      </c>
      <c r="B571" t="s">
        <v>24</v>
      </c>
      <c r="C571">
        <v>61</v>
      </c>
      <c r="D571" t="s">
        <v>25</v>
      </c>
      <c r="E571">
        <v>2010</v>
      </c>
      <c r="F571">
        <v>39</v>
      </c>
      <c r="G571">
        <v>0.57237627599999996</v>
      </c>
      <c r="H571" t="s">
        <v>17</v>
      </c>
      <c r="I571" t="s">
        <v>50</v>
      </c>
      <c r="J571" t="s">
        <v>50</v>
      </c>
      <c r="K571" t="s">
        <v>50</v>
      </c>
      <c r="L571" t="s">
        <v>50</v>
      </c>
      <c r="M571" t="s">
        <v>22</v>
      </c>
      <c r="N571" t="s">
        <v>22</v>
      </c>
      <c r="O571" t="str">
        <f>VLOOKUP(A571,Sheet1!A:D,4,0)</f>
        <v>NA</v>
      </c>
      <c r="P571">
        <f>VLOOKUP(A571,Sheet1!A:I,8,0)</f>
        <v>468026</v>
      </c>
      <c r="Q571">
        <f>VLOOKUP(A571,Sheet1!A:I,9,0)</f>
        <v>0</v>
      </c>
      <c r="R571">
        <f>VLOOKUP(A571,Sheet1!A:E,5,0)</f>
        <v>294255</v>
      </c>
      <c r="S571">
        <f>VLOOKUP(A571,Sheet1!A:F,6,0)</f>
        <v>294255</v>
      </c>
      <c r="U571" t="e">
        <f>VLOOKUP(A571,New_scrd!A:H,8,0)</f>
        <v>#N/A</v>
      </c>
    </row>
    <row r="572" spans="1:21" hidden="1" x14ac:dyDescent="0.3">
      <c r="A572" t="s">
        <v>618</v>
      </c>
      <c r="B572" t="s">
        <v>24</v>
      </c>
      <c r="C572">
        <v>49</v>
      </c>
      <c r="D572" t="s">
        <v>31</v>
      </c>
      <c r="E572">
        <v>2017</v>
      </c>
      <c r="F572">
        <v>48</v>
      </c>
      <c r="G572">
        <v>0.83117666700000004</v>
      </c>
      <c r="H572" t="s">
        <v>17</v>
      </c>
      <c r="I572" t="s">
        <v>46</v>
      </c>
      <c r="J572" t="s">
        <v>32</v>
      </c>
      <c r="K572" t="s">
        <v>20</v>
      </c>
      <c r="L572" t="s">
        <v>34</v>
      </c>
      <c r="M572" t="s">
        <v>22</v>
      </c>
      <c r="N572" t="s">
        <v>22</v>
      </c>
      <c r="O572" t="str">
        <f>VLOOKUP(A572,Sheet1!A:D,4,0)</f>
        <v>Green</v>
      </c>
      <c r="P572">
        <f>VLOOKUP(A572,Sheet1!A:I,8,0)</f>
        <v>772088</v>
      </c>
      <c r="Q572">
        <f>VLOOKUP(A572,Sheet1!A:I,9,0)</f>
        <v>0</v>
      </c>
      <c r="R572">
        <f>VLOOKUP(A572,Sheet1!A:E,5,0)</f>
        <v>731633</v>
      </c>
      <c r="S572">
        <f>VLOOKUP(A572,Sheet1!A:F,6,0)</f>
        <v>731633</v>
      </c>
      <c r="U572" t="e">
        <f>VLOOKUP(A572,New_scrd!A:H,8,0)</f>
        <v>#N/A</v>
      </c>
    </row>
    <row r="573" spans="1:21" hidden="1" x14ac:dyDescent="0.3">
      <c r="A573" t="s">
        <v>619</v>
      </c>
      <c r="B573" t="s">
        <v>24</v>
      </c>
      <c r="C573">
        <v>19</v>
      </c>
      <c r="D573" t="s">
        <v>68</v>
      </c>
      <c r="E573">
        <v>2006</v>
      </c>
      <c r="F573">
        <v>44</v>
      </c>
      <c r="G573">
        <v>0.22868428599999999</v>
      </c>
      <c r="H573" t="s">
        <v>72</v>
      </c>
      <c r="I573" t="s">
        <v>50</v>
      </c>
      <c r="J573" t="s">
        <v>50</v>
      </c>
      <c r="K573" t="s">
        <v>50</v>
      </c>
      <c r="L573" t="s">
        <v>50</v>
      </c>
      <c r="M573" t="s">
        <v>22</v>
      </c>
      <c r="N573" t="s">
        <v>22</v>
      </c>
      <c r="O573" t="str">
        <f>VLOOKUP(A573,Sheet1!A:D,4,0)</f>
        <v>Green</v>
      </c>
      <c r="P573">
        <f>VLOOKUP(A573,Sheet1!A:I,8,0)</f>
        <v>63846</v>
      </c>
      <c r="Q573">
        <f>VLOOKUP(A573,Sheet1!A:I,9,0)</f>
        <v>0</v>
      </c>
      <c r="R573">
        <f>VLOOKUP(A573,Sheet1!A:E,5,0)</f>
        <v>236546</v>
      </c>
      <c r="S573">
        <f>VLOOKUP(A573,Sheet1!A:F,6,0)</f>
        <v>270218</v>
      </c>
      <c r="U573" t="e">
        <f>VLOOKUP(A573,New_scrd!A:H,8,0)</f>
        <v>#N/A</v>
      </c>
    </row>
    <row r="574" spans="1:21" hidden="1" x14ac:dyDescent="0.3">
      <c r="A574" t="s">
        <v>620</v>
      </c>
      <c r="B574" t="s">
        <v>24</v>
      </c>
      <c r="C574">
        <v>49</v>
      </c>
      <c r="D574" t="s">
        <v>28</v>
      </c>
      <c r="E574">
        <v>2016</v>
      </c>
      <c r="F574">
        <v>36</v>
      </c>
      <c r="G574">
        <v>0.58045460299999996</v>
      </c>
      <c r="H574" t="s">
        <v>72</v>
      </c>
      <c r="I574" t="s">
        <v>46</v>
      </c>
      <c r="J574" t="s">
        <v>80</v>
      </c>
      <c r="K574" t="s">
        <v>109</v>
      </c>
      <c r="L574" t="s">
        <v>34</v>
      </c>
      <c r="M574" t="s">
        <v>22</v>
      </c>
      <c r="N574" t="s">
        <v>22</v>
      </c>
      <c r="O574" t="str">
        <f>VLOOKUP(A574,Sheet1!A:D,4,0)</f>
        <v>NA</v>
      </c>
      <c r="P574">
        <f>VLOOKUP(A574,Sheet1!A:I,8,0)</f>
        <v>660409</v>
      </c>
      <c r="Q574">
        <f>VLOOKUP(A574,Sheet1!A:I,9,0)</f>
        <v>0</v>
      </c>
      <c r="R574">
        <f>VLOOKUP(A574,Sheet1!A:E,5,0)</f>
        <v>348651.16</v>
      </c>
      <c r="S574">
        <f>VLOOKUP(A574,Sheet1!A:F,6,0)</f>
        <v>374864</v>
      </c>
      <c r="U574" t="e">
        <f>VLOOKUP(A574,New_scrd!A:H,8,0)</f>
        <v>#N/A</v>
      </c>
    </row>
    <row r="575" spans="1:21" hidden="1" x14ac:dyDescent="0.3">
      <c r="A575" t="s">
        <v>621</v>
      </c>
      <c r="B575" t="s">
        <v>24</v>
      </c>
      <c r="C575">
        <v>36</v>
      </c>
      <c r="D575" t="s">
        <v>414</v>
      </c>
      <c r="E575">
        <v>2014</v>
      </c>
      <c r="F575">
        <v>36</v>
      </c>
      <c r="G575">
        <v>0.52294235700000002</v>
      </c>
      <c r="H575" t="s">
        <v>17</v>
      </c>
      <c r="I575" t="s">
        <v>18</v>
      </c>
      <c r="J575" t="s">
        <v>32</v>
      </c>
      <c r="K575" t="s">
        <v>109</v>
      </c>
      <c r="L575" t="s">
        <v>21</v>
      </c>
      <c r="M575" t="s">
        <v>22</v>
      </c>
      <c r="N575" t="s">
        <v>22</v>
      </c>
      <c r="O575" t="str">
        <f>VLOOKUP(A575,Sheet1!A:D,4,0)</f>
        <v>Manual</v>
      </c>
      <c r="P575">
        <f>VLOOKUP(A575,Sheet1!A:I,8,0)</f>
        <v>413177</v>
      </c>
      <c r="Q575">
        <f>VLOOKUP(A575,Sheet1!A:I,9,0)</f>
        <v>0</v>
      </c>
      <c r="R575">
        <f>VLOOKUP(A575,Sheet1!A:E,5,0)</f>
        <v>395120</v>
      </c>
      <c r="S575">
        <f>VLOOKUP(A575,Sheet1!A:F,6,0)</f>
        <v>395120</v>
      </c>
      <c r="U575" t="e">
        <f>VLOOKUP(A575,New_scrd!A:H,8,0)</f>
        <v>#N/A</v>
      </c>
    </row>
    <row r="576" spans="1:21" hidden="1" x14ac:dyDescent="0.3">
      <c r="A576" t="s">
        <v>622</v>
      </c>
      <c r="B576" t="s">
        <v>15</v>
      </c>
      <c r="C576">
        <v>37</v>
      </c>
      <c r="D576" t="s">
        <v>25</v>
      </c>
      <c r="E576">
        <v>2012</v>
      </c>
      <c r="F576">
        <v>36</v>
      </c>
      <c r="G576">
        <v>0.72159121999999998</v>
      </c>
      <c r="H576" t="s">
        <v>17</v>
      </c>
      <c r="I576" t="s">
        <v>63</v>
      </c>
      <c r="J576" t="s">
        <v>32</v>
      </c>
      <c r="K576" t="s">
        <v>43</v>
      </c>
      <c r="L576" t="s">
        <v>34</v>
      </c>
      <c r="M576" t="s">
        <v>37</v>
      </c>
      <c r="N576" t="s">
        <v>22</v>
      </c>
      <c r="O576" t="str">
        <f>VLOOKUP(A576,Sheet1!A:D,4,0)</f>
        <v>NA</v>
      </c>
      <c r="P576">
        <f>VLOOKUP(A576,Sheet1!A:I,8,0)</f>
        <v>705207</v>
      </c>
      <c r="Q576">
        <f>VLOOKUP(A576,Sheet1!A:I,9,0)</f>
        <v>705207</v>
      </c>
      <c r="R576">
        <f>VLOOKUP(A576,Sheet1!A:E,5,0)</f>
        <v>273364</v>
      </c>
      <c r="S576">
        <f>VLOOKUP(A576,Sheet1!A:F,6,0)</f>
        <v>433433</v>
      </c>
      <c r="U576" t="e">
        <f>VLOOKUP(A576,New_scrd!A:H,8,0)</f>
        <v>#N/A</v>
      </c>
    </row>
    <row r="577" spans="1:21" hidden="1" x14ac:dyDescent="0.3">
      <c r="A577" t="s">
        <v>623</v>
      </c>
      <c r="B577" t="s">
        <v>15</v>
      </c>
      <c r="C577">
        <v>61</v>
      </c>
      <c r="D577" t="s">
        <v>25</v>
      </c>
      <c r="E577">
        <v>2015</v>
      </c>
      <c r="F577">
        <v>32</v>
      </c>
      <c r="G577">
        <v>0.62246000000000001</v>
      </c>
      <c r="H577" t="s">
        <v>17</v>
      </c>
      <c r="I577" t="s">
        <v>54</v>
      </c>
      <c r="J577" t="s">
        <v>32</v>
      </c>
      <c r="K577" t="s">
        <v>43</v>
      </c>
      <c r="L577" t="s">
        <v>21</v>
      </c>
      <c r="M577" t="s">
        <v>22</v>
      </c>
      <c r="N577" t="s">
        <v>22</v>
      </c>
      <c r="O577" t="str">
        <f>VLOOKUP(A577,Sheet1!A:D,4,0)</f>
        <v>Green</v>
      </c>
      <c r="P577">
        <f>VLOOKUP(A577,Sheet1!A:I,8,0)</f>
        <v>697956</v>
      </c>
      <c r="Q577">
        <f>VLOOKUP(A577,Sheet1!A:I,9,0)</f>
        <v>0</v>
      </c>
      <c r="R577">
        <f>VLOOKUP(A577,Sheet1!A:E,5,0)</f>
        <v>257389</v>
      </c>
      <c r="S577">
        <f>VLOOKUP(A577,Sheet1!A:F,6,0)</f>
        <v>320088</v>
      </c>
      <c r="U577" t="e">
        <f>VLOOKUP(A577,New_scrd!A:H,8,0)</f>
        <v>#N/A</v>
      </c>
    </row>
    <row r="578" spans="1:21" hidden="1" x14ac:dyDescent="0.3">
      <c r="A578" t="s">
        <v>624</v>
      </c>
      <c r="B578" t="s">
        <v>24</v>
      </c>
      <c r="C578">
        <v>48</v>
      </c>
      <c r="D578" t="s">
        <v>414</v>
      </c>
      <c r="E578">
        <v>2010</v>
      </c>
      <c r="F578">
        <v>36</v>
      </c>
      <c r="G578">
        <v>0.50276510100000005</v>
      </c>
      <c r="H578" t="s">
        <v>17</v>
      </c>
      <c r="I578" t="s">
        <v>18</v>
      </c>
      <c r="J578" t="s">
        <v>50</v>
      </c>
      <c r="K578" t="s">
        <v>50</v>
      </c>
      <c r="L578" t="s">
        <v>50</v>
      </c>
      <c r="M578" t="s">
        <v>37</v>
      </c>
      <c r="N578" t="s">
        <v>37</v>
      </c>
      <c r="O578" t="str">
        <f>VLOOKUP(A578,Sheet1!A:D,4,0)</f>
        <v>Manual</v>
      </c>
      <c r="P578">
        <f>VLOOKUP(A578,Sheet1!A:I,8,0)</f>
        <v>511118</v>
      </c>
      <c r="Q578">
        <f>VLOOKUP(A578,Sheet1!A:I,9,0)</f>
        <v>511118</v>
      </c>
      <c r="R578">
        <f>VLOOKUP(A578,Sheet1!A:E,5,0)</f>
        <v>129008.709999999</v>
      </c>
      <c r="S578">
        <f>VLOOKUP(A578,Sheet1!A:F,6,0)</f>
        <v>252655</v>
      </c>
      <c r="U578" t="e">
        <f>VLOOKUP(A578,New_scrd!A:H,8,0)</f>
        <v>#N/A</v>
      </c>
    </row>
    <row r="579" spans="1:21" hidden="1" x14ac:dyDescent="0.3">
      <c r="A579" t="s">
        <v>625</v>
      </c>
      <c r="B579" t="s">
        <v>24</v>
      </c>
      <c r="C579">
        <v>61</v>
      </c>
      <c r="D579" t="s">
        <v>31</v>
      </c>
      <c r="E579">
        <v>2016</v>
      </c>
      <c r="F579">
        <v>29</v>
      </c>
      <c r="G579">
        <v>0.56874920600000001</v>
      </c>
      <c r="H579" t="s">
        <v>72</v>
      </c>
      <c r="I579" t="s">
        <v>63</v>
      </c>
      <c r="J579" t="s">
        <v>50</v>
      </c>
      <c r="K579" t="s">
        <v>50</v>
      </c>
      <c r="L579" t="s">
        <v>50</v>
      </c>
      <c r="M579" t="s">
        <v>22</v>
      </c>
      <c r="N579" t="s">
        <v>22</v>
      </c>
      <c r="O579" t="str">
        <f>VLOOKUP(A579,Sheet1!A:D,4,0)</f>
        <v>Green</v>
      </c>
      <c r="P579">
        <f>VLOOKUP(A579,Sheet1!A:I,8,0)</f>
        <v>597789</v>
      </c>
      <c r="Q579">
        <f>VLOOKUP(A579,Sheet1!A:I,9,0)</f>
        <v>0</v>
      </c>
      <c r="R579">
        <f>VLOOKUP(A579,Sheet1!A:E,5,0)</f>
        <v>391425</v>
      </c>
      <c r="S579">
        <f>VLOOKUP(A579,Sheet1!A:F,6,0)</f>
        <v>453060</v>
      </c>
      <c r="U579" t="e">
        <f>VLOOKUP(A579,New_scrd!A:H,8,0)</f>
        <v>#N/A</v>
      </c>
    </row>
    <row r="580" spans="1:21" hidden="1" x14ac:dyDescent="0.3">
      <c r="A580" t="s">
        <v>626</v>
      </c>
      <c r="B580" t="s">
        <v>15</v>
      </c>
      <c r="C580">
        <v>43</v>
      </c>
      <c r="D580" t="s">
        <v>28</v>
      </c>
      <c r="E580">
        <v>2015</v>
      </c>
      <c r="F580">
        <v>29</v>
      </c>
      <c r="G580">
        <v>0.62531455400000002</v>
      </c>
      <c r="H580" t="s">
        <v>17</v>
      </c>
      <c r="I580" t="s">
        <v>50</v>
      </c>
      <c r="J580" t="s">
        <v>80</v>
      </c>
      <c r="K580" t="s">
        <v>20</v>
      </c>
      <c r="L580" t="s">
        <v>34</v>
      </c>
      <c r="M580" t="s">
        <v>22</v>
      </c>
      <c r="N580" t="s">
        <v>22</v>
      </c>
      <c r="O580" t="str">
        <f>VLOOKUP(A580,Sheet1!A:D,4,0)</f>
        <v>Manual</v>
      </c>
      <c r="P580">
        <f>VLOOKUP(A580,Sheet1!A:I,8,0)</f>
        <v>583970</v>
      </c>
      <c r="Q580">
        <f>VLOOKUP(A580,Sheet1!A:I,9,0)</f>
        <v>0</v>
      </c>
      <c r="R580">
        <f>VLOOKUP(A580,Sheet1!A:E,5,0)</f>
        <v>281520</v>
      </c>
      <c r="S580">
        <f>VLOOKUP(A580,Sheet1!A:F,6,0)</f>
        <v>281520</v>
      </c>
      <c r="U580" t="e">
        <f>VLOOKUP(A580,New_scrd!A:H,8,0)</f>
        <v>#N/A</v>
      </c>
    </row>
    <row r="581" spans="1:21" hidden="1" x14ac:dyDescent="0.3">
      <c r="A581" t="s">
        <v>627</v>
      </c>
      <c r="B581" t="s">
        <v>15</v>
      </c>
      <c r="C581">
        <v>37</v>
      </c>
      <c r="D581" t="s">
        <v>28</v>
      </c>
      <c r="E581">
        <v>2005</v>
      </c>
      <c r="F581">
        <v>47</v>
      </c>
      <c r="G581">
        <v>0.52203215000000003</v>
      </c>
      <c r="H581" t="s">
        <v>17</v>
      </c>
      <c r="I581" t="s">
        <v>54</v>
      </c>
      <c r="J581" t="s">
        <v>80</v>
      </c>
      <c r="K581" t="s">
        <v>227</v>
      </c>
      <c r="L581" t="s">
        <v>34</v>
      </c>
      <c r="M581" t="s">
        <v>22</v>
      </c>
      <c r="N581" t="s">
        <v>22</v>
      </c>
      <c r="O581" t="str">
        <f>VLOOKUP(A581,Sheet1!A:D,4,0)</f>
        <v>Green</v>
      </c>
      <c r="P581">
        <f>VLOOKUP(A581,Sheet1!A:I,8,0)</f>
        <v>239068</v>
      </c>
      <c r="Q581">
        <f>VLOOKUP(A581,Sheet1!A:I,9,0)</f>
        <v>0</v>
      </c>
      <c r="R581">
        <f>VLOOKUP(A581,Sheet1!A:E,5,0)</f>
        <v>266169</v>
      </c>
      <c r="S581">
        <f>VLOOKUP(A581,Sheet1!A:F,6,0)</f>
        <v>266169</v>
      </c>
      <c r="U581" t="e">
        <f>VLOOKUP(A581,New_scrd!A:H,8,0)</f>
        <v>#N/A</v>
      </c>
    </row>
    <row r="582" spans="1:21" hidden="1" x14ac:dyDescent="0.3">
      <c r="A582" t="s">
        <v>628</v>
      </c>
      <c r="B582" t="s">
        <v>15</v>
      </c>
      <c r="C582">
        <v>49</v>
      </c>
      <c r="D582" t="s">
        <v>25</v>
      </c>
      <c r="E582">
        <v>2014</v>
      </c>
      <c r="F582">
        <v>49</v>
      </c>
      <c r="G582">
        <v>0.746728324</v>
      </c>
      <c r="H582" t="s">
        <v>72</v>
      </c>
      <c r="I582" t="s">
        <v>63</v>
      </c>
      <c r="J582" t="s">
        <v>19</v>
      </c>
      <c r="K582" t="s">
        <v>43</v>
      </c>
      <c r="L582" t="s">
        <v>26</v>
      </c>
      <c r="M582" t="s">
        <v>22</v>
      </c>
      <c r="N582" t="s">
        <v>22</v>
      </c>
      <c r="O582" t="str">
        <f>VLOOKUP(A582,Sheet1!A:D,4,0)</f>
        <v>NA</v>
      </c>
      <c r="P582">
        <f>VLOOKUP(A582,Sheet1!A:I,8,0)</f>
        <v>707888</v>
      </c>
      <c r="Q582">
        <f>VLOOKUP(A582,Sheet1!A:I,9,0)</f>
        <v>0</v>
      </c>
      <c r="R582">
        <f>VLOOKUP(A582,Sheet1!A:E,5,0)</f>
        <v>395002</v>
      </c>
      <c r="S582">
        <f>VLOOKUP(A582,Sheet1!A:F,6,0)</f>
        <v>432420</v>
      </c>
      <c r="U582" t="e">
        <f>VLOOKUP(A582,New_scrd!A:H,8,0)</f>
        <v>#N/A</v>
      </c>
    </row>
    <row r="583" spans="1:21" hidden="1" x14ac:dyDescent="0.3">
      <c r="A583" t="s">
        <v>629</v>
      </c>
      <c r="B583" t="s">
        <v>15</v>
      </c>
      <c r="C583">
        <v>61</v>
      </c>
      <c r="D583" t="s">
        <v>28</v>
      </c>
      <c r="E583">
        <v>2010</v>
      </c>
      <c r="F583">
        <v>37</v>
      </c>
      <c r="G583">
        <v>0.72919403000000005</v>
      </c>
      <c r="H583" t="s">
        <v>17</v>
      </c>
      <c r="I583" t="s">
        <v>18</v>
      </c>
      <c r="J583" t="s">
        <v>32</v>
      </c>
      <c r="K583" t="s">
        <v>43</v>
      </c>
      <c r="L583" t="s">
        <v>34</v>
      </c>
      <c r="M583" t="s">
        <v>37</v>
      </c>
      <c r="N583" t="s">
        <v>37</v>
      </c>
      <c r="O583" t="str">
        <f>VLOOKUP(A583,Sheet1!A:D,4,0)</f>
        <v>NA</v>
      </c>
      <c r="P583">
        <f>VLOOKUP(A583,Sheet1!A:I,8,0)</f>
        <v>662448</v>
      </c>
      <c r="Q583">
        <f>VLOOKUP(A583,Sheet1!A:I,9,0)</f>
        <v>662448</v>
      </c>
      <c r="R583">
        <f>VLOOKUP(A583,Sheet1!A:E,5,0)</f>
        <v>72793</v>
      </c>
      <c r="S583">
        <f>VLOOKUP(A583,Sheet1!A:F,6,0)</f>
        <v>341895</v>
      </c>
      <c r="U583" t="e">
        <f>VLOOKUP(A583,New_scrd!A:H,8,0)</f>
        <v>#N/A</v>
      </c>
    </row>
    <row r="584" spans="1:21" hidden="1" x14ac:dyDescent="0.3">
      <c r="A584" t="s">
        <v>630</v>
      </c>
      <c r="B584" t="s">
        <v>15</v>
      </c>
      <c r="C584">
        <v>61</v>
      </c>
      <c r="D584" t="s">
        <v>16</v>
      </c>
      <c r="E584">
        <v>2011</v>
      </c>
      <c r="F584">
        <v>45</v>
      </c>
      <c r="G584">
        <v>0.53379096800000003</v>
      </c>
      <c r="H584" t="s">
        <v>72</v>
      </c>
      <c r="I584" t="s">
        <v>50</v>
      </c>
      <c r="J584" t="s">
        <v>50</v>
      </c>
      <c r="K584" t="s">
        <v>50</v>
      </c>
      <c r="L584" t="s">
        <v>50</v>
      </c>
      <c r="M584" t="s">
        <v>22</v>
      </c>
      <c r="N584" t="s">
        <v>22</v>
      </c>
      <c r="O584" t="str">
        <f>VLOOKUP(A584,Sheet1!A:D,4,0)</f>
        <v>Green</v>
      </c>
      <c r="P584">
        <f>VLOOKUP(A584,Sheet1!A:I,8,0)</f>
        <v>626249</v>
      </c>
      <c r="Q584">
        <f>VLOOKUP(A584,Sheet1!A:I,9,0)</f>
        <v>0</v>
      </c>
      <c r="R584">
        <f>VLOOKUP(A584,Sheet1!A:E,5,0)</f>
        <v>266777</v>
      </c>
      <c r="S584">
        <f>VLOOKUP(A584,Sheet1!A:F,6,0)</f>
        <v>323937</v>
      </c>
      <c r="U584" t="e">
        <f>VLOOKUP(A584,New_scrd!A:H,8,0)</f>
        <v>#N/A</v>
      </c>
    </row>
    <row r="585" spans="1:21" hidden="1" x14ac:dyDescent="0.3">
      <c r="A585" t="s">
        <v>631</v>
      </c>
      <c r="B585" t="s">
        <v>24</v>
      </c>
      <c r="C585">
        <v>37</v>
      </c>
      <c r="D585" t="s">
        <v>25</v>
      </c>
      <c r="E585">
        <v>2016</v>
      </c>
      <c r="F585">
        <v>40</v>
      </c>
      <c r="G585">
        <v>0.66851995399999997</v>
      </c>
      <c r="H585" t="s">
        <v>17</v>
      </c>
      <c r="I585" t="s">
        <v>50</v>
      </c>
      <c r="J585" t="s">
        <v>19</v>
      </c>
      <c r="K585" t="s">
        <v>20</v>
      </c>
      <c r="L585" t="s">
        <v>26</v>
      </c>
      <c r="M585" t="s">
        <v>22</v>
      </c>
      <c r="N585" t="s">
        <v>22</v>
      </c>
      <c r="O585" t="str">
        <f>VLOOKUP(A585,Sheet1!A:D,4,0)</f>
        <v>Manual</v>
      </c>
      <c r="P585">
        <f>VLOOKUP(A585,Sheet1!A:I,8,0)</f>
        <v>581948</v>
      </c>
      <c r="Q585">
        <f>VLOOKUP(A585,Sheet1!A:I,9,0)</f>
        <v>0</v>
      </c>
      <c r="R585">
        <f>VLOOKUP(A585,Sheet1!A:E,5,0)</f>
        <v>324300</v>
      </c>
      <c r="S585">
        <f>VLOOKUP(A585,Sheet1!A:F,6,0)</f>
        <v>324300</v>
      </c>
      <c r="U585" t="e">
        <f>VLOOKUP(A585,New_scrd!A:H,8,0)</f>
        <v>#N/A</v>
      </c>
    </row>
    <row r="586" spans="1:21" hidden="1" x14ac:dyDescent="0.3">
      <c r="A586" t="s">
        <v>632</v>
      </c>
      <c r="B586" t="s">
        <v>15</v>
      </c>
      <c r="C586">
        <v>49</v>
      </c>
      <c r="D586" t="s">
        <v>68</v>
      </c>
      <c r="E586">
        <v>2009</v>
      </c>
      <c r="F586">
        <v>43</v>
      </c>
      <c r="G586">
        <v>0.49476737199999998</v>
      </c>
      <c r="H586" t="s">
        <v>17</v>
      </c>
      <c r="I586" t="s">
        <v>50</v>
      </c>
      <c r="J586" t="s">
        <v>50</v>
      </c>
      <c r="K586" t="s">
        <v>50</v>
      </c>
      <c r="L586" t="s">
        <v>50</v>
      </c>
      <c r="M586" t="s">
        <v>22</v>
      </c>
      <c r="N586" t="s">
        <v>22</v>
      </c>
      <c r="O586" t="str">
        <f>VLOOKUP(A586,Sheet1!A:D,4,0)</f>
        <v>Green</v>
      </c>
      <c r="P586">
        <f>VLOOKUP(A586,Sheet1!A:I,8,0)</f>
        <v>361056</v>
      </c>
      <c r="Q586">
        <f>VLOOKUP(A586,Sheet1!A:I,9,0)</f>
        <v>0</v>
      </c>
      <c r="R586">
        <f>VLOOKUP(A586,Sheet1!A:E,5,0)</f>
        <v>199511</v>
      </c>
      <c r="S586">
        <f>VLOOKUP(A586,Sheet1!A:F,6,0)</f>
        <v>214858</v>
      </c>
      <c r="U586" t="e">
        <f>VLOOKUP(A586,New_scrd!A:H,8,0)</f>
        <v>#N/A</v>
      </c>
    </row>
    <row r="587" spans="1:21" hidden="1" x14ac:dyDescent="0.3">
      <c r="A587" t="s">
        <v>633</v>
      </c>
      <c r="B587" t="s">
        <v>24</v>
      </c>
      <c r="C587">
        <v>61</v>
      </c>
      <c r="D587" t="s">
        <v>25</v>
      </c>
      <c r="E587">
        <v>2010</v>
      </c>
      <c r="F587">
        <v>21</v>
      </c>
      <c r="G587">
        <v>0.51513931000000002</v>
      </c>
      <c r="H587" t="s">
        <v>17</v>
      </c>
      <c r="I587" t="s">
        <v>50</v>
      </c>
      <c r="J587" t="s">
        <v>50</v>
      </c>
      <c r="K587" t="s">
        <v>50</v>
      </c>
      <c r="L587" t="s">
        <v>50</v>
      </c>
      <c r="M587" t="s">
        <v>37</v>
      </c>
      <c r="N587" t="s">
        <v>22</v>
      </c>
      <c r="O587" t="str">
        <f>VLOOKUP(A587,Sheet1!A:D,4,0)</f>
        <v>Green</v>
      </c>
      <c r="P587">
        <f>VLOOKUP(A587,Sheet1!A:I,8,0)</f>
        <v>477558</v>
      </c>
      <c r="Q587">
        <f>VLOOKUP(A587,Sheet1!A:I,9,0)</f>
        <v>477558</v>
      </c>
      <c r="R587">
        <f>VLOOKUP(A587,Sheet1!A:E,5,0)</f>
        <v>216494</v>
      </c>
      <c r="S587">
        <f>VLOOKUP(A587,Sheet1!A:F,6,0)</f>
        <v>300220</v>
      </c>
      <c r="U587" t="e">
        <f>VLOOKUP(A587,New_scrd!A:H,8,0)</f>
        <v>#N/A</v>
      </c>
    </row>
    <row r="588" spans="1:21" hidden="1" x14ac:dyDescent="0.3">
      <c r="A588" t="s">
        <v>634</v>
      </c>
      <c r="B588" t="s">
        <v>15</v>
      </c>
      <c r="C588">
        <v>49</v>
      </c>
      <c r="D588" t="s">
        <v>28</v>
      </c>
      <c r="E588">
        <v>2005</v>
      </c>
      <c r="F588">
        <v>45</v>
      </c>
      <c r="G588">
        <v>0.58716812100000004</v>
      </c>
      <c r="H588" t="s">
        <v>17</v>
      </c>
      <c r="I588" t="s">
        <v>46</v>
      </c>
      <c r="J588" t="s">
        <v>160</v>
      </c>
      <c r="K588" t="s">
        <v>109</v>
      </c>
      <c r="L588" t="s">
        <v>34</v>
      </c>
      <c r="M588" t="s">
        <v>22</v>
      </c>
      <c r="N588" t="s">
        <v>22</v>
      </c>
      <c r="O588" t="str">
        <f>VLOOKUP(A588,Sheet1!A:D,4,0)</f>
        <v>NA</v>
      </c>
      <c r="P588">
        <f>VLOOKUP(A588,Sheet1!A:I,8,0)</f>
        <v>417477</v>
      </c>
      <c r="Q588">
        <f>VLOOKUP(A588,Sheet1!A:I,9,0)</f>
        <v>0</v>
      </c>
      <c r="R588">
        <f>VLOOKUP(A588,Sheet1!A:E,5,0)</f>
        <v>144511</v>
      </c>
      <c r="S588">
        <f>VLOOKUP(A588,Sheet1!A:F,6,0)</f>
        <v>196225</v>
      </c>
      <c r="U588" t="e">
        <f>VLOOKUP(A588,New_scrd!A:H,8,0)</f>
        <v>#N/A</v>
      </c>
    </row>
    <row r="589" spans="1:21" hidden="1" x14ac:dyDescent="0.3">
      <c r="A589" t="s">
        <v>635</v>
      </c>
      <c r="B589" t="s">
        <v>24</v>
      </c>
      <c r="C589">
        <v>49</v>
      </c>
      <c r="D589" t="s">
        <v>68</v>
      </c>
      <c r="E589">
        <v>2016</v>
      </c>
      <c r="F589">
        <v>45</v>
      </c>
      <c r="G589">
        <v>0.35859809500000001</v>
      </c>
      <c r="H589" t="s">
        <v>72</v>
      </c>
      <c r="I589" t="s">
        <v>50</v>
      </c>
      <c r="J589" t="s">
        <v>50</v>
      </c>
      <c r="K589" t="s">
        <v>50</v>
      </c>
      <c r="L589" t="s">
        <v>50</v>
      </c>
      <c r="M589" t="s">
        <v>22</v>
      </c>
      <c r="N589" t="s">
        <v>22</v>
      </c>
      <c r="O589" t="str">
        <f>VLOOKUP(A589,Sheet1!A:D,4,0)</f>
        <v>Green</v>
      </c>
      <c r="P589">
        <f>VLOOKUP(A589,Sheet1!A:I,8,0)</f>
        <v>297620</v>
      </c>
      <c r="Q589">
        <f>VLOOKUP(A589,Sheet1!A:I,9,0)</f>
        <v>0</v>
      </c>
      <c r="R589">
        <f>VLOOKUP(A589,Sheet1!A:E,5,0)</f>
        <v>307545</v>
      </c>
      <c r="S589">
        <f>VLOOKUP(A589,Sheet1!A:F,6,0)</f>
        <v>307545</v>
      </c>
      <c r="U589" t="e">
        <f>VLOOKUP(A589,New_scrd!A:H,8,0)</f>
        <v>#N/A</v>
      </c>
    </row>
    <row r="590" spans="1:21" hidden="1" x14ac:dyDescent="0.3">
      <c r="A590" t="s">
        <v>636</v>
      </c>
      <c r="B590" t="s">
        <v>24</v>
      </c>
      <c r="C590">
        <v>49</v>
      </c>
      <c r="D590" t="s">
        <v>68</v>
      </c>
      <c r="E590">
        <v>2014</v>
      </c>
      <c r="F590">
        <v>36</v>
      </c>
      <c r="G590">
        <v>0.575134335</v>
      </c>
      <c r="H590" t="s">
        <v>72</v>
      </c>
      <c r="I590" t="s">
        <v>46</v>
      </c>
      <c r="J590" t="s">
        <v>19</v>
      </c>
      <c r="K590" t="s">
        <v>43</v>
      </c>
      <c r="L590" t="s">
        <v>21</v>
      </c>
      <c r="M590" t="s">
        <v>22</v>
      </c>
      <c r="N590" t="s">
        <v>22</v>
      </c>
      <c r="O590" t="str">
        <f>VLOOKUP(A590,Sheet1!A:D,4,0)</f>
        <v>NA</v>
      </c>
      <c r="P590">
        <f>VLOOKUP(A590,Sheet1!A:I,8,0)</f>
        <v>529578</v>
      </c>
      <c r="Q590">
        <f>VLOOKUP(A590,Sheet1!A:I,9,0)</f>
        <v>0</v>
      </c>
      <c r="R590">
        <f>VLOOKUP(A590,Sheet1!A:E,5,0)</f>
        <v>337274</v>
      </c>
      <c r="S590">
        <f>VLOOKUP(A590,Sheet1!A:F,6,0)</f>
        <v>337274</v>
      </c>
      <c r="U590" t="e">
        <f>VLOOKUP(A590,New_scrd!A:H,8,0)</f>
        <v>#N/A</v>
      </c>
    </row>
    <row r="591" spans="1:21" hidden="1" x14ac:dyDescent="0.3">
      <c r="A591" t="s">
        <v>637</v>
      </c>
      <c r="B591" t="s">
        <v>24</v>
      </c>
      <c r="C591">
        <v>37</v>
      </c>
      <c r="D591" t="s">
        <v>25</v>
      </c>
      <c r="E591">
        <v>2011</v>
      </c>
      <c r="F591">
        <v>43</v>
      </c>
      <c r="G591">
        <v>0.73774289400000004</v>
      </c>
      <c r="H591" t="s">
        <v>17</v>
      </c>
      <c r="I591" t="s">
        <v>63</v>
      </c>
      <c r="J591" t="s">
        <v>80</v>
      </c>
      <c r="K591" t="s">
        <v>20</v>
      </c>
      <c r="L591" t="s">
        <v>34</v>
      </c>
      <c r="M591" t="s">
        <v>22</v>
      </c>
      <c r="N591" t="s">
        <v>22</v>
      </c>
      <c r="O591" t="str">
        <f>VLOOKUP(A591,Sheet1!A:D,4,0)</f>
        <v>NA</v>
      </c>
      <c r="P591">
        <f>VLOOKUP(A591,Sheet1!A:I,8,0)</f>
        <v>603956</v>
      </c>
      <c r="Q591">
        <f>VLOOKUP(A591,Sheet1!A:I,9,0)</f>
        <v>0</v>
      </c>
      <c r="R591">
        <f>VLOOKUP(A591,Sheet1!A:E,5,0)</f>
        <v>381816</v>
      </c>
      <c r="S591">
        <f>VLOOKUP(A591,Sheet1!A:F,6,0)</f>
        <v>381816</v>
      </c>
      <c r="U591" t="e">
        <f>VLOOKUP(A591,New_scrd!A:H,8,0)</f>
        <v>#N/A</v>
      </c>
    </row>
    <row r="592" spans="1:21" hidden="1" x14ac:dyDescent="0.3">
      <c r="A592" t="s">
        <v>638</v>
      </c>
      <c r="B592" t="s">
        <v>24</v>
      </c>
      <c r="C592">
        <v>49</v>
      </c>
      <c r="D592" t="s">
        <v>31</v>
      </c>
      <c r="E592">
        <v>2009</v>
      </c>
      <c r="F592">
        <v>27</v>
      </c>
      <c r="G592">
        <v>0.62100776099999999</v>
      </c>
      <c r="H592" t="s">
        <v>17</v>
      </c>
      <c r="I592" t="s">
        <v>18</v>
      </c>
      <c r="J592" t="s">
        <v>32</v>
      </c>
      <c r="K592" t="s">
        <v>20</v>
      </c>
      <c r="L592" t="s">
        <v>34</v>
      </c>
      <c r="M592" t="s">
        <v>22</v>
      </c>
      <c r="N592" t="s">
        <v>22</v>
      </c>
      <c r="O592" t="str">
        <f>VLOOKUP(A592,Sheet1!A:D,4,0)</f>
        <v>Green</v>
      </c>
      <c r="P592">
        <f>VLOOKUP(A592,Sheet1!A:I,8,0)</f>
        <v>464103</v>
      </c>
      <c r="Q592">
        <f>VLOOKUP(A592,Sheet1!A:I,9,0)</f>
        <v>0</v>
      </c>
      <c r="R592">
        <f>VLOOKUP(A592,Sheet1!A:E,5,0)</f>
        <v>235235</v>
      </c>
      <c r="S592">
        <f>VLOOKUP(A592,Sheet1!A:F,6,0)</f>
        <v>235235</v>
      </c>
      <c r="U592" t="e">
        <f>VLOOKUP(A592,New_scrd!A:H,8,0)</f>
        <v>#N/A</v>
      </c>
    </row>
    <row r="593" spans="1:21" hidden="1" x14ac:dyDescent="0.3">
      <c r="A593" t="s">
        <v>639</v>
      </c>
      <c r="B593" t="s">
        <v>15</v>
      </c>
      <c r="C593">
        <v>37</v>
      </c>
      <c r="D593" t="s">
        <v>28</v>
      </c>
      <c r="E593">
        <v>2016</v>
      </c>
      <c r="F593">
        <v>41</v>
      </c>
      <c r="G593">
        <v>0.69609058199999996</v>
      </c>
      <c r="H593" t="s">
        <v>72</v>
      </c>
      <c r="I593" t="s">
        <v>46</v>
      </c>
      <c r="J593" t="s">
        <v>32</v>
      </c>
      <c r="K593" t="s">
        <v>43</v>
      </c>
      <c r="L593" t="s">
        <v>34</v>
      </c>
      <c r="M593" t="s">
        <v>22</v>
      </c>
      <c r="N593" t="s">
        <v>22</v>
      </c>
      <c r="O593" t="str">
        <f>VLOOKUP(A593,Sheet1!A:D,4,0)</f>
        <v>NA</v>
      </c>
      <c r="P593">
        <f>VLOOKUP(A593,Sheet1!A:I,8,0)</f>
        <v>687814</v>
      </c>
      <c r="Q593">
        <f>VLOOKUP(A593,Sheet1!A:I,9,0)</f>
        <v>0</v>
      </c>
      <c r="R593">
        <f>VLOOKUP(A593,Sheet1!A:E,5,0)</f>
        <v>522271</v>
      </c>
      <c r="S593">
        <f>VLOOKUP(A593,Sheet1!A:F,6,0)</f>
        <v>590286</v>
      </c>
      <c r="U593" t="e">
        <f>VLOOKUP(A593,New_scrd!A:H,8,0)</f>
        <v>#N/A</v>
      </c>
    </row>
    <row r="594" spans="1:21" hidden="1" x14ac:dyDescent="0.3">
      <c r="A594" t="s">
        <v>640</v>
      </c>
      <c r="B594" t="s">
        <v>24</v>
      </c>
      <c r="C594">
        <v>37</v>
      </c>
      <c r="D594" t="s">
        <v>31</v>
      </c>
      <c r="E594">
        <v>2006</v>
      </c>
      <c r="F594">
        <v>39</v>
      </c>
      <c r="G594">
        <v>0.52744064999999996</v>
      </c>
      <c r="H594" t="s">
        <v>17</v>
      </c>
      <c r="I594" t="s">
        <v>50</v>
      </c>
      <c r="J594" t="s">
        <v>80</v>
      </c>
      <c r="K594" t="s">
        <v>20</v>
      </c>
      <c r="L594" t="s">
        <v>34</v>
      </c>
      <c r="M594" t="s">
        <v>22</v>
      </c>
      <c r="N594" t="s">
        <v>22</v>
      </c>
      <c r="O594" t="str">
        <f>VLOOKUP(A594,Sheet1!A:D,4,0)</f>
        <v>Manual</v>
      </c>
      <c r="P594">
        <f>VLOOKUP(A594,Sheet1!A:I,8,0)</f>
        <v>273613</v>
      </c>
      <c r="Q594">
        <f>VLOOKUP(A594,Sheet1!A:I,9,0)</f>
        <v>0</v>
      </c>
      <c r="R594">
        <f>VLOOKUP(A594,Sheet1!A:E,5,0)</f>
        <v>159500</v>
      </c>
      <c r="S594">
        <f>VLOOKUP(A594,Sheet1!A:F,6,0)</f>
        <v>159500</v>
      </c>
      <c r="U594" t="e">
        <f>VLOOKUP(A594,New_scrd!A:H,8,0)</f>
        <v>#N/A</v>
      </c>
    </row>
    <row r="595" spans="1:21" hidden="1" x14ac:dyDescent="0.3">
      <c r="A595" t="s">
        <v>641</v>
      </c>
      <c r="B595" t="s">
        <v>24</v>
      </c>
      <c r="C595">
        <v>36</v>
      </c>
      <c r="D595" t="s">
        <v>16</v>
      </c>
      <c r="E595">
        <v>2010</v>
      </c>
      <c r="F595">
        <v>26</v>
      </c>
      <c r="G595">
        <v>0.40037991899999997</v>
      </c>
      <c r="H595" t="s">
        <v>17</v>
      </c>
      <c r="I595" t="s">
        <v>293</v>
      </c>
      <c r="J595" t="s">
        <v>32</v>
      </c>
      <c r="K595" t="s">
        <v>109</v>
      </c>
      <c r="L595" t="s">
        <v>21</v>
      </c>
      <c r="M595" t="s">
        <v>22</v>
      </c>
      <c r="N595" t="s">
        <v>22</v>
      </c>
      <c r="O595" t="str">
        <f>VLOOKUP(A595,Sheet1!A:D,4,0)</f>
        <v>Manual</v>
      </c>
      <c r="P595">
        <f>VLOOKUP(A595,Sheet1!A:I,8,0)</f>
        <v>281254</v>
      </c>
      <c r="Q595">
        <f>VLOOKUP(A595,Sheet1!A:I,9,0)</f>
        <v>0</v>
      </c>
      <c r="R595">
        <f>VLOOKUP(A595,Sheet1!A:E,5,0)</f>
        <v>223032</v>
      </c>
      <c r="S595">
        <f>VLOOKUP(A595,Sheet1!A:F,6,0)</f>
        <v>246960</v>
      </c>
      <c r="U595" t="e">
        <f>VLOOKUP(A595,New_scrd!A:H,8,0)</f>
        <v>#N/A</v>
      </c>
    </row>
    <row r="596" spans="1:21" hidden="1" x14ac:dyDescent="0.3">
      <c r="A596" t="s">
        <v>642</v>
      </c>
      <c r="B596" t="s">
        <v>24</v>
      </c>
      <c r="C596">
        <v>24</v>
      </c>
      <c r="D596" t="s">
        <v>414</v>
      </c>
      <c r="E596">
        <v>2018</v>
      </c>
      <c r="F596">
        <v>36</v>
      </c>
      <c r="G596">
        <v>0.48645294700000002</v>
      </c>
      <c r="H596" t="s">
        <v>17</v>
      </c>
      <c r="I596" t="s">
        <v>50</v>
      </c>
      <c r="J596" t="s">
        <v>50</v>
      </c>
      <c r="K596" t="s">
        <v>50</v>
      </c>
      <c r="L596" t="s">
        <v>50</v>
      </c>
      <c r="M596" t="s">
        <v>37</v>
      </c>
      <c r="N596" t="s">
        <v>22</v>
      </c>
      <c r="O596" t="str">
        <f>VLOOKUP(A596,Sheet1!A:D,4,0)</f>
        <v>Manual</v>
      </c>
      <c r="P596">
        <f>VLOOKUP(A596,Sheet1!A:I,8,0)</f>
        <v>409530</v>
      </c>
      <c r="Q596">
        <f>VLOOKUP(A596,Sheet1!A:I,9,0)</f>
        <v>409530</v>
      </c>
      <c r="R596">
        <f>VLOOKUP(A596,Sheet1!A:E,5,0)</f>
        <v>362168</v>
      </c>
      <c r="S596">
        <f>VLOOKUP(A596,Sheet1!A:F,6,0)</f>
        <v>540672</v>
      </c>
      <c r="U596" t="e">
        <f>VLOOKUP(A596,New_scrd!A:H,8,0)</f>
        <v>#N/A</v>
      </c>
    </row>
    <row r="597" spans="1:21" hidden="1" x14ac:dyDescent="0.3">
      <c r="A597" t="s">
        <v>643</v>
      </c>
      <c r="B597" t="s">
        <v>15</v>
      </c>
      <c r="C597">
        <v>25</v>
      </c>
      <c r="D597" t="s">
        <v>16</v>
      </c>
      <c r="E597">
        <v>2012</v>
      </c>
      <c r="F597">
        <v>38</v>
      </c>
      <c r="G597">
        <v>0.84639414599999996</v>
      </c>
      <c r="H597" t="s">
        <v>72</v>
      </c>
      <c r="I597" t="s">
        <v>50</v>
      </c>
      <c r="J597" t="s">
        <v>50</v>
      </c>
      <c r="K597" t="s">
        <v>50</v>
      </c>
      <c r="L597" t="s">
        <v>50</v>
      </c>
      <c r="M597" t="s">
        <v>22</v>
      </c>
      <c r="N597" t="s">
        <v>22</v>
      </c>
      <c r="O597" t="str">
        <f>VLOOKUP(A597,Sheet1!A:D,4,0)</f>
        <v>Green</v>
      </c>
      <c r="P597">
        <f>VLOOKUP(A597,Sheet1!A:I,8,0)</f>
        <v>465404</v>
      </c>
      <c r="Q597">
        <f>VLOOKUP(A597,Sheet1!A:I,9,0)</f>
        <v>0</v>
      </c>
      <c r="R597">
        <f>VLOOKUP(A597,Sheet1!A:E,5,0)</f>
        <v>816928</v>
      </c>
      <c r="S597">
        <f>VLOOKUP(A597,Sheet1!A:F,6,0)</f>
        <v>795163</v>
      </c>
      <c r="U597" t="e">
        <f>VLOOKUP(A597,New_scrd!A:H,8,0)</f>
        <v>#N/A</v>
      </c>
    </row>
    <row r="598" spans="1:21" hidden="1" x14ac:dyDescent="0.3">
      <c r="A598" t="s">
        <v>644</v>
      </c>
      <c r="B598" t="s">
        <v>15</v>
      </c>
      <c r="C598">
        <v>61</v>
      </c>
      <c r="D598" t="s">
        <v>25</v>
      </c>
      <c r="E598">
        <v>2014</v>
      </c>
      <c r="F598">
        <v>29</v>
      </c>
      <c r="G598">
        <v>0.71768786100000004</v>
      </c>
      <c r="H598" t="s">
        <v>17</v>
      </c>
      <c r="I598" t="s">
        <v>63</v>
      </c>
      <c r="J598" t="s">
        <v>19</v>
      </c>
      <c r="K598" t="s">
        <v>43</v>
      </c>
      <c r="L598" t="s">
        <v>21</v>
      </c>
      <c r="M598" t="s">
        <v>37</v>
      </c>
      <c r="N598" t="s">
        <v>22</v>
      </c>
      <c r="O598" t="str">
        <f>VLOOKUP(A598,Sheet1!A:D,4,0)</f>
        <v>NA</v>
      </c>
      <c r="P598">
        <f>VLOOKUP(A598,Sheet1!A:I,8,0)</f>
        <v>836817</v>
      </c>
      <c r="Q598">
        <f>VLOOKUP(A598,Sheet1!A:I,9,0)</f>
        <v>836817</v>
      </c>
      <c r="R598">
        <f>VLOOKUP(A598,Sheet1!A:E,5,0)</f>
        <v>169700</v>
      </c>
      <c r="S598">
        <f>VLOOKUP(A598,Sheet1!A:F,6,0)</f>
        <v>311091</v>
      </c>
      <c r="U598" t="e">
        <f>VLOOKUP(A598,New_scrd!A:H,8,0)</f>
        <v>#N/A</v>
      </c>
    </row>
    <row r="599" spans="1:21" hidden="1" x14ac:dyDescent="0.3">
      <c r="A599" t="s">
        <v>645</v>
      </c>
      <c r="B599" t="s">
        <v>15</v>
      </c>
      <c r="C599">
        <v>13</v>
      </c>
      <c r="D599" t="s">
        <v>414</v>
      </c>
      <c r="E599">
        <v>2016</v>
      </c>
      <c r="F599">
        <v>29</v>
      </c>
      <c r="G599">
        <v>0.20486095200000001</v>
      </c>
      <c r="H599" t="s">
        <v>72</v>
      </c>
      <c r="I599" t="s">
        <v>54</v>
      </c>
      <c r="J599" t="s">
        <v>32</v>
      </c>
      <c r="K599" t="s">
        <v>109</v>
      </c>
      <c r="L599" t="s">
        <v>34</v>
      </c>
      <c r="M599" t="s">
        <v>37</v>
      </c>
      <c r="N599" t="s">
        <v>22</v>
      </c>
      <c r="O599" t="str">
        <f>VLOOKUP(A599,Sheet1!A:D,4,0)</f>
        <v>Green</v>
      </c>
      <c r="P599">
        <f>VLOOKUP(A599,Sheet1!A:I,8,0)</f>
        <v>73362</v>
      </c>
      <c r="Q599">
        <f>VLOOKUP(A599,Sheet1!A:I,9,0)</f>
        <v>0</v>
      </c>
      <c r="R599">
        <f>VLOOKUP(A599,Sheet1!A:E,5,0)</f>
        <v>342667</v>
      </c>
      <c r="S599">
        <f>VLOOKUP(A599,Sheet1!A:F,6,0)</f>
        <v>456220</v>
      </c>
      <c r="U599" t="e">
        <f>VLOOKUP(A599,New_scrd!A:H,8,0)</f>
        <v>#N/A</v>
      </c>
    </row>
    <row r="600" spans="1:21" hidden="1" x14ac:dyDescent="0.3">
      <c r="A600" t="s">
        <v>646</v>
      </c>
      <c r="B600" t="s">
        <v>15</v>
      </c>
      <c r="C600">
        <v>49</v>
      </c>
      <c r="D600" t="s">
        <v>28</v>
      </c>
      <c r="E600">
        <v>2011</v>
      </c>
      <c r="F600">
        <v>30</v>
      </c>
      <c r="G600">
        <v>0.77975122600000002</v>
      </c>
      <c r="H600" t="s">
        <v>17</v>
      </c>
      <c r="I600" t="s">
        <v>46</v>
      </c>
      <c r="J600" t="s">
        <v>32</v>
      </c>
      <c r="K600" t="s">
        <v>43</v>
      </c>
      <c r="L600" t="s">
        <v>21</v>
      </c>
      <c r="M600" t="s">
        <v>22</v>
      </c>
      <c r="N600" t="s">
        <v>22</v>
      </c>
      <c r="O600" t="str">
        <f>VLOOKUP(A600,Sheet1!A:D,4,0)</f>
        <v>NA</v>
      </c>
      <c r="P600">
        <f>VLOOKUP(A600,Sheet1!A:I,8,0)</f>
        <v>677215</v>
      </c>
      <c r="Q600">
        <f>VLOOKUP(A600,Sheet1!A:I,9,0)</f>
        <v>0</v>
      </c>
      <c r="R600">
        <f>VLOOKUP(A600,Sheet1!A:E,5,0)</f>
        <v>346141.77</v>
      </c>
      <c r="S600">
        <f>VLOOKUP(A600,Sheet1!A:F,6,0)</f>
        <v>410200</v>
      </c>
      <c r="U600" t="e">
        <f>VLOOKUP(A600,New_scrd!A:H,8,0)</f>
        <v>#N/A</v>
      </c>
    </row>
    <row r="601" spans="1:21" hidden="1" x14ac:dyDescent="0.3">
      <c r="A601" t="s">
        <v>647</v>
      </c>
      <c r="B601" t="s">
        <v>15</v>
      </c>
      <c r="C601">
        <v>61</v>
      </c>
      <c r="D601" t="s">
        <v>25</v>
      </c>
      <c r="E601">
        <v>2016</v>
      </c>
      <c r="F601">
        <v>60</v>
      </c>
      <c r="G601">
        <v>0.61435439000000003</v>
      </c>
      <c r="H601" t="s">
        <v>17</v>
      </c>
      <c r="I601" t="s">
        <v>50</v>
      </c>
      <c r="J601" t="s">
        <v>32</v>
      </c>
      <c r="K601" t="s">
        <v>20</v>
      </c>
      <c r="L601" t="s">
        <v>34</v>
      </c>
      <c r="M601" t="s">
        <v>22</v>
      </c>
      <c r="N601" t="s">
        <v>22</v>
      </c>
      <c r="O601" t="str">
        <f>VLOOKUP(A601,Sheet1!A:D,4,0)</f>
        <v>Manual</v>
      </c>
      <c r="P601">
        <f>VLOOKUP(A601,Sheet1!A:I,8,0)</f>
        <v>631116</v>
      </c>
      <c r="Q601">
        <f>VLOOKUP(A601,Sheet1!A:I,9,0)</f>
        <v>0</v>
      </c>
      <c r="R601">
        <f>VLOOKUP(A601,Sheet1!A:E,5,0)</f>
        <v>243560</v>
      </c>
      <c r="S601">
        <f>VLOOKUP(A601,Sheet1!A:F,6,0)</f>
        <v>243560</v>
      </c>
      <c r="U601" t="e">
        <f>VLOOKUP(A601,New_scrd!A:H,8,0)</f>
        <v>#N/A</v>
      </c>
    </row>
    <row r="602" spans="1:21" hidden="1" x14ac:dyDescent="0.3">
      <c r="A602" t="s">
        <v>648</v>
      </c>
      <c r="B602" t="s">
        <v>15</v>
      </c>
      <c r="C602">
        <v>61</v>
      </c>
      <c r="D602" t="s">
        <v>25</v>
      </c>
      <c r="E602">
        <v>2012</v>
      </c>
      <c r="F602">
        <v>37</v>
      </c>
      <c r="G602">
        <v>0.77357584899999998</v>
      </c>
      <c r="H602" t="s">
        <v>72</v>
      </c>
      <c r="I602" t="s">
        <v>18</v>
      </c>
      <c r="J602" t="s">
        <v>32</v>
      </c>
      <c r="K602" t="s">
        <v>43</v>
      </c>
      <c r="L602" t="s">
        <v>34</v>
      </c>
      <c r="M602" t="s">
        <v>37</v>
      </c>
      <c r="N602" t="s">
        <v>22</v>
      </c>
      <c r="O602" t="str">
        <f>VLOOKUP(A602,Sheet1!A:D,4,0)</f>
        <v>NA</v>
      </c>
      <c r="P602">
        <f>VLOOKUP(A602,Sheet1!A:I,8,0)</f>
        <v>720286</v>
      </c>
      <c r="Q602">
        <f>VLOOKUP(A602,Sheet1!A:I,9,0)</f>
        <v>720286</v>
      </c>
      <c r="R602">
        <f>VLOOKUP(A602,Sheet1!A:E,5,0)</f>
        <v>247140</v>
      </c>
      <c r="S602">
        <f>VLOOKUP(A602,Sheet1!A:F,6,0)</f>
        <v>377384</v>
      </c>
      <c r="U602" t="e">
        <f>VLOOKUP(A602,New_scrd!A:H,8,0)</f>
        <v>#N/A</v>
      </c>
    </row>
    <row r="603" spans="1:21" hidden="1" x14ac:dyDescent="0.3">
      <c r="A603" t="s">
        <v>649</v>
      </c>
      <c r="B603" t="s">
        <v>15</v>
      </c>
      <c r="C603">
        <v>37</v>
      </c>
      <c r="D603" t="s">
        <v>25</v>
      </c>
      <c r="E603">
        <v>2007</v>
      </c>
      <c r="F603">
        <v>52</v>
      </c>
      <c r="G603">
        <v>0.74105212899999995</v>
      </c>
      <c r="H603" t="s">
        <v>72</v>
      </c>
      <c r="I603" t="s">
        <v>46</v>
      </c>
      <c r="J603" t="s">
        <v>32</v>
      </c>
      <c r="K603" t="s">
        <v>43</v>
      </c>
      <c r="L603" t="s">
        <v>21</v>
      </c>
      <c r="M603" t="s">
        <v>22</v>
      </c>
      <c r="N603" t="s">
        <v>22</v>
      </c>
      <c r="O603" t="str">
        <f>VLOOKUP(A603,Sheet1!A:D,4,0)</f>
        <v>NA</v>
      </c>
      <c r="P603">
        <f>VLOOKUP(A603,Sheet1!A:I,8,0)</f>
        <v>426166</v>
      </c>
      <c r="Q603">
        <f>VLOOKUP(A603,Sheet1!A:I,9,0)</f>
        <v>0</v>
      </c>
      <c r="R603">
        <f>VLOOKUP(A603,Sheet1!A:E,5,0)</f>
        <v>326537.31</v>
      </c>
      <c r="S603">
        <f>VLOOKUP(A603,Sheet1!A:F,6,0)</f>
        <v>389328</v>
      </c>
      <c r="U603" t="e">
        <f>VLOOKUP(A603,New_scrd!A:H,8,0)</f>
        <v>#N/A</v>
      </c>
    </row>
    <row r="604" spans="1:21" hidden="1" x14ac:dyDescent="0.3">
      <c r="A604" t="s">
        <v>650</v>
      </c>
      <c r="B604" t="s">
        <v>24</v>
      </c>
      <c r="C604">
        <v>37</v>
      </c>
      <c r="D604" t="s">
        <v>31</v>
      </c>
      <c r="E604">
        <v>2006</v>
      </c>
      <c r="F604">
        <v>31</v>
      </c>
      <c r="G604">
        <v>0.52347428600000001</v>
      </c>
      <c r="H604" t="s">
        <v>17</v>
      </c>
      <c r="I604" t="s">
        <v>146</v>
      </c>
      <c r="J604" t="s">
        <v>50</v>
      </c>
      <c r="K604" t="s">
        <v>50</v>
      </c>
      <c r="L604" t="s">
        <v>50</v>
      </c>
      <c r="M604" t="s">
        <v>37</v>
      </c>
      <c r="N604" t="s">
        <v>22</v>
      </c>
      <c r="O604" t="str">
        <f>VLOOKUP(A604,Sheet1!A:D,4,0)</f>
        <v>Green</v>
      </c>
      <c r="P604">
        <f>VLOOKUP(A604,Sheet1!A:I,8,0)</f>
        <v>0</v>
      </c>
      <c r="Q604">
        <f>VLOOKUP(A604,Sheet1!A:I,9,0)</f>
        <v>0</v>
      </c>
      <c r="R604">
        <f>VLOOKUP(A604,Sheet1!A:E,5,0)</f>
        <v>65147</v>
      </c>
      <c r="S604">
        <f>VLOOKUP(A604,Sheet1!A:F,6,0)</f>
        <v>216084</v>
      </c>
      <c r="U604" t="e">
        <f>VLOOKUP(A604,New_scrd!A:H,8,0)</f>
        <v>#N/A</v>
      </c>
    </row>
    <row r="605" spans="1:21" hidden="1" x14ac:dyDescent="0.3">
      <c r="A605" t="s">
        <v>651</v>
      </c>
      <c r="B605" t="s">
        <v>24</v>
      </c>
      <c r="C605">
        <v>37</v>
      </c>
      <c r="D605" t="s">
        <v>31</v>
      </c>
      <c r="E605">
        <v>2011</v>
      </c>
      <c r="F605">
        <v>34</v>
      </c>
      <c r="G605">
        <v>0.431117419</v>
      </c>
      <c r="H605" t="s">
        <v>72</v>
      </c>
      <c r="I605" t="s">
        <v>50</v>
      </c>
      <c r="J605" t="s">
        <v>50</v>
      </c>
      <c r="K605" t="s">
        <v>50</v>
      </c>
      <c r="L605" t="s">
        <v>50</v>
      </c>
      <c r="M605" t="s">
        <v>22</v>
      </c>
      <c r="N605" t="s">
        <v>22</v>
      </c>
      <c r="O605" t="str">
        <f>VLOOKUP(A605,Sheet1!A:D,4,0)</f>
        <v>Green</v>
      </c>
      <c r="P605">
        <f>VLOOKUP(A605,Sheet1!A:I,8,0)</f>
        <v>251600</v>
      </c>
      <c r="Q605">
        <f>VLOOKUP(A605,Sheet1!A:I,9,0)</f>
        <v>0</v>
      </c>
      <c r="R605">
        <f>VLOOKUP(A605,Sheet1!A:E,5,0)</f>
        <v>378140</v>
      </c>
      <c r="S605">
        <f>VLOOKUP(A605,Sheet1!A:F,6,0)</f>
        <v>378140</v>
      </c>
      <c r="U605" t="e">
        <f>VLOOKUP(A605,New_scrd!A:H,8,0)</f>
        <v>#N/A</v>
      </c>
    </row>
    <row r="606" spans="1:21" hidden="1" x14ac:dyDescent="0.3">
      <c r="A606" t="s">
        <v>652</v>
      </c>
      <c r="B606" t="s">
        <v>15</v>
      </c>
      <c r="C606">
        <v>48</v>
      </c>
      <c r="D606" t="s">
        <v>31</v>
      </c>
      <c r="E606">
        <v>2012</v>
      </c>
      <c r="F606">
        <v>33</v>
      </c>
      <c r="G606">
        <v>0.72704000000000002</v>
      </c>
      <c r="H606" t="s">
        <v>72</v>
      </c>
      <c r="I606" t="s">
        <v>18</v>
      </c>
      <c r="J606" t="s">
        <v>19</v>
      </c>
      <c r="K606" t="s">
        <v>43</v>
      </c>
      <c r="L606" t="s">
        <v>34</v>
      </c>
      <c r="M606" t="s">
        <v>37</v>
      </c>
      <c r="N606" t="s">
        <v>37</v>
      </c>
      <c r="O606" t="str">
        <f>VLOOKUP(A606,Sheet1!A:D,4,0)</f>
        <v>NA</v>
      </c>
      <c r="P606">
        <f>VLOOKUP(A606,Sheet1!A:I,8,0)</f>
        <v>880376</v>
      </c>
      <c r="Q606">
        <f>VLOOKUP(A606,Sheet1!A:I,9,0)</f>
        <v>880376</v>
      </c>
      <c r="R606">
        <f>VLOOKUP(A606,Sheet1!A:E,5,0)</f>
        <v>290070</v>
      </c>
      <c r="S606">
        <f>VLOOKUP(A606,Sheet1!A:F,6,0)</f>
        <v>438136</v>
      </c>
      <c r="U606" t="e">
        <f>VLOOKUP(A606,New_scrd!A:H,8,0)</f>
        <v>#N/A</v>
      </c>
    </row>
    <row r="607" spans="1:21" hidden="1" x14ac:dyDescent="0.3">
      <c r="A607" t="s">
        <v>653</v>
      </c>
      <c r="B607" t="s">
        <v>15</v>
      </c>
      <c r="C607">
        <v>37</v>
      </c>
      <c r="D607" t="s">
        <v>25</v>
      </c>
      <c r="E607">
        <v>2005</v>
      </c>
      <c r="F607">
        <v>32</v>
      </c>
      <c r="G607">
        <v>0.62621308399999998</v>
      </c>
      <c r="H607" t="s">
        <v>17</v>
      </c>
      <c r="I607" t="s">
        <v>46</v>
      </c>
      <c r="J607" t="s">
        <v>32</v>
      </c>
      <c r="K607" t="s">
        <v>43</v>
      </c>
      <c r="L607" t="s">
        <v>34</v>
      </c>
      <c r="M607" t="s">
        <v>37</v>
      </c>
      <c r="N607" t="s">
        <v>22</v>
      </c>
      <c r="O607" t="str">
        <f>VLOOKUP(A607,Sheet1!A:D,4,0)</f>
        <v>Green</v>
      </c>
      <c r="P607">
        <f>VLOOKUP(A607,Sheet1!A:I,8,0)</f>
        <v>415022</v>
      </c>
      <c r="Q607">
        <f>VLOOKUP(A607,Sheet1!A:I,9,0)</f>
        <v>0</v>
      </c>
      <c r="R607">
        <f>VLOOKUP(A607,Sheet1!A:E,5,0)</f>
        <v>161805</v>
      </c>
      <c r="S607">
        <f>VLOOKUP(A607,Sheet1!A:F,6,0)</f>
        <v>221155</v>
      </c>
      <c r="U607" t="e">
        <f>VLOOKUP(A607,New_scrd!A:H,8,0)</f>
        <v>#N/A</v>
      </c>
    </row>
    <row r="608" spans="1:21" hidden="1" x14ac:dyDescent="0.3">
      <c r="A608" t="s">
        <v>654</v>
      </c>
      <c r="B608" t="s">
        <v>15</v>
      </c>
      <c r="C608">
        <v>43</v>
      </c>
      <c r="D608" t="s">
        <v>28</v>
      </c>
      <c r="E608">
        <v>2011</v>
      </c>
      <c r="F608">
        <v>38</v>
      </c>
      <c r="G608">
        <v>0.67853212900000004</v>
      </c>
      <c r="H608" t="s">
        <v>17</v>
      </c>
      <c r="I608" t="s">
        <v>46</v>
      </c>
      <c r="J608" t="s">
        <v>80</v>
      </c>
      <c r="K608" t="s">
        <v>43</v>
      </c>
      <c r="L608" t="s">
        <v>34</v>
      </c>
      <c r="M608" t="s">
        <v>22</v>
      </c>
      <c r="N608" t="s">
        <v>37</v>
      </c>
      <c r="O608" t="str">
        <f>VLOOKUP(A608,Sheet1!A:D,4,0)</f>
        <v>Manual</v>
      </c>
      <c r="P608">
        <f>VLOOKUP(A608,Sheet1!A:I,8,0)</f>
        <v>537054</v>
      </c>
      <c r="Q608">
        <f>VLOOKUP(A608,Sheet1!A:I,9,0)</f>
        <v>0</v>
      </c>
      <c r="R608">
        <f>VLOOKUP(A608,Sheet1!A:E,5,0)</f>
        <v>419096</v>
      </c>
      <c r="S608">
        <f>VLOOKUP(A608,Sheet1!A:F,6,0)</f>
        <v>482664</v>
      </c>
      <c r="U608" t="e">
        <f>VLOOKUP(A608,New_scrd!A:H,8,0)</f>
        <v>#N/A</v>
      </c>
    </row>
    <row r="609" spans="1:21" hidden="1" x14ac:dyDescent="0.3">
      <c r="A609" t="s">
        <v>655</v>
      </c>
      <c r="B609" t="s">
        <v>15</v>
      </c>
      <c r="C609">
        <v>61</v>
      </c>
      <c r="D609" t="s">
        <v>31</v>
      </c>
      <c r="E609">
        <v>2016</v>
      </c>
      <c r="F609">
        <v>53</v>
      </c>
      <c r="G609">
        <v>0.69127047600000002</v>
      </c>
      <c r="H609" t="s">
        <v>17</v>
      </c>
      <c r="I609" t="s">
        <v>146</v>
      </c>
      <c r="J609" t="s">
        <v>19</v>
      </c>
      <c r="K609" t="s">
        <v>20</v>
      </c>
      <c r="L609" t="s">
        <v>26</v>
      </c>
      <c r="M609" t="s">
        <v>22</v>
      </c>
      <c r="N609" t="s">
        <v>37</v>
      </c>
      <c r="O609" t="str">
        <f>VLOOKUP(A609,Sheet1!A:D,4,0)</f>
        <v>Manual</v>
      </c>
      <c r="P609">
        <f>VLOOKUP(A609,Sheet1!A:I,8,0)</f>
        <v>672264</v>
      </c>
      <c r="Q609">
        <f>VLOOKUP(A609,Sheet1!A:I,9,0)</f>
        <v>0</v>
      </c>
      <c r="R609">
        <f>VLOOKUP(A609,Sheet1!A:E,5,0)</f>
        <v>338400</v>
      </c>
      <c r="S609">
        <f>VLOOKUP(A609,Sheet1!A:F,6,0)</f>
        <v>363300</v>
      </c>
      <c r="U609" t="e">
        <f>VLOOKUP(A609,New_scrd!A:H,8,0)</f>
        <v>#N/A</v>
      </c>
    </row>
    <row r="610" spans="1:21" hidden="1" x14ac:dyDescent="0.3">
      <c r="A610" t="s">
        <v>656</v>
      </c>
      <c r="B610" t="s">
        <v>24</v>
      </c>
      <c r="C610">
        <v>49</v>
      </c>
      <c r="D610" t="s">
        <v>16</v>
      </c>
      <c r="E610">
        <v>2012</v>
      </c>
      <c r="F610">
        <v>42</v>
      </c>
      <c r="G610">
        <v>0.70934439000000005</v>
      </c>
      <c r="H610" t="s">
        <v>17</v>
      </c>
      <c r="I610" t="s">
        <v>63</v>
      </c>
      <c r="J610" t="s">
        <v>19</v>
      </c>
      <c r="K610" t="s">
        <v>20</v>
      </c>
      <c r="L610" t="s">
        <v>34</v>
      </c>
      <c r="M610" t="s">
        <v>22</v>
      </c>
      <c r="N610" t="s">
        <v>22</v>
      </c>
      <c r="O610" t="str">
        <f>VLOOKUP(A610,Sheet1!A:D,4,0)</f>
        <v>NA</v>
      </c>
      <c r="P610">
        <f>VLOOKUP(A610,Sheet1!A:I,8,0)</f>
        <v>640399</v>
      </c>
      <c r="Q610">
        <f>VLOOKUP(A610,Sheet1!A:I,9,0)</f>
        <v>0</v>
      </c>
      <c r="R610">
        <f>VLOOKUP(A610,Sheet1!A:E,5,0)</f>
        <v>323136</v>
      </c>
      <c r="S610">
        <f>VLOOKUP(A610,Sheet1!A:F,6,0)</f>
        <v>376992</v>
      </c>
      <c r="U610" t="e">
        <f>VLOOKUP(A610,New_scrd!A:H,8,0)</f>
        <v>#N/A</v>
      </c>
    </row>
    <row r="611" spans="1:21" hidden="1" x14ac:dyDescent="0.3">
      <c r="A611" t="s">
        <v>657</v>
      </c>
      <c r="B611" t="s">
        <v>24</v>
      </c>
      <c r="C611">
        <v>49</v>
      </c>
      <c r="D611" t="s">
        <v>28</v>
      </c>
      <c r="E611">
        <v>2009</v>
      </c>
      <c r="F611">
        <v>39</v>
      </c>
      <c r="G611">
        <v>0.52025576600000001</v>
      </c>
      <c r="H611" t="s">
        <v>72</v>
      </c>
      <c r="I611" t="s">
        <v>63</v>
      </c>
      <c r="J611" t="s">
        <v>50</v>
      </c>
      <c r="K611" t="s">
        <v>50</v>
      </c>
      <c r="L611" t="s">
        <v>50</v>
      </c>
      <c r="M611" t="s">
        <v>22</v>
      </c>
      <c r="N611" t="s">
        <v>22</v>
      </c>
      <c r="O611" t="str">
        <f>VLOOKUP(A611,Sheet1!A:D,4,0)</f>
        <v>Green</v>
      </c>
      <c r="P611">
        <f>VLOOKUP(A611,Sheet1!A:I,8,0)</f>
        <v>384027</v>
      </c>
      <c r="Q611">
        <f>VLOOKUP(A611,Sheet1!A:I,9,0)</f>
        <v>0</v>
      </c>
      <c r="R611">
        <f>VLOOKUP(A611,Sheet1!A:E,5,0)</f>
        <v>265888</v>
      </c>
      <c r="S611">
        <f>VLOOKUP(A611,Sheet1!A:F,6,0)</f>
        <v>265888</v>
      </c>
      <c r="U611" t="e">
        <f>VLOOKUP(A611,New_scrd!A:H,8,0)</f>
        <v>#N/A</v>
      </c>
    </row>
    <row r="612" spans="1:21" hidden="1" x14ac:dyDescent="0.3">
      <c r="A612" t="s">
        <v>658</v>
      </c>
      <c r="B612" t="s">
        <v>15</v>
      </c>
      <c r="C612">
        <v>73</v>
      </c>
      <c r="D612" t="s">
        <v>16</v>
      </c>
      <c r="E612">
        <v>2015</v>
      </c>
      <c r="F612">
        <v>43</v>
      </c>
      <c r="G612">
        <v>0.60585877200000005</v>
      </c>
      <c r="H612" t="s">
        <v>17</v>
      </c>
      <c r="I612" t="s">
        <v>46</v>
      </c>
      <c r="J612" t="s">
        <v>32</v>
      </c>
      <c r="K612" t="s">
        <v>43</v>
      </c>
      <c r="L612" t="s">
        <v>34</v>
      </c>
      <c r="M612" t="s">
        <v>37</v>
      </c>
      <c r="N612" t="s">
        <v>22</v>
      </c>
      <c r="O612" t="str">
        <f>VLOOKUP(A612,Sheet1!A:D,4,0)</f>
        <v>Green</v>
      </c>
      <c r="P612">
        <f>VLOOKUP(A612,Sheet1!A:I,8,0)</f>
        <v>737959</v>
      </c>
      <c r="Q612">
        <f>VLOOKUP(A612,Sheet1!A:I,9,0)</f>
        <v>737959</v>
      </c>
      <c r="R612">
        <f>VLOOKUP(A612,Sheet1!A:E,5,0)</f>
        <v>164277</v>
      </c>
      <c r="S612">
        <f>VLOOKUP(A612,Sheet1!A:F,6,0)</f>
        <v>258995</v>
      </c>
      <c r="U612" t="e">
        <f>VLOOKUP(A612,New_scrd!A:H,8,0)</f>
        <v>#N/A</v>
      </c>
    </row>
    <row r="613" spans="1:21" hidden="1" x14ac:dyDescent="0.3">
      <c r="A613" t="s">
        <v>659</v>
      </c>
      <c r="B613" t="s">
        <v>24</v>
      </c>
      <c r="C613">
        <v>37</v>
      </c>
      <c r="D613" t="s">
        <v>25</v>
      </c>
      <c r="E613">
        <v>2014</v>
      </c>
      <c r="F613">
        <v>45</v>
      </c>
      <c r="G613">
        <v>0.62453919099999999</v>
      </c>
      <c r="H613" t="s">
        <v>17</v>
      </c>
      <c r="I613" t="s">
        <v>50</v>
      </c>
      <c r="J613" t="s">
        <v>50</v>
      </c>
      <c r="K613" t="s">
        <v>50</v>
      </c>
      <c r="L613" t="s">
        <v>50</v>
      </c>
      <c r="M613" t="s">
        <v>22</v>
      </c>
      <c r="N613" t="s">
        <v>22</v>
      </c>
      <c r="O613" t="str">
        <f>VLOOKUP(A613,Sheet1!A:D,4,0)</f>
        <v>Green</v>
      </c>
      <c r="P613">
        <f>VLOOKUP(A613,Sheet1!A:I,8,0)</f>
        <v>615970</v>
      </c>
      <c r="Q613">
        <f>VLOOKUP(A613,Sheet1!A:I,9,0)</f>
        <v>0</v>
      </c>
      <c r="R613">
        <f>VLOOKUP(A613,Sheet1!A:E,5,0)</f>
        <v>312612</v>
      </c>
      <c r="S613">
        <f>VLOOKUP(A613,Sheet1!A:F,6,0)</f>
        <v>381588</v>
      </c>
      <c r="U613" t="e">
        <f>VLOOKUP(A613,New_scrd!A:H,8,0)</f>
        <v>#N/A</v>
      </c>
    </row>
    <row r="614" spans="1:21" hidden="1" x14ac:dyDescent="0.3">
      <c r="A614" t="s">
        <v>660</v>
      </c>
      <c r="B614" t="s">
        <v>15</v>
      </c>
      <c r="C614">
        <v>43</v>
      </c>
      <c r="D614" t="s">
        <v>16</v>
      </c>
      <c r="E614">
        <v>2014</v>
      </c>
      <c r="F614">
        <v>29</v>
      </c>
      <c r="G614">
        <v>0.67305063600000004</v>
      </c>
      <c r="H614" t="s">
        <v>17</v>
      </c>
      <c r="I614" t="s">
        <v>54</v>
      </c>
      <c r="J614" t="s">
        <v>32</v>
      </c>
      <c r="K614" t="s">
        <v>109</v>
      </c>
      <c r="L614" t="s">
        <v>34</v>
      </c>
      <c r="M614" t="s">
        <v>37</v>
      </c>
      <c r="N614" t="s">
        <v>37</v>
      </c>
      <c r="O614" t="str">
        <f>VLOOKUP(A614,Sheet1!A:D,4,0)</f>
        <v>NA</v>
      </c>
      <c r="P614">
        <f>VLOOKUP(A614,Sheet1!A:I,8,0)</f>
        <v>558342</v>
      </c>
      <c r="Q614">
        <f>VLOOKUP(A614,Sheet1!A:I,9,0)</f>
        <v>558342</v>
      </c>
      <c r="R614">
        <f>VLOOKUP(A614,Sheet1!A:E,5,0)</f>
        <v>305488</v>
      </c>
      <c r="S614">
        <f>VLOOKUP(A614,Sheet1!A:F,6,0)</f>
        <v>406736</v>
      </c>
      <c r="U614" t="e">
        <f>VLOOKUP(A614,New_scrd!A:H,8,0)</f>
        <v>#N/A</v>
      </c>
    </row>
    <row r="615" spans="1:21" hidden="1" x14ac:dyDescent="0.3">
      <c r="A615" t="s">
        <v>661</v>
      </c>
      <c r="B615" t="s">
        <v>24</v>
      </c>
      <c r="C615">
        <v>37</v>
      </c>
      <c r="D615" t="s">
        <v>31</v>
      </c>
      <c r="E615">
        <v>2010</v>
      </c>
      <c r="F615">
        <v>31</v>
      </c>
      <c r="G615">
        <v>0.62316771299999996</v>
      </c>
      <c r="H615" t="s">
        <v>17</v>
      </c>
      <c r="I615" t="s">
        <v>63</v>
      </c>
      <c r="J615" t="s">
        <v>19</v>
      </c>
      <c r="K615" t="s">
        <v>20</v>
      </c>
      <c r="L615" t="s">
        <v>26</v>
      </c>
      <c r="M615" t="s">
        <v>22</v>
      </c>
      <c r="N615" t="s">
        <v>22</v>
      </c>
      <c r="O615" t="str">
        <f>VLOOKUP(A615,Sheet1!A:D,4,0)</f>
        <v>NA</v>
      </c>
      <c r="P615">
        <f>VLOOKUP(A615,Sheet1!A:I,8,0)</f>
        <v>438306</v>
      </c>
      <c r="Q615">
        <f>VLOOKUP(A615,Sheet1!A:I,9,0)</f>
        <v>0</v>
      </c>
      <c r="R615">
        <f>VLOOKUP(A615,Sheet1!A:E,5,0)</f>
        <v>260264</v>
      </c>
      <c r="S615">
        <f>VLOOKUP(A615,Sheet1!A:F,6,0)</f>
        <v>264605</v>
      </c>
      <c r="U615" t="e">
        <f>VLOOKUP(A615,New_scrd!A:H,8,0)</f>
        <v>#N/A</v>
      </c>
    </row>
    <row r="616" spans="1:21" hidden="1" x14ac:dyDescent="0.3">
      <c r="A616" t="s">
        <v>662</v>
      </c>
      <c r="B616" t="s">
        <v>24</v>
      </c>
      <c r="C616">
        <v>37</v>
      </c>
      <c r="D616" t="s">
        <v>68</v>
      </c>
      <c r="E616">
        <v>2014</v>
      </c>
      <c r="F616">
        <v>57</v>
      </c>
      <c r="G616">
        <v>0.55310566000000005</v>
      </c>
      <c r="H616" t="s">
        <v>72</v>
      </c>
      <c r="I616" t="s">
        <v>54</v>
      </c>
      <c r="J616" t="s">
        <v>32</v>
      </c>
      <c r="K616" t="s">
        <v>43</v>
      </c>
      <c r="L616" t="s">
        <v>34</v>
      </c>
      <c r="M616" t="s">
        <v>22</v>
      </c>
      <c r="N616" t="s">
        <v>22</v>
      </c>
      <c r="O616" t="str">
        <f>VLOOKUP(A616,Sheet1!A:D,4,0)</f>
        <v>Manual</v>
      </c>
      <c r="P616">
        <f>VLOOKUP(A616,Sheet1!A:I,8,0)</f>
        <v>434090</v>
      </c>
      <c r="Q616">
        <f>VLOOKUP(A616,Sheet1!A:I,9,0)</f>
        <v>0</v>
      </c>
      <c r="R616">
        <f>VLOOKUP(A616,Sheet1!A:E,5,0)</f>
        <v>413820</v>
      </c>
      <c r="S616">
        <f>VLOOKUP(A616,Sheet1!A:F,6,0)</f>
        <v>413820</v>
      </c>
      <c r="U616" t="e">
        <f>VLOOKUP(A616,New_scrd!A:H,8,0)</f>
        <v>#N/A</v>
      </c>
    </row>
    <row r="617" spans="1:21" hidden="1" x14ac:dyDescent="0.3">
      <c r="A617" t="s">
        <v>663</v>
      </c>
      <c r="B617" t="s">
        <v>24</v>
      </c>
      <c r="C617">
        <v>37</v>
      </c>
      <c r="D617" t="s">
        <v>68</v>
      </c>
      <c r="E617">
        <v>2010</v>
      </c>
      <c r="F617">
        <v>20</v>
      </c>
      <c r="G617">
        <v>0.43344048699999999</v>
      </c>
      <c r="H617" t="s">
        <v>17</v>
      </c>
      <c r="I617" t="s">
        <v>50</v>
      </c>
      <c r="J617" t="s">
        <v>50</v>
      </c>
      <c r="K617" t="s">
        <v>50</v>
      </c>
      <c r="L617" t="s">
        <v>50</v>
      </c>
      <c r="M617" t="s">
        <v>22</v>
      </c>
      <c r="N617" t="s">
        <v>37</v>
      </c>
      <c r="O617" t="str">
        <f>VLOOKUP(A617,Sheet1!A:D,4,0)</f>
        <v>Manual</v>
      </c>
      <c r="P617">
        <f>VLOOKUP(A617,Sheet1!A:I,8,0)</f>
        <v>321263</v>
      </c>
      <c r="Q617">
        <f>VLOOKUP(A617,Sheet1!A:I,9,0)</f>
        <v>0</v>
      </c>
      <c r="R617">
        <f>VLOOKUP(A617,Sheet1!A:E,5,0)</f>
        <v>153104</v>
      </c>
      <c r="S617">
        <f>VLOOKUP(A617,Sheet1!A:F,6,0)</f>
        <v>174340</v>
      </c>
      <c r="U617" t="e">
        <f>VLOOKUP(A617,New_scrd!A:H,8,0)</f>
        <v>#N/A</v>
      </c>
    </row>
    <row r="618" spans="1:21" hidden="1" x14ac:dyDescent="0.3">
      <c r="A618" t="s">
        <v>664</v>
      </c>
      <c r="B618" t="s">
        <v>15</v>
      </c>
      <c r="C618">
        <v>37</v>
      </c>
      <c r="D618" t="s">
        <v>31</v>
      </c>
      <c r="E618">
        <v>2015</v>
      </c>
      <c r="F618">
        <v>48</v>
      </c>
      <c r="G618">
        <v>0.62765304300000002</v>
      </c>
      <c r="H618" t="s">
        <v>17</v>
      </c>
      <c r="I618" t="s">
        <v>50</v>
      </c>
      <c r="J618" t="s">
        <v>50</v>
      </c>
      <c r="K618" t="s">
        <v>50</v>
      </c>
      <c r="L618" t="s">
        <v>50</v>
      </c>
      <c r="M618" t="s">
        <v>37</v>
      </c>
      <c r="N618" t="s">
        <v>22</v>
      </c>
      <c r="O618" t="str">
        <f>VLOOKUP(A618,Sheet1!A:D,4,0)</f>
        <v>Manual</v>
      </c>
      <c r="P618">
        <f>VLOOKUP(A618,Sheet1!A:I,8,0)</f>
        <v>675523</v>
      </c>
      <c r="Q618">
        <f>VLOOKUP(A618,Sheet1!A:I,9,0)</f>
        <v>675523</v>
      </c>
      <c r="R618">
        <f>VLOOKUP(A618,Sheet1!A:E,5,0)</f>
        <v>249508</v>
      </c>
      <c r="S618">
        <f>VLOOKUP(A618,Sheet1!A:F,6,0)</f>
        <v>364540</v>
      </c>
      <c r="U618" t="e">
        <f>VLOOKUP(A618,New_scrd!A:H,8,0)</f>
        <v>#N/A</v>
      </c>
    </row>
    <row r="619" spans="1:21" hidden="1" x14ac:dyDescent="0.3">
      <c r="A619" t="s">
        <v>665</v>
      </c>
      <c r="B619" t="s">
        <v>24</v>
      </c>
      <c r="C619">
        <v>61</v>
      </c>
      <c r="D619" t="s">
        <v>31</v>
      </c>
      <c r="E619">
        <v>2012</v>
      </c>
      <c r="F619">
        <v>47</v>
      </c>
      <c r="G619">
        <v>0.50606439000000003</v>
      </c>
      <c r="H619" t="s">
        <v>17</v>
      </c>
      <c r="I619" t="s">
        <v>50</v>
      </c>
      <c r="J619" t="s">
        <v>50</v>
      </c>
      <c r="K619" t="s">
        <v>50</v>
      </c>
      <c r="L619" t="s">
        <v>50</v>
      </c>
      <c r="M619" t="s">
        <v>22</v>
      </c>
      <c r="N619" t="s">
        <v>22</v>
      </c>
      <c r="O619" t="str">
        <f>VLOOKUP(A619,Sheet1!A:D,4,0)</f>
        <v>Green</v>
      </c>
      <c r="P619">
        <f>VLOOKUP(A619,Sheet1!A:I,8,0)</f>
        <v>495657</v>
      </c>
      <c r="Q619">
        <f>VLOOKUP(A619,Sheet1!A:I,9,0)</f>
        <v>0</v>
      </c>
      <c r="R619">
        <f>VLOOKUP(A619,Sheet1!A:E,5,0)</f>
        <v>303441.18</v>
      </c>
      <c r="S619">
        <f>VLOOKUP(A619,Sheet1!A:F,6,0)</f>
        <v>331381</v>
      </c>
      <c r="U619" t="e">
        <f>VLOOKUP(A619,New_scrd!A:H,8,0)</f>
        <v>#N/A</v>
      </c>
    </row>
    <row r="620" spans="1:21" hidden="1" x14ac:dyDescent="0.3">
      <c r="A620" t="s">
        <v>666</v>
      </c>
      <c r="B620" t="s">
        <v>24</v>
      </c>
      <c r="C620">
        <v>49</v>
      </c>
      <c r="D620" t="s">
        <v>31</v>
      </c>
      <c r="E620">
        <v>2012</v>
      </c>
      <c r="F620">
        <v>59</v>
      </c>
      <c r="G620">
        <v>0.54822439000000001</v>
      </c>
      <c r="H620" t="s">
        <v>72</v>
      </c>
      <c r="I620" t="s">
        <v>50</v>
      </c>
      <c r="J620" t="s">
        <v>50</v>
      </c>
      <c r="K620" t="s">
        <v>50</v>
      </c>
      <c r="L620" t="s">
        <v>50</v>
      </c>
      <c r="M620" t="s">
        <v>22</v>
      </c>
      <c r="N620" t="s">
        <v>22</v>
      </c>
      <c r="O620" t="str">
        <f>VLOOKUP(A620,Sheet1!A:D,4,0)</f>
        <v>NA</v>
      </c>
      <c r="P620">
        <f>VLOOKUP(A620,Sheet1!A:I,8,0)</f>
        <v>488435</v>
      </c>
      <c r="Q620">
        <f>VLOOKUP(A620,Sheet1!A:I,9,0)</f>
        <v>0</v>
      </c>
      <c r="R620">
        <f>VLOOKUP(A620,Sheet1!A:E,5,0)</f>
        <v>274308</v>
      </c>
      <c r="S620">
        <f>VLOOKUP(A620,Sheet1!A:F,6,0)</f>
        <v>297167</v>
      </c>
      <c r="U620" t="e">
        <f>VLOOKUP(A620,New_scrd!A:H,8,0)</f>
        <v>#N/A</v>
      </c>
    </row>
    <row r="621" spans="1:21" hidden="1" x14ac:dyDescent="0.3">
      <c r="A621" t="s">
        <v>667</v>
      </c>
      <c r="B621" t="s">
        <v>24</v>
      </c>
      <c r="C621">
        <v>31</v>
      </c>
      <c r="D621" t="s">
        <v>68</v>
      </c>
      <c r="E621">
        <v>2011</v>
      </c>
      <c r="F621">
        <v>24</v>
      </c>
      <c r="G621">
        <v>0.45393380500000002</v>
      </c>
      <c r="H621" t="s">
        <v>17</v>
      </c>
      <c r="I621" t="s">
        <v>146</v>
      </c>
      <c r="J621" t="s">
        <v>19</v>
      </c>
      <c r="K621" t="s">
        <v>109</v>
      </c>
      <c r="L621" t="s">
        <v>26</v>
      </c>
      <c r="M621" t="s">
        <v>22</v>
      </c>
      <c r="N621" t="s">
        <v>22</v>
      </c>
      <c r="O621" t="str">
        <f>VLOOKUP(A621,Sheet1!A:D,4,0)</f>
        <v>Manual</v>
      </c>
      <c r="P621">
        <f>VLOOKUP(A621,Sheet1!A:I,8,0)</f>
        <v>328305</v>
      </c>
      <c r="Q621">
        <f>VLOOKUP(A621,Sheet1!A:I,9,0)</f>
        <v>0</v>
      </c>
      <c r="R621">
        <f>VLOOKUP(A621,Sheet1!A:E,5,0)</f>
        <v>175162.81</v>
      </c>
      <c r="S621">
        <f>VLOOKUP(A621,Sheet1!A:F,6,0)</f>
        <v>205960</v>
      </c>
      <c r="U621" t="e">
        <f>VLOOKUP(A621,New_scrd!A:H,8,0)</f>
        <v>#N/A</v>
      </c>
    </row>
    <row r="622" spans="1:21" hidden="1" x14ac:dyDescent="0.3">
      <c r="A622" t="s">
        <v>668</v>
      </c>
      <c r="B622" t="s">
        <v>24</v>
      </c>
      <c r="C622">
        <v>13</v>
      </c>
      <c r="D622" t="s">
        <v>25</v>
      </c>
      <c r="E622">
        <v>2014</v>
      </c>
      <c r="F622">
        <v>29</v>
      </c>
      <c r="G622">
        <v>0.61038427699999998</v>
      </c>
      <c r="H622" t="s">
        <v>72</v>
      </c>
      <c r="I622" t="s">
        <v>50</v>
      </c>
      <c r="J622" t="s">
        <v>19</v>
      </c>
      <c r="K622" t="s">
        <v>227</v>
      </c>
      <c r="L622" t="s">
        <v>26</v>
      </c>
      <c r="M622" t="s">
        <v>37</v>
      </c>
      <c r="N622" t="s">
        <v>22</v>
      </c>
      <c r="O622" t="str">
        <f>VLOOKUP(A622,Sheet1!A:D,4,0)</f>
        <v>Manual</v>
      </c>
      <c r="P622">
        <f>VLOOKUP(A622,Sheet1!A:I,8,0)</f>
        <v>87828</v>
      </c>
      <c r="Q622">
        <f>VLOOKUP(A622,Sheet1!A:I,9,0)</f>
        <v>87828</v>
      </c>
      <c r="R622">
        <f>VLOOKUP(A622,Sheet1!A:E,5,0)</f>
        <v>735168.06</v>
      </c>
      <c r="S622">
        <f>VLOOKUP(A622,Sheet1!A:F,6,0)</f>
        <v>825656</v>
      </c>
      <c r="U622" t="e">
        <f>VLOOKUP(A622,New_scrd!A:H,8,0)</f>
        <v>#N/A</v>
      </c>
    </row>
    <row r="623" spans="1:21" hidden="1" x14ac:dyDescent="0.3">
      <c r="A623" t="s">
        <v>669</v>
      </c>
      <c r="B623" t="s">
        <v>15</v>
      </c>
      <c r="C623">
        <v>61</v>
      </c>
      <c r="D623" t="s">
        <v>28</v>
      </c>
      <c r="E623">
        <v>2016</v>
      </c>
      <c r="F623">
        <v>45</v>
      </c>
      <c r="G623">
        <v>0.69967999999999997</v>
      </c>
      <c r="H623" t="s">
        <v>17</v>
      </c>
      <c r="I623" t="s">
        <v>46</v>
      </c>
      <c r="J623" t="s">
        <v>32</v>
      </c>
      <c r="K623" t="s">
        <v>43</v>
      </c>
      <c r="L623" t="s">
        <v>34</v>
      </c>
      <c r="M623" t="s">
        <v>22</v>
      </c>
      <c r="N623" t="s">
        <v>22</v>
      </c>
      <c r="O623" t="str">
        <f>VLOOKUP(A623,Sheet1!A:D,4,0)</f>
        <v>NA</v>
      </c>
      <c r="P623">
        <f>VLOOKUP(A623,Sheet1!A:I,8,0)</f>
        <v>774957</v>
      </c>
      <c r="Q623">
        <f>VLOOKUP(A623,Sheet1!A:I,9,0)</f>
        <v>0</v>
      </c>
      <c r="R623">
        <f>VLOOKUP(A623,Sheet1!A:E,5,0)</f>
        <v>402574.52</v>
      </c>
      <c r="S623">
        <f>VLOOKUP(A623,Sheet1!A:F,6,0)</f>
        <v>412776</v>
      </c>
      <c r="U623" t="e">
        <f>VLOOKUP(A623,New_scrd!A:H,8,0)</f>
        <v>#N/A</v>
      </c>
    </row>
    <row r="624" spans="1:21" hidden="1" x14ac:dyDescent="0.3">
      <c r="A624" t="s">
        <v>670</v>
      </c>
      <c r="B624" t="s">
        <v>24</v>
      </c>
      <c r="C624">
        <v>25</v>
      </c>
      <c r="D624" t="s">
        <v>28</v>
      </c>
      <c r="E624">
        <v>2013</v>
      </c>
      <c r="F624">
        <v>25</v>
      </c>
      <c r="G624">
        <v>0.63167357499999999</v>
      </c>
      <c r="H624" t="s">
        <v>17</v>
      </c>
      <c r="I624" t="s">
        <v>50</v>
      </c>
      <c r="J624" t="s">
        <v>32</v>
      </c>
      <c r="K624" t="s">
        <v>20</v>
      </c>
      <c r="L624" t="s">
        <v>21</v>
      </c>
      <c r="M624" t="s">
        <v>22</v>
      </c>
      <c r="N624" t="s">
        <v>22</v>
      </c>
      <c r="O624" t="str">
        <f>VLOOKUP(A624,Sheet1!A:D,4,0)</f>
        <v>Manual</v>
      </c>
      <c r="P624">
        <f>VLOOKUP(A624,Sheet1!A:I,8,0)</f>
        <v>450737</v>
      </c>
      <c r="Q624">
        <f>VLOOKUP(A624,Sheet1!A:I,9,0)</f>
        <v>0</v>
      </c>
      <c r="R624">
        <f>VLOOKUP(A624,Sheet1!A:E,5,0)</f>
        <v>357932</v>
      </c>
      <c r="S624">
        <f>VLOOKUP(A624,Sheet1!A:F,6,0)</f>
        <v>367450</v>
      </c>
      <c r="U624" t="e">
        <f>VLOOKUP(A624,New_scrd!A:H,8,0)</f>
        <v>#N/A</v>
      </c>
    </row>
    <row r="625" spans="1:21" hidden="1" x14ac:dyDescent="0.3">
      <c r="A625" t="s">
        <v>671</v>
      </c>
      <c r="B625" t="s">
        <v>15</v>
      </c>
      <c r="C625">
        <v>61</v>
      </c>
      <c r="D625" t="s">
        <v>16</v>
      </c>
      <c r="E625">
        <v>2013</v>
      </c>
      <c r="F625">
        <v>35</v>
      </c>
      <c r="G625">
        <v>0.73976683899999995</v>
      </c>
      <c r="H625" t="s">
        <v>17</v>
      </c>
      <c r="I625" t="s">
        <v>54</v>
      </c>
      <c r="J625" t="s">
        <v>19</v>
      </c>
      <c r="K625" t="s">
        <v>43</v>
      </c>
      <c r="L625" t="s">
        <v>21</v>
      </c>
      <c r="M625" t="s">
        <v>22</v>
      </c>
      <c r="N625" t="s">
        <v>22</v>
      </c>
      <c r="O625" t="str">
        <f>VLOOKUP(A625,Sheet1!A:D,4,0)</f>
        <v>Manual</v>
      </c>
      <c r="P625">
        <f>VLOOKUP(A625,Sheet1!A:I,8,0)</f>
        <v>670516</v>
      </c>
      <c r="Q625">
        <f>VLOOKUP(A625,Sheet1!A:I,9,0)</f>
        <v>0</v>
      </c>
      <c r="R625">
        <f>VLOOKUP(A625,Sheet1!A:E,5,0)</f>
        <v>257570</v>
      </c>
      <c r="S625">
        <f>VLOOKUP(A625,Sheet1!A:F,6,0)</f>
        <v>257570</v>
      </c>
      <c r="U625" t="e">
        <f>VLOOKUP(A625,New_scrd!A:H,8,0)</f>
        <v>#N/A</v>
      </c>
    </row>
    <row r="626" spans="1:21" hidden="1" x14ac:dyDescent="0.3">
      <c r="A626" t="s">
        <v>672</v>
      </c>
      <c r="B626" t="s">
        <v>15</v>
      </c>
      <c r="C626">
        <v>61</v>
      </c>
      <c r="D626" t="s">
        <v>31</v>
      </c>
      <c r="E626">
        <v>2011</v>
      </c>
      <c r="F626">
        <v>48</v>
      </c>
      <c r="G626">
        <v>0.66549152499999997</v>
      </c>
      <c r="H626" t="s">
        <v>17</v>
      </c>
      <c r="I626" t="s">
        <v>18</v>
      </c>
      <c r="J626" t="s">
        <v>80</v>
      </c>
      <c r="K626" t="s">
        <v>43</v>
      </c>
      <c r="L626" t="s">
        <v>34</v>
      </c>
      <c r="M626" t="s">
        <v>22</v>
      </c>
      <c r="N626" t="s">
        <v>37</v>
      </c>
      <c r="O626" t="str">
        <f>VLOOKUP(A626,Sheet1!A:D,4,0)</f>
        <v>NA</v>
      </c>
      <c r="P626">
        <f>VLOOKUP(A626,Sheet1!A:I,8,0)</f>
        <v>570729</v>
      </c>
      <c r="Q626">
        <f>VLOOKUP(A626,Sheet1!A:I,9,0)</f>
        <v>0</v>
      </c>
      <c r="R626">
        <f>VLOOKUP(A626,Sheet1!A:E,5,0)</f>
        <v>341325</v>
      </c>
      <c r="S626">
        <f>VLOOKUP(A626,Sheet1!A:F,6,0)</f>
        <v>341325</v>
      </c>
      <c r="U626" t="e">
        <f>VLOOKUP(A626,New_scrd!A:H,8,0)</f>
        <v>#N/A</v>
      </c>
    </row>
    <row r="627" spans="1:21" hidden="1" x14ac:dyDescent="0.3">
      <c r="A627" t="s">
        <v>673</v>
      </c>
      <c r="B627" t="s">
        <v>24</v>
      </c>
      <c r="C627">
        <v>37</v>
      </c>
      <c r="D627" t="s">
        <v>16</v>
      </c>
      <c r="E627">
        <v>2017</v>
      </c>
      <c r="F627">
        <v>42</v>
      </c>
      <c r="G627">
        <v>0.78392666700000002</v>
      </c>
      <c r="H627" t="s">
        <v>72</v>
      </c>
      <c r="I627" t="s">
        <v>63</v>
      </c>
      <c r="J627" t="s">
        <v>32</v>
      </c>
      <c r="K627" t="s">
        <v>20</v>
      </c>
      <c r="L627" t="s">
        <v>34</v>
      </c>
      <c r="M627" t="s">
        <v>37</v>
      </c>
      <c r="N627" t="s">
        <v>37</v>
      </c>
      <c r="O627" t="str">
        <f>VLOOKUP(A627,Sheet1!A:D,4,0)</f>
        <v>Green</v>
      </c>
      <c r="P627">
        <f>VLOOKUP(A627,Sheet1!A:I,8,0)</f>
        <v>898509</v>
      </c>
      <c r="Q627">
        <f>VLOOKUP(A627,Sheet1!A:I,9,0)</f>
        <v>898509</v>
      </c>
      <c r="R627">
        <f>VLOOKUP(A627,Sheet1!A:E,5,0)</f>
        <v>159907.29</v>
      </c>
      <c r="S627">
        <f>VLOOKUP(A627,Sheet1!A:F,6,0)</f>
        <v>796784</v>
      </c>
      <c r="U627" t="e">
        <f>VLOOKUP(A627,New_scrd!A:H,8,0)</f>
        <v>#N/A</v>
      </c>
    </row>
    <row r="628" spans="1:21" hidden="1" x14ac:dyDescent="0.3">
      <c r="A628" t="s">
        <v>674</v>
      </c>
      <c r="B628" t="s">
        <v>24</v>
      </c>
      <c r="C628">
        <v>37</v>
      </c>
      <c r="D628" t="s">
        <v>25</v>
      </c>
      <c r="E628">
        <v>2016</v>
      </c>
      <c r="F628">
        <v>22</v>
      </c>
      <c r="G628">
        <v>0.62816966900000004</v>
      </c>
      <c r="H628" t="s">
        <v>17</v>
      </c>
      <c r="I628" t="s">
        <v>50</v>
      </c>
      <c r="J628" t="s">
        <v>50</v>
      </c>
      <c r="K628" t="s">
        <v>50</v>
      </c>
      <c r="L628" t="s">
        <v>50</v>
      </c>
      <c r="M628" t="s">
        <v>37</v>
      </c>
      <c r="N628" t="s">
        <v>22</v>
      </c>
      <c r="O628" t="str">
        <f>VLOOKUP(A628,Sheet1!A:D,4,0)</f>
        <v>Manual</v>
      </c>
      <c r="P628">
        <f>VLOOKUP(A628,Sheet1!A:I,8,0)</f>
        <v>650032</v>
      </c>
      <c r="Q628">
        <f>VLOOKUP(A628,Sheet1!A:I,9,0)</f>
        <v>650032</v>
      </c>
      <c r="R628">
        <f>VLOOKUP(A628,Sheet1!A:E,5,0)</f>
        <v>242383</v>
      </c>
      <c r="S628">
        <f>VLOOKUP(A628,Sheet1!A:F,6,0)</f>
        <v>356213</v>
      </c>
      <c r="U628" t="e">
        <f>VLOOKUP(A628,New_scrd!A:H,8,0)</f>
        <v>#N/A</v>
      </c>
    </row>
    <row r="629" spans="1:21" hidden="1" x14ac:dyDescent="0.3">
      <c r="A629" t="s">
        <v>675</v>
      </c>
      <c r="B629" t="s">
        <v>24</v>
      </c>
      <c r="C629">
        <v>25</v>
      </c>
      <c r="D629" t="s">
        <v>25</v>
      </c>
      <c r="E629">
        <v>2017</v>
      </c>
      <c r="F629">
        <v>34</v>
      </c>
      <c r="G629">
        <v>0.63606750000000001</v>
      </c>
      <c r="H629" t="s">
        <v>17</v>
      </c>
      <c r="I629" t="s">
        <v>63</v>
      </c>
      <c r="J629" t="s">
        <v>19</v>
      </c>
      <c r="K629" t="s">
        <v>227</v>
      </c>
      <c r="L629" t="s">
        <v>21</v>
      </c>
      <c r="M629" t="s">
        <v>22</v>
      </c>
      <c r="N629" t="s">
        <v>22</v>
      </c>
      <c r="O629" t="str">
        <f>VLOOKUP(A629,Sheet1!A:D,4,0)</f>
        <v>NA</v>
      </c>
      <c r="P629">
        <f>VLOOKUP(A629,Sheet1!A:I,8,0)</f>
        <v>520954</v>
      </c>
      <c r="Q629">
        <f>VLOOKUP(A629,Sheet1!A:I,9,0)</f>
        <v>0</v>
      </c>
      <c r="R629">
        <f>VLOOKUP(A629,Sheet1!A:E,5,0)</f>
        <v>504119</v>
      </c>
      <c r="S629">
        <f>VLOOKUP(A629,Sheet1!A:F,6,0)</f>
        <v>504119</v>
      </c>
      <c r="U629" t="e">
        <f>VLOOKUP(A629,New_scrd!A:H,8,0)</f>
        <v>#N/A</v>
      </c>
    </row>
    <row r="630" spans="1:21" hidden="1" x14ac:dyDescent="0.3">
      <c r="A630" t="s">
        <v>676</v>
      </c>
      <c r="B630" t="s">
        <v>24</v>
      </c>
      <c r="C630">
        <v>24</v>
      </c>
      <c r="D630" t="s">
        <v>28</v>
      </c>
      <c r="E630">
        <v>2012</v>
      </c>
      <c r="F630">
        <v>34</v>
      </c>
      <c r="G630">
        <v>0.79449793700000004</v>
      </c>
      <c r="H630" t="s">
        <v>17</v>
      </c>
      <c r="I630" t="s">
        <v>50</v>
      </c>
      <c r="J630" t="s">
        <v>32</v>
      </c>
      <c r="K630" t="s">
        <v>20</v>
      </c>
      <c r="L630" t="s">
        <v>34</v>
      </c>
      <c r="M630" t="s">
        <v>22</v>
      </c>
      <c r="N630" t="s">
        <v>22</v>
      </c>
      <c r="O630" t="str">
        <f>VLOOKUP(A630,Sheet1!A:D,4,0)</f>
        <v>Manual</v>
      </c>
      <c r="P630">
        <f>VLOOKUP(A630,Sheet1!A:I,8,0)</f>
        <v>240066</v>
      </c>
      <c r="Q630">
        <f>VLOOKUP(A630,Sheet1!A:I,9,0)</f>
        <v>0</v>
      </c>
      <c r="R630">
        <f>VLOOKUP(A630,Sheet1!A:E,5,0)</f>
        <v>198639</v>
      </c>
      <c r="S630">
        <f>VLOOKUP(A630,Sheet1!A:F,6,0)</f>
        <v>198639</v>
      </c>
      <c r="U630" t="e">
        <f>VLOOKUP(A630,New_scrd!A:H,8,0)</f>
        <v>#N/A</v>
      </c>
    </row>
    <row r="631" spans="1:21" hidden="1" x14ac:dyDescent="0.3">
      <c r="A631" t="s">
        <v>677</v>
      </c>
      <c r="B631" t="s">
        <v>24</v>
      </c>
      <c r="C631">
        <v>37</v>
      </c>
      <c r="D631" t="s">
        <v>28</v>
      </c>
      <c r="E631">
        <v>2005</v>
      </c>
      <c r="F631">
        <v>53</v>
      </c>
      <c r="G631">
        <v>0.83528972000000001</v>
      </c>
      <c r="H631" t="s">
        <v>72</v>
      </c>
      <c r="I631" t="s">
        <v>46</v>
      </c>
      <c r="J631" t="s">
        <v>19</v>
      </c>
      <c r="K631" t="s">
        <v>20</v>
      </c>
      <c r="L631" t="s">
        <v>21</v>
      </c>
      <c r="M631" t="s">
        <v>37</v>
      </c>
      <c r="N631" t="s">
        <v>22</v>
      </c>
      <c r="O631" t="str">
        <f>VLOOKUP(A631,Sheet1!A:D,4,0)</f>
        <v>NA</v>
      </c>
      <c r="P631">
        <f>VLOOKUP(A631,Sheet1!A:I,8,0)</f>
        <v>430773</v>
      </c>
      <c r="Q631">
        <f>VLOOKUP(A631,Sheet1!A:I,9,0)</f>
        <v>430773</v>
      </c>
      <c r="R631">
        <f>VLOOKUP(A631,Sheet1!A:E,5,0)</f>
        <v>369233</v>
      </c>
      <c r="S631">
        <f>VLOOKUP(A631,Sheet1!A:F,6,0)</f>
        <v>473879</v>
      </c>
      <c r="U631" t="e">
        <f>VLOOKUP(A631,New_scrd!A:H,8,0)</f>
        <v>#N/A</v>
      </c>
    </row>
    <row r="632" spans="1:21" hidden="1" x14ac:dyDescent="0.3">
      <c r="A632" t="s">
        <v>678</v>
      </c>
      <c r="B632" t="s">
        <v>15</v>
      </c>
      <c r="C632">
        <v>37</v>
      </c>
      <c r="D632" t="s">
        <v>31</v>
      </c>
      <c r="E632">
        <v>2012</v>
      </c>
      <c r="F632">
        <v>52</v>
      </c>
      <c r="G632">
        <v>0.80481170199999996</v>
      </c>
      <c r="H632" t="s">
        <v>17</v>
      </c>
      <c r="I632" t="s">
        <v>50</v>
      </c>
      <c r="J632" t="s">
        <v>50</v>
      </c>
      <c r="K632" t="s">
        <v>50</v>
      </c>
      <c r="L632" t="s">
        <v>50</v>
      </c>
      <c r="M632" t="s">
        <v>22</v>
      </c>
      <c r="N632" t="s">
        <v>22</v>
      </c>
      <c r="O632" t="str">
        <f>VLOOKUP(A632,Sheet1!A:D,4,0)</f>
        <v>Manual</v>
      </c>
      <c r="P632">
        <f>VLOOKUP(A632,Sheet1!A:I,8,0)</f>
        <v>617040</v>
      </c>
      <c r="Q632">
        <f>VLOOKUP(A632,Sheet1!A:I,9,0)</f>
        <v>0</v>
      </c>
      <c r="R632">
        <f>VLOOKUP(A632,Sheet1!A:E,5,0)</f>
        <v>357599</v>
      </c>
      <c r="S632">
        <f>VLOOKUP(A632,Sheet1!A:F,6,0)</f>
        <v>357599</v>
      </c>
      <c r="U632" t="e">
        <f>VLOOKUP(A632,New_scrd!A:H,8,0)</f>
        <v>#N/A</v>
      </c>
    </row>
    <row r="633" spans="1:21" hidden="1" x14ac:dyDescent="0.3">
      <c r="A633" t="s">
        <v>679</v>
      </c>
      <c r="B633" t="s">
        <v>24</v>
      </c>
      <c r="C633">
        <v>25</v>
      </c>
      <c r="D633" t="s">
        <v>68</v>
      </c>
      <c r="E633">
        <v>2005</v>
      </c>
      <c r="F633">
        <v>18</v>
      </c>
      <c r="G633">
        <v>0.30531026999999999</v>
      </c>
      <c r="H633" t="s">
        <v>72</v>
      </c>
      <c r="I633" t="s">
        <v>50</v>
      </c>
      <c r="J633" t="s">
        <v>50</v>
      </c>
      <c r="K633" t="s">
        <v>50</v>
      </c>
      <c r="L633" t="s">
        <v>50</v>
      </c>
      <c r="M633" t="s">
        <v>22</v>
      </c>
      <c r="N633" t="s">
        <v>22</v>
      </c>
      <c r="O633" t="str">
        <f>VLOOKUP(A633,Sheet1!A:D,4,0)</f>
        <v>Green</v>
      </c>
      <c r="P633">
        <f>VLOOKUP(A633,Sheet1!A:I,8,0)</f>
        <v>93088</v>
      </c>
      <c r="Q633">
        <f>VLOOKUP(A633,Sheet1!A:I,9,0)</f>
        <v>0</v>
      </c>
      <c r="R633">
        <f>VLOOKUP(A633,Sheet1!A:E,5,0)</f>
        <v>227851</v>
      </c>
      <c r="S633">
        <f>VLOOKUP(A633,Sheet1!A:F,6,0)</f>
        <v>227851</v>
      </c>
      <c r="U633" t="e">
        <f>VLOOKUP(A633,New_scrd!A:H,8,0)</f>
        <v>#N/A</v>
      </c>
    </row>
    <row r="634" spans="1:21" hidden="1" x14ac:dyDescent="0.3">
      <c r="A634" t="s">
        <v>680</v>
      </c>
      <c r="B634" t="s">
        <v>15</v>
      </c>
      <c r="C634">
        <v>49</v>
      </c>
      <c r="D634" t="s">
        <v>16</v>
      </c>
      <c r="E634">
        <v>2011</v>
      </c>
      <c r="F634">
        <v>38</v>
      </c>
      <c r="G634">
        <v>6.8308820289999996</v>
      </c>
      <c r="H634" t="s">
        <v>72</v>
      </c>
      <c r="I634" t="s">
        <v>46</v>
      </c>
      <c r="J634" t="s">
        <v>32</v>
      </c>
      <c r="K634" t="s">
        <v>20</v>
      </c>
      <c r="L634" t="s">
        <v>34</v>
      </c>
      <c r="M634" t="s">
        <v>37</v>
      </c>
      <c r="N634" t="s">
        <v>22</v>
      </c>
      <c r="O634" t="str">
        <f>VLOOKUP(A634,Sheet1!A:D,4,0)</f>
        <v>Green</v>
      </c>
      <c r="P634">
        <f>VLOOKUP(A634,Sheet1!A:I,8,0)</f>
        <v>605688</v>
      </c>
      <c r="Q634">
        <f>VLOOKUP(A634,Sheet1!A:I,9,0)</f>
        <v>605688</v>
      </c>
      <c r="R634">
        <f>VLOOKUP(A634,Sheet1!A:E,5,0)</f>
        <v>324172.33</v>
      </c>
      <c r="S634">
        <f>VLOOKUP(A634,Sheet1!A:F,6,0)</f>
        <v>419356</v>
      </c>
      <c r="U634" t="e">
        <f>VLOOKUP(A634,New_scrd!A:H,8,0)</f>
        <v>#N/A</v>
      </c>
    </row>
    <row r="635" spans="1:21" hidden="1" x14ac:dyDescent="0.3">
      <c r="A635" t="s">
        <v>681</v>
      </c>
      <c r="B635" t="s">
        <v>15</v>
      </c>
      <c r="C635">
        <v>37</v>
      </c>
      <c r="D635" t="s">
        <v>28</v>
      </c>
      <c r="E635">
        <v>2011</v>
      </c>
      <c r="F635">
        <v>30</v>
      </c>
      <c r="G635">
        <v>0.75131045200000002</v>
      </c>
      <c r="H635" t="s">
        <v>72</v>
      </c>
      <c r="I635" t="s">
        <v>63</v>
      </c>
      <c r="J635" t="s">
        <v>19</v>
      </c>
      <c r="K635" t="s">
        <v>20</v>
      </c>
      <c r="L635" t="s">
        <v>50</v>
      </c>
      <c r="M635" t="s">
        <v>22</v>
      </c>
      <c r="N635" t="s">
        <v>22</v>
      </c>
      <c r="O635" t="str">
        <f>VLOOKUP(A635,Sheet1!A:D,4,0)</f>
        <v>Green</v>
      </c>
      <c r="P635">
        <f>VLOOKUP(A635,Sheet1!A:I,8,0)</f>
        <v>428019</v>
      </c>
      <c r="Q635">
        <f>VLOOKUP(A635,Sheet1!A:I,9,0)</f>
        <v>0</v>
      </c>
      <c r="R635">
        <f>VLOOKUP(A635,Sheet1!A:E,5,0)</f>
        <v>609819</v>
      </c>
      <c r="S635">
        <f>VLOOKUP(A635,Sheet1!A:F,6,0)</f>
        <v>609819</v>
      </c>
      <c r="U635" t="e">
        <f>VLOOKUP(A635,New_scrd!A:H,8,0)</f>
        <v>#N/A</v>
      </c>
    </row>
    <row r="636" spans="1:21" hidden="1" x14ac:dyDescent="0.3">
      <c r="A636" t="s">
        <v>682</v>
      </c>
      <c r="B636" t="s">
        <v>24</v>
      </c>
      <c r="C636">
        <v>13</v>
      </c>
      <c r="D636" t="s">
        <v>414</v>
      </c>
      <c r="E636">
        <v>2011</v>
      </c>
      <c r="F636">
        <v>43</v>
      </c>
      <c r="G636">
        <v>0.113390452</v>
      </c>
      <c r="H636" t="s">
        <v>72</v>
      </c>
      <c r="I636" t="s">
        <v>63</v>
      </c>
      <c r="J636" t="s">
        <v>50</v>
      </c>
      <c r="K636" t="s">
        <v>50</v>
      </c>
      <c r="L636" t="s">
        <v>50</v>
      </c>
      <c r="M636" t="s">
        <v>22</v>
      </c>
      <c r="N636" t="s">
        <v>22</v>
      </c>
      <c r="O636" t="str">
        <f>VLOOKUP(A636,Sheet1!A:D,4,0)</f>
        <v>Manual</v>
      </c>
      <c r="P636">
        <f>VLOOKUP(A636,Sheet1!A:I,8,0)</f>
        <v>0</v>
      </c>
      <c r="Q636">
        <f>VLOOKUP(A636,Sheet1!A:I,9,0)</f>
        <v>0</v>
      </c>
      <c r="R636">
        <f>VLOOKUP(A636,Sheet1!A:E,5,0)</f>
        <v>168532</v>
      </c>
      <c r="S636">
        <f>VLOOKUP(A636,Sheet1!A:F,6,0)</f>
        <v>168532</v>
      </c>
      <c r="U636" t="e">
        <f>VLOOKUP(A636,New_scrd!A:H,8,0)</f>
        <v>#N/A</v>
      </c>
    </row>
    <row r="637" spans="1:21" hidden="1" x14ac:dyDescent="0.3">
      <c r="A637" t="s">
        <v>683</v>
      </c>
      <c r="B637" t="s">
        <v>15</v>
      </c>
      <c r="C637">
        <v>25</v>
      </c>
      <c r="D637" t="s">
        <v>68</v>
      </c>
      <c r="E637">
        <v>2007</v>
      </c>
      <c r="F637">
        <v>24</v>
      </c>
      <c r="G637">
        <v>0.56928672300000005</v>
      </c>
      <c r="H637" t="s">
        <v>72</v>
      </c>
      <c r="I637" t="s">
        <v>50</v>
      </c>
      <c r="J637" t="s">
        <v>50</v>
      </c>
      <c r="K637" t="s">
        <v>50</v>
      </c>
      <c r="L637" t="s">
        <v>50</v>
      </c>
      <c r="M637" t="s">
        <v>22</v>
      </c>
      <c r="N637" t="s">
        <v>37</v>
      </c>
      <c r="O637" t="str">
        <f>VLOOKUP(A637,Sheet1!A:D,4,0)</f>
        <v>Manual</v>
      </c>
      <c r="P637">
        <f>VLOOKUP(A637,Sheet1!A:I,8,0)</f>
        <v>128236</v>
      </c>
      <c r="Q637">
        <f>VLOOKUP(A637,Sheet1!A:I,9,0)</f>
        <v>0</v>
      </c>
      <c r="R637">
        <f>VLOOKUP(A637,Sheet1!A:E,5,0)</f>
        <v>489560</v>
      </c>
      <c r="S637">
        <f>VLOOKUP(A637,Sheet1!A:F,6,0)</f>
        <v>489560</v>
      </c>
      <c r="U637" t="e">
        <f>VLOOKUP(A637,New_scrd!A:H,8,0)</f>
        <v>#N/A</v>
      </c>
    </row>
    <row r="638" spans="1:21" hidden="1" x14ac:dyDescent="0.3">
      <c r="A638" t="s">
        <v>684</v>
      </c>
      <c r="B638" t="s">
        <v>24</v>
      </c>
      <c r="C638">
        <v>24</v>
      </c>
      <c r="D638" t="s">
        <v>25</v>
      </c>
      <c r="E638">
        <v>2012</v>
      </c>
      <c r="F638">
        <v>42</v>
      </c>
      <c r="G638">
        <v>0.36292682900000001</v>
      </c>
      <c r="H638" t="s">
        <v>72</v>
      </c>
      <c r="I638" t="s">
        <v>293</v>
      </c>
      <c r="J638" t="s">
        <v>80</v>
      </c>
      <c r="K638" t="s">
        <v>227</v>
      </c>
      <c r="L638" t="s">
        <v>34</v>
      </c>
      <c r="M638" t="s">
        <v>22</v>
      </c>
      <c r="N638" t="s">
        <v>37</v>
      </c>
      <c r="O638" t="str">
        <f>VLOOKUP(A638,Sheet1!A:D,4,0)</f>
        <v>Manual</v>
      </c>
      <c r="P638">
        <f>VLOOKUP(A638,Sheet1!A:I,8,0)</f>
        <v>288458</v>
      </c>
      <c r="Q638">
        <f>VLOOKUP(A638,Sheet1!A:I,9,0)</f>
        <v>0</v>
      </c>
      <c r="R638">
        <f>VLOOKUP(A638,Sheet1!A:E,5,0)</f>
        <v>246458.54</v>
      </c>
      <c r="S638">
        <f>VLOOKUP(A638,Sheet1!A:F,6,0)</f>
        <v>297401</v>
      </c>
      <c r="U638" t="e">
        <f>VLOOKUP(A638,New_scrd!A:H,8,0)</f>
        <v>#N/A</v>
      </c>
    </row>
    <row r="639" spans="1:21" hidden="1" x14ac:dyDescent="0.3">
      <c r="A639" t="s">
        <v>685</v>
      </c>
      <c r="B639" t="s">
        <v>24</v>
      </c>
      <c r="C639">
        <v>18</v>
      </c>
      <c r="D639" t="s">
        <v>68</v>
      </c>
      <c r="E639">
        <v>2008</v>
      </c>
      <c r="F639">
        <v>37</v>
      </c>
      <c r="G639">
        <v>0.31075947700000001</v>
      </c>
      <c r="H639" t="s">
        <v>72</v>
      </c>
      <c r="I639" t="s">
        <v>46</v>
      </c>
      <c r="J639" t="s">
        <v>32</v>
      </c>
      <c r="K639" t="s">
        <v>78</v>
      </c>
      <c r="L639" t="s">
        <v>34</v>
      </c>
      <c r="M639" t="s">
        <v>22</v>
      </c>
      <c r="N639" t="s">
        <v>22</v>
      </c>
      <c r="O639" t="str">
        <f>VLOOKUP(A639,Sheet1!A:D,4,0)</f>
        <v>Manual</v>
      </c>
      <c r="P639">
        <f>VLOOKUP(A639,Sheet1!A:I,8,0)</f>
        <v>88350</v>
      </c>
      <c r="Q639">
        <f>VLOOKUP(A639,Sheet1!A:I,9,0)</f>
        <v>0</v>
      </c>
      <c r="R639">
        <f>VLOOKUP(A639,Sheet1!A:E,5,0)</f>
        <v>241275</v>
      </c>
      <c r="S639">
        <f>VLOOKUP(A639,Sheet1!A:F,6,0)</f>
        <v>264825</v>
      </c>
      <c r="U639" t="e">
        <f>VLOOKUP(A639,New_scrd!A:H,8,0)</f>
        <v>#N/A</v>
      </c>
    </row>
    <row r="640" spans="1:21" hidden="1" x14ac:dyDescent="0.3">
      <c r="A640" t="s">
        <v>686</v>
      </c>
      <c r="B640" t="s">
        <v>15</v>
      </c>
      <c r="C640">
        <v>61</v>
      </c>
      <c r="D640" t="s">
        <v>25</v>
      </c>
      <c r="E640">
        <v>2018</v>
      </c>
      <c r="F640">
        <v>58</v>
      </c>
      <c r="G640">
        <v>0.80665435900000004</v>
      </c>
      <c r="H640" t="s">
        <v>72</v>
      </c>
      <c r="I640" t="s">
        <v>46</v>
      </c>
      <c r="J640" t="s">
        <v>19</v>
      </c>
      <c r="K640" t="s">
        <v>43</v>
      </c>
      <c r="L640" t="s">
        <v>34</v>
      </c>
      <c r="M640" t="s">
        <v>22</v>
      </c>
      <c r="N640" t="s">
        <v>22</v>
      </c>
      <c r="O640" t="str">
        <f>VLOOKUP(A640,Sheet1!A:D,4,0)</f>
        <v>Green</v>
      </c>
      <c r="P640">
        <f>VLOOKUP(A640,Sheet1!A:I,8,0)</f>
        <v>825127</v>
      </c>
      <c r="Q640">
        <f>VLOOKUP(A640,Sheet1!A:I,9,0)</f>
        <v>0</v>
      </c>
      <c r="R640">
        <f>VLOOKUP(A640,Sheet1!A:E,5,0)</f>
        <v>673518.24</v>
      </c>
      <c r="S640">
        <f>VLOOKUP(A640,Sheet1!A:F,6,0)</f>
        <v>677900</v>
      </c>
      <c r="U640" t="e">
        <f>VLOOKUP(A640,New_scrd!A:H,8,0)</f>
        <v>#N/A</v>
      </c>
    </row>
    <row r="641" spans="1:21" hidden="1" x14ac:dyDescent="0.3">
      <c r="A641" t="s">
        <v>687</v>
      </c>
      <c r="B641" t="s">
        <v>24</v>
      </c>
      <c r="C641">
        <v>61</v>
      </c>
      <c r="D641" t="s">
        <v>31</v>
      </c>
      <c r="E641">
        <v>2011</v>
      </c>
      <c r="F641">
        <v>32</v>
      </c>
      <c r="G641">
        <v>0.46755819399999998</v>
      </c>
      <c r="H641" t="s">
        <v>17</v>
      </c>
      <c r="I641" t="s">
        <v>50</v>
      </c>
      <c r="J641" t="s">
        <v>50</v>
      </c>
      <c r="K641" t="s">
        <v>50</v>
      </c>
      <c r="L641" t="s">
        <v>50</v>
      </c>
      <c r="M641" t="s">
        <v>22</v>
      </c>
      <c r="N641" t="s">
        <v>22</v>
      </c>
      <c r="O641" t="str">
        <f>VLOOKUP(A641,Sheet1!A:D,4,0)</f>
        <v>Green</v>
      </c>
      <c r="P641">
        <f>VLOOKUP(A641,Sheet1!A:I,8,0)</f>
        <v>450874</v>
      </c>
      <c r="Q641">
        <f>VLOOKUP(A641,Sheet1!A:I,9,0)</f>
        <v>0</v>
      </c>
      <c r="R641">
        <f>VLOOKUP(A641,Sheet1!A:E,5,0)</f>
        <v>208011</v>
      </c>
      <c r="S641">
        <f>VLOOKUP(A641,Sheet1!A:F,6,0)</f>
        <v>235905</v>
      </c>
      <c r="U641" t="e">
        <f>VLOOKUP(A641,New_scrd!A:H,8,0)</f>
        <v>#N/A</v>
      </c>
    </row>
    <row r="642" spans="1:21" hidden="1" x14ac:dyDescent="0.3">
      <c r="A642" t="s">
        <v>688</v>
      </c>
      <c r="B642" t="s">
        <v>24</v>
      </c>
      <c r="C642">
        <v>48</v>
      </c>
      <c r="D642" t="s">
        <v>68</v>
      </c>
      <c r="E642">
        <v>2011</v>
      </c>
      <c r="F642">
        <v>34</v>
      </c>
      <c r="G642">
        <v>0.53298565799999997</v>
      </c>
      <c r="H642" t="s">
        <v>17</v>
      </c>
      <c r="I642" t="s">
        <v>63</v>
      </c>
      <c r="J642" t="s">
        <v>32</v>
      </c>
      <c r="K642" t="s">
        <v>20</v>
      </c>
      <c r="L642" t="s">
        <v>149</v>
      </c>
      <c r="M642" t="s">
        <v>37</v>
      </c>
      <c r="N642" t="s">
        <v>22</v>
      </c>
      <c r="O642" t="str">
        <f>VLOOKUP(A642,Sheet1!A:D,4,0)</f>
        <v>Manual</v>
      </c>
      <c r="P642">
        <f>VLOOKUP(A642,Sheet1!A:I,8,0)</f>
        <v>463984</v>
      </c>
      <c r="Q642">
        <f>VLOOKUP(A642,Sheet1!A:I,9,0)</f>
        <v>0</v>
      </c>
      <c r="R642">
        <f>VLOOKUP(A642,Sheet1!A:E,5,0)</f>
        <v>219558</v>
      </c>
      <c r="S642">
        <f>VLOOKUP(A642,Sheet1!A:F,6,0)</f>
        <v>257127</v>
      </c>
      <c r="U642" t="e">
        <f>VLOOKUP(A642,New_scrd!A:H,8,0)</f>
        <v>#N/A</v>
      </c>
    </row>
    <row r="643" spans="1:21" hidden="1" x14ac:dyDescent="0.3">
      <c r="A643" t="s">
        <v>689</v>
      </c>
      <c r="B643" t="s">
        <v>24</v>
      </c>
      <c r="C643">
        <v>49</v>
      </c>
      <c r="D643" t="s">
        <v>25</v>
      </c>
      <c r="E643">
        <v>2015</v>
      </c>
      <c r="F643">
        <v>45</v>
      </c>
      <c r="G643">
        <v>0.58656695700000006</v>
      </c>
      <c r="H643" t="s">
        <v>72</v>
      </c>
      <c r="I643" t="s">
        <v>63</v>
      </c>
      <c r="J643" t="s">
        <v>32</v>
      </c>
      <c r="K643" t="s">
        <v>227</v>
      </c>
      <c r="L643" t="s">
        <v>21</v>
      </c>
      <c r="M643" t="s">
        <v>22</v>
      </c>
      <c r="N643" t="s">
        <v>22</v>
      </c>
      <c r="O643" t="str">
        <f>VLOOKUP(A643,Sheet1!A:D,4,0)</f>
        <v>NA</v>
      </c>
      <c r="P643">
        <f>VLOOKUP(A643,Sheet1!A:I,8,0)</f>
        <v>708110</v>
      </c>
      <c r="Q643">
        <f>VLOOKUP(A643,Sheet1!A:I,9,0)</f>
        <v>0</v>
      </c>
      <c r="R643">
        <f>VLOOKUP(A643,Sheet1!A:E,5,0)</f>
        <v>392214.81</v>
      </c>
      <c r="S643">
        <f>VLOOKUP(A643,Sheet1!A:F,6,0)</f>
        <v>476704</v>
      </c>
      <c r="U643" t="e">
        <f>VLOOKUP(A643,New_scrd!A:H,8,0)</f>
        <v>#N/A</v>
      </c>
    </row>
    <row r="644" spans="1:21" hidden="1" x14ac:dyDescent="0.3">
      <c r="A644" t="s">
        <v>690</v>
      </c>
      <c r="B644" t="s">
        <v>24</v>
      </c>
      <c r="C644">
        <v>61</v>
      </c>
      <c r="D644" t="s">
        <v>31</v>
      </c>
      <c r="E644">
        <v>2011</v>
      </c>
      <c r="F644">
        <v>60</v>
      </c>
      <c r="G644">
        <v>0.58694879799999999</v>
      </c>
      <c r="H644" t="s">
        <v>17</v>
      </c>
      <c r="I644" t="s">
        <v>50</v>
      </c>
      <c r="J644" t="s">
        <v>50</v>
      </c>
      <c r="K644" t="s">
        <v>50</v>
      </c>
      <c r="L644" t="s">
        <v>50</v>
      </c>
      <c r="M644" t="s">
        <v>22</v>
      </c>
      <c r="N644" t="s">
        <v>22</v>
      </c>
      <c r="O644" t="str">
        <f>VLOOKUP(A644,Sheet1!A:D,4,0)</f>
        <v>Manual</v>
      </c>
      <c r="P644">
        <f>VLOOKUP(A644,Sheet1!A:I,8,0)</f>
        <v>492404</v>
      </c>
      <c r="Q644">
        <f>VLOOKUP(A644,Sheet1!A:I,9,0)</f>
        <v>0</v>
      </c>
      <c r="R644">
        <f>VLOOKUP(A644,Sheet1!A:E,5,0)</f>
        <v>172755</v>
      </c>
      <c r="S644">
        <f>VLOOKUP(A644,Sheet1!A:F,6,0)</f>
        <v>197130</v>
      </c>
      <c r="U644" t="e">
        <f>VLOOKUP(A644,New_scrd!A:H,8,0)</f>
        <v>#N/A</v>
      </c>
    </row>
    <row r="645" spans="1:21" hidden="1" x14ac:dyDescent="0.3">
      <c r="A645" t="s">
        <v>691</v>
      </c>
      <c r="B645" t="s">
        <v>24</v>
      </c>
      <c r="C645">
        <v>72</v>
      </c>
      <c r="D645" t="s">
        <v>25</v>
      </c>
      <c r="E645">
        <v>2012</v>
      </c>
      <c r="F645">
        <v>35</v>
      </c>
      <c r="G645">
        <v>0.79962370599999999</v>
      </c>
      <c r="H645" t="s">
        <v>72</v>
      </c>
      <c r="I645" t="s">
        <v>46</v>
      </c>
      <c r="J645" t="s">
        <v>19</v>
      </c>
      <c r="K645" t="s">
        <v>20</v>
      </c>
      <c r="L645" t="s">
        <v>26</v>
      </c>
      <c r="M645" t="s">
        <v>22</v>
      </c>
      <c r="N645" t="s">
        <v>22</v>
      </c>
      <c r="O645" t="str">
        <f>VLOOKUP(A645,Sheet1!A:D,4,0)</f>
        <v>Manual</v>
      </c>
      <c r="P645">
        <f>VLOOKUP(A645,Sheet1!A:I,8,0)</f>
        <v>772655</v>
      </c>
      <c r="Q645">
        <f>VLOOKUP(A645,Sheet1!A:I,9,0)</f>
        <v>0</v>
      </c>
      <c r="R645">
        <f>VLOOKUP(A645,Sheet1!A:E,5,0)</f>
        <v>543666</v>
      </c>
      <c r="S645">
        <f>VLOOKUP(A645,Sheet1!A:F,6,0)</f>
        <v>543666</v>
      </c>
      <c r="U645" t="e">
        <f>VLOOKUP(A645,New_scrd!A:H,8,0)</f>
        <v>#N/A</v>
      </c>
    </row>
    <row r="646" spans="1:21" hidden="1" x14ac:dyDescent="0.3">
      <c r="A646" t="s">
        <v>692</v>
      </c>
      <c r="B646" t="s">
        <v>15</v>
      </c>
      <c r="C646">
        <v>61</v>
      </c>
      <c r="D646" t="s">
        <v>68</v>
      </c>
      <c r="E646">
        <v>2012</v>
      </c>
      <c r="F646">
        <v>25</v>
      </c>
      <c r="G646">
        <v>0.67428390199999999</v>
      </c>
      <c r="H646" t="s">
        <v>72</v>
      </c>
      <c r="I646" t="s">
        <v>18</v>
      </c>
      <c r="J646" t="s">
        <v>32</v>
      </c>
      <c r="K646" t="s">
        <v>20</v>
      </c>
      <c r="L646" t="s">
        <v>21</v>
      </c>
      <c r="M646" t="s">
        <v>22</v>
      </c>
      <c r="N646" t="s">
        <v>22</v>
      </c>
      <c r="O646" t="str">
        <f>VLOOKUP(A646,Sheet1!A:D,4,0)</f>
        <v>NA</v>
      </c>
      <c r="P646">
        <f>VLOOKUP(A646,Sheet1!A:I,8,0)</f>
        <v>643906</v>
      </c>
      <c r="Q646">
        <f>VLOOKUP(A646,Sheet1!A:I,9,0)</f>
        <v>0</v>
      </c>
      <c r="R646">
        <f>VLOOKUP(A646,Sheet1!A:E,5,0)</f>
        <v>369615</v>
      </c>
      <c r="S646">
        <f>VLOOKUP(A646,Sheet1!A:F,6,0)</f>
        <v>369615</v>
      </c>
      <c r="U646" t="e">
        <f>VLOOKUP(A646,New_scrd!A:H,8,0)</f>
        <v>#N/A</v>
      </c>
    </row>
    <row r="647" spans="1:21" hidden="1" x14ac:dyDescent="0.3">
      <c r="A647" t="s">
        <v>693</v>
      </c>
      <c r="B647" t="s">
        <v>24</v>
      </c>
      <c r="C647">
        <v>42</v>
      </c>
      <c r="D647" t="s">
        <v>28</v>
      </c>
      <c r="E647">
        <v>2015</v>
      </c>
      <c r="F647">
        <v>48</v>
      </c>
      <c r="G647">
        <v>0.363565217</v>
      </c>
      <c r="H647" t="s">
        <v>17</v>
      </c>
      <c r="I647" t="s">
        <v>293</v>
      </c>
      <c r="J647" t="s">
        <v>32</v>
      </c>
      <c r="K647" t="s">
        <v>227</v>
      </c>
      <c r="L647" t="s">
        <v>34</v>
      </c>
      <c r="M647" t="s">
        <v>37</v>
      </c>
      <c r="N647" t="s">
        <v>37</v>
      </c>
      <c r="O647" t="str">
        <f>VLOOKUP(A647,Sheet1!A:D,4,0)</f>
        <v>Manual</v>
      </c>
      <c r="P647">
        <f>VLOOKUP(A647,Sheet1!A:I,8,0)</f>
        <v>359679</v>
      </c>
      <c r="Q647">
        <f>VLOOKUP(A647,Sheet1!A:I,9,0)</f>
        <v>0</v>
      </c>
      <c r="R647">
        <f>VLOOKUP(A647,Sheet1!A:E,5,0)</f>
        <v>192500</v>
      </c>
      <c r="S647">
        <f>VLOOKUP(A647,Sheet1!A:F,6,0)</f>
        <v>241150</v>
      </c>
      <c r="U647" t="e">
        <f>VLOOKUP(A647,New_scrd!A:H,8,0)</f>
        <v>#N/A</v>
      </c>
    </row>
    <row r="648" spans="1:21" hidden="1" x14ac:dyDescent="0.3">
      <c r="A648" t="s">
        <v>694</v>
      </c>
      <c r="B648" t="s">
        <v>24</v>
      </c>
      <c r="C648">
        <v>49</v>
      </c>
      <c r="D648" t="s">
        <v>31</v>
      </c>
      <c r="E648">
        <v>2007</v>
      </c>
      <c r="F648">
        <v>29</v>
      </c>
      <c r="G648">
        <v>0.72894789900000001</v>
      </c>
      <c r="H648" t="s">
        <v>72</v>
      </c>
      <c r="I648" t="s">
        <v>18</v>
      </c>
      <c r="J648" t="s">
        <v>32</v>
      </c>
      <c r="K648" t="s">
        <v>20</v>
      </c>
      <c r="L648" t="s">
        <v>21</v>
      </c>
      <c r="M648" t="s">
        <v>22</v>
      </c>
      <c r="N648" t="s">
        <v>22</v>
      </c>
      <c r="O648" t="str">
        <f>VLOOKUP(A648,Sheet1!A:D,4,0)</f>
        <v>NA</v>
      </c>
      <c r="P648">
        <f>VLOOKUP(A648,Sheet1!A:I,8,0)</f>
        <v>464125</v>
      </c>
      <c r="Q648">
        <f>VLOOKUP(A648,Sheet1!A:I,9,0)</f>
        <v>0</v>
      </c>
      <c r="R648">
        <f>VLOOKUP(A648,Sheet1!A:E,5,0)</f>
        <v>302526</v>
      </c>
      <c r="S648">
        <f>VLOOKUP(A648,Sheet1!A:F,6,0)</f>
        <v>302526</v>
      </c>
      <c r="U648" t="e">
        <f>VLOOKUP(A648,New_scrd!A:H,8,0)</f>
        <v>#N/A</v>
      </c>
    </row>
    <row r="649" spans="1:21" hidden="1" x14ac:dyDescent="0.3">
      <c r="A649" t="s">
        <v>695</v>
      </c>
      <c r="B649" t="s">
        <v>15</v>
      </c>
      <c r="C649">
        <v>61</v>
      </c>
      <c r="D649" t="s">
        <v>16</v>
      </c>
      <c r="E649">
        <v>2015</v>
      </c>
      <c r="F649">
        <v>55</v>
      </c>
      <c r="G649">
        <v>0.73760000000000003</v>
      </c>
      <c r="H649" t="s">
        <v>17</v>
      </c>
      <c r="I649" t="s">
        <v>50</v>
      </c>
      <c r="J649" t="s">
        <v>50</v>
      </c>
      <c r="K649" t="s">
        <v>50</v>
      </c>
      <c r="L649" t="s">
        <v>50</v>
      </c>
      <c r="M649" t="s">
        <v>22</v>
      </c>
      <c r="N649" t="s">
        <v>37</v>
      </c>
      <c r="O649" t="str">
        <f>VLOOKUP(A649,Sheet1!A:D,4,0)</f>
        <v>Manual</v>
      </c>
      <c r="P649">
        <f>VLOOKUP(A649,Sheet1!A:I,8,0)</f>
        <v>767287</v>
      </c>
      <c r="Q649">
        <f>VLOOKUP(A649,Sheet1!A:I,9,0)</f>
        <v>0</v>
      </c>
      <c r="R649">
        <f>VLOOKUP(A649,Sheet1!A:E,5,0)</f>
        <v>267625</v>
      </c>
      <c r="S649">
        <f>VLOOKUP(A649,Sheet1!A:F,6,0)</f>
        <v>286250</v>
      </c>
      <c r="U649" t="e">
        <f>VLOOKUP(A649,New_scrd!A:H,8,0)</f>
        <v>#N/A</v>
      </c>
    </row>
    <row r="650" spans="1:21" hidden="1" x14ac:dyDescent="0.3">
      <c r="A650" t="s">
        <v>696</v>
      </c>
      <c r="B650" t="s">
        <v>24</v>
      </c>
      <c r="C650">
        <v>37</v>
      </c>
      <c r="D650" t="s">
        <v>25</v>
      </c>
      <c r="E650">
        <v>2014</v>
      </c>
      <c r="F650">
        <v>28</v>
      </c>
      <c r="G650">
        <v>0.60033202299999999</v>
      </c>
      <c r="H650" t="s">
        <v>17</v>
      </c>
      <c r="I650" t="s">
        <v>63</v>
      </c>
      <c r="J650" t="s">
        <v>80</v>
      </c>
      <c r="K650" t="s">
        <v>43</v>
      </c>
      <c r="L650" t="s">
        <v>34</v>
      </c>
      <c r="M650" t="s">
        <v>22</v>
      </c>
      <c r="N650" t="s">
        <v>22</v>
      </c>
      <c r="O650" t="str">
        <f>VLOOKUP(A650,Sheet1!A:D,4,0)</f>
        <v>Yellow</v>
      </c>
      <c r="P650">
        <f>VLOOKUP(A650,Sheet1!A:I,8,0)</f>
        <v>597273</v>
      </c>
      <c r="Q650">
        <f>VLOOKUP(A650,Sheet1!A:I,9,0)</f>
        <v>0</v>
      </c>
      <c r="R650">
        <f>VLOOKUP(A650,Sheet1!A:E,5,0)</f>
        <v>305411</v>
      </c>
      <c r="S650">
        <f>VLOOKUP(A650,Sheet1!A:F,6,0)</f>
        <v>337403</v>
      </c>
      <c r="U650" t="e">
        <f>VLOOKUP(A650,New_scrd!A:H,8,0)</f>
        <v>#N/A</v>
      </c>
    </row>
    <row r="651" spans="1:21" hidden="1" x14ac:dyDescent="0.3">
      <c r="A651" t="s">
        <v>697</v>
      </c>
      <c r="B651" t="s">
        <v>24</v>
      </c>
      <c r="C651">
        <v>49</v>
      </c>
      <c r="D651" t="s">
        <v>25</v>
      </c>
      <c r="E651">
        <v>2015</v>
      </c>
      <c r="F651">
        <v>27</v>
      </c>
      <c r="G651">
        <v>0.83021739100000003</v>
      </c>
      <c r="H651" t="s">
        <v>72</v>
      </c>
      <c r="I651" t="s">
        <v>46</v>
      </c>
      <c r="J651" t="s">
        <v>80</v>
      </c>
      <c r="K651" t="s">
        <v>20</v>
      </c>
      <c r="L651" t="s">
        <v>149</v>
      </c>
      <c r="M651" t="s">
        <v>22</v>
      </c>
      <c r="N651" t="s">
        <v>22</v>
      </c>
      <c r="O651" t="str">
        <f>VLOOKUP(A651,Sheet1!A:D,4,0)</f>
        <v>Green</v>
      </c>
      <c r="P651">
        <f>VLOOKUP(A651,Sheet1!A:I,8,0)</f>
        <v>767056</v>
      </c>
      <c r="Q651">
        <f>VLOOKUP(A651,Sheet1!A:I,9,0)</f>
        <v>0</v>
      </c>
      <c r="R651">
        <f>VLOOKUP(A651,Sheet1!A:E,5,0)</f>
        <v>630400.64</v>
      </c>
      <c r="S651">
        <f>VLOOKUP(A651,Sheet1!A:F,6,0)</f>
        <v>716480</v>
      </c>
      <c r="U651" t="e">
        <f>VLOOKUP(A651,New_scrd!A:H,8,0)</f>
        <v>#N/A</v>
      </c>
    </row>
    <row r="652" spans="1:21" hidden="1" x14ac:dyDescent="0.3">
      <c r="A652" t="s">
        <v>698</v>
      </c>
      <c r="B652" t="s">
        <v>24</v>
      </c>
      <c r="C652">
        <v>37</v>
      </c>
      <c r="D652" t="s">
        <v>25</v>
      </c>
      <c r="E652">
        <v>2013</v>
      </c>
      <c r="F652">
        <v>41</v>
      </c>
      <c r="G652">
        <v>0.62782476200000004</v>
      </c>
      <c r="H652" t="s">
        <v>17</v>
      </c>
      <c r="I652" t="s">
        <v>50</v>
      </c>
      <c r="J652" t="s">
        <v>80</v>
      </c>
      <c r="K652" t="s">
        <v>20</v>
      </c>
      <c r="L652" t="s">
        <v>34</v>
      </c>
      <c r="M652" t="s">
        <v>22</v>
      </c>
      <c r="N652" t="s">
        <v>22</v>
      </c>
      <c r="O652" t="str">
        <f>VLOOKUP(A652,Sheet1!A:D,4,0)</f>
        <v>Manual</v>
      </c>
      <c r="P652">
        <f>VLOOKUP(A652,Sheet1!A:I,8,0)</f>
        <v>542875</v>
      </c>
      <c r="Q652">
        <f>VLOOKUP(A652,Sheet1!A:I,9,0)</f>
        <v>0</v>
      </c>
      <c r="R652">
        <f>VLOOKUP(A652,Sheet1!A:E,5,0)</f>
        <v>338481</v>
      </c>
      <c r="S652">
        <f>VLOOKUP(A652,Sheet1!A:F,6,0)</f>
        <v>338481</v>
      </c>
      <c r="U652" t="e">
        <f>VLOOKUP(A652,New_scrd!A:H,8,0)</f>
        <v>#N/A</v>
      </c>
    </row>
    <row r="653" spans="1:21" hidden="1" x14ac:dyDescent="0.3">
      <c r="A653" t="s">
        <v>699</v>
      </c>
      <c r="B653" t="s">
        <v>15</v>
      </c>
      <c r="C653">
        <v>61</v>
      </c>
      <c r="D653" t="s">
        <v>16</v>
      </c>
      <c r="E653">
        <v>2005</v>
      </c>
      <c r="F653">
        <v>40</v>
      </c>
      <c r="G653">
        <v>0.73614724899999995</v>
      </c>
      <c r="H653" t="s">
        <v>17</v>
      </c>
      <c r="I653" t="s">
        <v>54</v>
      </c>
      <c r="J653" t="s">
        <v>19</v>
      </c>
      <c r="K653" t="s">
        <v>20</v>
      </c>
      <c r="L653" t="s">
        <v>34</v>
      </c>
      <c r="M653" t="s">
        <v>22</v>
      </c>
      <c r="N653" t="s">
        <v>37</v>
      </c>
      <c r="O653" t="str">
        <f>VLOOKUP(A653,Sheet1!A:D,4,0)</f>
        <v>NA</v>
      </c>
      <c r="P653">
        <f>VLOOKUP(A653,Sheet1!A:I,8,0)</f>
        <v>433397</v>
      </c>
      <c r="Q653">
        <f>VLOOKUP(A653,Sheet1!A:I,9,0)</f>
        <v>0</v>
      </c>
      <c r="R653">
        <f>VLOOKUP(A653,Sheet1!A:E,5,0)</f>
        <v>256905</v>
      </c>
      <c r="S653">
        <f>VLOOKUP(A653,Sheet1!A:F,6,0)</f>
        <v>256905</v>
      </c>
      <c r="U653" t="e">
        <f>VLOOKUP(A653,New_scrd!A:H,8,0)</f>
        <v>#N/A</v>
      </c>
    </row>
    <row r="654" spans="1:21" hidden="1" x14ac:dyDescent="0.3">
      <c r="A654" t="s">
        <v>700</v>
      </c>
      <c r="B654" t="s">
        <v>24</v>
      </c>
      <c r="C654">
        <v>37</v>
      </c>
      <c r="D654" t="s">
        <v>25</v>
      </c>
      <c r="E654">
        <v>2013</v>
      </c>
      <c r="F654">
        <v>40</v>
      </c>
      <c r="G654">
        <v>0.65059585499999995</v>
      </c>
      <c r="H654" t="s">
        <v>17</v>
      </c>
      <c r="I654" t="s">
        <v>50</v>
      </c>
      <c r="J654" t="s">
        <v>50</v>
      </c>
      <c r="K654" t="s">
        <v>50</v>
      </c>
      <c r="L654" t="s">
        <v>50</v>
      </c>
      <c r="M654" t="s">
        <v>22</v>
      </c>
      <c r="N654" t="s">
        <v>22</v>
      </c>
      <c r="O654" t="str">
        <f>VLOOKUP(A654,Sheet1!A:D,4,0)</f>
        <v>NA</v>
      </c>
      <c r="P654">
        <f>VLOOKUP(A654,Sheet1!A:I,8,0)</f>
        <v>517025</v>
      </c>
      <c r="Q654">
        <f>VLOOKUP(A654,Sheet1!A:I,9,0)</f>
        <v>0</v>
      </c>
      <c r="R654">
        <f>VLOOKUP(A654,Sheet1!A:E,5,0)</f>
        <v>322872</v>
      </c>
      <c r="S654">
        <f>VLOOKUP(A654,Sheet1!A:F,6,0)</f>
        <v>322872</v>
      </c>
      <c r="U654" t="e">
        <f>VLOOKUP(A654,New_scrd!A:H,8,0)</f>
        <v>#N/A</v>
      </c>
    </row>
    <row r="655" spans="1:21" hidden="1" x14ac:dyDescent="0.3">
      <c r="A655" t="s">
        <v>701</v>
      </c>
      <c r="B655" t="s">
        <v>15</v>
      </c>
      <c r="C655">
        <v>61</v>
      </c>
      <c r="D655" t="s">
        <v>25</v>
      </c>
      <c r="E655">
        <v>2015</v>
      </c>
      <c r="F655">
        <v>49</v>
      </c>
      <c r="G655">
        <v>0.795947619</v>
      </c>
      <c r="H655" t="s">
        <v>17</v>
      </c>
      <c r="I655" t="s">
        <v>50</v>
      </c>
      <c r="J655" t="s">
        <v>50</v>
      </c>
      <c r="K655" t="s">
        <v>50</v>
      </c>
      <c r="L655" t="s">
        <v>50</v>
      </c>
      <c r="M655" t="s">
        <v>22</v>
      </c>
      <c r="N655" t="s">
        <v>22</v>
      </c>
      <c r="O655" t="str">
        <f>VLOOKUP(A655,Sheet1!A:D,4,0)</f>
        <v>Manual</v>
      </c>
      <c r="P655">
        <f>VLOOKUP(A655,Sheet1!A:I,8,0)</f>
        <v>814357</v>
      </c>
      <c r="Q655">
        <f>VLOOKUP(A655,Sheet1!A:I,9,0)</f>
        <v>0</v>
      </c>
      <c r="R655">
        <f>VLOOKUP(A655,Sheet1!A:E,5,0)</f>
        <v>254475</v>
      </c>
      <c r="S655">
        <f>VLOOKUP(A655,Sheet1!A:F,6,0)</f>
        <v>299250</v>
      </c>
      <c r="U655" t="e">
        <f>VLOOKUP(A655,New_scrd!A:H,8,0)</f>
        <v>#N/A</v>
      </c>
    </row>
    <row r="656" spans="1:21" hidden="1" x14ac:dyDescent="0.3">
      <c r="A656" t="s">
        <v>702</v>
      </c>
      <c r="B656" t="s">
        <v>15</v>
      </c>
      <c r="C656">
        <v>49</v>
      </c>
      <c r="D656" t="s">
        <v>25</v>
      </c>
      <c r="E656">
        <v>2020</v>
      </c>
      <c r="F656">
        <v>43</v>
      </c>
      <c r="G656">
        <v>0.63428776099999995</v>
      </c>
      <c r="H656" t="s">
        <v>72</v>
      </c>
      <c r="I656" t="s">
        <v>50</v>
      </c>
      <c r="J656" t="s">
        <v>50</v>
      </c>
      <c r="K656" t="s">
        <v>50</v>
      </c>
      <c r="L656" t="s">
        <v>50</v>
      </c>
      <c r="M656" t="s">
        <v>22</v>
      </c>
      <c r="N656" t="s">
        <v>22</v>
      </c>
      <c r="O656" t="str">
        <f>VLOOKUP(A656,Sheet1!A:D,4,0)</f>
        <v>NA</v>
      </c>
      <c r="P656">
        <f>VLOOKUP(A656,Sheet1!A:I,8,0)</f>
        <v>659673</v>
      </c>
      <c r="Q656">
        <f>VLOOKUP(A656,Sheet1!A:I,9,0)</f>
        <v>0</v>
      </c>
      <c r="R656">
        <f>VLOOKUP(A656,Sheet1!A:E,5,0)</f>
        <v>475226</v>
      </c>
      <c r="S656">
        <f>VLOOKUP(A656,Sheet1!A:F,6,0)</f>
        <v>475872</v>
      </c>
      <c r="U656" t="e">
        <f>VLOOKUP(A656,New_scrd!A:H,8,0)</f>
        <v>#N/A</v>
      </c>
    </row>
    <row r="657" spans="1:21" hidden="1" x14ac:dyDescent="0.3">
      <c r="A657" t="s">
        <v>703</v>
      </c>
      <c r="B657" t="s">
        <v>24</v>
      </c>
      <c r="C657">
        <v>37</v>
      </c>
      <c r="D657" t="s">
        <v>31</v>
      </c>
      <c r="E657">
        <v>2007</v>
      </c>
      <c r="F657">
        <v>49</v>
      </c>
      <c r="G657">
        <v>0.49296537800000001</v>
      </c>
      <c r="H657" t="s">
        <v>514</v>
      </c>
      <c r="I657" t="s">
        <v>54</v>
      </c>
      <c r="J657" t="s">
        <v>19</v>
      </c>
      <c r="K657" t="s">
        <v>43</v>
      </c>
      <c r="L657" t="s">
        <v>21</v>
      </c>
      <c r="M657" t="s">
        <v>22</v>
      </c>
      <c r="N657" t="s">
        <v>37</v>
      </c>
      <c r="O657" t="str">
        <f>VLOOKUP(A657,Sheet1!A:D,4,0)</f>
        <v>Green</v>
      </c>
      <c r="P657">
        <f>VLOOKUP(A657,Sheet1!A:I,8,0)</f>
        <v>308373</v>
      </c>
      <c r="Q657">
        <f>VLOOKUP(A657,Sheet1!A:I,9,0)</f>
        <v>0</v>
      </c>
      <c r="R657">
        <f>VLOOKUP(A657,Sheet1!A:E,5,0)</f>
        <v>176273</v>
      </c>
      <c r="S657">
        <f>VLOOKUP(A657,Sheet1!A:F,6,0)</f>
        <v>222978</v>
      </c>
      <c r="U657" t="e">
        <f>VLOOKUP(A657,New_scrd!A:H,8,0)</f>
        <v>#N/A</v>
      </c>
    </row>
    <row r="658" spans="1:21" hidden="1" x14ac:dyDescent="0.3">
      <c r="A658" t="s">
        <v>704</v>
      </c>
      <c r="B658" t="s">
        <v>24</v>
      </c>
      <c r="C658">
        <v>19</v>
      </c>
      <c r="D658" t="s">
        <v>16</v>
      </c>
      <c r="E658">
        <v>2006</v>
      </c>
      <c r="F658">
        <v>43</v>
      </c>
      <c r="G658">
        <v>0.84244142899999996</v>
      </c>
      <c r="H658" t="s">
        <v>72</v>
      </c>
      <c r="I658" t="s">
        <v>54</v>
      </c>
      <c r="J658" t="s">
        <v>19</v>
      </c>
      <c r="K658" t="s">
        <v>43</v>
      </c>
      <c r="L658" t="s">
        <v>21</v>
      </c>
      <c r="M658" t="s">
        <v>37</v>
      </c>
      <c r="N658" t="s">
        <v>22</v>
      </c>
      <c r="O658" t="str">
        <f>VLOOKUP(A658,Sheet1!A:D,4,0)</f>
        <v>Green</v>
      </c>
      <c r="P658">
        <f>VLOOKUP(A658,Sheet1!A:I,8,0)</f>
        <v>518784</v>
      </c>
      <c r="Q658">
        <f>VLOOKUP(A658,Sheet1!A:I,9,0)</f>
        <v>518784</v>
      </c>
      <c r="R658">
        <f>VLOOKUP(A658,Sheet1!A:E,5,0)</f>
        <v>174543</v>
      </c>
      <c r="S658">
        <f>VLOOKUP(A658,Sheet1!A:F,6,0)</f>
        <v>798817</v>
      </c>
      <c r="U658" t="e">
        <f>VLOOKUP(A658,New_scrd!A:H,8,0)</f>
        <v>#N/A</v>
      </c>
    </row>
    <row r="659" spans="1:21" hidden="1" x14ac:dyDescent="0.3">
      <c r="A659" t="s">
        <v>705</v>
      </c>
      <c r="B659" t="s">
        <v>24</v>
      </c>
      <c r="C659">
        <v>24</v>
      </c>
      <c r="D659" t="s">
        <v>414</v>
      </c>
      <c r="E659">
        <v>2011</v>
      </c>
      <c r="F659">
        <v>36</v>
      </c>
      <c r="G659">
        <v>0.35107096799999998</v>
      </c>
      <c r="H659" t="s">
        <v>17</v>
      </c>
      <c r="I659" t="s">
        <v>50</v>
      </c>
      <c r="J659" t="s">
        <v>50</v>
      </c>
      <c r="K659" t="s">
        <v>50</v>
      </c>
      <c r="L659" t="s">
        <v>50</v>
      </c>
      <c r="M659" t="s">
        <v>37</v>
      </c>
      <c r="N659" t="s">
        <v>22</v>
      </c>
      <c r="O659" t="str">
        <f>VLOOKUP(A659,Sheet1!A:D,4,0)</f>
        <v>Manual</v>
      </c>
      <c r="P659">
        <f>VLOOKUP(A659,Sheet1!A:I,8,0)</f>
        <v>244216</v>
      </c>
      <c r="Q659">
        <f>VLOOKUP(A659,Sheet1!A:I,9,0)</f>
        <v>0</v>
      </c>
      <c r="R659">
        <f>VLOOKUP(A659,Sheet1!A:E,5,0)</f>
        <v>212960</v>
      </c>
      <c r="S659">
        <f>VLOOKUP(A659,Sheet1!A:F,6,0)</f>
        <v>275496</v>
      </c>
      <c r="U659" t="e">
        <f>VLOOKUP(A659,New_scrd!A:H,8,0)</f>
        <v>#N/A</v>
      </c>
    </row>
    <row r="660" spans="1:21" hidden="1" x14ac:dyDescent="0.3">
      <c r="A660" t="s">
        <v>706</v>
      </c>
      <c r="B660" t="s">
        <v>24</v>
      </c>
      <c r="C660">
        <v>49</v>
      </c>
      <c r="D660" t="s">
        <v>31</v>
      </c>
      <c r="E660">
        <v>2009</v>
      </c>
      <c r="F660">
        <v>40</v>
      </c>
      <c r="G660">
        <v>0.30299912400000001</v>
      </c>
      <c r="H660" t="s">
        <v>72</v>
      </c>
      <c r="I660" t="s">
        <v>146</v>
      </c>
      <c r="J660" t="s">
        <v>19</v>
      </c>
      <c r="K660" t="s">
        <v>43</v>
      </c>
      <c r="L660" t="s">
        <v>26</v>
      </c>
      <c r="M660" t="s">
        <v>22</v>
      </c>
      <c r="N660" t="s">
        <v>22</v>
      </c>
      <c r="O660" t="str">
        <f>VLOOKUP(A660,Sheet1!A:D,4,0)</f>
        <v>Green</v>
      </c>
      <c r="P660">
        <f>VLOOKUP(A660,Sheet1!A:I,8,0)</f>
        <v>215960</v>
      </c>
      <c r="Q660">
        <f>VLOOKUP(A660,Sheet1!A:I,9,0)</f>
        <v>0</v>
      </c>
      <c r="R660">
        <f>VLOOKUP(A660,Sheet1!A:E,5,0)</f>
        <v>177248</v>
      </c>
      <c r="S660">
        <f>VLOOKUP(A660,Sheet1!A:F,6,0)</f>
        <v>194408</v>
      </c>
      <c r="U660" t="e">
        <f>VLOOKUP(A660,New_scrd!A:H,8,0)</f>
        <v>#N/A</v>
      </c>
    </row>
    <row r="661" spans="1:21" hidden="1" x14ac:dyDescent="0.3">
      <c r="A661" t="s">
        <v>707</v>
      </c>
      <c r="B661" t="s">
        <v>15</v>
      </c>
      <c r="C661">
        <v>49</v>
      </c>
      <c r="D661" t="s">
        <v>31</v>
      </c>
      <c r="E661">
        <v>2009</v>
      </c>
      <c r="F661">
        <v>26</v>
      </c>
      <c r="G661">
        <v>0.68994102199999996</v>
      </c>
      <c r="H661" t="s">
        <v>17</v>
      </c>
      <c r="I661" t="s">
        <v>46</v>
      </c>
      <c r="J661" t="s">
        <v>19</v>
      </c>
      <c r="K661" t="s">
        <v>43</v>
      </c>
      <c r="L661" t="s">
        <v>26</v>
      </c>
      <c r="M661" t="s">
        <v>22</v>
      </c>
      <c r="N661" t="s">
        <v>22</v>
      </c>
      <c r="O661" t="str">
        <f>VLOOKUP(A661,Sheet1!A:D,4,0)</f>
        <v>NA</v>
      </c>
      <c r="P661">
        <f>VLOOKUP(A661,Sheet1!A:I,8,0)</f>
        <v>496311</v>
      </c>
      <c r="Q661">
        <f>VLOOKUP(A661,Sheet1!A:I,9,0)</f>
        <v>0</v>
      </c>
      <c r="R661">
        <f>VLOOKUP(A661,Sheet1!A:E,5,0)</f>
        <v>324534</v>
      </c>
      <c r="S661">
        <f>VLOOKUP(A661,Sheet1!A:F,6,0)</f>
        <v>347715</v>
      </c>
      <c r="U661" t="e">
        <f>VLOOKUP(A661,New_scrd!A:H,8,0)</f>
        <v>#N/A</v>
      </c>
    </row>
    <row r="662" spans="1:21" hidden="1" x14ac:dyDescent="0.3">
      <c r="A662" t="s">
        <v>708</v>
      </c>
      <c r="B662" t="s">
        <v>24</v>
      </c>
      <c r="C662">
        <v>37</v>
      </c>
      <c r="D662" t="s">
        <v>25</v>
      </c>
      <c r="E662">
        <v>2006</v>
      </c>
      <c r="F662">
        <v>42</v>
      </c>
      <c r="G662">
        <v>0.84864237300000001</v>
      </c>
      <c r="H662" t="s">
        <v>17</v>
      </c>
      <c r="I662" t="s">
        <v>54</v>
      </c>
      <c r="J662" t="s">
        <v>32</v>
      </c>
      <c r="K662" t="s">
        <v>43</v>
      </c>
      <c r="L662" t="s">
        <v>21</v>
      </c>
      <c r="M662" t="s">
        <v>22</v>
      </c>
      <c r="N662" t="s">
        <v>22</v>
      </c>
      <c r="O662" t="str">
        <f>VLOOKUP(A662,Sheet1!A:D,4,0)</f>
        <v>Manual</v>
      </c>
      <c r="P662">
        <f>VLOOKUP(A662,Sheet1!A:I,8,0)</f>
        <v>474417</v>
      </c>
      <c r="Q662">
        <f>VLOOKUP(A662,Sheet1!A:I,9,0)</f>
        <v>0</v>
      </c>
      <c r="R662">
        <f>VLOOKUP(A662,Sheet1!A:E,5,0)</f>
        <v>158669.81</v>
      </c>
      <c r="S662">
        <f>VLOOKUP(A662,Sheet1!A:F,6,0)</f>
        <v>224880</v>
      </c>
      <c r="U662" t="e">
        <f>VLOOKUP(A662,New_scrd!A:H,8,0)</f>
        <v>#N/A</v>
      </c>
    </row>
    <row r="663" spans="1:21" hidden="1" x14ac:dyDescent="0.3">
      <c r="A663" t="s">
        <v>709</v>
      </c>
      <c r="B663" t="s">
        <v>24</v>
      </c>
      <c r="C663">
        <v>49</v>
      </c>
      <c r="D663" t="s">
        <v>31</v>
      </c>
      <c r="E663">
        <v>2011</v>
      </c>
      <c r="F663">
        <v>35</v>
      </c>
      <c r="G663">
        <v>0.62313909700000003</v>
      </c>
      <c r="H663" t="s">
        <v>17</v>
      </c>
      <c r="I663" t="s">
        <v>18</v>
      </c>
      <c r="J663" t="s">
        <v>32</v>
      </c>
      <c r="K663" t="s">
        <v>43</v>
      </c>
      <c r="L663" t="s">
        <v>34</v>
      </c>
      <c r="M663" t="s">
        <v>22</v>
      </c>
      <c r="N663" t="s">
        <v>22</v>
      </c>
      <c r="O663" t="str">
        <f>VLOOKUP(A663,Sheet1!A:D,4,0)</f>
        <v>Green</v>
      </c>
      <c r="P663">
        <f>VLOOKUP(A663,Sheet1!A:I,8,0)</f>
        <v>581760</v>
      </c>
      <c r="Q663">
        <f>VLOOKUP(A663,Sheet1!A:I,9,0)</f>
        <v>0</v>
      </c>
      <c r="R663">
        <f>VLOOKUP(A663,Sheet1!A:E,5,0)</f>
        <v>245308</v>
      </c>
      <c r="S663">
        <f>VLOOKUP(A663,Sheet1!A:F,6,0)</f>
        <v>271898</v>
      </c>
      <c r="U663" t="e">
        <f>VLOOKUP(A663,New_scrd!A:H,8,0)</f>
        <v>#N/A</v>
      </c>
    </row>
    <row r="664" spans="1:21" hidden="1" x14ac:dyDescent="0.3">
      <c r="A664" t="s">
        <v>710</v>
      </c>
      <c r="B664" t="s">
        <v>15</v>
      </c>
      <c r="C664">
        <v>49</v>
      </c>
      <c r="D664" t="s">
        <v>28</v>
      </c>
      <c r="E664">
        <v>2015</v>
      </c>
      <c r="F664">
        <v>24</v>
      </c>
      <c r="G664">
        <v>0.80855739100000001</v>
      </c>
      <c r="H664" t="s">
        <v>72</v>
      </c>
      <c r="I664" t="s">
        <v>54</v>
      </c>
      <c r="J664" t="s">
        <v>19</v>
      </c>
      <c r="K664" t="s">
        <v>43</v>
      </c>
      <c r="L664" t="s">
        <v>21</v>
      </c>
      <c r="M664" t="s">
        <v>37</v>
      </c>
      <c r="N664" t="s">
        <v>22</v>
      </c>
      <c r="O664" t="str">
        <f>VLOOKUP(A664,Sheet1!A:D,4,0)</f>
        <v>Green</v>
      </c>
      <c r="P664">
        <f>VLOOKUP(A664,Sheet1!A:I,8,0)</f>
        <v>906344</v>
      </c>
      <c r="Q664">
        <f>VLOOKUP(A664,Sheet1!A:I,9,0)</f>
        <v>906344</v>
      </c>
      <c r="R664">
        <f>VLOOKUP(A664,Sheet1!A:E,5,0)</f>
        <v>402817.67</v>
      </c>
      <c r="S664">
        <f>VLOOKUP(A664,Sheet1!A:F,6,0)</f>
        <v>668594</v>
      </c>
      <c r="U664" t="e">
        <f>VLOOKUP(A664,New_scrd!A:H,8,0)</f>
        <v>#N/A</v>
      </c>
    </row>
    <row r="665" spans="1:21" hidden="1" x14ac:dyDescent="0.3">
      <c r="A665" t="s">
        <v>711</v>
      </c>
      <c r="B665" t="s">
        <v>15</v>
      </c>
      <c r="C665">
        <v>37</v>
      </c>
      <c r="D665" t="s">
        <v>28</v>
      </c>
      <c r="E665">
        <v>2010</v>
      </c>
      <c r="F665">
        <v>69</v>
      </c>
      <c r="G665">
        <v>0.51439448300000001</v>
      </c>
      <c r="H665" t="s">
        <v>72</v>
      </c>
      <c r="I665" t="s">
        <v>146</v>
      </c>
      <c r="J665" t="s">
        <v>32</v>
      </c>
      <c r="K665" t="s">
        <v>109</v>
      </c>
      <c r="L665" t="s">
        <v>34</v>
      </c>
      <c r="M665" t="s">
        <v>22</v>
      </c>
      <c r="N665" t="s">
        <v>37</v>
      </c>
      <c r="O665" t="str">
        <f>VLOOKUP(A665,Sheet1!A:D,4,0)</f>
        <v>NA</v>
      </c>
      <c r="P665">
        <f>VLOOKUP(A665,Sheet1!A:I,8,0)</f>
        <v>342304</v>
      </c>
      <c r="Q665">
        <f>VLOOKUP(A665,Sheet1!A:I,9,0)</f>
        <v>0</v>
      </c>
      <c r="R665">
        <f>VLOOKUP(A665,Sheet1!A:E,5,0)</f>
        <v>312390</v>
      </c>
      <c r="S665">
        <f>VLOOKUP(A665,Sheet1!A:F,6,0)</f>
        <v>312390</v>
      </c>
      <c r="U665" t="e">
        <f>VLOOKUP(A665,New_scrd!A:H,8,0)</f>
        <v>#N/A</v>
      </c>
    </row>
    <row r="666" spans="1:21" hidden="1" x14ac:dyDescent="0.3">
      <c r="A666" t="s">
        <v>712</v>
      </c>
      <c r="B666" t="s">
        <v>15</v>
      </c>
      <c r="C666">
        <v>61</v>
      </c>
      <c r="D666" t="s">
        <v>25</v>
      </c>
      <c r="E666">
        <v>2015</v>
      </c>
      <c r="F666">
        <v>41</v>
      </c>
      <c r="G666">
        <v>0.78150049300000002</v>
      </c>
      <c r="H666" t="s">
        <v>17</v>
      </c>
      <c r="I666" t="s">
        <v>63</v>
      </c>
      <c r="J666" t="s">
        <v>80</v>
      </c>
      <c r="K666" t="s">
        <v>43</v>
      </c>
      <c r="L666" t="s">
        <v>34</v>
      </c>
      <c r="M666" t="s">
        <v>22</v>
      </c>
      <c r="N666" t="s">
        <v>22</v>
      </c>
      <c r="O666" t="str">
        <f>VLOOKUP(A666,Sheet1!A:D,4,0)</f>
        <v>Manual</v>
      </c>
      <c r="P666">
        <f>VLOOKUP(A666,Sheet1!A:I,8,0)</f>
        <v>790081</v>
      </c>
      <c r="Q666">
        <f>VLOOKUP(A666,Sheet1!A:I,9,0)</f>
        <v>0</v>
      </c>
      <c r="R666">
        <f>VLOOKUP(A666,Sheet1!A:E,5,0)</f>
        <v>251145</v>
      </c>
      <c r="S666">
        <f>VLOOKUP(A666,Sheet1!A:F,6,0)</f>
        <v>279050</v>
      </c>
      <c r="U666" t="e">
        <f>VLOOKUP(A666,New_scrd!A:H,8,0)</f>
        <v>#N/A</v>
      </c>
    </row>
    <row r="667" spans="1:21" hidden="1" x14ac:dyDescent="0.3">
      <c r="A667" t="s">
        <v>713</v>
      </c>
      <c r="B667" t="s">
        <v>24</v>
      </c>
      <c r="C667">
        <v>25</v>
      </c>
      <c r="D667" t="s">
        <v>25</v>
      </c>
      <c r="E667">
        <v>2013</v>
      </c>
      <c r="F667">
        <v>35</v>
      </c>
      <c r="G667">
        <v>0.63542797900000003</v>
      </c>
      <c r="H667" t="s">
        <v>17</v>
      </c>
      <c r="I667" t="s">
        <v>63</v>
      </c>
      <c r="J667" t="s">
        <v>32</v>
      </c>
      <c r="K667" t="s">
        <v>109</v>
      </c>
      <c r="L667" t="s">
        <v>34</v>
      </c>
      <c r="M667" t="s">
        <v>22</v>
      </c>
      <c r="N667" t="s">
        <v>22</v>
      </c>
      <c r="O667" t="str">
        <f>VLOOKUP(A667,Sheet1!A:D,4,0)</f>
        <v>Manual</v>
      </c>
      <c r="P667">
        <f>VLOOKUP(A667,Sheet1!A:I,8,0)</f>
        <v>499198</v>
      </c>
      <c r="Q667">
        <f>VLOOKUP(A667,Sheet1!A:I,9,0)</f>
        <v>0</v>
      </c>
      <c r="R667">
        <f>VLOOKUP(A667,Sheet1!A:E,5,0)</f>
        <v>300407</v>
      </c>
      <c r="S667">
        <f>VLOOKUP(A667,Sheet1!A:F,6,0)</f>
        <v>363760</v>
      </c>
      <c r="U667" t="e">
        <f>VLOOKUP(A667,New_scrd!A:H,8,0)</f>
        <v>#N/A</v>
      </c>
    </row>
    <row r="668" spans="1:21" hidden="1" x14ac:dyDescent="0.3">
      <c r="A668" t="s">
        <v>714</v>
      </c>
      <c r="B668" t="s">
        <v>15</v>
      </c>
      <c r="C668">
        <v>49</v>
      </c>
      <c r="D668" t="s">
        <v>25</v>
      </c>
      <c r="E668">
        <v>2011</v>
      </c>
      <c r="F668">
        <v>43</v>
      </c>
      <c r="G668">
        <v>0.77543259499999995</v>
      </c>
      <c r="H668" t="s">
        <v>17</v>
      </c>
      <c r="I668" t="s">
        <v>63</v>
      </c>
      <c r="J668" t="s">
        <v>32</v>
      </c>
      <c r="K668" t="s">
        <v>43</v>
      </c>
      <c r="L668" t="s">
        <v>34</v>
      </c>
      <c r="M668" t="s">
        <v>22</v>
      </c>
      <c r="N668" t="s">
        <v>22</v>
      </c>
      <c r="O668" t="str">
        <f>VLOOKUP(A668,Sheet1!A:D,4,0)</f>
        <v>NA</v>
      </c>
      <c r="P668">
        <f>VLOOKUP(A668,Sheet1!A:I,8,0)</f>
        <v>685210</v>
      </c>
      <c r="Q668">
        <f>VLOOKUP(A668,Sheet1!A:I,9,0)</f>
        <v>0</v>
      </c>
      <c r="R668">
        <f>VLOOKUP(A668,Sheet1!A:E,5,0)</f>
        <v>325180.78999999998</v>
      </c>
      <c r="S668">
        <f>VLOOKUP(A668,Sheet1!A:F,6,0)</f>
        <v>354216</v>
      </c>
      <c r="U668" t="e">
        <f>VLOOKUP(A668,New_scrd!A:H,8,0)</f>
        <v>#N/A</v>
      </c>
    </row>
    <row r="669" spans="1:21" hidden="1" x14ac:dyDescent="0.3">
      <c r="A669" t="s">
        <v>715</v>
      </c>
      <c r="B669" t="s">
        <v>24</v>
      </c>
      <c r="C669">
        <v>49</v>
      </c>
      <c r="D669" t="s">
        <v>25</v>
      </c>
      <c r="E669">
        <v>2012</v>
      </c>
      <c r="F669">
        <v>25</v>
      </c>
      <c r="G669">
        <v>0.60222591199999997</v>
      </c>
      <c r="H669" t="s">
        <v>17</v>
      </c>
      <c r="I669" t="s">
        <v>46</v>
      </c>
      <c r="J669" t="s">
        <v>32</v>
      </c>
      <c r="K669" t="s">
        <v>43</v>
      </c>
      <c r="L669" t="s">
        <v>34</v>
      </c>
      <c r="M669" t="s">
        <v>22</v>
      </c>
      <c r="N669" t="s">
        <v>37</v>
      </c>
      <c r="O669" t="str">
        <f>VLOOKUP(A669,Sheet1!A:D,4,0)</f>
        <v>Green</v>
      </c>
      <c r="P669">
        <f>VLOOKUP(A669,Sheet1!A:I,8,0)</f>
        <v>564914</v>
      </c>
      <c r="Q669">
        <f>VLOOKUP(A669,Sheet1!A:I,9,0)</f>
        <v>0</v>
      </c>
      <c r="R669">
        <f>VLOOKUP(A669,Sheet1!A:E,5,0)</f>
        <v>243020</v>
      </c>
      <c r="S669">
        <f>VLOOKUP(A669,Sheet1!A:F,6,0)</f>
        <v>271370</v>
      </c>
      <c r="U669" t="e">
        <f>VLOOKUP(A669,New_scrd!A:H,8,0)</f>
        <v>#N/A</v>
      </c>
    </row>
    <row r="670" spans="1:21" hidden="1" x14ac:dyDescent="0.3">
      <c r="A670" t="s">
        <v>716</v>
      </c>
      <c r="B670" t="s">
        <v>15</v>
      </c>
      <c r="C670">
        <v>61</v>
      </c>
      <c r="D670" t="s">
        <v>28</v>
      </c>
      <c r="E670">
        <v>2015</v>
      </c>
      <c r="F670">
        <v>37</v>
      </c>
      <c r="G670">
        <v>0.617226316</v>
      </c>
      <c r="H670" t="s">
        <v>17</v>
      </c>
      <c r="I670" t="s">
        <v>46</v>
      </c>
      <c r="J670" t="s">
        <v>32</v>
      </c>
      <c r="K670" t="s">
        <v>43</v>
      </c>
      <c r="L670" t="s">
        <v>34</v>
      </c>
      <c r="M670" t="s">
        <v>22</v>
      </c>
      <c r="N670" t="s">
        <v>22</v>
      </c>
      <c r="O670" t="str">
        <f>VLOOKUP(A670,Sheet1!A:D,4,0)</f>
        <v>NA</v>
      </c>
      <c r="P670">
        <f>VLOOKUP(A670,Sheet1!A:I,8,0)</f>
        <v>682753</v>
      </c>
      <c r="Q670">
        <f>VLOOKUP(A670,Sheet1!A:I,9,0)</f>
        <v>0</v>
      </c>
      <c r="R670">
        <f>VLOOKUP(A670,Sheet1!A:E,5,0)</f>
        <v>324173.15000000002</v>
      </c>
      <c r="S670">
        <f>VLOOKUP(A670,Sheet1!A:F,6,0)</f>
        <v>372285</v>
      </c>
      <c r="U670" t="e">
        <f>VLOOKUP(A670,New_scrd!A:H,8,0)</f>
        <v>#N/A</v>
      </c>
    </row>
    <row r="671" spans="1:21" hidden="1" x14ac:dyDescent="0.3">
      <c r="A671" t="s">
        <v>717</v>
      </c>
      <c r="B671" t="s">
        <v>15</v>
      </c>
      <c r="C671">
        <v>43</v>
      </c>
      <c r="D671" t="s">
        <v>16</v>
      </c>
      <c r="E671">
        <v>2008</v>
      </c>
      <c r="F671">
        <v>47</v>
      </c>
      <c r="G671">
        <v>0.55079880599999997</v>
      </c>
      <c r="H671" t="s">
        <v>72</v>
      </c>
      <c r="I671" t="s">
        <v>54</v>
      </c>
      <c r="J671" t="s">
        <v>80</v>
      </c>
      <c r="K671" t="s">
        <v>227</v>
      </c>
      <c r="L671" t="s">
        <v>34</v>
      </c>
      <c r="M671" t="s">
        <v>37</v>
      </c>
      <c r="N671" t="s">
        <v>37</v>
      </c>
      <c r="O671" t="str">
        <f>VLOOKUP(A671,Sheet1!A:D,4,0)</f>
        <v>NA</v>
      </c>
      <c r="P671">
        <f>VLOOKUP(A671,Sheet1!A:I,8,0)</f>
        <v>0</v>
      </c>
      <c r="Q671">
        <f>VLOOKUP(A671,Sheet1!A:I,9,0)</f>
        <v>0</v>
      </c>
      <c r="R671">
        <f>VLOOKUP(A671,Sheet1!A:E,5,0)</f>
        <v>32943</v>
      </c>
      <c r="S671">
        <f>VLOOKUP(A671,Sheet1!A:F,6,0)</f>
        <v>303088</v>
      </c>
      <c r="U671" t="e">
        <f>VLOOKUP(A671,New_scrd!A:H,8,0)</f>
        <v>#N/A</v>
      </c>
    </row>
    <row r="672" spans="1:21" hidden="1" x14ac:dyDescent="0.3">
      <c r="A672" t="s">
        <v>718</v>
      </c>
      <c r="B672" t="s">
        <v>24</v>
      </c>
      <c r="C672">
        <v>37</v>
      </c>
      <c r="D672" t="s">
        <v>68</v>
      </c>
      <c r="E672">
        <v>2010</v>
      </c>
      <c r="F672">
        <v>38</v>
      </c>
      <c r="G672">
        <v>0.33653906</v>
      </c>
      <c r="H672" t="s">
        <v>72</v>
      </c>
      <c r="I672" t="s">
        <v>50</v>
      </c>
      <c r="J672" t="s">
        <v>50</v>
      </c>
      <c r="K672" t="s">
        <v>50</v>
      </c>
      <c r="L672" t="s">
        <v>50</v>
      </c>
      <c r="M672" t="s">
        <v>22</v>
      </c>
      <c r="N672" t="s">
        <v>22</v>
      </c>
      <c r="O672" t="str">
        <f>VLOOKUP(A672,Sheet1!A:D,4,0)</f>
        <v>Green</v>
      </c>
      <c r="P672">
        <f>VLOOKUP(A672,Sheet1!A:I,8,0)</f>
        <v>189838</v>
      </c>
      <c r="Q672">
        <f>VLOOKUP(A672,Sheet1!A:I,9,0)</f>
        <v>0</v>
      </c>
      <c r="R672">
        <f>VLOOKUP(A672,Sheet1!A:E,5,0)</f>
        <v>293460</v>
      </c>
      <c r="S672">
        <f>VLOOKUP(A672,Sheet1!A:F,6,0)</f>
        <v>293460</v>
      </c>
      <c r="U672" t="e">
        <f>VLOOKUP(A672,New_scrd!A:H,8,0)</f>
        <v>#N/A</v>
      </c>
    </row>
    <row r="673" spans="1:21" hidden="1" x14ac:dyDescent="0.3">
      <c r="A673" t="s">
        <v>719</v>
      </c>
      <c r="B673" t="s">
        <v>24</v>
      </c>
      <c r="C673">
        <v>49</v>
      </c>
      <c r="D673" t="s">
        <v>25</v>
      </c>
      <c r="E673">
        <v>2012</v>
      </c>
      <c r="F673">
        <v>35</v>
      </c>
      <c r="G673">
        <v>0.62422037699999999</v>
      </c>
      <c r="H673" t="s">
        <v>17</v>
      </c>
      <c r="I673" t="s">
        <v>46</v>
      </c>
      <c r="J673" t="s">
        <v>19</v>
      </c>
      <c r="K673" t="s">
        <v>109</v>
      </c>
      <c r="L673" t="s">
        <v>21</v>
      </c>
      <c r="M673" t="s">
        <v>37</v>
      </c>
      <c r="N673" t="s">
        <v>22</v>
      </c>
      <c r="O673" t="str">
        <f>VLOOKUP(A673,Sheet1!A:D,4,0)</f>
        <v>Green</v>
      </c>
      <c r="P673">
        <f>VLOOKUP(A673,Sheet1!A:I,8,0)</f>
        <v>573070</v>
      </c>
      <c r="Q673">
        <f>VLOOKUP(A673,Sheet1!A:I,9,0)</f>
        <v>0</v>
      </c>
      <c r="R673">
        <f>VLOOKUP(A673,Sheet1!A:E,5,0)</f>
        <v>256326.01</v>
      </c>
      <c r="S673">
        <f>VLOOKUP(A673,Sheet1!A:F,6,0)</f>
        <v>281567</v>
      </c>
      <c r="U673" t="e">
        <f>VLOOKUP(A673,New_scrd!A:H,8,0)</f>
        <v>#N/A</v>
      </c>
    </row>
    <row r="674" spans="1:21" hidden="1" x14ac:dyDescent="0.3">
      <c r="A674" t="s">
        <v>720</v>
      </c>
      <c r="B674" t="s">
        <v>15</v>
      </c>
      <c r="C674">
        <v>61</v>
      </c>
      <c r="D674" t="s">
        <v>25</v>
      </c>
      <c r="E674">
        <v>2014</v>
      </c>
      <c r="F674">
        <v>26</v>
      </c>
      <c r="G674">
        <v>0.70782053199999995</v>
      </c>
      <c r="H674" t="s">
        <v>17</v>
      </c>
      <c r="I674" t="s">
        <v>50</v>
      </c>
      <c r="J674" t="s">
        <v>50</v>
      </c>
      <c r="K674" t="s">
        <v>50</v>
      </c>
      <c r="L674" t="s">
        <v>50</v>
      </c>
      <c r="M674" t="s">
        <v>22</v>
      </c>
      <c r="N674" t="s">
        <v>22</v>
      </c>
      <c r="O674" t="str">
        <f>VLOOKUP(A674,Sheet1!A:D,4,0)</f>
        <v>Manual</v>
      </c>
      <c r="P674">
        <f>VLOOKUP(A674,Sheet1!A:I,8,0)</f>
        <v>664489</v>
      </c>
      <c r="Q674">
        <f>VLOOKUP(A674,Sheet1!A:I,9,0)</f>
        <v>0</v>
      </c>
      <c r="R674">
        <f>VLOOKUP(A674,Sheet1!A:E,5,0)</f>
        <v>249965.14</v>
      </c>
      <c r="S674">
        <f>VLOOKUP(A674,Sheet1!A:F,6,0)</f>
        <v>253680</v>
      </c>
      <c r="U674" t="e">
        <f>VLOOKUP(A674,New_scrd!A:H,8,0)</f>
        <v>#N/A</v>
      </c>
    </row>
    <row r="675" spans="1:21" hidden="1" x14ac:dyDescent="0.3">
      <c r="A675" t="s">
        <v>721</v>
      </c>
      <c r="B675" t="s">
        <v>24</v>
      </c>
      <c r="C675">
        <v>49</v>
      </c>
      <c r="D675" t="s">
        <v>25</v>
      </c>
      <c r="E675">
        <v>2008</v>
      </c>
      <c r="F675">
        <v>37</v>
      </c>
      <c r="G675">
        <v>0.62448258099999998</v>
      </c>
      <c r="H675" t="s">
        <v>17</v>
      </c>
      <c r="I675" t="s">
        <v>63</v>
      </c>
      <c r="J675" t="s">
        <v>19</v>
      </c>
      <c r="K675" t="s">
        <v>20</v>
      </c>
      <c r="L675" t="s">
        <v>50</v>
      </c>
      <c r="M675" t="s">
        <v>37</v>
      </c>
      <c r="N675" t="s">
        <v>37</v>
      </c>
      <c r="O675" t="str">
        <f>VLOOKUP(A675,Sheet1!A:D,4,0)</f>
        <v>Green</v>
      </c>
      <c r="P675">
        <f>VLOOKUP(A675,Sheet1!A:I,8,0)</f>
        <v>554143</v>
      </c>
      <c r="Q675">
        <f>VLOOKUP(A675,Sheet1!A:I,9,0)</f>
        <v>0</v>
      </c>
      <c r="R675">
        <f>VLOOKUP(A675,Sheet1!A:E,5,0)</f>
        <v>80930</v>
      </c>
      <c r="S675">
        <f>VLOOKUP(A675,Sheet1!A:F,6,0)</f>
        <v>222453</v>
      </c>
      <c r="U675" t="e">
        <f>VLOOKUP(A675,New_scrd!A:H,8,0)</f>
        <v>#N/A</v>
      </c>
    </row>
    <row r="676" spans="1:21" hidden="1" x14ac:dyDescent="0.3">
      <c r="A676" t="s">
        <v>722</v>
      </c>
      <c r="B676" t="s">
        <v>24</v>
      </c>
      <c r="C676">
        <v>48</v>
      </c>
      <c r="D676" t="s">
        <v>25</v>
      </c>
      <c r="E676">
        <v>2015</v>
      </c>
      <c r="F676">
        <v>46</v>
      </c>
      <c r="G676">
        <v>0.89736052600000005</v>
      </c>
      <c r="H676" t="s">
        <v>17</v>
      </c>
      <c r="I676" t="s">
        <v>50</v>
      </c>
      <c r="J676" t="s">
        <v>50</v>
      </c>
      <c r="K676" t="s">
        <v>50</v>
      </c>
      <c r="L676" t="s">
        <v>50</v>
      </c>
      <c r="M676" t="s">
        <v>37</v>
      </c>
      <c r="N676" t="s">
        <v>37</v>
      </c>
      <c r="O676" t="str">
        <f>VLOOKUP(A676,Sheet1!A:D,4,0)</f>
        <v>Manual</v>
      </c>
      <c r="P676">
        <f>VLOOKUP(A676,Sheet1!A:I,8,0)</f>
        <v>1044551</v>
      </c>
      <c r="Q676">
        <f>VLOOKUP(A676,Sheet1!A:I,9,0)</f>
        <v>1044551</v>
      </c>
      <c r="R676">
        <f>VLOOKUP(A676,Sheet1!A:E,5,0)</f>
        <v>358297</v>
      </c>
      <c r="S676">
        <f>VLOOKUP(A676,Sheet1!A:F,6,0)</f>
        <v>543158</v>
      </c>
      <c r="U676" t="e">
        <f>VLOOKUP(A676,New_scrd!A:H,8,0)</f>
        <v>#N/A</v>
      </c>
    </row>
    <row r="677" spans="1:21" hidden="1" x14ac:dyDescent="0.3">
      <c r="A677" t="s">
        <v>723</v>
      </c>
      <c r="B677" t="s">
        <v>24</v>
      </c>
      <c r="C677">
        <v>49</v>
      </c>
      <c r="D677" t="s">
        <v>31</v>
      </c>
      <c r="E677">
        <v>2008</v>
      </c>
      <c r="F677">
        <v>45</v>
      </c>
      <c r="G677">
        <v>0.70827225800000004</v>
      </c>
      <c r="H677" t="s">
        <v>72</v>
      </c>
      <c r="I677" t="s">
        <v>18</v>
      </c>
      <c r="J677" t="s">
        <v>19</v>
      </c>
      <c r="K677" t="s">
        <v>20</v>
      </c>
      <c r="L677" t="s">
        <v>34</v>
      </c>
      <c r="M677" t="s">
        <v>22</v>
      </c>
      <c r="N677" t="s">
        <v>22</v>
      </c>
      <c r="O677" t="str">
        <f>VLOOKUP(A677,Sheet1!A:D,4,0)</f>
        <v>Manual</v>
      </c>
      <c r="P677">
        <f>VLOOKUP(A677,Sheet1!A:I,8,0)</f>
        <v>491900</v>
      </c>
      <c r="Q677">
        <f>VLOOKUP(A677,Sheet1!A:I,9,0)</f>
        <v>0</v>
      </c>
      <c r="R677">
        <f>VLOOKUP(A677,Sheet1!A:E,5,0)</f>
        <v>267100</v>
      </c>
      <c r="S677">
        <f>VLOOKUP(A677,Sheet1!A:F,6,0)</f>
        <v>321375</v>
      </c>
      <c r="U677" t="e">
        <f>VLOOKUP(A677,New_scrd!A:H,8,0)</f>
        <v>#N/A</v>
      </c>
    </row>
    <row r="678" spans="1:21" hidden="1" x14ac:dyDescent="0.3">
      <c r="A678" t="s">
        <v>724</v>
      </c>
      <c r="B678" t="s">
        <v>15</v>
      </c>
      <c r="C678">
        <v>61</v>
      </c>
      <c r="D678" t="s">
        <v>16</v>
      </c>
      <c r="E678">
        <v>2016</v>
      </c>
      <c r="F678">
        <v>31</v>
      </c>
      <c r="G678">
        <v>0.62347833500000005</v>
      </c>
      <c r="H678" t="s">
        <v>17</v>
      </c>
      <c r="I678" t="s">
        <v>50</v>
      </c>
      <c r="J678" t="s">
        <v>50</v>
      </c>
      <c r="K678" t="s">
        <v>50</v>
      </c>
      <c r="L678" t="s">
        <v>50</v>
      </c>
      <c r="M678" t="s">
        <v>37</v>
      </c>
      <c r="N678" t="s">
        <v>22</v>
      </c>
      <c r="O678" t="str">
        <f>VLOOKUP(A678,Sheet1!A:D,4,0)</f>
        <v>NA</v>
      </c>
      <c r="P678">
        <f>VLOOKUP(A678,Sheet1!A:I,8,0)</f>
        <v>724070</v>
      </c>
      <c r="Q678">
        <f>VLOOKUP(A678,Sheet1!A:I,9,0)</f>
        <v>724070</v>
      </c>
      <c r="R678">
        <f>VLOOKUP(A678,Sheet1!A:E,5,0)</f>
        <v>53576</v>
      </c>
      <c r="S678">
        <f>VLOOKUP(A678,Sheet1!A:F,6,0)</f>
        <v>319632</v>
      </c>
      <c r="U678" t="e">
        <f>VLOOKUP(A678,New_scrd!A:H,8,0)</f>
        <v>#N/A</v>
      </c>
    </row>
    <row r="679" spans="1:21" hidden="1" x14ac:dyDescent="0.3">
      <c r="A679" t="s">
        <v>725</v>
      </c>
      <c r="B679" t="s">
        <v>15</v>
      </c>
      <c r="C679">
        <v>25</v>
      </c>
      <c r="D679" t="s">
        <v>25</v>
      </c>
      <c r="E679">
        <v>2010</v>
      </c>
      <c r="F679">
        <v>37</v>
      </c>
      <c r="G679">
        <v>0.61535166699999999</v>
      </c>
      <c r="H679" t="s">
        <v>514</v>
      </c>
      <c r="I679" t="s">
        <v>46</v>
      </c>
      <c r="J679" t="s">
        <v>19</v>
      </c>
      <c r="K679" t="s">
        <v>43</v>
      </c>
      <c r="L679" t="s">
        <v>34</v>
      </c>
      <c r="M679" t="s">
        <v>22</v>
      </c>
      <c r="N679" t="s">
        <v>37</v>
      </c>
      <c r="O679" t="str">
        <f>VLOOKUP(A679,Sheet1!A:D,4,0)</f>
        <v>Manual</v>
      </c>
      <c r="P679">
        <f>VLOOKUP(A679,Sheet1!A:I,8,0)</f>
        <v>90198</v>
      </c>
      <c r="Q679">
        <f>VLOOKUP(A679,Sheet1!A:I,9,0)</f>
        <v>0</v>
      </c>
      <c r="R679">
        <f>VLOOKUP(A679,Sheet1!A:E,5,0)</f>
        <v>439756.97</v>
      </c>
      <c r="S679">
        <f>VLOOKUP(A679,Sheet1!A:F,6,0)</f>
        <v>440286</v>
      </c>
      <c r="U679" t="e">
        <f>VLOOKUP(A679,New_scrd!A:H,8,0)</f>
        <v>#N/A</v>
      </c>
    </row>
    <row r="680" spans="1:21" hidden="1" x14ac:dyDescent="0.3">
      <c r="A680" t="s">
        <v>726</v>
      </c>
      <c r="B680" t="s">
        <v>24</v>
      </c>
      <c r="C680">
        <v>49</v>
      </c>
      <c r="D680" t="s">
        <v>16</v>
      </c>
      <c r="E680">
        <v>2011</v>
      </c>
      <c r="F680">
        <v>25</v>
      </c>
      <c r="G680">
        <v>0.62313909700000003</v>
      </c>
      <c r="H680" t="s">
        <v>17</v>
      </c>
      <c r="I680" t="s">
        <v>46</v>
      </c>
      <c r="J680" t="s">
        <v>32</v>
      </c>
      <c r="K680" t="s">
        <v>43</v>
      </c>
      <c r="L680" t="s">
        <v>21</v>
      </c>
      <c r="M680" t="s">
        <v>22</v>
      </c>
      <c r="N680" t="s">
        <v>22</v>
      </c>
      <c r="O680" t="str">
        <f>VLOOKUP(A680,Sheet1!A:D,4,0)</f>
        <v>Green</v>
      </c>
      <c r="P680">
        <f>VLOOKUP(A680,Sheet1!A:I,8,0)</f>
        <v>549608</v>
      </c>
      <c r="Q680">
        <f>VLOOKUP(A680,Sheet1!A:I,9,0)</f>
        <v>0</v>
      </c>
      <c r="R680">
        <f>VLOOKUP(A680,Sheet1!A:E,5,0)</f>
        <v>268880</v>
      </c>
      <c r="S680">
        <f>VLOOKUP(A680,Sheet1!A:F,6,0)</f>
        <v>273460</v>
      </c>
      <c r="U680" t="e">
        <f>VLOOKUP(A680,New_scrd!A:H,8,0)</f>
        <v>#N/A</v>
      </c>
    </row>
    <row r="681" spans="1:21" hidden="1" x14ac:dyDescent="0.3">
      <c r="A681" t="s">
        <v>727</v>
      </c>
      <c r="B681" t="s">
        <v>15</v>
      </c>
      <c r="C681">
        <v>61</v>
      </c>
      <c r="D681" t="s">
        <v>16</v>
      </c>
      <c r="E681">
        <v>2016</v>
      </c>
      <c r="F681">
        <v>30</v>
      </c>
      <c r="G681">
        <v>0.61400465599999998</v>
      </c>
      <c r="H681" t="s">
        <v>17</v>
      </c>
      <c r="I681" t="s">
        <v>50</v>
      </c>
      <c r="J681" t="s">
        <v>50</v>
      </c>
      <c r="K681" t="s">
        <v>50</v>
      </c>
      <c r="L681" t="s">
        <v>50</v>
      </c>
      <c r="M681" t="s">
        <v>22</v>
      </c>
      <c r="N681" t="s">
        <v>22</v>
      </c>
      <c r="O681" t="str">
        <f>VLOOKUP(A681,Sheet1!A:D,4,0)</f>
        <v>Green</v>
      </c>
      <c r="P681">
        <f>VLOOKUP(A681,Sheet1!A:I,8,0)</f>
        <v>720703</v>
      </c>
      <c r="Q681">
        <f>VLOOKUP(A681,Sheet1!A:I,9,0)</f>
        <v>0</v>
      </c>
      <c r="R681">
        <f>VLOOKUP(A681,Sheet1!A:E,5,0)</f>
        <v>313656</v>
      </c>
      <c r="S681">
        <f>VLOOKUP(A681,Sheet1!A:F,6,0)</f>
        <v>313656</v>
      </c>
      <c r="U681" t="e">
        <f>VLOOKUP(A681,New_scrd!A:H,8,0)</f>
        <v>#N/A</v>
      </c>
    </row>
    <row r="682" spans="1:21" hidden="1" x14ac:dyDescent="0.3">
      <c r="A682" t="s">
        <v>728</v>
      </c>
      <c r="B682" t="s">
        <v>24</v>
      </c>
      <c r="C682">
        <v>61</v>
      </c>
      <c r="D682" t="s">
        <v>68</v>
      </c>
      <c r="E682">
        <v>2015</v>
      </c>
      <c r="F682">
        <v>27</v>
      </c>
      <c r="G682">
        <v>0.58455913000000004</v>
      </c>
      <c r="H682" t="s">
        <v>72</v>
      </c>
      <c r="I682" t="s">
        <v>63</v>
      </c>
      <c r="J682" t="s">
        <v>19</v>
      </c>
      <c r="K682" t="s">
        <v>20</v>
      </c>
      <c r="L682" t="s">
        <v>50</v>
      </c>
      <c r="M682" t="s">
        <v>22</v>
      </c>
      <c r="N682" t="s">
        <v>37</v>
      </c>
      <c r="O682" t="str">
        <f>VLOOKUP(A682,Sheet1!A:D,4,0)</f>
        <v>Green</v>
      </c>
      <c r="P682">
        <f>VLOOKUP(A682,Sheet1!A:I,8,0)</f>
        <v>591499</v>
      </c>
      <c r="Q682">
        <f>VLOOKUP(A682,Sheet1!A:I,9,0)</f>
        <v>0</v>
      </c>
      <c r="R682">
        <f>VLOOKUP(A682,Sheet1!A:E,5,0)</f>
        <v>392924</v>
      </c>
      <c r="S682">
        <f>VLOOKUP(A682,Sheet1!A:F,6,0)</f>
        <v>438691</v>
      </c>
      <c r="U682" t="e">
        <f>VLOOKUP(A682,New_scrd!A:H,8,0)</f>
        <v>#N/A</v>
      </c>
    </row>
    <row r="683" spans="1:21" hidden="1" x14ac:dyDescent="0.3">
      <c r="A683" t="s">
        <v>729</v>
      </c>
      <c r="B683" t="s">
        <v>15</v>
      </c>
      <c r="C683">
        <v>61</v>
      </c>
      <c r="D683" t="s">
        <v>16</v>
      </c>
      <c r="E683">
        <v>2015</v>
      </c>
      <c r="F683">
        <v>45</v>
      </c>
      <c r="G683">
        <v>0.73138508800000002</v>
      </c>
      <c r="H683" t="s">
        <v>17</v>
      </c>
      <c r="I683" t="s">
        <v>50</v>
      </c>
      <c r="J683" t="s">
        <v>50</v>
      </c>
      <c r="K683" t="s">
        <v>50</v>
      </c>
      <c r="L683" t="s">
        <v>50</v>
      </c>
      <c r="M683" t="s">
        <v>37</v>
      </c>
      <c r="N683" t="s">
        <v>37</v>
      </c>
      <c r="O683" t="str">
        <f>VLOOKUP(A683,Sheet1!A:D,4,0)</f>
        <v>NA</v>
      </c>
      <c r="P683">
        <f>VLOOKUP(A683,Sheet1!A:I,8,0)</f>
        <v>868231</v>
      </c>
      <c r="Q683">
        <f>VLOOKUP(A683,Sheet1!A:I,9,0)</f>
        <v>0</v>
      </c>
      <c r="R683">
        <f>VLOOKUP(A683,Sheet1!A:E,5,0)</f>
        <v>269618</v>
      </c>
      <c r="S683">
        <f>VLOOKUP(A683,Sheet1!A:F,6,0)</f>
        <v>358320</v>
      </c>
      <c r="U683" t="e">
        <f>VLOOKUP(A683,New_scrd!A:H,8,0)</f>
        <v>#N/A</v>
      </c>
    </row>
    <row r="684" spans="1:21" hidden="1" x14ac:dyDescent="0.3">
      <c r="A684" t="s">
        <v>730</v>
      </c>
      <c r="B684" t="s">
        <v>24</v>
      </c>
      <c r="C684">
        <v>36</v>
      </c>
      <c r="D684" t="s">
        <v>414</v>
      </c>
      <c r="E684">
        <v>2015</v>
      </c>
      <c r="F684">
        <v>36</v>
      </c>
      <c r="G684">
        <v>0.30149824600000003</v>
      </c>
      <c r="H684" t="s">
        <v>17</v>
      </c>
      <c r="I684" t="s">
        <v>50</v>
      </c>
      <c r="J684" t="s">
        <v>50</v>
      </c>
      <c r="K684" t="s">
        <v>50</v>
      </c>
      <c r="L684" t="s">
        <v>50</v>
      </c>
      <c r="M684" t="s">
        <v>37</v>
      </c>
      <c r="N684" t="s">
        <v>22</v>
      </c>
      <c r="O684" t="str">
        <f>VLOOKUP(A684,Sheet1!A:D,4,0)</f>
        <v>Manual</v>
      </c>
      <c r="P684">
        <f>VLOOKUP(A684,Sheet1!A:I,8,0)</f>
        <v>316540</v>
      </c>
      <c r="Q684">
        <f>VLOOKUP(A684,Sheet1!A:I,9,0)</f>
        <v>316540</v>
      </c>
      <c r="R684">
        <f>VLOOKUP(A684,Sheet1!A:E,5,0)</f>
        <v>81100.88</v>
      </c>
      <c r="S684">
        <f>VLOOKUP(A684,Sheet1!A:F,6,0)</f>
        <v>232950</v>
      </c>
      <c r="U684" t="e">
        <f>VLOOKUP(A684,New_scrd!A:H,8,0)</f>
        <v>#N/A</v>
      </c>
    </row>
    <row r="685" spans="1:21" hidden="1" x14ac:dyDescent="0.3">
      <c r="A685" t="s">
        <v>731</v>
      </c>
      <c r="B685" t="s">
        <v>24</v>
      </c>
      <c r="C685">
        <v>49</v>
      </c>
      <c r="D685" t="s">
        <v>68</v>
      </c>
      <c r="E685">
        <v>2010</v>
      </c>
      <c r="F685">
        <v>19</v>
      </c>
      <c r="G685">
        <v>0.45831503400000001</v>
      </c>
      <c r="H685" t="s">
        <v>17</v>
      </c>
      <c r="I685" t="s">
        <v>50</v>
      </c>
      <c r="J685" t="s">
        <v>50</v>
      </c>
      <c r="K685" t="s">
        <v>50</v>
      </c>
      <c r="L685" t="s">
        <v>50</v>
      </c>
      <c r="M685" t="s">
        <v>22</v>
      </c>
      <c r="N685" t="s">
        <v>22</v>
      </c>
      <c r="O685" t="str">
        <f>VLOOKUP(A685,Sheet1!A:D,4,0)</f>
        <v>Green</v>
      </c>
      <c r="P685">
        <f>VLOOKUP(A685,Sheet1!A:I,8,0)</f>
        <v>320086</v>
      </c>
      <c r="Q685">
        <f>VLOOKUP(A685,Sheet1!A:I,9,0)</f>
        <v>0</v>
      </c>
      <c r="R685">
        <f>VLOOKUP(A685,Sheet1!A:E,5,0)</f>
        <v>298579.93</v>
      </c>
      <c r="S685">
        <f>VLOOKUP(A685,Sheet1!A:F,6,0)</f>
        <v>311961</v>
      </c>
      <c r="U685" t="e">
        <f>VLOOKUP(A685,New_scrd!A:H,8,0)</f>
        <v>#N/A</v>
      </c>
    </row>
    <row r="686" spans="1:21" hidden="1" x14ac:dyDescent="0.3">
      <c r="A686" t="s">
        <v>732</v>
      </c>
      <c r="B686" t="s">
        <v>24</v>
      </c>
      <c r="C686">
        <v>49</v>
      </c>
      <c r="D686" t="s">
        <v>25</v>
      </c>
      <c r="E686">
        <v>2014</v>
      </c>
      <c r="F686">
        <v>39</v>
      </c>
      <c r="G686">
        <v>0.62472323699999999</v>
      </c>
      <c r="H686" t="s">
        <v>17</v>
      </c>
      <c r="I686" t="s">
        <v>63</v>
      </c>
      <c r="J686" t="s">
        <v>160</v>
      </c>
      <c r="K686" t="s">
        <v>20</v>
      </c>
      <c r="L686" t="s">
        <v>34</v>
      </c>
      <c r="M686" t="s">
        <v>22</v>
      </c>
      <c r="N686" t="s">
        <v>22</v>
      </c>
      <c r="O686" t="str">
        <f>VLOOKUP(A686,Sheet1!A:D,4,0)</f>
        <v>NA</v>
      </c>
      <c r="P686">
        <f>VLOOKUP(A686,Sheet1!A:I,8,0)</f>
        <v>653052</v>
      </c>
      <c r="Q686">
        <f>VLOOKUP(A686,Sheet1!A:I,9,0)</f>
        <v>0</v>
      </c>
      <c r="R686">
        <f>VLOOKUP(A686,Sheet1!A:E,5,0)</f>
        <v>252970</v>
      </c>
      <c r="S686">
        <f>VLOOKUP(A686,Sheet1!A:F,6,0)</f>
        <v>278410</v>
      </c>
      <c r="U686" t="e">
        <f>VLOOKUP(A686,New_scrd!A:H,8,0)</f>
        <v>#N/A</v>
      </c>
    </row>
    <row r="687" spans="1:21" hidden="1" x14ac:dyDescent="0.3">
      <c r="A687" t="s">
        <v>733</v>
      </c>
      <c r="B687" t="s">
        <v>24</v>
      </c>
      <c r="C687">
        <v>37</v>
      </c>
      <c r="D687" t="s">
        <v>25</v>
      </c>
      <c r="E687">
        <v>2011</v>
      </c>
      <c r="F687">
        <v>36</v>
      </c>
      <c r="G687">
        <v>0.83573780600000003</v>
      </c>
      <c r="H687" t="s">
        <v>72</v>
      </c>
      <c r="I687" t="s">
        <v>63</v>
      </c>
      <c r="J687" t="s">
        <v>19</v>
      </c>
      <c r="K687" t="s">
        <v>20</v>
      </c>
      <c r="L687" t="s">
        <v>50</v>
      </c>
      <c r="M687" t="s">
        <v>22</v>
      </c>
      <c r="N687" t="s">
        <v>22</v>
      </c>
      <c r="O687" t="str">
        <f>VLOOKUP(A687,Sheet1!A:D,4,0)</f>
        <v>Yellow</v>
      </c>
      <c r="P687">
        <f>VLOOKUP(A687,Sheet1!A:I,8,0)</f>
        <v>571739</v>
      </c>
      <c r="Q687">
        <f>VLOOKUP(A687,Sheet1!A:I,9,0)</f>
        <v>0</v>
      </c>
      <c r="R687">
        <f>VLOOKUP(A687,Sheet1!A:E,5,0)</f>
        <v>646884</v>
      </c>
      <c r="S687">
        <f>VLOOKUP(A687,Sheet1!A:F,6,0)</f>
        <v>646884</v>
      </c>
      <c r="U687" t="e">
        <f>VLOOKUP(A687,New_scrd!A:H,8,0)</f>
        <v>#N/A</v>
      </c>
    </row>
    <row r="688" spans="1:21" hidden="1" x14ac:dyDescent="0.3">
      <c r="A688" t="s">
        <v>734</v>
      </c>
      <c r="B688" t="s">
        <v>15</v>
      </c>
      <c r="C688">
        <v>49</v>
      </c>
      <c r="D688" t="s">
        <v>25</v>
      </c>
      <c r="E688">
        <v>2007</v>
      </c>
      <c r="F688">
        <v>55</v>
      </c>
      <c r="G688">
        <v>0.62250777999999996</v>
      </c>
      <c r="H688" t="s">
        <v>17</v>
      </c>
      <c r="I688" t="s">
        <v>50</v>
      </c>
      <c r="J688" t="s">
        <v>50</v>
      </c>
      <c r="K688" t="s">
        <v>50</v>
      </c>
      <c r="L688" t="s">
        <v>50</v>
      </c>
      <c r="M688" t="s">
        <v>22</v>
      </c>
      <c r="N688" t="s">
        <v>22</v>
      </c>
      <c r="O688" t="str">
        <f>VLOOKUP(A688,Sheet1!A:D,4,0)</f>
        <v>Manual</v>
      </c>
      <c r="P688">
        <f>VLOOKUP(A688,Sheet1!A:I,8,0)</f>
        <v>371684</v>
      </c>
      <c r="Q688">
        <f>VLOOKUP(A688,Sheet1!A:I,9,0)</f>
        <v>0</v>
      </c>
      <c r="R688">
        <f>VLOOKUP(A688,Sheet1!A:E,5,0)</f>
        <v>171250</v>
      </c>
      <c r="S688">
        <f>VLOOKUP(A688,Sheet1!A:F,6,0)</f>
        <v>171250</v>
      </c>
      <c r="U688" t="e">
        <f>VLOOKUP(A688,New_scrd!A:H,8,0)</f>
        <v>#N/A</v>
      </c>
    </row>
    <row r="689" spans="1:21" hidden="1" x14ac:dyDescent="0.3">
      <c r="A689" t="s">
        <v>735</v>
      </c>
      <c r="B689" t="s">
        <v>24</v>
      </c>
      <c r="C689">
        <v>37</v>
      </c>
      <c r="D689" t="s">
        <v>28</v>
      </c>
      <c r="E689">
        <v>2014</v>
      </c>
      <c r="F689">
        <v>57</v>
      </c>
      <c r="G689">
        <v>0.56638427700000005</v>
      </c>
      <c r="H689" t="s">
        <v>17</v>
      </c>
      <c r="I689" t="s">
        <v>146</v>
      </c>
      <c r="J689" t="s">
        <v>32</v>
      </c>
      <c r="K689" t="s">
        <v>227</v>
      </c>
      <c r="L689" t="s">
        <v>34</v>
      </c>
      <c r="M689" t="s">
        <v>37</v>
      </c>
      <c r="N689" t="s">
        <v>22</v>
      </c>
      <c r="O689" t="str">
        <f>VLOOKUP(A689,Sheet1!A:D,4,0)</f>
        <v>NA</v>
      </c>
      <c r="P689">
        <f>VLOOKUP(A689,Sheet1!A:I,8,0)</f>
        <v>580805</v>
      </c>
      <c r="Q689">
        <f>VLOOKUP(A689,Sheet1!A:I,9,0)</f>
        <v>580805</v>
      </c>
      <c r="R689">
        <f>VLOOKUP(A689,Sheet1!A:E,5,0)</f>
        <v>239326</v>
      </c>
      <c r="S689">
        <f>VLOOKUP(A689,Sheet1!A:F,6,0)</f>
        <v>384370</v>
      </c>
      <c r="U689" t="e">
        <f>VLOOKUP(A689,New_scrd!A:H,8,0)</f>
        <v>#N/A</v>
      </c>
    </row>
    <row r="690" spans="1:21" hidden="1" x14ac:dyDescent="0.3">
      <c r="A690" t="s">
        <v>736</v>
      </c>
      <c r="B690" t="s">
        <v>15</v>
      </c>
      <c r="C690">
        <v>55</v>
      </c>
      <c r="D690" t="s">
        <v>31</v>
      </c>
      <c r="E690">
        <v>2014</v>
      </c>
      <c r="F690">
        <v>42</v>
      </c>
      <c r="G690">
        <v>0.812844393</v>
      </c>
      <c r="H690" t="s">
        <v>17</v>
      </c>
      <c r="I690" t="s">
        <v>50</v>
      </c>
      <c r="J690" t="s">
        <v>50</v>
      </c>
      <c r="K690" t="s">
        <v>50</v>
      </c>
      <c r="L690" t="s">
        <v>50</v>
      </c>
      <c r="M690" t="s">
        <v>22</v>
      </c>
      <c r="N690" t="s">
        <v>37</v>
      </c>
      <c r="O690" t="str">
        <f>VLOOKUP(A690,Sheet1!A:D,4,0)</f>
        <v>Manual</v>
      </c>
      <c r="P690">
        <f>VLOOKUP(A690,Sheet1!A:I,8,0)</f>
        <v>860272</v>
      </c>
      <c r="Q690">
        <f>VLOOKUP(A690,Sheet1!A:I,9,0)</f>
        <v>0</v>
      </c>
      <c r="R690">
        <f>VLOOKUP(A690,Sheet1!A:E,5,0)</f>
        <v>400939.19</v>
      </c>
      <c r="S690">
        <f>VLOOKUP(A690,Sheet1!A:F,6,0)</f>
        <v>431046</v>
      </c>
      <c r="U690" t="e">
        <f>VLOOKUP(A690,New_scrd!A:H,8,0)</f>
        <v>#N/A</v>
      </c>
    </row>
    <row r="691" spans="1:21" hidden="1" x14ac:dyDescent="0.3">
      <c r="A691" t="s">
        <v>737</v>
      </c>
      <c r="B691" t="s">
        <v>24</v>
      </c>
      <c r="C691">
        <v>37</v>
      </c>
      <c r="D691" t="s">
        <v>31</v>
      </c>
      <c r="E691">
        <v>2015</v>
      </c>
      <c r="F691">
        <v>44</v>
      </c>
      <c r="G691">
        <v>0.63623043499999998</v>
      </c>
      <c r="H691" t="s">
        <v>72</v>
      </c>
      <c r="I691" t="s">
        <v>63</v>
      </c>
      <c r="J691" t="s">
        <v>19</v>
      </c>
      <c r="K691" t="s">
        <v>20</v>
      </c>
      <c r="L691" t="s">
        <v>50</v>
      </c>
      <c r="M691" t="s">
        <v>22</v>
      </c>
      <c r="N691" t="s">
        <v>22</v>
      </c>
      <c r="O691" t="str">
        <f>VLOOKUP(A691,Sheet1!A:D,4,0)</f>
        <v>Green</v>
      </c>
      <c r="P691">
        <f>VLOOKUP(A691,Sheet1!A:I,8,0)</f>
        <v>445597</v>
      </c>
      <c r="Q691">
        <f>VLOOKUP(A691,Sheet1!A:I,9,0)</f>
        <v>0</v>
      </c>
      <c r="R691">
        <f>VLOOKUP(A691,Sheet1!A:E,5,0)</f>
        <v>658540</v>
      </c>
      <c r="S691">
        <f>VLOOKUP(A691,Sheet1!A:F,6,0)</f>
        <v>658540</v>
      </c>
      <c r="U691" t="e">
        <f>VLOOKUP(A691,New_scrd!A:H,8,0)</f>
        <v>#N/A</v>
      </c>
    </row>
    <row r="692" spans="1:21" hidden="1" x14ac:dyDescent="0.3">
      <c r="A692" t="s">
        <v>738</v>
      </c>
      <c r="B692" t="s">
        <v>24</v>
      </c>
      <c r="C692">
        <v>61</v>
      </c>
      <c r="D692" t="s">
        <v>25</v>
      </c>
      <c r="E692">
        <v>2016</v>
      </c>
      <c r="F692">
        <v>61</v>
      </c>
      <c r="G692">
        <v>0.699350688</v>
      </c>
      <c r="H692" t="s">
        <v>17</v>
      </c>
      <c r="I692" t="s">
        <v>54</v>
      </c>
      <c r="J692" t="s">
        <v>80</v>
      </c>
      <c r="K692" t="s">
        <v>43</v>
      </c>
      <c r="L692" t="s">
        <v>34</v>
      </c>
      <c r="M692" t="s">
        <v>37</v>
      </c>
      <c r="N692" t="s">
        <v>22</v>
      </c>
      <c r="O692" t="str">
        <f>VLOOKUP(A692,Sheet1!A:D,4,0)</f>
        <v>Manual</v>
      </c>
      <c r="P692">
        <f>VLOOKUP(A692,Sheet1!A:I,8,0)</f>
        <v>908618</v>
      </c>
      <c r="Q692">
        <f>VLOOKUP(A692,Sheet1!A:I,9,0)</f>
        <v>908618</v>
      </c>
      <c r="R692">
        <f>VLOOKUP(A692,Sheet1!A:E,5,0)</f>
        <v>249464</v>
      </c>
      <c r="S692">
        <f>VLOOKUP(A692,Sheet1!A:F,6,0)</f>
        <v>330979</v>
      </c>
      <c r="U692" t="e">
        <f>VLOOKUP(A692,New_scrd!A:H,8,0)</f>
        <v>#N/A</v>
      </c>
    </row>
    <row r="693" spans="1:21" hidden="1" x14ac:dyDescent="0.3">
      <c r="A693" t="s">
        <v>739</v>
      </c>
      <c r="B693" t="s">
        <v>24</v>
      </c>
      <c r="C693">
        <v>61</v>
      </c>
      <c r="D693" t="s">
        <v>16</v>
      </c>
      <c r="E693">
        <v>2012</v>
      </c>
      <c r="F693">
        <v>23</v>
      </c>
      <c r="G693">
        <v>0.52351411800000003</v>
      </c>
      <c r="H693" t="s">
        <v>72</v>
      </c>
      <c r="I693" t="s">
        <v>50</v>
      </c>
      <c r="J693" t="s">
        <v>50</v>
      </c>
      <c r="K693" t="s">
        <v>50</v>
      </c>
      <c r="L693" t="s">
        <v>50</v>
      </c>
      <c r="M693" t="s">
        <v>22</v>
      </c>
      <c r="N693" t="s">
        <v>22</v>
      </c>
      <c r="O693" t="str">
        <f>VLOOKUP(A693,Sheet1!A:D,4,0)</f>
        <v>Manual</v>
      </c>
      <c r="P693">
        <f>VLOOKUP(A693,Sheet1!A:I,8,0)</f>
        <v>370419</v>
      </c>
      <c r="Q693">
        <f>VLOOKUP(A693,Sheet1!A:I,9,0)</f>
        <v>0</v>
      </c>
      <c r="R693">
        <f>VLOOKUP(A693,Sheet1!A:E,5,0)</f>
        <v>329133</v>
      </c>
      <c r="S693">
        <f>VLOOKUP(A693,Sheet1!A:F,6,0)</f>
        <v>329133</v>
      </c>
      <c r="U693" t="e">
        <f>VLOOKUP(A693,New_scrd!A:H,8,0)</f>
        <v>#N/A</v>
      </c>
    </row>
    <row r="694" spans="1:21" hidden="1" x14ac:dyDescent="0.3">
      <c r="A694" t="s">
        <v>740</v>
      </c>
      <c r="B694" t="s">
        <v>24</v>
      </c>
      <c r="C694">
        <v>31</v>
      </c>
      <c r="D694" t="s">
        <v>25</v>
      </c>
      <c r="E694">
        <v>2007</v>
      </c>
      <c r="F694">
        <v>20</v>
      </c>
      <c r="G694">
        <v>0.62917512600000003</v>
      </c>
      <c r="H694" t="s">
        <v>17</v>
      </c>
      <c r="I694" t="s">
        <v>50</v>
      </c>
      <c r="J694" t="s">
        <v>50</v>
      </c>
      <c r="K694" t="s">
        <v>50</v>
      </c>
      <c r="L694" t="s">
        <v>50</v>
      </c>
      <c r="M694" t="s">
        <v>37</v>
      </c>
      <c r="N694" t="s">
        <v>22</v>
      </c>
      <c r="O694" t="str">
        <f>VLOOKUP(A694,Sheet1!A:D,4,0)</f>
        <v>Green</v>
      </c>
      <c r="P694">
        <f>VLOOKUP(A694,Sheet1!A:I,8,0)</f>
        <v>389856</v>
      </c>
      <c r="Q694">
        <f>VLOOKUP(A694,Sheet1!A:I,9,0)</f>
        <v>0</v>
      </c>
      <c r="R694">
        <f>VLOOKUP(A694,Sheet1!A:E,5,0)</f>
        <v>226656</v>
      </c>
      <c r="S694">
        <f>VLOOKUP(A694,Sheet1!A:F,6,0)</f>
        <v>272536</v>
      </c>
      <c r="U694" t="e">
        <f>VLOOKUP(A694,New_scrd!A:H,8,0)</f>
        <v>#N/A</v>
      </c>
    </row>
    <row r="695" spans="1:21" hidden="1" x14ac:dyDescent="0.3">
      <c r="A695" t="s">
        <v>741</v>
      </c>
      <c r="B695" t="s">
        <v>24</v>
      </c>
      <c r="C695">
        <v>61</v>
      </c>
      <c r="D695" t="s">
        <v>31</v>
      </c>
      <c r="E695">
        <v>2011</v>
      </c>
      <c r="F695">
        <v>38</v>
      </c>
      <c r="G695">
        <v>0.82737651599999995</v>
      </c>
      <c r="H695" t="s">
        <v>17</v>
      </c>
      <c r="I695" t="s">
        <v>46</v>
      </c>
      <c r="J695" t="s">
        <v>19</v>
      </c>
      <c r="K695" t="s">
        <v>20</v>
      </c>
      <c r="L695" t="s">
        <v>26</v>
      </c>
      <c r="M695" t="s">
        <v>22</v>
      </c>
      <c r="N695" t="s">
        <v>37</v>
      </c>
      <c r="O695" t="str">
        <f>VLOOKUP(A695,Sheet1!A:D,4,0)</f>
        <v>Green</v>
      </c>
      <c r="P695">
        <f>VLOOKUP(A695,Sheet1!A:I,8,0)</f>
        <v>669525</v>
      </c>
      <c r="Q695">
        <f>VLOOKUP(A695,Sheet1!A:I,9,0)</f>
        <v>0</v>
      </c>
      <c r="R695">
        <f>VLOOKUP(A695,Sheet1!A:E,5,0)</f>
        <v>546060</v>
      </c>
      <c r="S695">
        <f>VLOOKUP(A695,Sheet1!A:F,6,0)</f>
        <v>546060</v>
      </c>
      <c r="U695" t="e">
        <f>VLOOKUP(A695,New_scrd!A:H,8,0)</f>
        <v>#N/A</v>
      </c>
    </row>
    <row r="696" spans="1:21" hidden="1" x14ac:dyDescent="0.3">
      <c r="A696" t="s">
        <v>742</v>
      </c>
      <c r="B696" t="s">
        <v>15</v>
      </c>
      <c r="C696">
        <v>49</v>
      </c>
      <c r="D696" t="s">
        <v>25</v>
      </c>
      <c r="E696">
        <v>2011</v>
      </c>
      <c r="F696">
        <v>37</v>
      </c>
      <c r="G696">
        <v>0.64274890299999998</v>
      </c>
      <c r="H696" t="s">
        <v>72</v>
      </c>
      <c r="I696" t="s">
        <v>63</v>
      </c>
      <c r="J696" t="s">
        <v>50</v>
      </c>
      <c r="K696" t="s">
        <v>50</v>
      </c>
      <c r="L696" t="s">
        <v>50</v>
      </c>
      <c r="M696" t="s">
        <v>22</v>
      </c>
      <c r="N696" t="s">
        <v>22</v>
      </c>
      <c r="O696" t="str">
        <f>VLOOKUP(A696,Sheet1!A:D,4,0)</f>
        <v>Green</v>
      </c>
      <c r="P696">
        <f>VLOOKUP(A696,Sheet1!A:I,8,0)</f>
        <v>537712</v>
      </c>
      <c r="Q696">
        <f>VLOOKUP(A696,Sheet1!A:I,9,0)</f>
        <v>0</v>
      </c>
      <c r="R696">
        <f>VLOOKUP(A696,Sheet1!A:E,5,0)</f>
        <v>399728</v>
      </c>
      <c r="S696">
        <f>VLOOKUP(A696,Sheet1!A:F,6,0)</f>
        <v>469960</v>
      </c>
      <c r="U696" t="e">
        <f>VLOOKUP(A696,New_scrd!A:H,8,0)</f>
        <v>#N/A</v>
      </c>
    </row>
    <row r="697" spans="1:21" hidden="1" x14ac:dyDescent="0.3">
      <c r="A697" t="s">
        <v>743</v>
      </c>
      <c r="B697" t="s">
        <v>24</v>
      </c>
      <c r="C697">
        <v>49</v>
      </c>
      <c r="D697" t="s">
        <v>16</v>
      </c>
      <c r="E697">
        <v>2014</v>
      </c>
      <c r="F697">
        <v>23</v>
      </c>
      <c r="G697">
        <v>0.83069502900000003</v>
      </c>
      <c r="H697" t="s">
        <v>72</v>
      </c>
      <c r="I697" t="s">
        <v>63</v>
      </c>
      <c r="J697" t="s">
        <v>19</v>
      </c>
      <c r="K697" t="s">
        <v>20</v>
      </c>
      <c r="L697" t="s">
        <v>50</v>
      </c>
      <c r="M697" t="s">
        <v>22</v>
      </c>
      <c r="N697" t="s">
        <v>22</v>
      </c>
      <c r="O697" t="str">
        <f>VLOOKUP(A697,Sheet1!A:D,4,0)</f>
        <v>Green</v>
      </c>
      <c r="P697">
        <f>VLOOKUP(A697,Sheet1!A:I,8,0)</f>
        <v>677592</v>
      </c>
      <c r="Q697">
        <f>VLOOKUP(A697,Sheet1!A:I,9,0)</f>
        <v>0</v>
      </c>
      <c r="R697">
        <f>VLOOKUP(A697,Sheet1!A:E,5,0)</f>
        <v>683480</v>
      </c>
      <c r="S697">
        <f>VLOOKUP(A697,Sheet1!A:F,6,0)</f>
        <v>683480</v>
      </c>
      <c r="U697" t="e">
        <f>VLOOKUP(A697,New_scrd!A:H,8,0)</f>
        <v>#N/A</v>
      </c>
    </row>
    <row r="698" spans="1:21" hidden="1" x14ac:dyDescent="0.3">
      <c r="A698" t="s">
        <v>744</v>
      </c>
      <c r="B698" t="s">
        <v>24</v>
      </c>
      <c r="C698">
        <v>30</v>
      </c>
      <c r="D698" t="s">
        <v>414</v>
      </c>
      <c r="E698">
        <v>2014</v>
      </c>
      <c r="F698">
        <v>36</v>
      </c>
      <c r="G698">
        <v>0.43500583399999998</v>
      </c>
      <c r="H698" t="s">
        <v>17</v>
      </c>
      <c r="I698" t="s">
        <v>293</v>
      </c>
      <c r="J698" t="s">
        <v>19</v>
      </c>
      <c r="K698" t="s">
        <v>43</v>
      </c>
      <c r="L698" t="s">
        <v>26</v>
      </c>
      <c r="M698" t="s">
        <v>22</v>
      </c>
      <c r="N698" t="s">
        <v>22</v>
      </c>
      <c r="O698" t="str">
        <f>VLOOKUP(A698,Sheet1!A:D,4,0)</f>
        <v>Manual</v>
      </c>
      <c r="P698">
        <f>VLOOKUP(A698,Sheet1!A:I,8,0)</f>
        <v>467077</v>
      </c>
      <c r="Q698">
        <f>VLOOKUP(A698,Sheet1!A:I,9,0)</f>
        <v>0</v>
      </c>
      <c r="R698">
        <f>VLOOKUP(A698,Sheet1!A:E,5,0)</f>
        <v>271152</v>
      </c>
      <c r="S698">
        <f>VLOOKUP(A698,Sheet1!A:F,6,0)</f>
        <v>324987</v>
      </c>
      <c r="U698" t="e">
        <f>VLOOKUP(A698,New_scrd!A:H,8,0)</f>
        <v>#N/A</v>
      </c>
    </row>
    <row r="699" spans="1:21" hidden="1" x14ac:dyDescent="0.3">
      <c r="A699" t="s">
        <v>745</v>
      </c>
      <c r="B699" t="s">
        <v>24</v>
      </c>
      <c r="C699">
        <v>37</v>
      </c>
      <c r="D699" t="s">
        <v>16</v>
      </c>
      <c r="E699">
        <v>2015</v>
      </c>
      <c r="F699">
        <v>48</v>
      </c>
      <c r="G699">
        <v>0.63623043499999998</v>
      </c>
      <c r="H699" t="s">
        <v>514</v>
      </c>
      <c r="I699" t="s">
        <v>54</v>
      </c>
      <c r="J699" t="s">
        <v>19</v>
      </c>
      <c r="K699" t="s">
        <v>20</v>
      </c>
      <c r="L699" t="s">
        <v>50</v>
      </c>
      <c r="M699" t="s">
        <v>22</v>
      </c>
      <c r="N699" t="s">
        <v>22</v>
      </c>
      <c r="O699" t="str">
        <f>VLOOKUP(A699,Sheet1!A:D,4,0)</f>
        <v>Green</v>
      </c>
      <c r="P699">
        <f>VLOOKUP(A699,Sheet1!A:I,8,0)</f>
        <v>445597</v>
      </c>
      <c r="Q699">
        <f>VLOOKUP(A699,Sheet1!A:I,9,0)</f>
        <v>0</v>
      </c>
      <c r="R699">
        <f>VLOOKUP(A699,Sheet1!A:E,5,0)</f>
        <v>659180</v>
      </c>
      <c r="S699">
        <f>VLOOKUP(A699,Sheet1!A:F,6,0)</f>
        <v>659180</v>
      </c>
      <c r="U699" t="e">
        <f>VLOOKUP(A699,New_scrd!A:H,8,0)</f>
        <v>#N/A</v>
      </c>
    </row>
    <row r="700" spans="1:21" hidden="1" x14ac:dyDescent="0.3">
      <c r="A700" t="s">
        <v>746</v>
      </c>
      <c r="B700" t="s">
        <v>15</v>
      </c>
      <c r="C700">
        <v>61</v>
      </c>
      <c r="D700" t="s">
        <v>31</v>
      </c>
      <c r="E700">
        <v>2014</v>
      </c>
      <c r="F700">
        <v>24</v>
      </c>
      <c r="G700">
        <v>0.72062150300000005</v>
      </c>
      <c r="H700" t="s">
        <v>72</v>
      </c>
      <c r="I700" t="s">
        <v>18</v>
      </c>
      <c r="J700" t="s">
        <v>80</v>
      </c>
      <c r="K700" t="s">
        <v>43</v>
      </c>
      <c r="L700" t="s">
        <v>34</v>
      </c>
      <c r="M700" t="s">
        <v>22</v>
      </c>
      <c r="N700" t="s">
        <v>22</v>
      </c>
      <c r="O700" t="str">
        <f>VLOOKUP(A700,Sheet1!A:D,4,0)</f>
        <v>NA</v>
      </c>
      <c r="P700">
        <f>VLOOKUP(A700,Sheet1!A:I,8,0)</f>
        <v>688477</v>
      </c>
      <c r="Q700">
        <f>VLOOKUP(A700,Sheet1!A:I,9,0)</f>
        <v>0</v>
      </c>
      <c r="R700">
        <f>VLOOKUP(A700,Sheet1!A:E,5,0)</f>
        <v>438224</v>
      </c>
      <c r="S700">
        <f>VLOOKUP(A700,Sheet1!A:F,6,0)</f>
        <v>438224</v>
      </c>
      <c r="U700" t="e">
        <f>VLOOKUP(A700,New_scrd!A:H,8,0)</f>
        <v>#N/A</v>
      </c>
    </row>
    <row r="701" spans="1:21" hidden="1" x14ac:dyDescent="0.3">
      <c r="A701" t="s">
        <v>747</v>
      </c>
      <c r="B701" t="s">
        <v>24</v>
      </c>
      <c r="C701">
        <v>37</v>
      </c>
      <c r="D701" t="s">
        <v>25</v>
      </c>
      <c r="E701">
        <v>2006</v>
      </c>
      <c r="F701">
        <v>47</v>
      </c>
      <c r="G701">
        <v>0.83528857099999998</v>
      </c>
      <c r="H701" t="s">
        <v>72</v>
      </c>
      <c r="I701" t="s">
        <v>46</v>
      </c>
      <c r="J701" t="s">
        <v>32</v>
      </c>
      <c r="K701" t="s">
        <v>20</v>
      </c>
      <c r="L701" t="s">
        <v>34</v>
      </c>
      <c r="M701" t="s">
        <v>22</v>
      </c>
      <c r="N701" t="s">
        <v>22</v>
      </c>
      <c r="O701" t="str">
        <f>VLOOKUP(A701,Sheet1!A:D,4,0)</f>
        <v>Green</v>
      </c>
      <c r="P701">
        <f>VLOOKUP(A701,Sheet1!A:I,8,0)</f>
        <v>427242</v>
      </c>
      <c r="Q701">
        <f>VLOOKUP(A701,Sheet1!A:I,9,0)</f>
        <v>0</v>
      </c>
      <c r="R701">
        <f>VLOOKUP(A701,Sheet1!A:E,5,0)</f>
        <v>416546</v>
      </c>
      <c r="S701">
        <f>VLOOKUP(A701,Sheet1!A:F,6,0)</f>
        <v>493145</v>
      </c>
      <c r="U701" t="e">
        <f>VLOOKUP(A701,New_scrd!A:H,8,0)</f>
        <v>#N/A</v>
      </c>
    </row>
    <row r="702" spans="1:21" hidden="1" x14ac:dyDescent="0.3">
      <c r="A702" t="s">
        <v>748</v>
      </c>
      <c r="B702" t="s">
        <v>15</v>
      </c>
      <c r="C702">
        <v>61</v>
      </c>
      <c r="D702" t="s">
        <v>28</v>
      </c>
      <c r="E702">
        <v>2016</v>
      </c>
      <c r="F702">
        <v>45</v>
      </c>
      <c r="G702">
        <v>0.68702303300000001</v>
      </c>
      <c r="H702" t="s">
        <v>17</v>
      </c>
      <c r="I702" t="s">
        <v>50</v>
      </c>
      <c r="J702" t="s">
        <v>32</v>
      </c>
      <c r="K702" t="s">
        <v>20</v>
      </c>
      <c r="L702" t="s">
        <v>34</v>
      </c>
      <c r="M702" t="s">
        <v>22</v>
      </c>
      <c r="N702" t="s">
        <v>22</v>
      </c>
      <c r="O702" t="str">
        <f>VLOOKUP(A702,Sheet1!A:D,4,0)</f>
        <v>Manual</v>
      </c>
      <c r="P702">
        <f>VLOOKUP(A702,Sheet1!A:I,8,0)</f>
        <v>702630</v>
      </c>
      <c r="Q702">
        <f>VLOOKUP(A702,Sheet1!A:I,9,0)</f>
        <v>0</v>
      </c>
      <c r="R702">
        <f>VLOOKUP(A702,Sheet1!A:E,5,0)</f>
        <v>254910</v>
      </c>
      <c r="S702">
        <f>VLOOKUP(A702,Sheet1!A:F,6,0)</f>
        <v>254910</v>
      </c>
      <c r="U702" t="e">
        <f>VLOOKUP(A702,New_scrd!A:H,8,0)</f>
        <v>#N/A</v>
      </c>
    </row>
    <row r="703" spans="1:21" hidden="1" x14ac:dyDescent="0.3">
      <c r="A703" t="s">
        <v>749</v>
      </c>
      <c r="B703" t="s">
        <v>15</v>
      </c>
      <c r="C703">
        <v>49</v>
      </c>
      <c r="D703" t="s">
        <v>16</v>
      </c>
      <c r="E703">
        <v>2010</v>
      </c>
      <c r="F703">
        <v>27</v>
      </c>
      <c r="G703">
        <v>0.790875314</v>
      </c>
      <c r="H703" t="s">
        <v>17</v>
      </c>
      <c r="I703" t="s">
        <v>54</v>
      </c>
      <c r="J703" t="s">
        <v>32</v>
      </c>
      <c r="K703" t="s">
        <v>109</v>
      </c>
      <c r="L703" t="s">
        <v>21</v>
      </c>
      <c r="M703" t="s">
        <v>37</v>
      </c>
      <c r="N703" t="s">
        <v>22</v>
      </c>
      <c r="O703" t="str">
        <f>VLOOKUP(A703,Sheet1!A:D,4,0)</f>
        <v>NA</v>
      </c>
      <c r="P703">
        <f>VLOOKUP(A703,Sheet1!A:I,8,0)</f>
        <v>695993</v>
      </c>
      <c r="Q703">
        <f>VLOOKUP(A703,Sheet1!A:I,9,0)</f>
        <v>695993</v>
      </c>
      <c r="R703">
        <f>VLOOKUP(A703,Sheet1!A:E,5,0)</f>
        <v>210414.61</v>
      </c>
      <c r="S703">
        <f>VLOOKUP(A703,Sheet1!A:F,6,0)</f>
        <v>314976</v>
      </c>
      <c r="U703" t="e">
        <f>VLOOKUP(A703,New_scrd!A:H,8,0)</f>
        <v>#N/A</v>
      </c>
    </row>
    <row r="704" spans="1:21" hidden="1" x14ac:dyDescent="0.3">
      <c r="A704" t="s">
        <v>750</v>
      </c>
      <c r="B704" t="s">
        <v>15</v>
      </c>
      <c r="C704">
        <v>61</v>
      </c>
      <c r="D704" t="s">
        <v>25</v>
      </c>
      <c r="E704">
        <v>2013</v>
      </c>
      <c r="F704">
        <v>42</v>
      </c>
      <c r="G704">
        <v>0.73186346199999996</v>
      </c>
      <c r="H704" t="s">
        <v>17</v>
      </c>
      <c r="I704" t="s">
        <v>50</v>
      </c>
      <c r="J704" t="s">
        <v>50</v>
      </c>
      <c r="K704" t="s">
        <v>50</v>
      </c>
      <c r="L704" t="s">
        <v>50</v>
      </c>
      <c r="M704" t="s">
        <v>22</v>
      </c>
      <c r="N704" t="s">
        <v>22</v>
      </c>
      <c r="O704" t="str">
        <f>VLOOKUP(A704,Sheet1!A:D,4,0)</f>
        <v>NA</v>
      </c>
      <c r="P704">
        <f>VLOOKUP(A704,Sheet1!A:I,8,0)</f>
        <v>672936</v>
      </c>
      <c r="Q704">
        <f>VLOOKUP(A704,Sheet1!A:I,9,0)</f>
        <v>0</v>
      </c>
      <c r="R704">
        <f>VLOOKUP(A704,Sheet1!A:E,5,0)</f>
        <v>426064</v>
      </c>
      <c r="S704">
        <f>VLOOKUP(A704,Sheet1!A:F,6,0)</f>
        <v>426064</v>
      </c>
      <c r="U704" t="e">
        <f>VLOOKUP(A704,New_scrd!A:H,8,0)</f>
        <v>#N/A</v>
      </c>
    </row>
    <row r="705" spans="1:21" hidden="1" x14ac:dyDescent="0.3">
      <c r="A705" t="s">
        <v>751</v>
      </c>
      <c r="B705" t="s">
        <v>24</v>
      </c>
      <c r="C705">
        <v>49</v>
      </c>
      <c r="D705" t="s">
        <v>16</v>
      </c>
      <c r="E705">
        <v>2010</v>
      </c>
      <c r="F705">
        <v>26</v>
      </c>
      <c r="G705">
        <v>0.61980910300000003</v>
      </c>
      <c r="H705" t="s">
        <v>17</v>
      </c>
      <c r="I705" t="s">
        <v>54</v>
      </c>
      <c r="J705" t="s">
        <v>19</v>
      </c>
      <c r="K705" t="s">
        <v>43</v>
      </c>
      <c r="L705" t="s">
        <v>21</v>
      </c>
      <c r="M705" t="s">
        <v>22</v>
      </c>
      <c r="N705" t="s">
        <v>22</v>
      </c>
      <c r="O705" t="str">
        <f>VLOOKUP(A705,Sheet1!A:D,4,0)</f>
        <v>Green</v>
      </c>
      <c r="P705">
        <f>VLOOKUP(A705,Sheet1!A:I,8,0)</f>
        <v>524128</v>
      </c>
      <c r="Q705">
        <f>VLOOKUP(A705,Sheet1!A:I,9,0)</f>
        <v>0</v>
      </c>
      <c r="R705">
        <f>VLOOKUP(A705,Sheet1!A:E,5,0)</f>
        <v>228960</v>
      </c>
      <c r="S705">
        <f>VLOOKUP(A705,Sheet1!A:F,6,0)</f>
        <v>251856</v>
      </c>
      <c r="U705" t="e">
        <f>VLOOKUP(A705,New_scrd!A:H,8,0)</f>
        <v>#N/A</v>
      </c>
    </row>
    <row r="706" spans="1:21" hidden="1" x14ac:dyDescent="0.3">
      <c r="A706" t="s">
        <v>752</v>
      </c>
      <c r="B706" t="s">
        <v>15</v>
      </c>
      <c r="C706">
        <v>61</v>
      </c>
      <c r="D706" t="s">
        <v>31</v>
      </c>
      <c r="E706">
        <v>2016</v>
      </c>
      <c r="F706">
        <v>37</v>
      </c>
      <c r="G706">
        <v>0.82687407400000001</v>
      </c>
      <c r="H706" t="s">
        <v>72</v>
      </c>
      <c r="I706" t="s">
        <v>46</v>
      </c>
      <c r="J706" t="s">
        <v>32</v>
      </c>
      <c r="K706" t="s">
        <v>20</v>
      </c>
      <c r="L706" t="s">
        <v>34</v>
      </c>
      <c r="M706" t="s">
        <v>37</v>
      </c>
      <c r="N706" t="s">
        <v>37</v>
      </c>
      <c r="O706" t="str">
        <f>VLOOKUP(A706,Sheet1!A:D,4,0)</f>
        <v>Green</v>
      </c>
      <c r="P706">
        <f>VLOOKUP(A706,Sheet1!A:I,8,0)</f>
        <v>892456</v>
      </c>
      <c r="Q706">
        <f>VLOOKUP(A706,Sheet1!A:I,9,0)</f>
        <v>892456</v>
      </c>
      <c r="R706">
        <f>VLOOKUP(A706,Sheet1!A:E,5,0)</f>
        <v>374704</v>
      </c>
      <c r="S706">
        <f>VLOOKUP(A706,Sheet1!A:F,6,0)</f>
        <v>681723</v>
      </c>
      <c r="U706" t="e">
        <f>VLOOKUP(A706,New_scrd!A:H,8,0)</f>
        <v>#N/A</v>
      </c>
    </row>
    <row r="707" spans="1:21" hidden="1" x14ac:dyDescent="0.3">
      <c r="A707" t="s">
        <v>753</v>
      </c>
      <c r="B707" t="s">
        <v>24</v>
      </c>
      <c r="C707">
        <v>61</v>
      </c>
      <c r="D707" t="s">
        <v>25</v>
      </c>
      <c r="E707">
        <v>2016</v>
      </c>
      <c r="F707">
        <v>38</v>
      </c>
      <c r="G707">
        <v>0.61924695799999996</v>
      </c>
      <c r="H707" t="s">
        <v>17</v>
      </c>
      <c r="I707" t="s">
        <v>46</v>
      </c>
      <c r="J707" t="s">
        <v>32</v>
      </c>
      <c r="K707" t="s">
        <v>43</v>
      </c>
      <c r="L707" t="s">
        <v>34</v>
      </c>
      <c r="M707" t="s">
        <v>22</v>
      </c>
      <c r="N707" t="s">
        <v>37</v>
      </c>
      <c r="O707" t="str">
        <f>VLOOKUP(A707,Sheet1!A:D,4,0)</f>
        <v>Green</v>
      </c>
      <c r="P707">
        <f>VLOOKUP(A707,Sheet1!A:I,8,0)</f>
        <v>726678</v>
      </c>
      <c r="Q707">
        <f>VLOOKUP(A707,Sheet1!A:I,9,0)</f>
        <v>0</v>
      </c>
      <c r="R707">
        <f>VLOOKUP(A707,Sheet1!A:E,5,0)</f>
        <v>239953</v>
      </c>
      <c r="S707">
        <f>VLOOKUP(A707,Sheet1!A:F,6,0)</f>
        <v>289069</v>
      </c>
      <c r="U707" t="e">
        <f>VLOOKUP(A707,New_scrd!A:H,8,0)</f>
        <v>#N/A</v>
      </c>
    </row>
    <row r="708" spans="1:21" hidden="1" x14ac:dyDescent="0.3">
      <c r="A708" t="s">
        <v>754</v>
      </c>
      <c r="B708" t="s">
        <v>24</v>
      </c>
      <c r="C708">
        <v>37</v>
      </c>
      <c r="D708" t="s">
        <v>16</v>
      </c>
      <c r="E708">
        <v>2009</v>
      </c>
      <c r="F708">
        <v>37</v>
      </c>
      <c r="G708">
        <v>0.62504477599999997</v>
      </c>
      <c r="H708" t="s">
        <v>17</v>
      </c>
      <c r="I708" t="s">
        <v>63</v>
      </c>
      <c r="J708" t="s">
        <v>32</v>
      </c>
      <c r="K708" t="s">
        <v>20</v>
      </c>
      <c r="L708" t="s">
        <v>34</v>
      </c>
      <c r="M708" t="s">
        <v>22</v>
      </c>
      <c r="N708" t="s">
        <v>22</v>
      </c>
      <c r="O708" t="str">
        <f>VLOOKUP(A708,Sheet1!A:D,4,0)</f>
        <v>Green</v>
      </c>
      <c r="P708">
        <f>VLOOKUP(A708,Sheet1!A:I,8,0)</f>
        <v>432221</v>
      </c>
      <c r="Q708">
        <f>VLOOKUP(A708,Sheet1!A:I,9,0)</f>
        <v>0</v>
      </c>
      <c r="R708">
        <f>VLOOKUP(A708,Sheet1!A:E,5,0)</f>
        <v>275330</v>
      </c>
      <c r="S708">
        <f>VLOOKUP(A708,Sheet1!A:F,6,0)</f>
        <v>275330</v>
      </c>
      <c r="U708" t="e">
        <f>VLOOKUP(A708,New_scrd!A:H,8,0)</f>
        <v>#N/A</v>
      </c>
    </row>
    <row r="709" spans="1:21" hidden="1" x14ac:dyDescent="0.3">
      <c r="A709" t="s">
        <v>755</v>
      </c>
      <c r="B709" t="s">
        <v>24</v>
      </c>
      <c r="C709">
        <v>12</v>
      </c>
      <c r="D709" t="s">
        <v>414</v>
      </c>
      <c r="E709">
        <v>2006</v>
      </c>
      <c r="F709">
        <v>36</v>
      </c>
      <c r="G709">
        <v>0.30242857099999998</v>
      </c>
      <c r="H709" t="s">
        <v>17</v>
      </c>
      <c r="I709" t="s">
        <v>50</v>
      </c>
      <c r="J709" t="s">
        <v>50</v>
      </c>
      <c r="K709" t="s">
        <v>50</v>
      </c>
      <c r="L709" t="s">
        <v>50</v>
      </c>
      <c r="M709" t="s">
        <v>37</v>
      </c>
      <c r="N709" t="s">
        <v>22</v>
      </c>
      <c r="O709" t="str">
        <f>VLOOKUP(A709,Sheet1!A:D,4,0)</f>
        <v>Manual</v>
      </c>
      <c r="P709">
        <f>VLOOKUP(A709,Sheet1!A:I,8,0)</f>
        <v>85424</v>
      </c>
      <c r="Q709">
        <f>VLOOKUP(A709,Sheet1!A:I,9,0)</f>
        <v>85424</v>
      </c>
      <c r="R709">
        <f>VLOOKUP(A709,Sheet1!A:E,5,0)</f>
        <v>175600</v>
      </c>
      <c r="S709">
        <f>VLOOKUP(A709,Sheet1!A:F,6,0)</f>
        <v>261024</v>
      </c>
      <c r="U709" t="e">
        <f>VLOOKUP(A709,New_scrd!A:H,8,0)</f>
        <v>#N/A</v>
      </c>
    </row>
    <row r="710" spans="1:21" hidden="1" x14ac:dyDescent="0.3">
      <c r="A710" t="s">
        <v>756</v>
      </c>
      <c r="B710" t="s">
        <v>24</v>
      </c>
      <c r="C710">
        <v>49</v>
      </c>
      <c r="D710" t="s">
        <v>31</v>
      </c>
      <c r="E710">
        <v>2010</v>
      </c>
      <c r="F710">
        <v>48</v>
      </c>
      <c r="G710">
        <v>0.54055172399999996</v>
      </c>
      <c r="H710" t="s">
        <v>72</v>
      </c>
      <c r="I710" t="s">
        <v>50</v>
      </c>
      <c r="J710" t="s">
        <v>50</v>
      </c>
      <c r="K710" t="s">
        <v>50</v>
      </c>
      <c r="L710" t="s">
        <v>50</v>
      </c>
      <c r="M710" t="s">
        <v>22</v>
      </c>
      <c r="N710" t="s">
        <v>22</v>
      </c>
      <c r="O710" t="str">
        <f>VLOOKUP(A710,Sheet1!A:D,4,0)</f>
        <v>NA</v>
      </c>
      <c r="P710">
        <f>VLOOKUP(A710,Sheet1!A:I,8,0)</f>
        <v>408694</v>
      </c>
      <c r="Q710">
        <f>VLOOKUP(A710,Sheet1!A:I,9,0)</f>
        <v>0</v>
      </c>
      <c r="R710">
        <f>VLOOKUP(A710,Sheet1!A:E,5,0)</f>
        <v>267806</v>
      </c>
      <c r="S710">
        <f>VLOOKUP(A710,Sheet1!A:F,6,0)</f>
        <v>286935</v>
      </c>
      <c r="U710" t="e">
        <f>VLOOKUP(A710,New_scrd!A:H,8,0)</f>
        <v>#N/A</v>
      </c>
    </row>
    <row r="711" spans="1:21" hidden="1" x14ac:dyDescent="0.3">
      <c r="A711" t="s">
        <v>757</v>
      </c>
      <c r="B711" t="s">
        <v>15</v>
      </c>
      <c r="C711">
        <v>61</v>
      </c>
      <c r="D711" t="s">
        <v>16</v>
      </c>
      <c r="E711">
        <v>2014</v>
      </c>
      <c r="F711">
        <v>39</v>
      </c>
      <c r="G711">
        <v>0.71417710999999995</v>
      </c>
      <c r="H711" t="s">
        <v>17</v>
      </c>
      <c r="I711" t="s">
        <v>50</v>
      </c>
      <c r="J711" t="s">
        <v>50</v>
      </c>
      <c r="K711" t="s">
        <v>50</v>
      </c>
      <c r="L711" t="s">
        <v>50</v>
      </c>
      <c r="M711" t="s">
        <v>22</v>
      </c>
      <c r="N711" t="s">
        <v>37</v>
      </c>
      <c r="O711" t="str">
        <f>VLOOKUP(A711,Sheet1!A:D,4,0)</f>
        <v>NA</v>
      </c>
      <c r="P711">
        <f>VLOOKUP(A711,Sheet1!A:I,8,0)</f>
        <v>712283</v>
      </c>
      <c r="Q711">
        <f>VLOOKUP(A711,Sheet1!A:I,9,0)</f>
        <v>0</v>
      </c>
      <c r="R711">
        <f>VLOOKUP(A711,Sheet1!A:E,5,0)</f>
        <v>331044</v>
      </c>
      <c r="S711">
        <f>VLOOKUP(A711,Sheet1!A:F,6,0)</f>
        <v>331044</v>
      </c>
      <c r="U711" t="e">
        <f>VLOOKUP(A711,New_scrd!A:H,8,0)</f>
        <v>#N/A</v>
      </c>
    </row>
    <row r="712" spans="1:21" hidden="1" x14ac:dyDescent="0.3">
      <c r="A712" t="s">
        <v>758</v>
      </c>
      <c r="B712" t="s">
        <v>24</v>
      </c>
      <c r="C712">
        <v>61</v>
      </c>
      <c r="D712" t="s">
        <v>28</v>
      </c>
      <c r="E712">
        <v>2010</v>
      </c>
      <c r="F712">
        <v>28</v>
      </c>
      <c r="G712">
        <v>0.61777765500000004</v>
      </c>
      <c r="H712" t="s">
        <v>17</v>
      </c>
      <c r="I712" t="s">
        <v>18</v>
      </c>
      <c r="J712" t="s">
        <v>32</v>
      </c>
      <c r="K712" t="s">
        <v>43</v>
      </c>
      <c r="L712" t="s">
        <v>34</v>
      </c>
      <c r="M712" t="s">
        <v>22</v>
      </c>
      <c r="N712" t="s">
        <v>37</v>
      </c>
      <c r="O712" t="str">
        <f>VLOOKUP(A712,Sheet1!A:D,4,0)</f>
        <v>Green</v>
      </c>
      <c r="P712">
        <f>VLOOKUP(A712,Sheet1!A:I,8,0)</f>
        <v>516623</v>
      </c>
      <c r="Q712">
        <f>VLOOKUP(A712,Sheet1!A:I,9,0)</f>
        <v>0</v>
      </c>
      <c r="R712">
        <f>VLOOKUP(A712,Sheet1!A:E,5,0)</f>
        <v>250500</v>
      </c>
      <c r="S712">
        <f>VLOOKUP(A712,Sheet1!A:F,6,0)</f>
        <v>250500</v>
      </c>
      <c r="U712" t="e">
        <f>VLOOKUP(A712,New_scrd!A:H,8,0)</f>
        <v>#N/A</v>
      </c>
    </row>
    <row r="713" spans="1:21" hidden="1" x14ac:dyDescent="0.3">
      <c r="A713" t="s">
        <v>759</v>
      </c>
      <c r="B713" t="s">
        <v>15</v>
      </c>
      <c r="C713">
        <v>61</v>
      </c>
      <c r="D713" t="s">
        <v>28</v>
      </c>
      <c r="E713">
        <v>2007</v>
      </c>
      <c r="F713">
        <v>34</v>
      </c>
      <c r="G713">
        <v>0.55753142899999997</v>
      </c>
      <c r="H713" t="s">
        <v>72</v>
      </c>
      <c r="I713" t="s">
        <v>50</v>
      </c>
      <c r="J713" t="s">
        <v>50</v>
      </c>
      <c r="K713" t="s">
        <v>50</v>
      </c>
      <c r="L713" t="s">
        <v>50</v>
      </c>
      <c r="M713" t="s">
        <v>37</v>
      </c>
      <c r="N713" t="s">
        <v>22</v>
      </c>
      <c r="O713" t="str">
        <f>VLOOKUP(A713,Sheet1!A:D,4,0)</f>
        <v>NA</v>
      </c>
      <c r="P713">
        <f>VLOOKUP(A713,Sheet1!A:I,8,0)</f>
        <v>0</v>
      </c>
      <c r="Q713">
        <f>VLOOKUP(A713,Sheet1!A:I,9,0)</f>
        <v>0</v>
      </c>
      <c r="R713">
        <f>VLOOKUP(A713,Sheet1!A:E,5,0)</f>
        <v>130985</v>
      </c>
      <c r="S713">
        <f>VLOOKUP(A713,Sheet1!A:F,6,0)</f>
        <v>227775</v>
      </c>
      <c r="U713" t="e">
        <f>VLOOKUP(A713,New_scrd!A:H,8,0)</f>
        <v>#N/A</v>
      </c>
    </row>
    <row r="714" spans="1:21" hidden="1" x14ac:dyDescent="0.3">
      <c r="A714" t="s">
        <v>760</v>
      </c>
      <c r="B714" t="s">
        <v>15</v>
      </c>
      <c r="C714">
        <v>61</v>
      </c>
      <c r="D714" t="s">
        <v>31</v>
      </c>
      <c r="E714">
        <v>2009</v>
      </c>
      <c r="F714">
        <v>50</v>
      </c>
      <c r="G714">
        <v>0.65552477600000003</v>
      </c>
      <c r="H714" t="s">
        <v>72</v>
      </c>
      <c r="I714" t="s">
        <v>18</v>
      </c>
      <c r="J714" t="s">
        <v>32</v>
      </c>
      <c r="K714" t="s">
        <v>43</v>
      </c>
      <c r="L714" t="s">
        <v>21</v>
      </c>
      <c r="M714" t="s">
        <v>22</v>
      </c>
      <c r="N714" t="s">
        <v>37</v>
      </c>
      <c r="O714" t="str">
        <f>VLOOKUP(A714,Sheet1!A:D,4,0)</f>
        <v>Manual</v>
      </c>
      <c r="P714">
        <f>VLOOKUP(A714,Sheet1!A:I,8,0)</f>
        <v>494322</v>
      </c>
      <c r="Q714">
        <f>VLOOKUP(A714,Sheet1!A:I,9,0)</f>
        <v>0</v>
      </c>
      <c r="R714">
        <f>VLOOKUP(A714,Sheet1!A:E,5,0)</f>
        <v>285856.96999999997</v>
      </c>
      <c r="S714">
        <f>VLOOKUP(A714,Sheet1!A:F,6,0)</f>
        <v>292890</v>
      </c>
      <c r="U714" t="e">
        <f>VLOOKUP(A714,New_scrd!A:H,8,0)</f>
        <v>#N/A</v>
      </c>
    </row>
    <row r="715" spans="1:21" hidden="1" x14ac:dyDescent="0.3">
      <c r="A715" t="s">
        <v>761</v>
      </c>
      <c r="B715" t="s">
        <v>24</v>
      </c>
      <c r="C715">
        <v>61</v>
      </c>
      <c r="D715" t="s">
        <v>28</v>
      </c>
      <c r="E715">
        <v>2010</v>
      </c>
      <c r="F715">
        <v>33</v>
      </c>
      <c r="G715">
        <v>0.68732456399999997</v>
      </c>
      <c r="H715" t="s">
        <v>17</v>
      </c>
      <c r="I715" t="s">
        <v>18</v>
      </c>
      <c r="J715" t="s">
        <v>80</v>
      </c>
      <c r="K715" t="s">
        <v>43</v>
      </c>
      <c r="L715" t="s">
        <v>34</v>
      </c>
      <c r="M715" t="s">
        <v>22</v>
      </c>
      <c r="N715" t="s">
        <v>22</v>
      </c>
      <c r="O715" t="str">
        <f>VLOOKUP(A715,Sheet1!A:D,4,0)</f>
        <v>Manual</v>
      </c>
      <c r="P715">
        <f>VLOOKUP(A715,Sheet1!A:I,8,0)</f>
        <v>584479</v>
      </c>
      <c r="Q715">
        <f>VLOOKUP(A715,Sheet1!A:I,9,0)</f>
        <v>0</v>
      </c>
      <c r="R715">
        <f>VLOOKUP(A715,Sheet1!A:E,5,0)</f>
        <v>295776</v>
      </c>
      <c r="S715">
        <f>VLOOKUP(A715,Sheet1!A:F,6,0)</f>
        <v>295776</v>
      </c>
      <c r="U715" t="e">
        <f>VLOOKUP(A715,New_scrd!A:H,8,0)</f>
        <v>#N/A</v>
      </c>
    </row>
    <row r="716" spans="1:21" hidden="1" x14ac:dyDescent="0.3">
      <c r="A716" t="s">
        <v>762</v>
      </c>
      <c r="B716" t="s">
        <v>15</v>
      </c>
      <c r="C716">
        <v>49</v>
      </c>
      <c r="D716" t="s">
        <v>25</v>
      </c>
      <c r="E716">
        <v>2010</v>
      </c>
      <c r="F716">
        <v>33</v>
      </c>
      <c r="G716">
        <v>0.66783669000000001</v>
      </c>
      <c r="H716" t="s">
        <v>72</v>
      </c>
      <c r="I716" t="s">
        <v>54</v>
      </c>
      <c r="J716" t="s">
        <v>32</v>
      </c>
      <c r="K716" t="s">
        <v>43</v>
      </c>
      <c r="L716" t="s">
        <v>21</v>
      </c>
      <c r="M716" t="s">
        <v>22</v>
      </c>
      <c r="N716" t="s">
        <v>22</v>
      </c>
      <c r="O716" t="str">
        <f>VLOOKUP(A716,Sheet1!A:D,4,0)</f>
        <v>NA</v>
      </c>
      <c r="P716">
        <f>VLOOKUP(A716,Sheet1!A:I,8,0)</f>
        <v>577907</v>
      </c>
      <c r="Q716">
        <f>VLOOKUP(A716,Sheet1!A:I,9,0)</f>
        <v>0</v>
      </c>
      <c r="R716">
        <f>VLOOKUP(A716,Sheet1!A:E,5,0)</f>
        <v>241635</v>
      </c>
      <c r="S716">
        <f>VLOOKUP(A716,Sheet1!A:F,6,0)</f>
        <v>303069</v>
      </c>
      <c r="U716" t="e">
        <f>VLOOKUP(A716,New_scrd!A:H,8,0)</f>
        <v>#N/A</v>
      </c>
    </row>
    <row r="717" spans="1:21" hidden="1" x14ac:dyDescent="0.3">
      <c r="A717" t="s">
        <v>763</v>
      </c>
      <c r="B717" t="s">
        <v>15</v>
      </c>
      <c r="C717">
        <v>37</v>
      </c>
      <c r="D717" t="s">
        <v>28</v>
      </c>
      <c r="E717">
        <v>2011</v>
      </c>
      <c r="F717">
        <v>24</v>
      </c>
      <c r="G717">
        <v>0.83385496800000003</v>
      </c>
      <c r="H717" t="s">
        <v>17</v>
      </c>
      <c r="I717" t="s">
        <v>63</v>
      </c>
      <c r="J717" t="s">
        <v>32</v>
      </c>
      <c r="K717" t="s">
        <v>43</v>
      </c>
      <c r="L717" t="s">
        <v>34</v>
      </c>
      <c r="M717" t="s">
        <v>37</v>
      </c>
      <c r="N717" t="s">
        <v>22</v>
      </c>
      <c r="O717" t="str">
        <f>VLOOKUP(A717,Sheet1!A:D,4,0)</f>
        <v>NA</v>
      </c>
      <c r="P717">
        <f>VLOOKUP(A717,Sheet1!A:I,8,0)</f>
        <v>728060</v>
      </c>
      <c r="Q717">
        <f>VLOOKUP(A717,Sheet1!A:I,9,0)</f>
        <v>728060</v>
      </c>
      <c r="R717">
        <f>VLOOKUP(A717,Sheet1!A:E,5,0)</f>
        <v>197281</v>
      </c>
      <c r="S717">
        <f>VLOOKUP(A717,Sheet1!A:F,6,0)</f>
        <v>445653</v>
      </c>
      <c r="U717" t="e">
        <f>VLOOKUP(A717,New_scrd!A:H,8,0)</f>
        <v>#N/A</v>
      </c>
    </row>
    <row r="718" spans="1:21" hidden="1" x14ac:dyDescent="0.3">
      <c r="A718" t="s">
        <v>764</v>
      </c>
      <c r="B718" t="s">
        <v>24</v>
      </c>
      <c r="C718">
        <v>61</v>
      </c>
      <c r="D718" t="s">
        <v>28</v>
      </c>
      <c r="E718">
        <v>2013</v>
      </c>
      <c r="F718">
        <v>41</v>
      </c>
      <c r="G718">
        <v>0.690326667</v>
      </c>
      <c r="H718" t="s">
        <v>17</v>
      </c>
      <c r="I718" t="s">
        <v>46</v>
      </c>
      <c r="J718" t="s">
        <v>32</v>
      </c>
      <c r="K718" t="s">
        <v>20</v>
      </c>
      <c r="L718" t="s">
        <v>149</v>
      </c>
      <c r="M718" t="s">
        <v>22</v>
      </c>
      <c r="N718" t="s">
        <v>37</v>
      </c>
      <c r="O718" t="str">
        <f>VLOOKUP(A718,Sheet1!A:D,4,0)</f>
        <v>Green</v>
      </c>
      <c r="P718">
        <f>VLOOKUP(A718,Sheet1!A:I,8,0)</f>
        <v>680412</v>
      </c>
      <c r="Q718">
        <f>VLOOKUP(A718,Sheet1!A:I,9,0)</f>
        <v>0</v>
      </c>
      <c r="R718">
        <f>VLOOKUP(A718,Sheet1!A:E,5,0)</f>
        <v>386022</v>
      </c>
      <c r="S718">
        <f>VLOOKUP(A718,Sheet1!A:F,6,0)</f>
        <v>461862</v>
      </c>
      <c r="U718" t="e">
        <f>VLOOKUP(A718,New_scrd!A:H,8,0)</f>
        <v>#N/A</v>
      </c>
    </row>
    <row r="719" spans="1:21" hidden="1" x14ac:dyDescent="0.3">
      <c r="A719" t="s">
        <v>765</v>
      </c>
      <c r="B719" t="s">
        <v>15</v>
      </c>
      <c r="C719">
        <v>61</v>
      </c>
      <c r="D719" t="s">
        <v>28</v>
      </c>
      <c r="E719">
        <v>2013</v>
      </c>
      <c r="F719">
        <v>35</v>
      </c>
      <c r="G719">
        <v>0.71757142900000004</v>
      </c>
      <c r="H719" t="s">
        <v>17</v>
      </c>
      <c r="I719" t="s">
        <v>46</v>
      </c>
      <c r="J719" t="s">
        <v>32</v>
      </c>
      <c r="K719" t="s">
        <v>43</v>
      </c>
      <c r="L719" t="s">
        <v>34</v>
      </c>
      <c r="M719" t="s">
        <v>22</v>
      </c>
      <c r="N719" t="s">
        <v>22</v>
      </c>
      <c r="O719" t="str">
        <f>VLOOKUP(A719,Sheet1!A:D,4,0)</f>
        <v>NA</v>
      </c>
      <c r="P719">
        <f>VLOOKUP(A719,Sheet1!A:I,8,0)</f>
        <v>682248</v>
      </c>
      <c r="Q719">
        <f>VLOOKUP(A719,Sheet1!A:I,9,0)</f>
        <v>0</v>
      </c>
      <c r="R719">
        <f>VLOOKUP(A719,Sheet1!A:E,5,0)</f>
        <v>377650</v>
      </c>
      <c r="S719">
        <f>VLOOKUP(A719,Sheet1!A:F,6,0)</f>
        <v>377650</v>
      </c>
      <c r="U719" t="e">
        <f>VLOOKUP(A719,New_scrd!A:H,8,0)</f>
        <v>#N/A</v>
      </c>
    </row>
    <row r="720" spans="1:21" hidden="1" x14ac:dyDescent="0.3">
      <c r="A720" t="s">
        <v>766</v>
      </c>
      <c r="B720" t="s">
        <v>15</v>
      </c>
      <c r="C720">
        <v>61</v>
      </c>
      <c r="D720" t="s">
        <v>28</v>
      </c>
      <c r="E720">
        <v>2016</v>
      </c>
      <c r="F720">
        <v>25</v>
      </c>
      <c r="G720">
        <v>0.61725121699999996</v>
      </c>
      <c r="H720" t="s">
        <v>17</v>
      </c>
      <c r="I720" t="s">
        <v>50</v>
      </c>
      <c r="J720" t="s">
        <v>50</v>
      </c>
      <c r="K720" t="s">
        <v>50</v>
      </c>
      <c r="L720" t="s">
        <v>50</v>
      </c>
      <c r="M720" t="s">
        <v>22</v>
      </c>
      <c r="N720" t="s">
        <v>22</v>
      </c>
      <c r="O720" t="str">
        <f>VLOOKUP(A720,Sheet1!A:D,4,0)</f>
        <v>Green</v>
      </c>
      <c r="P720">
        <f>VLOOKUP(A720,Sheet1!A:I,8,0)</f>
        <v>698983</v>
      </c>
      <c r="Q720">
        <f>VLOOKUP(A720,Sheet1!A:I,9,0)</f>
        <v>0</v>
      </c>
      <c r="R720">
        <f>VLOOKUP(A720,Sheet1!A:E,5,0)</f>
        <v>247082.17</v>
      </c>
      <c r="S720">
        <f>VLOOKUP(A720,Sheet1!A:F,6,0)</f>
        <v>271788</v>
      </c>
      <c r="U720" t="e">
        <f>VLOOKUP(A720,New_scrd!A:H,8,0)</f>
        <v>#N/A</v>
      </c>
    </row>
    <row r="721" spans="1:21" hidden="1" x14ac:dyDescent="0.3">
      <c r="A721" t="s">
        <v>767</v>
      </c>
      <c r="B721" t="s">
        <v>24</v>
      </c>
      <c r="C721">
        <v>61</v>
      </c>
      <c r="D721" t="s">
        <v>68</v>
      </c>
      <c r="E721">
        <v>2018</v>
      </c>
      <c r="F721">
        <v>53</v>
      </c>
      <c r="G721">
        <v>0.45412923100000002</v>
      </c>
      <c r="H721" t="s">
        <v>72</v>
      </c>
      <c r="I721" t="s">
        <v>50</v>
      </c>
      <c r="J721" t="s">
        <v>50</v>
      </c>
      <c r="K721" t="s">
        <v>50</v>
      </c>
      <c r="L721" t="s">
        <v>50</v>
      </c>
      <c r="M721" t="s">
        <v>22</v>
      </c>
      <c r="N721" t="s">
        <v>22</v>
      </c>
      <c r="O721" t="str">
        <f>VLOOKUP(A721,Sheet1!A:D,4,0)</f>
        <v>Green</v>
      </c>
      <c r="P721">
        <f>VLOOKUP(A721,Sheet1!A:I,8,0)</f>
        <v>626865</v>
      </c>
      <c r="Q721">
        <f>VLOOKUP(A721,Sheet1!A:I,9,0)</f>
        <v>0</v>
      </c>
      <c r="R721">
        <f>VLOOKUP(A721,Sheet1!A:E,5,0)</f>
        <v>283675.03999999998</v>
      </c>
      <c r="S721">
        <f>VLOOKUP(A721,Sheet1!A:F,6,0)</f>
        <v>323322</v>
      </c>
      <c r="U721" t="e">
        <f>VLOOKUP(A721,New_scrd!A:H,8,0)</f>
        <v>#N/A</v>
      </c>
    </row>
    <row r="722" spans="1:21" hidden="1" x14ac:dyDescent="0.3">
      <c r="A722" t="s">
        <v>768</v>
      </c>
      <c r="B722" t="s">
        <v>15</v>
      </c>
      <c r="C722">
        <v>49</v>
      </c>
      <c r="D722" t="s">
        <v>16</v>
      </c>
      <c r="E722">
        <v>2008</v>
      </c>
      <c r="F722">
        <v>44</v>
      </c>
      <c r="G722">
        <v>0.72765797099999996</v>
      </c>
      <c r="H722" t="s">
        <v>17</v>
      </c>
      <c r="I722" t="s">
        <v>54</v>
      </c>
      <c r="J722" t="s">
        <v>19</v>
      </c>
      <c r="K722" t="s">
        <v>109</v>
      </c>
      <c r="L722" t="s">
        <v>21</v>
      </c>
      <c r="M722" t="s">
        <v>37</v>
      </c>
      <c r="N722" t="s">
        <v>37</v>
      </c>
      <c r="O722" t="str">
        <f>VLOOKUP(A722,Sheet1!A:D,4,0)</f>
        <v>Manual</v>
      </c>
      <c r="P722">
        <f>VLOOKUP(A722,Sheet1!A:I,8,0)</f>
        <v>546173</v>
      </c>
      <c r="Q722">
        <f>VLOOKUP(A722,Sheet1!A:I,9,0)</f>
        <v>546173</v>
      </c>
      <c r="R722">
        <f>VLOOKUP(A722,Sheet1!A:E,5,0)</f>
        <v>90317</v>
      </c>
      <c r="S722">
        <f>VLOOKUP(A722,Sheet1!A:F,6,0)</f>
        <v>201570</v>
      </c>
      <c r="U722" t="e">
        <f>VLOOKUP(A722,New_scrd!A:H,8,0)</f>
        <v>#N/A</v>
      </c>
    </row>
    <row r="723" spans="1:21" hidden="1" x14ac:dyDescent="0.3">
      <c r="A723" t="s">
        <v>769</v>
      </c>
      <c r="B723" t="s">
        <v>24</v>
      </c>
      <c r="C723">
        <v>49</v>
      </c>
      <c r="D723" t="s">
        <v>16</v>
      </c>
      <c r="E723">
        <v>2015</v>
      </c>
      <c r="F723">
        <v>47</v>
      </c>
      <c r="G723">
        <v>0.61434782600000004</v>
      </c>
      <c r="H723" t="s">
        <v>72</v>
      </c>
      <c r="I723" t="s">
        <v>63</v>
      </c>
      <c r="J723" t="s">
        <v>50</v>
      </c>
      <c r="K723" t="s">
        <v>50</v>
      </c>
      <c r="L723" t="s">
        <v>50</v>
      </c>
      <c r="M723" t="s">
        <v>22</v>
      </c>
      <c r="N723" t="s">
        <v>22</v>
      </c>
      <c r="O723" t="str">
        <f>VLOOKUP(A723,Sheet1!A:D,4,0)</f>
        <v>Green</v>
      </c>
      <c r="P723">
        <f>VLOOKUP(A723,Sheet1!A:I,8,0)</f>
        <v>535519</v>
      </c>
      <c r="Q723">
        <f>VLOOKUP(A723,Sheet1!A:I,9,0)</f>
        <v>0</v>
      </c>
      <c r="R723">
        <f>VLOOKUP(A723,Sheet1!A:E,5,0)</f>
        <v>551020</v>
      </c>
      <c r="S723">
        <f>VLOOKUP(A723,Sheet1!A:F,6,0)</f>
        <v>551020</v>
      </c>
      <c r="U723" t="e">
        <f>VLOOKUP(A723,New_scrd!A:H,8,0)</f>
        <v>#N/A</v>
      </c>
    </row>
    <row r="724" spans="1:21" hidden="1" x14ac:dyDescent="0.3">
      <c r="A724" t="s">
        <v>770</v>
      </c>
      <c r="B724" t="s">
        <v>15</v>
      </c>
      <c r="C724">
        <v>37</v>
      </c>
      <c r="D724" t="s">
        <v>28</v>
      </c>
      <c r="E724">
        <v>2009</v>
      </c>
      <c r="F724">
        <v>44</v>
      </c>
      <c r="G724">
        <v>0.69200716399999995</v>
      </c>
      <c r="H724" t="s">
        <v>17</v>
      </c>
      <c r="I724" t="s">
        <v>50</v>
      </c>
      <c r="J724" t="s">
        <v>50</v>
      </c>
      <c r="K724" t="s">
        <v>50</v>
      </c>
      <c r="L724" t="s">
        <v>50</v>
      </c>
      <c r="M724" t="s">
        <v>22</v>
      </c>
      <c r="N724" t="s">
        <v>22</v>
      </c>
      <c r="O724" t="str">
        <f>VLOOKUP(A724,Sheet1!A:D,4,0)</f>
        <v>NA</v>
      </c>
      <c r="P724">
        <f>VLOOKUP(A724,Sheet1!A:I,8,0)</f>
        <v>440319</v>
      </c>
      <c r="Q724">
        <f>VLOOKUP(A724,Sheet1!A:I,9,0)</f>
        <v>0</v>
      </c>
      <c r="R724">
        <f>VLOOKUP(A724,Sheet1!A:E,5,0)</f>
        <v>364560</v>
      </c>
      <c r="S724">
        <f>VLOOKUP(A724,Sheet1!A:F,6,0)</f>
        <v>364560</v>
      </c>
      <c r="U724" t="e">
        <f>VLOOKUP(A724,New_scrd!A:H,8,0)</f>
        <v>#N/A</v>
      </c>
    </row>
    <row r="725" spans="1:21" hidden="1" x14ac:dyDescent="0.3">
      <c r="A725" t="s">
        <v>771</v>
      </c>
      <c r="B725" t="s">
        <v>24</v>
      </c>
      <c r="C725">
        <v>49</v>
      </c>
      <c r="D725" t="s">
        <v>28</v>
      </c>
      <c r="E725">
        <v>2011</v>
      </c>
      <c r="F725">
        <v>39</v>
      </c>
      <c r="G725">
        <v>0.62240516099999998</v>
      </c>
      <c r="H725" t="s">
        <v>17</v>
      </c>
      <c r="I725" t="s">
        <v>46</v>
      </c>
      <c r="J725" t="s">
        <v>32</v>
      </c>
      <c r="K725" t="s">
        <v>43</v>
      </c>
      <c r="L725" t="s">
        <v>21</v>
      </c>
      <c r="M725" t="s">
        <v>37</v>
      </c>
      <c r="N725" t="s">
        <v>22</v>
      </c>
      <c r="O725" t="str">
        <f>VLOOKUP(A725,Sheet1!A:D,4,0)</f>
        <v>Green</v>
      </c>
      <c r="P725">
        <f>VLOOKUP(A725,Sheet1!A:I,8,0)</f>
        <v>609224</v>
      </c>
      <c r="Q725">
        <f>VLOOKUP(A725,Sheet1!A:I,9,0)</f>
        <v>609224</v>
      </c>
      <c r="R725">
        <f>VLOOKUP(A725,Sheet1!A:E,5,0)</f>
        <v>169084</v>
      </c>
      <c r="S725">
        <f>VLOOKUP(A725,Sheet1!A:F,6,0)</f>
        <v>265639</v>
      </c>
      <c r="U725" t="e">
        <f>VLOOKUP(A725,New_scrd!A:H,8,0)</f>
        <v>#N/A</v>
      </c>
    </row>
    <row r="726" spans="1:21" hidden="1" x14ac:dyDescent="0.3">
      <c r="A726" t="s">
        <v>772</v>
      </c>
      <c r="B726" t="s">
        <v>15</v>
      </c>
      <c r="C726">
        <v>49</v>
      </c>
      <c r="D726" t="s">
        <v>31</v>
      </c>
      <c r="E726">
        <v>2015</v>
      </c>
      <c r="F726">
        <v>22</v>
      </c>
      <c r="G726">
        <v>0.71372782599999995</v>
      </c>
      <c r="H726" t="s">
        <v>17</v>
      </c>
      <c r="I726" t="s">
        <v>50</v>
      </c>
      <c r="J726" t="s">
        <v>50</v>
      </c>
      <c r="K726" t="s">
        <v>50</v>
      </c>
      <c r="L726" t="s">
        <v>50</v>
      </c>
      <c r="M726" t="s">
        <v>22</v>
      </c>
      <c r="N726" t="s">
        <v>37</v>
      </c>
      <c r="O726" t="str">
        <f>VLOOKUP(A726,Sheet1!A:D,4,0)</f>
        <v>NA</v>
      </c>
      <c r="P726">
        <f>VLOOKUP(A726,Sheet1!A:I,8,0)</f>
        <v>729026</v>
      </c>
      <c r="Q726">
        <f>VLOOKUP(A726,Sheet1!A:I,9,0)</f>
        <v>0</v>
      </c>
      <c r="R726">
        <f>VLOOKUP(A726,Sheet1!A:E,5,0)</f>
        <v>487793</v>
      </c>
      <c r="S726">
        <f>VLOOKUP(A726,Sheet1!A:F,6,0)</f>
        <v>537710</v>
      </c>
      <c r="U726" t="e">
        <f>VLOOKUP(A726,New_scrd!A:H,8,0)</f>
        <v>#N/A</v>
      </c>
    </row>
    <row r="727" spans="1:21" hidden="1" x14ac:dyDescent="0.3">
      <c r="A727" t="s">
        <v>773</v>
      </c>
      <c r="B727" t="s">
        <v>24</v>
      </c>
      <c r="C727">
        <v>37</v>
      </c>
      <c r="D727" t="s">
        <v>16</v>
      </c>
      <c r="E727">
        <v>2013</v>
      </c>
      <c r="F727">
        <v>19</v>
      </c>
      <c r="G727">
        <v>0.62216476200000004</v>
      </c>
      <c r="H727" t="s">
        <v>17</v>
      </c>
      <c r="I727" t="s">
        <v>50</v>
      </c>
      <c r="J727" t="s">
        <v>50</v>
      </c>
      <c r="K727" t="s">
        <v>50</v>
      </c>
      <c r="L727" t="s">
        <v>50</v>
      </c>
      <c r="M727" t="s">
        <v>22</v>
      </c>
      <c r="N727" t="s">
        <v>37</v>
      </c>
      <c r="O727" t="str">
        <f>VLOOKUP(A727,Sheet1!A:D,4,0)</f>
        <v>Green</v>
      </c>
      <c r="P727">
        <f>VLOOKUP(A727,Sheet1!A:I,8,0)</f>
        <v>441842</v>
      </c>
      <c r="Q727">
        <f>VLOOKUP(A727,Sheet1!A:I,9,0)</f>
        <v>0</v>
      </c>
      <c r="R727">
        <f>VLOOKUP(A727,Sheet1!A:E,5,0)</f>
        <v>540590.63</v>
      </c>
      <c r="S727">
        <f>VLOOKUP(A727,Sheet1!A:F,6,0)</f>
        <v>563274</v>
      </c>
      <c r="U727" t="e">
        <f>VLOOKUP(A727,New_scrd!A:H,8,0)</f>
        <v>#N/A</v>
      </c>
    </row>
    <row r="728" spans="1:21" hidden="1" x14ac:dyDescent="0.3">
      <c r="A728" t="s">
        <v>774</v>
      </c>
      <c r="B728" t="s">
        <v>24</v>
      </c>
      <c r="C728">
        <v>61</v>
      </c>
      <c r="D728" t="s">
        <v>25</v>
      </c>
      <c r="E728">
        <v>2011</v>
      </c>
      <c r="F728">
        <v>54</v>
      </c>
      <c r="G728">
        <v>0.62112103200000002</v>
      </c>
      <c r="H728" t="s">
        <v>17</v>
      </c>
      <c r="I728" t="s">
        <v>63</v>
      </c>
      <c r="J728" t="s">
        <v>50</v>
      </c>
      <c r="K728" t="s">
        <v>50</v>
      </c>
      <c r="L728" t="s">
        <v>50</v>
      </c>
      <c r="M728" t="s">
        <v>37</v>
      </c>
      <c r="N728" t="s">
        <v>22</v>
      </c>
      <c r="O728" t="str">
        <f>VLOOKUP(A728,Sheet1!A:D,4,0)</f>
        <v>NA</v>
      </c>
      <c r="P728">
        <f>VLOOKUP(A728,Sheet1!A:I,8,0)</f>
        <v>0</v>
      </c>
      <c r="Q728">
        <f>VLOOKUP(A728,Sheet1!A:I,9,0)</f>
        <v>0</v>
      </c>
      <c r="R728">
        <f>VLOOKUP(A728,Sheet1!A:E,5,0)</f>
        <v>22708</v>
      </c>
      <c r="S728">
        <f>VLOOKUP(A728,Sheet1!A:F,6,0)</f>
        <v>249788</v>
      </c>
      <c r="U728" t="e">
        <f>VLOOKUP(A728,New_scrd!A:H,8,0)</f>
        <v>#N/A</v>
      </c>
    </row>
    <row r="729" spans="1:21" hidden="1" x14ac:dyDescent="0.3">
      <c r="A729" t="s">
        <v>775</v>
      </c>
      <c r="B729" t="s">
        <v>24</v>
      </c>
      <c r="C729">
        <v>49</v>
      </c>
      <c r="D729" t="s">
        <v>25</v>
      </c>
      <c r="E729">
        <v>2013</v>
      </c>
      <c r="F729">
        <v>44</v>
      </c>
      <c r="G729">
        <v>0.61477512999999995</v>
      </c>
      <c r="H729" t="s">
        <v>17</v>
      </c>
      <c r="I729" t="s">
        <v>50</v>
      </c>
      <c r="J729" t="s">
        <v>32</v>
      </c>
      <c r="K729" t="s">
        <v>43</v>
      </c>
      <c r="L729" t="s">
        <v>34</v>
      </c>
      <c r="M729" t="s">
        <v>22</v>
      </c>
      <c r="N729" t="s">
        <v>22</v>
      </c>
      <c r="O729" t="str">
        <f>VLOOKUP(A729,Sheet1!A:D,4,0)</f>
        <v>Manual</v>
      </c>
      <c r="P729">
        <f>VLOOKUP(A729,Sheet1!A:I,8,0)</f>
        <v>557521</v>
      </c>
      <c r="Q729">
        <f>VLOOKUP(A729,Sheet1!A:I,9,0)</f>
        <v>0</v>
      </c>
      <c r="R729">
        <f>VLOOKUP(A729,Sheet1!A:E,5,0)</f>
        <v>220284</v>
      </c>
      <c r="S729">
        <f>VLOOKUP(A729,Sheet1!A:F,6,0)</f>
        <v>244760</v>
      </c>
      <c r="U729" t="e">
        <f>VLOOKUP(A729,New_scrd!A:H,8,0)</f>
        <v>#N/A</v>
      </c>
    </row>
    <row r="730" spans="1:21" hidden="1" x14ac:dyDescent="0.3">
      <c r="A730" t="s">
        <v>776</v>
      </c>
      <c r="B730" t="s">
        <v>24</v>
      </c>
      <c r="C730">
        <v>24</v>
      </c>
      <c r="D730" t="s">
        <v>414</v>
      </c>
      <c r="E730">
        <v>2013</v>
      </c>
      <c r="F730">
        <v>36</v>
      </c>
      <c r="G730">
        <v>0.24533333299999999</v>
      </c>
      <c r="H730" t="s">
        <v>17</v>
      </c>
      <c r="I730" t="s">
        <v>54</v>
      </c>
      <c r="J730" t="s">
        <v>32</v>
      </c>
      <c r="K730" t="s">
        <v>227</v>
      </c>
      <c r="L730" t="s">
        <v>21</v>
      </c>
      <c r="M730" t="s">
        <v>22</v>
      </c>
      <c r="N730" t="s">
        <v>22</v>
      </c>
      <c r="O730" t="str">
        <f>VLOOKUP(A730,Sheet1!A:D,4,0)</f>
        <v>Manual</v>
      </c>
      <c r="P730">
        <f>VLOOKUP(A730,Sheet1!A:I,8,0)</f>
        <v>116017</v>
      </c>
      <c r="Q730">
        <f>VLOOKUP(A730,Sheet1!A:I,9,0)</f>
        <v>0</v>
      </c>
      <c r="R730">
        <f>VLOOKUP(A730,Sheet1!A:E,5,0)</f>
        <v>239632</v>
      </c>
      <c r="S730">
        <f>VLOOKUP(A730,Sheet1!A:F,6,0)</f>
        <v>239632</v>
      </c>
      <c r="U730" t="e">
        <f>VLOOKUP(A730,New_scrd!A:H,8,0)</f>
        <v>#N/A</v>
      </c>
    </row>
    <row r="731" spans="1:21" hidden="1" x14ac:dyDescent="0.3">
      <c r="A731" t="s">
        <v>777</v>
      </c>
      <c r="B731" t="s">
        <v>15</v>
      </c>
      <c r="C731">
        <v>37</v>
      </c>
      <c r="D731" t="s">
        <v>25</v>
      </c>
      <c r="E731">
        <v>2017</v>
      </c>
      <c r="F731">
        <v>51</v>
      </c>
      <c r="G731">
        <v>0.68016416700000004</v>
      </c>
      <c r="H731" t="s">
        <v>514</v>
      </c>
      <c r="I731" t="s">
        <v>54</v>
      </c>
      <c r="J731" t="s">
        <v>32</v>
      </c>
      <c r="K731" t="s">
        <v>78</v>
      </c>
      <c r="L731" t="s">
        <v>21</v>
      </c>
      <c r="M731" t="s">
        <v>22</v>
      </c>
      <c r="N731" t="s">
        <v>22</v>
      </c>
      <c r="O731" t="str">
        <f>VLOOKUP(A731,Sheet1!A:D,4,0)</f>
        <v>NA</v>
      </c>
      <c r="P731">
        <f>VLOOKUP(A731,Sheet1!A:I,8,0)</f>
        <v>602895</v>
      </c>
      <c r="Q731">
        <f>VLOOKUP(A731,Sheet1!A:I,9,0)</f>
        <v>0</v>
      </c>
      <c r="R731">
        <f>VLOOKUP(A731,Sheet1!A:E,5,0)</f>
        <v>529310</v>
      </c>
      <c r="S731">
        <f>VLOOKUP(A731,Sheet1!A:F,6,0)</f>
        <v>585440</v>
      </c>
      <c r="U731" t="e">
        <f>VLOOKUP(A731,New_scrd!A:H,8,0)</f>
        <v>#N/A</v>
      </c>
    </row>
    <row r="732" spans="1:21" hidden="1" x14ac:dyDescent="0.3">
      <c r="A732" t="s">
        <v>778</v>
      </c>
      <c r="B732" t="s">
        <v>15</v>
      </c>
      <c r="C732">
        <v>61</v>
      </c>
      <c r="D732" t="s">
        <v>25</v>
      </c>
      <c r="E732">
        <v>2008</v>
      </c>
      <c r="F732">
        <v>40</v>
      </c>
      <c r="G732">
        <v>0.73779354799999997</v>
      </c>
      <c r="H732" t="s">
        <v>17</v>
      </c>
      <c r="I732" t="s">
        <v>46</v>
      </c>
      <c r="J732" t="s">
        <v>19</v>
      </c>
      <c r="K732" t="s">
        <v>43</v>
      </c>
      <c r="L732" t="s">
        <v>34</v>
      </c>
      <c r="M732" t="s">
        <v>37</v>
      </c>
      <c r="N732" t="s">
        <v>22</v>
      </c>
      <c r="O732" t="str">
        <f>VLOOKUP(A732,Sheet1!A:D,4,0)</f>
        <v>NA</v>
      </c>
      <c r="P732">
        <f>VLOOKUP(A732,Sheet1!A:I,8,0)</f>
        <v>0</v>
      </c>
      <c r="Q732">
        <f>VLOOKUP(A732,Sheet1!A:I,9,0)</f>
        <v>0</v>
      </c>
      <c r="R732">
        <f>VLOOKUP(A732,Sheet1!A:E,5,0)</f>
        <v>39958</v>
      </c>
      <c r="S732">
        <f>VLOOKUP(A732,Sheet1!A:F,6,0)</f>
        <v>279706</v>
      </c>
      <c r="U732" t="e">
        <f>VLOOKUP(A732,New_scrd!A:H,8,0)</f>
        <v>#N/A</v>
      </c>
    </row>
    <row r="733" spans="1:21" hidden="1" x14ac:dyDescent="0.3">
      <c r="A733" t="s">
        <v>779</v>
      </c>
      <c r="B733" t="s">
        <v>15</v>
      </c>
      <c r="C733">
        <v>49</v>
      </c>
      <c r="D733" t="s">
        <v>16</v>
      </c>
      <c r="E733">
        <v>2011</v>
      </c>
      <c r="F733">
        <v>55</v>
      </c>
      <c r="G733">
        <v>0.72414245200000005</v>
      </c>
      <c r="H733" t="s">
        <v>17</v>
      </c>
      <c r="I733" t="s">
        <v>46</v>
      </c>
      <c r="J733" t="s">
        <v>32</v>
      </c>
      <c r="K733" t="s">
        <v>227</v>
      </c>
      <c r="L733" t="s">
        <v>21</v>
      </c>
      <c r="M733" t="s">
        <v>22</v>
      </c>
      <c r="N733" t="s">
        <v>37</v>
      </c>
      <c r="O733" t="str">
        <f>VLOOKUP(A733,Sheet1!A:D,4,0)</f>
        <v>NA</v>
      </c>
      <c r="P733">
        <f>VLOOKUP(A733,Sheet1!A:I,8,0)</f>
        <v>662405</v>
      </c>
      <c r="Q733">
        <f>VLOOKUP(A733,Sheet1!A:I,9,0)</f>
        <v>0</v>
      </c>
      <c r="R733">
        <f>VLOOKUP(A733,Sheet1!A:E,5,0)</f>
        <v>279309</v>
      </c>
      <c r="S733">
        <f>VLOOKUP(A733,Sheet1!A:F,6,0)</f>
        <v>325608</v>
      </c>
      <c r="U733" t="e">
        <f>VLOOKUP(A733,New_scrd!A:H,8,0)</f>
        <v>#N/A</v>
      </c>
    </row>
    <row r="734" spans="1:21" hidden="1" x14ac:dyDescent="0.3">
      <c r="A734" t="s">
        <v>780</v>
      </c>
      <c r="B734" t="s">
        <v>24</v>
      </c>
      <c r="C734">
        <v>37</v>
      </c>
      <c r="D734" t="s">
        <v>16</v>
      </c>
      <c r="E734">
        <v>2012</v>
      </c>
      <c r="F734">
        <v>36</v>
      </c>
      <c r="G734">
        <v>0.62816975600000002</v>
      </c>
      <c r="H734" t="s">
        <v>17</v>
      </c>
      <c r="I734" t="s">
        <v>63</v>
      </c>
      <c r="J734" t="s">
        <v>32</v>
      </c>
      <c r="K734" t="s">
        <v>43</v>
      </c>
      <c r="L734" t="s">
        <v>34</v>
      </c>
      <c r="M734" t="s">
        <v>22</v>
      </c>
      <c r="N734" t="s">
        <v>22</v>
      </c>
      <c r="O734" t="str">
        <f>VLOOKUP(A734,Sheet1!A:D,4,0)</f>
        <v>Green</v>
      </c>
      <c r="P734">
        <f>VLOOKUP(A734,Sheet1!A:I,8,0)</f>
        <v>586117</v>
      </c>
      <c r="Q734">
        <f>VLOOKUP(A734,Sheet1!A:I,9,0)</f>
        <v>0</v>
      </c>
      <c r="R734">
        <f>VLOOKUP(A734,Sheet1!A:E,5,0)</f>
        <v>289943</v>
      </c>
      <c r="S734">
        <f>VLOOKUP(A734,Sheet1!A:F,6,0)</f>
        <v>334873</v>
      </c>
      <c r="U734" t="e">
        <f>VLOOKUP(A734,New_scrd!A:H,8,0)</f>
        <v>#N/A</v>
      </c>
    </row>
    <row r="735" spans="1:21" hidden="1" x14ac:dyDescent="0.3">
      <c r="A735" t="s">
        <v>781</v>
      </c>
      <c r="B735" t="s">
        <v>24</v>
      </c>
      <c r="C735">
        <v>37</v>
      </c>
      <c r="D735" t="s">
        <v>16</v>
      </c>
      <c r="E735">
        <v>2018</v>
      </c>
      <c r="F735">
        <v>62</v>
      </c>
      <c r="G735">
        <v>0.64111768400000002</v>
      </c>
      <c r="H735" t="s">
        <v>17</v>
      </c>
      <c r="I735" t="s">
        <v>46</v>
      </c>
      <c r="J735" t="s">
        <v>80</v>
      </c>
      <c r="K735" t="s">
        <v>227</v>
      </c>
      <c r="L735" t="s">
        <v>34</v>
      </c>
      <c r="M735" t="s">
        <v>22</v>
      </c>
      <c r="N735" t="s">
        <v>37</v>
      </c>
      <c r="O735" t="str">
        <f>VLOOKUP(A735,Sheet1!A:D,4,0)</f>
        <v>NA</v>
      </c>
      <c r="P735">
        <f>VLOOKUP(A735,Sheet1!A:I,8,0)</f>
        <v>594599</v>
      </c>
      <c r="Q735">
        <f>VLOOKUP(A735,Sheet1!A:I,9,0)</f>
        <v>0</v>
      </c>
      <c r="R735">
        <f>VLOOKUP(A735,Sheet1!A:E,5,0)</f>
        <v>446043</v>
      </c>
      <c r="S735">
        <f>VLOOKUP(A735,Sheet1!A:F,6,0)</f>
        <v>446043</v>
      </c>
      <c r="U735" t="e">
        <f>VLOOKUP(A735,New_scrd!A:H,8,0)</f>
        <v>#N/A</v>
      </c>
    </row>
    <row r="736" spans="1:21" hidden="1" x14ac:dyDescent="0.3">
      <c r="A736" t="s">
        <v>782</v>
      </c>
      <c r="B736" t="s">
        <v>24</v>
      </c>
      <c r="C736">
        <v>49</v>
      </c>
      <c r="D736" t="s">
        <v>31</v>
      </c>
      <c r="E736">
        <v>2005</v>
      </c>
      <c r="F736">
        <v>33</v>
      </c>
      <c r="G736">
        <v>0.449024865</v>
      </c>
      <c r="H736" t="s">
        <v>72</v>
      </c>
      <c r="I736" t="s">
        <v>50</v>
      </c>
      <c r="J736" t="s">
        <v>50</v>
      </c>
      <c r="K736" t="s">
        <v>50</v>
      </c>
      <c r="L736" t="s">
        <v>50</v>
      </c>
      <c r="M736" t="s">
        <v>37</v>
      </c>
      <c r="N736" t="s">
        <v>22</v>
      </c>
      <c r="O736" t="str">
        <f>VLOOKUP(A736,Sheet1!A:D,4,0)</f>
        <v>Manual</v>
      </c>
      <c r="P736">
        <f>VLOOKUP(A736,Sheet1!A:I,8,0)</f>
        <v>285054</v>
      </c>
      <c r="Q736">
        <f>VLOOKUP(A736,Sheet1!A:I,9,0)</f>
        <v>0</v>
      </c>
      <c r="R736">
        <f>VLOOKUP(A736,Sheet1!A:E,5,0)</f>
        <v>224992</v>
      </c>
      <c r="S736">
        <f>VLOOKUP(A736,Sheet1!A:F,6,0)</f>
        <v>237481</v>
      </c>
      <c r="U736" t="e">
        <f>VLOOKUP(A736,New_scrd!A:H,8,0)</f>
        <v>#N/A</v>
      </c>
    </row>
    <row r="737" spans="1:21" hidden="1" x14ac:dyDescent="0.3">
      <c r="A737" t="s">
        <v>783</v>
      </c>
      <c r="B737" t="s">
        <v>15</v>
      </c>
      <c r="C737">
        <v>61</v>
      </c>
      <c r="D737" t="s">
        <v>31</v>
      </c>
      <c r="E737">
        <v>2015</v>
      </c>
      <c r="F737">
        <v>38</v>
      </c>
      <c r="G737">
        <v>0.71532521699999996</v>
      </c>
      <c r="H737" t="s">
        <v>72</v>
      </c>
      <c r="I737" t="s">
        <v>46</v>
      </c>
      <c r="J737" t="s">
        <v>80</v>
      </c>
      <c r="K737" t="s">
        <v>20</v>
      </c>
      <c r="L737" t="s">
        <v>34</v>
      </c>
      <c r="M737" t="s">
        <v>37</v>
      </c>
      <c r="N737" t="s">
        <v>37</v>
      </c>
      <c r="O737" t="str">
        <f>VLOOKUP(A737,Sheet1!A:D,4,0)</f>
        <v>NA</v>
      </c>
      <c r="P737">
        <f>VLOOKUP(A737,Sheet1!A:I,8,0)</f>
        <v>944823</v>
      </c>
      <c r="Q737">
        <f>VLOOKUP(A737,Sheet1!A:I,9,0)</f>
        <v>944823</v>
      </c>
      <c r="R737">
        <f>VLOOKUP(A737,Sheet1!A:E,5,0)</f>
        <v>167489</v>
      </c>
      <c r="S737">
        <f>VLOOKUP(A737,Sheet1!A:F,6,0)</f>
        <v>435146</v>
      </c>
      <c r="U737" t="e">
        <f>VLOOKUP(A737,New_scrd!A:H,8,0)</f>
        <v>#N/A</v>
      </c>
    </row>
    <row r="738" spans="1:21" hidden="1" x14ac:dyDescent="0.3">
      <c r="A738" t="s">
        <v>784</v>
      </c>
      <c r="B738" t="s">
        <v>24</v>
      </c>
      <c r="C738">
        <v>49</v>
      </c>
      <c r="D738" t="s">
        <v>28</v>
      </c>
      <c r="E738">
        <v>2013</v>
      </c>
      <c r="F738">
        <v>30</v>
      </c>
      <c r="G738">
        <v>0.39246571400000002</v>
      </c>
      <c r="H738" t="s">
        <v>72</v>
      </c>
      <c r="I738" t="s">
        <v>63</v>
      </c>
      <c r="J738" t="s">
        <v>32</v>
      </c>
      <c r="K738" t="s">
        <v>227</v>
      </c>
      <c r="L738" t="s">
        <v>34</v>
      </c>
      <c r="M738" t="s">
        <v>22</v>
      </c>
      <c r="N738" t="s">
        <v>22</v>
      </c>
      <c r="O738" t="str">
        <f>VLOOKUP(A738,Sheet1!A:D,4,0)</f>
        <v>Green</v>
      </c>
      <c r="P738">
        <f>VLOOKUP(A738,Sheet1!A:I,8,0)</f>
        <v>385803</v>
      </c>
      <c r="Q738">
        <f>VLOOKUP(A738,Sheet1!A:I,9,0)</f>
        <v>0</v>
      </c>
      <c r="R738">
        <f>VLOOKUP(A738,Sheet1!A:E,5,0)</f>
        <v>215053</v>
      </c>
      <c r="S738">
        <f>VLOOKUP(A738,Sheet1!A:F,6,0)</f>
        <v>231742</v>
      </c>
      <c r="U738" t="e">
        <f>VLOOKUP(A738,New_scrd!A:H,8,0)</f>
        <v>#N/A</v>
      </c>
    </row>
    <row r="739" spans="1:21" hidden="1" x14ac:dyDescent="0.3">
      <c r="A739" t="s">
        <v>785</v>
      </c>
      <c r="B739" t="s">
        <v>24</v>
      </c>
      <c r="C739">
        <v>60</v>
      </c>
      <c r="D739" t="s">
        <v>28</v>
      </c>
      <c r="E739">
        <v>2006</v>
      </c>
      <c r="F739">
        <v>33</v>
      </c>
      <c r="G739">
        <v>0.703768116</v>
      </c>
      <c r="H739" t="s">
        <v>17</v>
      </c>
      <c r="I739" t="s">
        <v>54</v>
      </c>
      <c r="J739" t="s">
        <v>19</v>
      </c>
      <c r="K739" t="s">
        <v>20</v>
      </c>
      <c r="L739" t="s">
        <v>26</v>
      </c>
      <c r="M739" t="s">
        <v>22</v>
      </c>
      <c r="N739" t="s">
        <v>22</v>
      </c>
      <c r="O739" t="str">
        <f>VLOOKUP(A739,Sheet1!A:D,4,0)</f>
        <v>Manual</v>
      </c>
      <c r="P739">
        <f>VLOOKUP(A739,Sheet1!A:I,8,0)</f>
        <v>456959</v>
      </c>
      <c r="Q739">
        <f>VLOOKUP(A739,Sheet1!A:I,9,0)</f>
        <v>0</v>
      </c>
      <c r="R739">
        <f>VLOOKUP(A739,Sheet1!A:E,5,0)</f>
        <v>186100</v>
      </c>
      <c r="S739">
        <f>VLOOKUP(A739,Sheet1!A:F,6,0)</f>
        <v>186100</v>
      </c>
      <c r="U739" t="e">
        <f>VLOOKUP(A739,New_scrd!A:H,8,0)</f>
        <v>#N/A</v>
      </c>
    </row>
    <row r="740" spans="1:21" hidden="1" x14ac:dyDescent="0.3">
      <c r="A740" t="s">
        <v>786</v>
      </c>
      <c r="B740" t="s">
        <v>15</v>
      </c>
      <c r="C740">
        <v>37</v>
      </c>
      <c r="D740" t="s">
        <v>68</v>
      </c>
      <c r="E740">
        <v>2005</v>
      </c>
      <c r="F740">
        <v>31</v>
      </c>
      <c r="G740">
        <v>0.52203215000000003</v>
      </c>
      <c r="H740" t="s">
        <v>72</v>
      </c>
      <c r="I740" t="s">
        <v>50</v>
      </c>
      <c r="J740" t="s">
        <v>50</v>
      </c>
      <c r="K740" t="s">
        <v>50</v>
      </c>
      <c r="L740" t="s">
        <v>50</v>
      </c>
      <c r="M740" t="s">
        <v>37</v>
      </c>
      <c r="N740" t="s">
        <v>22</v>
      </c>
      <c r="O740" t="str">
        <f>VLOOKUP(A740,Sheet1!A:D,4,0)</f>
        <v>Green</v>
      </c>
      <c r="P740">
        <f>VLOOKUP(A740,Sheet1!A:I,8,0)</f>
        <v>284609</v>
      </c>
      <c r="Q740">
        <f>VLOOKUP(A740,Sheet1!A:I,9,0)</f>
        <v>284609</v>
      </c>
      <c r="R740">
        <f>VLOOKUP(A740,Sheet1!A:E,5,0)</f>
        <v>208752</v>
      </c>
      <c r="S740">
        <f>VLOOKUP(A740,Sheet1!A:F,6,0)</f>
        <v>262336</v>
      </c>
      <c r="U740" t="e">
        <f>VLOOKUP(A740,New_scrd!A:H,8,0)</f>
        <v>#N/A</v>
      </c>
    </row>
    <row r="741" spans="1:21" hidden="1" x14ac:dyDescent="0.3">
      <c r="A741" t="s">
        <v>787</v>
      </c>
      <c r="B741" t="s">
        <v>15</v>
      </c>
      <c r="C741">
        <v>37</v>
      </c>
      <c r="D741" t="s">
        <v>68</v>
      </c>
      <c r="E741">
        <v>2006</v>
      </c>
      <c r="F741">
        <v>25</v>
      </c>
      <c r="G741">
        <v>0.52347428600000001</v>
      </c>
      <c r="H741" t="s">
        <v>72</v>
      </c>
      <c r="I741" t="s">
        <v>50</v>
      </c>
      <c r="J741" t="s">
        <v>50</v>
      </c>
      <c r="K741" t="s">
        <v>50</v>
      </c>
      <c r="L741" t="s">
        <v>50</v>
      </c>
      <c r="M741" t="s">
        <v>22</v>
      </c>
      <c r="N741" t="s">
        <v>22</v>
      </c>
      <c r="O741" t="str">
        <f>VLOOKUP(A741,Sheet1!A:D,4,0)</f>
        <v>Green</v>
      </c>
      <c r="P741">
        <f>VLOOKUP(A741,Sheet1!A:I,8,0)</f>
        <v>254256</v>
      </c>
      <c r="Q741">
        <f>VLOOKUP(A741,Sheet1!A:I,9,0)</f>
        <v>0</v>
      </c>
      <c r="R741">
        <f>VLOOKUP(A741,Sheet1!A:E,5,0)</f>
        <v>297823</v>
      </c>
      <c r="S741">
        <f>VLOOKUP(A741,Sheet1!A:F,6,0)</f>
        <v>297823</v>
      </c>
      <c r="U741" t="e">
        <f>VLOOKUP(A741,New_scrd!A:H,8,0)</f>
        <v>#N/A</v>
      </c>
    </row>
    <row r="742" spans="1:21" hidden="1" x14ac:dyDescent="0.3">
      <c r="A742" t="s">
        <v>788</v>
      </c>
      <c r="B742" t="s">
        <v>24</v>
      </c>
      <c r="C742">
        <v>37</v>
      </c>
      <c r="D742" t="s">
        <v>31</v>
      </c>
      <c r="E742">
        <v>2012</v>
      </c>
      <c r="F742">
        <v>32</v>
      </c>
      <c r="G742">
        <v>0.61564682900000001</v>
      </c>
      <c r="H742" t="s">
        <v>17</v>
      </c>
      <c r="I742" t="s">
        <v>46</v>
      </c>
      <c r="J742" t="s">
        <v>32</v>
      </c>
      <c r="K742" t="s">
        <v>43</v>
      </c>
      <c r="L742" t="s">
        <v>34</v>
      </c>
      <c r="M742" t="s">
        <v>22</v>
      </c>
      <c r="N742" t="s">
        <v>22</v>
      </c>
      <c r="O742" t="str">
        <f>VLOOKUP(A742,Sheet1!A:D,4,0)</f>
        <v>NA</v>
      </c>
      <c r="P742">
        <f>VLOOKUP(A742,Sheet1!A:I,8,0)</f>
        <v>537153</v>
      </c>
      <c r="Q742">
        <f>VLOOKUP(A742,Sheet1!A:I,9,0)</f>
        <v>0</v>
      </c>
      <c r="R742">
        <f>VLOOKUP(A742,Sheet1!A:E,5,0)</f>
        <v>310462</v>
      </c>
      <c r="S742">
        <f>VLOOKUP(A742,Sheet1!A:F,6,0)</f>
        <v>346260</v>
      </c>
      <c r="U742" t="e">
        <f>VLOOKUP(A742,New_scrd!A:H,8,0)</f>
        <v>#N/A</v>
      </c>
    </row>
    <row r="743" spans="1:21" hidden="1" x14ac:dyDescent="0.3">
      <c r="A743" t="s">
        <v>789</v>
      </c>
      <c r="B743" t="s">
        <v>24</v>
      </c>
      <c r="C743">
        <v>37</v>
      </c>
      <c r="D743" t="s">
        <v>68</v>
      </c>
      <c r="E743">
        <v>2009</v>
      </c>
      <c r="F743">
        <v>38</v>
      </c>
      <c r="G743">
        <v>0.37381014899999998</v>
      </c>
      <c r="H743" t="s">
        <v>72</v>
      </c>
      <c r="I743" t="s">
        <v>50</v>
      </c>
      <c r="J743" t="s">
        <v>50</v>
      </c>
      <c r="K743" t="s">
        <v>50</v>
      </c>
      <c r="L743" t="s">
        <v>50</v>
      </c>
      <c r="M743" t="s">
        <v>22</v>
      </c>
      <c r="N743" t="s">
        <v>22</v>
      </c>
      <c r="O743" t="str">
        <f>VLOOKUP(A743,Sheet1!A:D,4,0)</f>
        <v>Manual</v>
      </c>
      <c r="P743">
        <f>VLOOKUP(A743,Sheet1!A:I,8,0)</f>
        <v>203703</v>
      </c>
      <c r="Q743">
        <f>VLOOKUP(A743,Sheet1!A:I,9,0)</f>
        <v>0</v>
      </c>
      <c r="R743">
        <f>VLOOKUP(A743,Sheet1!A:E,5,0)</f>
        <v>255978</v>
      </c>
      <c r="S743">
        <f>VLOOKUP(A743,Sheet1!A:F,6,0)</f>
        <v>255978</v>
      </c>
      <c r="U743" t="e">
        <f>VLOOKUP(A743,New_scrd!A:H,8,0)</f>
        <v>#N/A</v>
      </c>
    </row>
    <row r="744" spans="1:21" hidden="1" x14ac:dyDescent="0.3">
      <c r="A744" t="s">
        <v>790</v>
      </c>
      <c r="B744" t="s">
        <v>15</v>
      </c>
      <c r="C744">
        <v>37</v>
      </c>
      <c r="D744" t="s">
        <v>28</v>
      </c>
      <c r="E744">
        <v>2006</v>
      </c>
      <c r="F744">
        <v>30</v>
      </c>
      <c r="G744">
        <v>0.824242276</v>
      </c>
      <c r="H744" t="s">
        <v>17</v>
      </c>
      <c r="I744" t="s">
        <v>50</v>
      </c>
      <c r="J744" t="s">
        <v>32</v>
      </c>
      <c r="K744" t="s">
        <v>43</v>
      </c>
      <c r="L744" t="s">
        <v>21</v>
      </c>
      <c r="M744" t="s">
        <v>22</v>
      </c>
      <c r="N744" t="s">
        <v>22</v>
      </c>
      <c r="O744" t="str">
        <f>VLOOKUP(A744,Sheet1!A:D,4,0)</f>
        <v>Manual</v>
      </c>
      <c r="P744">
        <f>VLOOKUP(A744,Sheet1!A:I,8,0)</f>
        <v>427202</v>
      </c>
      <c r="Q744">
        <f>VLOOKUP(A744,Sheet1!A:I,9,0)</f>
        <v>0</v>
      </c>
      <c r="R744">
        <f>VLOOKUP(A744,Sheet1!A:E,5,0)</f>
        <v>219364</v>
      </c>
      <c r="S744">
        <f>VLOOKUP(A744,Sheet1!A:F,6,0)</f>
        <v>251834</v>
      </c>
      <c r="U744" t="e">
        <f>VLOOKUP(A744,New_scrd!A:H,8,0)</f>
        <v>#N/A</v>
      </c>
    </row>
    <row r="745" spans="1:21" hidden="1" x14ac:dyDescent="0.3">
      <c r="A745" t="s">
        <v>791</v>
      </c>
      <c r="B745" t="s">
        <v>24</v>
      </c>
      <c r="C745">
        <v>25</v>
      </c>
      <c r="D745" t="s">
        <v>28</v>
      </c>
      <c r="E745">
        <v>2009</v>
      </c>
      <c r="F745">
        <v>27</v>
      </c>
      <c r="G745">
        <v>0.63290268699999996</v>
      </c>
      <c r="H745" t="s">
        <v>17</v>
      </c>
      <c r="I745" t="s">
        <v>50</v>
      </c>
      <c r="J745" t="s">
        <v>50</v>
      </c>
      <c r="K745" t="s">
        <v>50</v>
      </c>
      <c r="L745" t="s">
        <v>50</v>
      </c>
      <c r="M745" t="s">
        <v>37</v>
      </c>
      <c r="N745" t="s">
        <v>22</v>
      </c>
      <c r="O745" t="str">
        <f>VLOOKUP(A745,Sheet1!A:D,4,0)</f>
        <v>Green</v>
      </c>
      <c r="P745">
        <f>VLOOKUP(A745,Sheet1!A:I,8,0)</f>
        <v>482186</v>
      </c>
      <c r="Q745">
        <f>VLOOKUP(A745,Sheet1!A:I,9,0)</f>
        <v>482186</v>
      </c>
      <c r="R745">
        <f>VLOOKUP(A745,Sheet1!A:E,5,0)</f>
        <v>129260</v>
      </c>
      <c r="S745">
        <f>VLOOKUP(A745,Sheet1!A:F,6,0)</f>
        <v>355740</v>
      </c>
      <c r="U745" t="e">
        <f>VLOOKUP(A745,New_scrd!A:H,8,0)</f>
        <v>#N/A</v>
      </c>
    </row>
    <row r="746" spans="1:21" hidden="1" x14ac:dyDescent="0.3">
      <c r="A746" t="s">
        <v>792</v>
      </c>
      <c r="B746" t="s">
        <v>24</v>
      </c>
      <c r="C746">
        <v>37</v>
      </c>
      <c r="D746" t="s">
        <v>31</v>
      </c>
      <c r="E746">
        <v>2005</v>
      </c>
      <c r="F746">
        <v>38</v>
      </c>
      <c r="G746">
        <v>0.46813607499999998</v>
      </c>
      <c r="H746" t="s">
        <v>514</v>
      </c>
      <c r="I746" t="s">
        <v>46</v>
      </c>
      <c r="J746" t="s">
        <v>32</v>
      </c>
      <c r="K746" t="s">
        <v>43</v>
      </c>
      <c r="L746" t="s">
        <v>34</v>
      </c>
      <c r="M746" t="s">
        <v>22</v>
      </c>
      <c r="N746" t="s">
        <v>22</v>
      </c>
      <c r="O746" t="str">
        <f>VLOOKUP(A746,Sheet1!A:D,4,0)</f>
        <v>Green</v>
      </c>
      <c r="P746">
        <f>VLOOKUP(A746,Sheet1!A:I,8,0)</f>
        <v>208570</v>
      </c>
      <c r="Q746">
        <f>VLOOKUP(A746,Sheet1!A:I,9,0)</f>
        <v>0</v>
      </c>
      <c r="R746">
        <f>VLOOKUP(A746,Sheet1!A:E,5,0)</f>
        <v>261414</v>
      </c>
      <c r="S746">
        <f>VLOOKUP(A746,Sheet1!A:F,6,0)</f>
        <v>303765</v>
      </c>
      <c r="U746" t="e">
        <f>VLOOKUP(A746,New_scrd!A:H,8,0)</f>
        <v>#N/A</v>
      </c>
    </row>
    <row r="747" spans="1:21" hidden="1" x14ac:dyDescent="0.3">
      <c r="A747" t="s">
        <v>793</v>
      </c>
      <c r="B747" t="s">
        <v>24</v>
      </c>
      <c r="C747">
        <v>37</v>
      </c>
      <c r="D747" t="s">
        <v>25</v>
      </c>
      <c r="E747">
        <v>2015</v>
      </c>
      <c r="F747">
        <v>43</v>
      </c>
      <c r="G747">
        <v>0.72294434799999996</v>
      </c>
      <c r="H747" t="s">
        <v>72</v>
      </c>
      <c r="I747" t="s">
        <v>50</v>
      </c>
      <c r="J747" t="s">
        <v>50</v>
      </c>
      <c r="K747" t="s">
        <v>50</v>
      </c>
      <c r="L747" t="s">
        <v>50</v>
      </c>
      <c r="M747" t="s">
        <v>22</v>
      </c>
      <c r="N747" t="s">
        <v>22</v>
      </c>
      <c r="O747" t="str">
        <f>VLOOKUP(A747,Sheet1!A:D,4,0)</f>
        <v>Green</v>
      </c>
      <c r="P747">
        <f>VLOOKUP(A747,Sheet1!A:I,8,0)</f>
        <v>453097</v>
      </c>
      <c r="Q747">
        <f>VLOOKUP(A747,Sheet1!A:I,9,0)</f>
        <v>0</v>
      </c>
      <c r="R747">
        <f>VLOOKUP(A747,Sheet1!A:E,5,0)</f>
        <v>686070</v>
      </c>
      <c r="S747">
        <f>VLOOKUP(A747,Sheet1!A:F,6,0)</f>
        <v>686070</v>
      </c>
      <c r="U747" t="e">
        <f>VLOOKUP(A747,New_scrd!A:H,8,0)</f>
        <v>#N/A</v>
      </c>
    </row>
    <row r="748" spans="1:21" hidden="1" x14ac:dyDescent="0.3">
      <c r="A748" t="s">
        <v>794</v>
      </c>
      <c r="B748" t="s">
        <v>24</v>
      </c>
      <c r="C748">
        <v>36</v>
      </c>
      <c r="D748" t="s">
        <v>414</v>
      </c>
      <c r="E748">
        <v>2015</v>
      </c>
      <c r="F748">
        <v>36</v>
      </c>
      <c r="G748">
        <v>0.44638245599999998</v>
      </c>
      <c r="H748" t="s">
        <v>17</v>
      </c>
      <c r="I748" t="s">
        <v>50</v>
      </c>
      <c r="J748" t="s">
        <v>50</v>
      </c>
      <c r="K748" t="s">
        <v>50</v>
      </c>
      <c r="L748" t="s">
        <v>50</v>
      </c>
      <c r="M748" t="s">
        <v>22</v>
      </c>
      <c r="N748" t="s">
        <v>22</v>
      </c>
      <c r="O748" t="str">
        <f>VLOOKUP(A748,Sheet1!A:D,4,0)</f>
        <v>Manual</v>
      </c>
      <c r="P748">
        <f>VLOOKUP(A748,Sheet1!A:I,8,0)</f>
        <v>398308</v>
      </c>
      <c r="Q748">
        <f>VLOOKUP(A748,Sheet1!A:I,9,0)</f>
        <v>0</v>
      </c>
      <c r="R748">
        <f>VLOOKUP(A748,Sheet1!A:E,5,0)</f>
        <v>342897</v>
      </c>
      <c r="S748">
        <f>VLOOKUP(A748,Sheet1!A:F,6,0)</f>
        <v>366724</v>
      </c>
      <c r="U748" t="e">
        <f>VLOOKUP(A748,New_scrd!A:H,8,0)</f>
        <v>#N/A</v>
      </c>
    </row>
    <row r="749" spans="1:21" hidden="1" x14ac:dyDescent="0.3">
      <c r="A749" t="s">
        <v>795</v>
      </c>
      <c r="B749" t="s">
        <v>24</v>
      </c>
      <c r="C749">
        <v>49</v>
      </c>
      <c r="D749" t="s">
        <v>31</v>
      </c>
      <c r="E749">
        <v>2019</v>
      </c>
      <c r="F749">
        <v>51</v>
      </c>
      <c r="G749">
        <v>0.62858205700000003</v>
      </c>
      <c r="H749" t="s">
        <v>17</v>
      </c>
      <c r="I749" t="s">
        <v>50</v>
      </c>
      <c r="J749" t="s">
        <v>80</v>
      </c>
      <c r="K749" t="s">
        <v>20</v>
      </c>
      <c r="L749" t="s">
        <v>34</v>
      </c>
      <c r="M749" t="s">
        <v>22</v>
      </c>
      <c r="N749" t="s">
        <v>22</v>
      </c>
      <c r="O749" t="str">
        <f>VLOOKUP(A749,Sheet1!A:D,4,0)</f>
        <v>Manual</v>
      </c>
      <c r="P749">
        <f>VLOOKUP(A749,Sheet1!A:I,8,0)</f>
        <v>642283</v>
      </c>
      <c r="Q749">
        <f>VLOOKUP(A749,Sheet1!A:I,9,0)</f>
        <v>0</v>
      </c>
      <c r="R749">
        <f>VLOOKUP(A749,Sheet1!A:E,5,0)</f>
        <v>319712</v>
      </c>
      <c r="S749">
        <f>VLOOKUP(A749,Sheet1!A:F,6,0)</f>
        <v>322432</v>
      </c>
      <c r="U749" t="e">
        <f>VLOOKUP(A749,New_scrd!A:H,8,0)</f>
        <v>#N/A</v>
      </c>
    </row>
    <row r="750" spans="1:21" hidden="1" x14ac:dyDescent="0.3">
      <c r="A750" t="s">
        <v>796</v>
      </c>
      <c r="B750" t="s">
        <v>24</v>
      </c>
      <c r="C750">
        <v>37</v>
      </c>
      <c r="D750" t="s">
        <v>25</v>
      </c>
      <c r="E750">
        <v>2014</v>
      </c>
      <c r="F750">
        <v>43</v>
      </c>
      <c r="G750">
        <v>0.62744416199999997</v>
      </c>
      <c r="H750" t="s">
        <v>17</v>
      </c>
      <c r="I750" t="s">
        <v>63</v>
      </c>
      <c r="J750" t="s">
        <v>32</v>
      </c>
      <c r="K750" t="s">
        <v>78</v>
      </c>
      <c r="L750" t="s">
        <v>34</v>
      </c>
      <c r="M750" t="s">
        <v>22</v>
      </c>
      <c r="N750" t="s">
        <v>22</v>
      </c>
      <c r="O750" t="str">
        <f>VLOOKUP(A750,Sheet1!A:D,4,0)</f>
        <v>Green</v>
      </c>
      <c r="P750">
        <f>VLOOKUP(A750,Sheet1!A:I,8,0)</f>
        <v>560160</v>
      </c>
      <c r="Q750">
        <f>VLOOKUP(A750,Sheet1!A:I,9,0)</f>
        <v>0</v>
      </c>
      <c r="R750">
        <f>VLOOKUP(A750,Sheet1!A:E,5,0)</f>
        <v>352220</v>
      </c>
      <c r="S750">
        <f>VLOOKUP(A750,Sheet1!A:F,6,0)</f>
        <v>352220</v>
      </c>
      <c r="U750" t="e">
        <f>VLOOKUP(A750,New_scrd!A:H,8,0)</f>
        <v>#N/A</v>
      </c>
    </row>
    <row r="751" spans="1:21" hidden="1" x14ac:dyDescent="0.3">
      <c r="A751" t="s">
        <v>797</v>
      </c>
      <c r="B751" t="s">
        <v>15</v>
      </c>
      <c r="C751">
        <v>49</v>
      </c>
      <c r="D751" t="s">
        <v>16</v>
      </c>
      <c r="E751">
        <v>2008</v>
      </c>
      <c r="F751">
        <v>44</v>
      </c>
      <c r="G751">
        <v>0.73414117599999995</v>
      </c>
      <c r="H751" t="s">
        <v>17</v>
      </c>
      <c r="I751" t="s">
        <v>50</v>
      </c>
      <c r="J751" t="s">
        <v>50</v>
      </c>
      <c r="K751" t="s">
        <v>50</v>
      </c>
      <c r="L751" t="s">
        <v>50</v>
      </c>
      <c r="M751" t="s">
        <v>22</v>
      </c>
      <c r="N751" t="s">
        <v>22</v>
      </c>
      <c r="O751" t="str">
        <f>VLOOKUP(A751,Sheet1!A:D,4,0)</f>
        <v>NA</v>
      </c>
      <c r="P751">
        <f>VLOOKUP(A751,Sheet1!A:I,8,0)</f>
        <v>510190</v>
      </c>
      <c r="Q751">
        <f>VLOOKUP(A751,Sheet1!A:I,9,0)</f>
        <v>0</v>
      </c>
      <c r="R751">
        <f>VLOOKUP(A751,Sheet1!A:E,5,0)</f>
        <v>261159</v>
      </c>
      <c r="S751">
        <f>VLOOKUP(A751,Sheet1!A:F,6,0)</f>
        <v>312914</v>
      </c>
      <c r="U751" t="e">
        <f>VLOOKUP(A751,New_scrd!A:H,8,0)</f>
        <v>#N/A</v>
      </c>
    </row>
    <row r="752" spans="1:21" hidden="1" x14ac:dyDescent="0.3">
      <c r="A752" t="s">
        <v>798</v>
      </c>
      <c r="B752" t="s">
        <v>24</v>
      </c>
      <c r="C752">
        <v>36</v>
      </c>
      <c r="D752" t="s">
        <v>414</v>
      </c>
      <c r="E752">
        <v>2015</v>
      </c>
      <c r="F752">
        <v>36</v>
      </c>
      <c r="G752">
        <v>0.42278260899999998</v>
      </c>
      <c r="H752" t="s">
        <v>17</v>
      </c>
      <c r="I752" t="s">
        <v>50</v>
      </c>
      <c r="J752" t="s">
        <v>50</v>
      </c>
      <c r="K752" t="s">
        <v>50</v>
      </c>
      <c r="L752" t="s">
        <v>50</v>
      </c>
      <c r="M752" t="s">
        <v>37</v>
      </c>
      <c r="N752" t="s">
        <v>22</v>
      </c>
      <c r="O752" t="str">
        <f>VLOOKUP(A752,Sheet1!A:D,4,0)</f>
        <v>Manual</v>
      </c>
      <c r="P752">
        <f>VLOOKUP(A752,Sheet1!A:I,8,0)</f>
        <v>405194</v>
      </c>
      <c r="Q752">
        <f>VLOOKUP(A752,Sheet1!A:I,9,0)</f>
        <v>0</v>
      </c>
      <c r="R752">
        <f>VLOOKUP(A752,Sheet1!A:E,5,0)</f>
        <v>299015</v>
      </c>
      <c r="S752">
        <f>VLOOKUP(A752,Sheet1!A:F,6,0)</f>
        <v>348848</v>
      </c>
      <c r="U752" t="e">
        <f>VLOOKUP(A752,New_scrd!A:H,8,0)</f>
        <v>#N/A</v>
      </c>
    </row>
    <row r="753" spans="1:21" hidden="1" x14ac:dyDescent="0.3">
      <c r="A753" t="s">
        <v>799</v>
      </c>
      <c r="B753" t="s">
        <v>24</v>
      </c>
      <c r="C753">
        <v>49</v>
      </c>
      <c r="D753" t="s">
        <v>25</v>
      </c>
      <c r="E753">
        <v>2012</v>
      </c>
      <c r="F753">
        <v>37</v>
      </c>
      <c r="G753">
        <v>0.62448201299999995</v>
      </c>
      <c r="H753" t="s">
        <v>17</v>
      </c>
      <c r="I753" t="s">
        <v>50</v>
      </c>
      <c r="J753" t="s">
        <v>50</v>
      </c>
      <c r="K753" t="s">
        <v>50</v>
      </c>
      <c r="L753" t="s">
        <v>50</v>
      </c>
      <c r="M753" t="s">
        <v>22</v>
      </c>
      <c r="N753" t="s">
        <v>22</v>
      </c>
      <c r="O753" t="str">
        <f>VLOOKUP(A753,Sheet1!A:D,4,0)</f>
        <v>Green</v>
      </c>
      <c r="P753">
        <f>VLOOKUP(A753,Sheet1!A:I,8,0)</f>
        <v>606748</v>
      </c>
      <c r="Q753">
        <f>VLOOKUP(A753,Sheet1!A:I,9,0)</f>
        <v>0</v>
      </c>
      <c r="R753">
        <f>VLOOKUP(A753,Sheet1!A:E,5,0)</f>
        <v>239046</v>
      </c>
      <c r="S753">
        <f>VLOOKUP(A753,Sheet1!A:F,6,0)</f>
        <v>281358</v>
      </c>
      <c r="U753" t="e">
        <f>VLOOKUP(A753,New_scrd!A:H,8,0)</f>
        <v>#N/A</v>
      </c>
    </row>
    <row r="754" spans="1:21" hidden="1" x14ac:dyDescent="0.3">
      <c r="A754" t="s">
        <v>800</v>
      </c>
      <c r="B754" t="s">
        <v>24</v>
      </c>
      <c r="C754">
        <v>61</v>
      </c>
      <c r="D754" t="s">
        <v>31</v>
      </c>
      <c r="E754">
        <v>2005</v>
      </c>
      <c r="F754">
        <v>44</v>
      </c>
      <c r="G754">
        <v>0.31026093500000002</v>
      </c>
      <c r="H754" t="s">
        <v>17</v>
      </c>
      <c r="I754" t="s">
        <v>63</v>
      </c>
      <c r="J754" t="s">
        <v>80</v>
      </c>
      <c r="K754" t="s">
        <v>78</v>
      </c>
      <c r="L754" t="s">
        <v>34</v>
      </c>
      <c r="M754" t="s">
        <v>22</v>
      </c>
      <c r="N754" t="s">
        <v>22</v>
      </c>
      <c r="O754" t="str">
        <f>VLOOKUP(A754,Sheet1!A:D,4,0)</f>
        <v>Green</v>
      </c>
      <c r="P754">
        <f>VLOOKUP(A754,Sheet1!A:I,8,0)</f>
        <v>184848</v>
      </c>
      <c r="Q754">
        <f>VLOOKUP(A754,Sheet1!A:I,9,0)</f>
        <v>0</v>
      </c>
      <c r="R754">
        <f>VLOOKUP(A754,Sheet1!A:E,5,0)</f>
        <v>132464</v>
      </c>
      <c r="S754">
        <f>VLOOKUP(A754,Sheet1!A:F,6,0)</f>
        <v>132464</v>
      </c>
      <c r="U754" t="e">
        <f>VLOOKUP(A754,New_scrd!A:H,8,0)</f>
        <v>#N/A</v>
      </c>
    </row>
    <row r="755" spans="1:21" hidden="1" x14ac:dyDescent="0.3">
      <c r="A755" t="s">
        <v>801</v>
      </c>
      <c r="B755" t="s">
        <v>24</v>
      </c>
      <c r="C755">
        <v>49</v>
      </c>
      <c r="D755" t="s">
        <v>16</v>
      </c>
      <c r="E755">
        <v>2008</v>
      </c>
      <c r="F755">
        <v>40</v>
      </c>
      <c r="G755">
        <v>0.60398064500000004</v>
      </c>
      <c r="H755" t="s">
        <v>17</v>
      </c>
      <c r="I755" t="s">
        <v>63</v>
      </c>
      <c r="J755" t="s">
        <v>32</v>
      </c>
      <c r="K755" t="s">
        <v>20</v>
      </c>
      <c r="L755" t="s">
        <v>34</v>
      </c>
      <c r="M755" t="s">
        <v>22</v>
      </c>
      <c r="N755" t="s">
        <v>22</v>
      </c>
      <c r="O755" t="str">
        <f>VLOOKUP(A755,Sheet1!A:D,4,0)</f>
        <v>Green</v>
      </c>
      <c r="P755">
        <f>VLOOKUP(A755,Sheet1!A:I,8,0)</f>
        <v>414799</v>
      </c>
      <c r="Q755">
        <f>VLOOKUP(A755,Sheet1!A:I,9,0)</f>
        <v>0</v>
      </c>
      <c r="R755">
        <f>VLOOKUP(A755,Sheet1!A:E,5,0)</f>
        <v>228059.25</v>
      </c>
      <c r="S755">
        <f>VLOOKUP(A755,Sheet1!A:F,6,0)</f>
        <v>231516</v>
      </c>
      <c r="U755" t="e">
        <f>VLOOKUP(A755,New_scrd!A:H,8,0)</f>
        <v>#N/A</v>
      </c>
    </row>
    <row r="756" spans="1:21" hidden="1" x14ac:dyDescent="0.3">
      <c r="A756" t="s">
        <v>802</v>
      </c>
      <c r="B756" t="s">
        <v>24</v>
      </c>
      <c r="C756">
        <v>37</v>
      </c>
      <c r="D756" t="s">
        <v>31</v>
      </c>
      <c r="E756">
        <v>2016</v>
      </c>
      <c r="F756">
        <v>18</v>
      </c>
      <c r="G756">
        <v>0.62041481499999995</v>
      </c>
      <c r="H756" t="s">
        <v>17</v>
      </c>
      <c r="I756" t="s">
        <v>50</v>
      </c>
      <c r="J756" t="s">
        <v>50</v>
      </c>
      <c r="K756" t="s">
        <v>50</v>
      </c>
      <c r="L756" t="s">
        <v>50</v>
      </c>
      <c r="M756" t="s">
        <v>22</v>
      </c>
      <c r="N756" t="s">
        <v>22</v>
      </c>
      <c r="O756" t="str">
        <f>VLOOKUP(A756,Sheet1!A:D,4,0)</f>
        <v>Green</v>
      </c>
      <c r="P756">
        <f>VLOOKUP(A756,Sheet1!A:I,8,0)</f>
        <v>609465</v>
      </c>
      <c r="Q756">
        <f>VLOOKUP(A756,Sheet1!A:I,9,0)</f>
        <v>0</v>
      </c>
      <c r="R756">
        <f>VLOOKUP(A756,Sheet1!A:E,5,0)</f>
        <v>370164</v>
      </c>
      <c r="S756">
        <f>VLOOKUP(A756,Sheet1!A:F,6,0)</f>
        <v>378422</v>
      </c>
      <c r="U756" t="e">
        <f>VLOOKUP(A756,New_scrd!A:H,8,0)</f>
        <v>#N/A</v>
      </c>
    </row>
    <row r="757" spans="1:21" hidden="1" x14ac:dyDescent="0.3">
      <c r="A757" t="s">
        <v>803</v>
      </c>
      <c r="B757" t="s">
        <v>24</v>
      </c>
      <c r="C757">
        <v>36</v>
      </c>
      <c r="D757" t="s">
        <v>31</v>
      </c>
      <c r="E757">
        <v>2010</v>
      </c>
      <c r="F757">
        <v>51</v>
      </c>
      <c r="G757">
        <v>0.35325076700000002</v>
      </c>
      <c r="H757" t="s">
        <v>72</v>
      </c>
      <c r="I757" t="s">
        <v>146</v>
      </c>
      <c r="J757" t="s">
        <v>80</v>
      </c>
      <c r="K757" t="s">
        <v>78</v>
      </c>
      <c r="L757" t="s">
        <v>34</v>
      </c>
      <c r="M757" t="s">
        <v>37</v>
      </c>
      <c r="N757" t="s">
        <v>37</v>
      </c>
      <c r="O757" t="str">
        <f>VLOOKUP(A757,Sheet1!A:D,4,0)</f>
        <v>Manual</v>
      </c>
      <c r="P757">
        <f>VLOOKUP(A757,Sheet1!A:I,8,0)</f>
        <v>349327</v>
      </c>
      <c r="Q757">
        <f>VLOOKUP(A757,Sheet1!A:I,9,0)</f>
        <v>349327</v>
      </c>
      <c r="R757">
        <f>VLOOKUP(A757,Sheet1!A:E,5,0)</f>
        <v>174407</v>
      </c>
      <c r="S757">
        <f>VLOOKUP(A757,Sheet1!A:F,6,0)</f>
        <v>229733</v>
      </c>
      <c r="U757" t="e">
        <f>VLOOKUP(A757,New_scrd!A:H,8,0)</f>
        <v>#N/A</v>
      </c>
    </row>
    <row r="758" spans="1:21" hidden="1" x14ac:dyDescent="0.3">
      <c r="A758" t="s">
        <v>804</v>
      </c>
      <c r="B758" t="s">
        <v>15</v>
      </c>
      <c r="C758">
        <v>61</v>
      </c>
      <c r="D758" t="s">
        <v>28</v>
      </c>
      <c r="E758">
        <v>2006</v>
      </c>
      <c r="F758">
        <v>29</v>
      </c>
      <c r="G758">
        <v>0.73421714299999996</v>
      </c>
      <c r="H758" t="s">
        <v>72</v>
      </c>
      <c r="I758" t="s">
        <v>46</v>
      </c>
      <c r="J758" t="s">
        <v>32</v>
      </c>
      <c r="K758" t="s">
        <v>20</v>
      </c>
      <c r="L758" t="s">
        <v>21</v>
      </c>
      <c r="M758" t="s">
        <v>22</v>
      </c>
      <c r="N758" t="s">
        <v>22</v>
      </c>
      <c r="O758" t="str">
        <f>VLOOKUP(A758,Sheet1!A:D,4,0)</f>
        <v>Green</v>
      </c>
      <c r="P758">
        <f>VLOOKUP(A758,Sheet1!A:I,8,0)</f>
        <v>402061</v>
      </c>
      <c r="Q758">
        <f>VLOOKUP(A758,Sheet1!A:I,9,0)</f>
        <v>0</v>
      </c>
      <c r="R758">
        <f>VLOOKUP(A758,Sheet1!A:E,5,0)</f>
        <v>310338</v>
      </c>
      <c r="S758">
        <f>VLOOKUP(A758,Sheet1!A:F,6,0)</f>
        <v>310338</v>
      </c>
      <c r="U758" t="e">
        <f>VLOOKUP(A758,New_scrd!A:H,8,0)</f>
        <v>#N/A</v>
      </c>
    </row>
    <row r="759" spans="1:21" hidden="1" x14ac:dyDescent="0.3">
      <c r="A759" t="s">
        <v>805</v>
      </c>
      <c r="B759" t="s">
        <v>15</v>
      </c>
      <c r="C759">
        <v>61</v>
      </c>
      <c r="D759" t="s">
        <v>16</v>
      </c>
      <c r="E759">
        <v>2015</v>
      </c>
      <c r="F759">
        <v>41</v>
      </c>
      <c r="G759">
        <v>0.77963157900000002</v>
      </c>
      <c r="H759" t="s">
        <v>17</v>
      </c>
      <c r="I759" t="s">
        <v>54</v>
      </c>
      <c r="J759" t="s">
        <v>32</v>
      </c>
      <c r="K759" t="s">
        <v>109</v>
      </c>
      <c r="L759" t="s">
        <v>34</v>
      </c>
      <c r="M759" t="s">
        <v>22</v>
      </c>
      <c r="N759" t="s">
        <v>37</v>
      </c>
      <c r="O759" t="str">
        <f>VLOOKUP(A759,Sheet1!A:D,4,0)</f>
        <v>Manual</v>
      </c>
      <c r="P759">
        <f>VLOOKUP(A759,Sheet1!A:I,8,0)</f>
        <v>874184</v>
      </c>
      <c r="Q759">
        <f>VLOOKUP(A759,Sheet1!A:I,9,0)</f>
        <v>0</v>
      </c>
      <c r="R759">
        <f>VLOOKUP(A759,Sheet1!A:E,5,0)</f>
        <v>267801</v>
      </c>
      <c r="S759">
        <f>VLOOKUP(A759,Sheet1!A:F,6,0)</f>
        <v>321937</v>
      </c>
      <c r="U759" t="e">
        <f>VLOOKUP(A759,New_scrd!A:H,8,0)</f>
        <v>#N/A</v>
      </c>
    </row>
    <row r="760" spans="1:21" hidden="1" x14ac:dyDescent="0.3">
      <c r="A760" t="s">
        <v>806</v>
      </c>
      <c r="B760" t="s">
        <v>24</v>
      </c>
      <c r="C760">
        <v>61</v>
      </c>
      <c r="D760" t="s">
        <v>16</v>
      </c>
      <c r="E760">
        <v>2015</v>
      </c>
      <c r="F760">
        <v>40</v>
      </c>
      <c r="G760">
        <v>0.73744347799999999</v>
      </c>
      <c r="H760" t="s">
        <v>72</v>
      </c>
      <c r="I760" t="s">
        <v>63</v>
      </c>
      <c r="J760" t="s">
        <v>19</v>
      </c>
      <c r="K760" t="s">
        <v>20</v>
      </c>
      <c r="L760" t="s">
        <v>50</v>
      </c>
      <c r="M760" t="s">
        <v>22</v>
      </c>
      <c r="N760" t="s">
        <v>37</v>
      </c>
      <c r="O760" t="str">
        <f>VLOOKUP(A760,Sheet1!A:D,4,0)</f>
        <v>Green</v>
      </c>
      <c r="P760">
        <f>VLOOKUP(A760,Sheet1!A:I,8,0)</f>
        <v>750899</v>
      </c>
      <c r="Q760">
        <f>VLOOKUP(A760,Sheet1!A:I,9,0)</f>
        <v>0</v>
      </c>
      <c r="R760">
        <f>VLOOKUP(A760,Sheet1!A:E,5,0)</f>
        <v>548625</v>
      </c>
      <c r="S760">
        <f>VLOOKUP(A760,Sheet1!A:F,6,0)</f>
        <v>548625</v>
      </c>
      <c r="U760" t="e">
        <f>VLOOKUP(A760,New_scrd!A:H,8,0)</f>
        <v>#N/A</v>
      </c>
    </row>
    <row r="761" spans="1:21" hidden="1" x14ac:dyDescent="0.3">
      <c r="A761" t="s">
        <v>807</v>
      </c>
      <c r="B761" t="s">
        <v>15</v>
      </c>
      <c r="C761">
        <v>43</v>
      </c>
      <c r="D761" t="s">
        <v>68</v>
      </c>
      <c r="E761">
        <v>2014</v>
      </c>
      <c r="F761">
        <v>28</v>
      </c>
      <c r="G761">
        <v>0.71682312100000001</v>
      </c>
      <c r="H761" t="s">
        <v>72</v>
      </c>
      <c r="I761" t="s">
        <v>46</v>
      </c>
      <c r="J761" t="s">
        <v>32</v>
      </c>
      <c r="K761" t="s">
        <v>43</v>
      </c>
      <c r="L761" t="s">
        <v>21</v>
      </c>
      <c r="M761" t="s">
        <v>22</v>
      </c>
      <c r="N761" t="s">
        <v>37</v>
      </c>
      <c r="O761" t="str">
        <f>VLOOKUP(A761,Sheet1!A:D,4,0)</f>
        <v>NA</v>
      </c>
      <c r="P761">
        <f>VLOOKUP(A761,Sheet1!A:I,8,0)</f>
        <v>621509</v>
      </c>
      <c r="Q761">
        <f>VLOOKUP(A761,Sheet1!A:I,9,0)</f>
        <v>0</v>
      </c>
      <c r="R761">
        <f>VLOOKUP(A761,Sheet1!A:E,5,0)</f>
        <v>486541.54</v>
      </c>
      <c r="S761">
        <f>VLOOKUP(A761,Sheet1!A:F,6,0)</f>
        <v>509200</v>
      </c>
      <c r="U761" t="e">
        <f>VLOOKUP(A761,New_scrd!A:H,8,0)</f>
        <v>#N/A</v>
      </c>
    </row>
    <row r="762" spans="1:21" hidden="1" x14ac:dyDescent="0.3">
      <c r="A762" t="s">
        <v>808</v>
      </c>
      <c r="B762" t="s">
        <v>15</v>
      </c>
      <c r="C762">
        <v>61</v>
      </c>
      <c r="D762" t="s">
        <v>25</v>
      </c>
      <c r="E762">
        <v>2015</v>
      </c>
      <c r="F762">
        <v>59</v>
      </c>
      <c r="G762">
        <v>0.65232173900000001</v>
      </c>
      <c r="H762" t="s">
        <v>72</v>
      </c>
      <c r="I762" t="s">
        <v>50</v>
      </c>
      <c r="J762" t="s">
        <v>50</v>
      </c>
      <c r="K762" t="s">
        <v>50</v>
      </c>
      <c r="L762" t="s">
        <v>50</v>
      </c>
      <c r="M762" t="s">
        <v>22</v>
      </c>
      <c r="N762" t="s">
        <v>22</v>
      </c>
      <c r="O762" t="str">
        <f>VLOOKUP(A762,Sheet1!A:D,4,0)</f>
        <v>NA</v>
      </c>
      <c r="P762">
        <f>VLOOKUP(A762,Sheet1!A:I,8,0)</f>
        <v>665333</v>
      </c>
      <c r="Q762">
        <f>VLOOKUP(A762,Sheet1!A:I,9,0)</f>
        <v>0</v>
      </c>
      <c r="R762">
        <f>VLOOKUP(A762,Sheet1!A:E,5,0)</f>
        <v>421075</v>
      </c>
      <c r="S762">
        <f>VLOOKUP(A762,Sheet1!A:F,6,0)</f>
        <v>428560</v>
      </c>
      <c r="U762" t="e">
        <f>VLOOKUP(A762,New_scrd!A:H,8,0)</f>
        <v>#N/A</v>
      </c>
    </row>
    <row r="763" spans="1:21" hidden="1" x14ac:dyDescent="0.3">
      <c r="A763" t="s">
        <v>809</v>
      </c>
      <c r="B763" t="s">
        <v>15</v>
      </c>
      <c r="C763">
        <v>61</v>
      </c>
      <c r="D763" t="s">
        <v>25</v>
      </c>
      <c r="E763">
        <v>2015</v>
      </c>
      <c r="F763">
        <v>62</v>
      </c>
      <c r="G763">
        <v>0.79006434800000003</v>
      </c>
      <c r="H763" t="s">
        <v>72</v>
      </c>
      <c r="I763" t="s">
        <v>50</v>
      </c>
      <c r="J763" t="s">
        <v>50</v>
      </c>
      <c r="K763" t="s">
        <v>50</v>
      </c>
      <c r="L763" t="s">
        <v>50</v>
      </c>
      <c r="M763" t="s">
        <v>37</v>
      </c>
      <c r="N763" t="s">
        <v>22</v>
      </c>
      <c r="O763" t="str">
        <f>VLOOKUP(A763,Sheet1!A:D,4,0)</f>
        <v>NA</v>
      </c>
      <c r="P763">
        <f>VLOOKUP(A763,Sheet1!A:I,8,0)</f>
        <v>0</v>
      </c>
      <c r="Q763">
        <f>VLOOKUP(A763,Sheet1!A:I,9,0)</f>
        <v>0</v>
      </c>
      <c r="R763">
        <f>VLOOKUP(A763,Sheet1!A:E,5,0)</f>
        <v>65089</v>
      </c>
      <c r="S763">
        <f>VLOOKUP(A763,Sheet1!A:F,6,0)</f>
        <v>521424</v>
      </c>
      <c r="U763" t="e">
        <f>VLOOKUP(A763,New_scrd!A:H,8,0)</f>
        <v>#N/A</v>
      </c>
    </row>
    <row r="764" spans="1:21" hidden="1" x14ac:dyDescent="0.3">
      <c r="A764" t="s">
        <v>810</v>
      </c>
      <c r="B764" t="s">
        <v>15</v>
      </c>
      <c r="C764">
        <v>61</v>
      </c>
      <c r="D764" t="s">
        <v>25</v>
      </c>
      <c r="E764">
        <v>2015</v>
      </c>
      <c r="F764">
        <v>56</v>
      </c>
      <c r="G764">
        <v>0.82750173900000001</v>
      </c>
      <c r="H764" t="s">
        <v>72</v>
      </c>
      <c r="I764" t="s">
        <v>50</v>
      </c>
      <c r="J764" t="s">
        <v>50</v>
      </c>
      <c r="K764" t="s">
        <v>50</v>
      </c>
      <c r="L764" t="s">
        <v>50</v>
      </c>
      <c r="M764" t="s">
        <v>22</v>
      </c>
      <c r="N764" t="s">
        <v>22</v>
      </c>
      <c r="O764" t="str">
        <f>VLOOKUP(A764,Sheet1!A:D,4,0)</f>
        <v>Green</v>
      </c>
      <c r="P764">
        <f>VLOOKUP(A764,Sheet1!A:I,8,0)</f>
        <v>806017</v>
      </c>
      <c r="Q764">
        <f>VLOOKUP(A764,Sheet1!A:I,9,0)</f>
        <v>0</v>
      </c>
      <c r="R764">
        <f>VLOOKUP(A764,Sheet1!A:E,5,0)</f>
        <v>615657</v>
      </c>
      <c r="S764">
        <f>VLOOKUP(A764,Sheet1!A:F,6,0)</f>
        <v>615657</v>
      </c>
      <c r="U764" t="e">
        <f>VLOOKUP(A764,New_scrd!A:H,8,0)</f>
        <v>#N/A</v>
      </c>
    </row>
    <row r="765" spans="1:21" hidden="1" x14ac:dyDescent="0.3">
      <c r="A765" t="s">
        <v>811</v>
      </c>
      <c r="B765" t="s">
        <v>24</v>
      </c>
      <c r="C765">
        <v>49</v>
      </c>
      <c r="D765" t="s">
        <v>68</v>
      </c>
      <c r="E765">
        <v>2013</v>
      </c>
      <c r="F765">
        <v>29</v>
      </c>
      <c r="G765">
        <v>0.731381905</v>
      </c>
      <c r="H765" t="s">
        <v>17</v>
      </c>
      <c r="I765" t="s">
        <v>63</v>
      </c>
      <c r="J765" t="s">
        <v>19</v>
      </c>
      <c r="K765" t="s">
        <v>20</v>
      </c>
      <c r="L765" t="s">
        <v>26</v>
      </c>
      <c r="M765" t="s">
        <v>37</v>
      </c>
      <c r="N765" t="s">
        <v>37</v>
      </c>
      <c r="O765" t="str">
        <f>VLOOKUP(A765,Sheet1!A:D,4,0)</f>
        <v>Yellow</v>
      </c>
      <c r="P765">
        <f>VLOOKUP(A765,Sheet1!A:I,8,0)</f>
        <v>657562</v>
      </c>
      <c r="Q765">
        <f>VLOOKUP(A765,Sheet1!A:I,9,0)</f>
        <v>0</v>
      </c>
      <c r="R765">
        <f>VLOOKUP(A765,Sheet1!A:E,5,0)</f>
        <v>498645</v>
      </c>
      <c r="S765">
        <f>VLOOKUP(A765,Sheet1!A:F,6,0)</f>
        <v>578580</v>
      </c>
      <c r="U765" t="e">
        <f>VLOOKUP(A765,New_scrd!A:H,8,0)</f>
        <v>#N/A</v>
      </c>
    </row>
    <row r="766" spans="1:21" hidden="1" x14ac:dyDescent="0.3">
      <c r="A766" t="s">
        <v>812</v>
      </c>
      <c r="B766" t="s">
        <v>15</v>
      </c>
      <c r="C766">
        <v>61</v>
      </c>
      <c r="D766" t="s">
        <v>31</v>
      </c>
      <c r="E766">
        <v>2009</v>
      </c>
      <c r="F766">
        <v>59</v>
      </c>
      <c r="G766">
        <v>0.76929671600000005</v>
      </c>
      <c r="H766" t="s">
        <v>72</v>
      </c>
      <c r="I766" t="s">
        <v>18</v>
      </c>
      <c r="J766" t="s">
        <v>19</v>
      </c>
      <c r="K766" t="s">
        <v>109</v>
      </c>
      <c r="L766" t="s">
        <v>26</v>
      </c>
      <c r="M766" t="s">
        <v>22</v>
      </c>
      <c r="N766" t="s">
        <v>22</v>
      </c>
      <c r="O766" t="str">
        <f>VLOOKUP(A766,Sheet1!A:D,4,0)</f>
        <v>NA</v>
      </c>
      <c r="P766">
        <f>VLOOKUP(A766,Sheet1!A:I,8,0)</f>
        <v>587201</v>
      </c>
      <c r="Q766">
        <f>VLOOKUP(A766,Sheet1!A:I,9,0)</f>
        <v>0</v>
      </c>
      <c r="R766">
        <f>VLOOKUP(A766,Sheet1!A:E,5,0)</f>
        <v>312156</v>
      </c>
      <c r="S766">
        <f>VLOOKUP(A766,Sheet1!A:F,6,0)</f>
        <v>345180</v>
      </c>
      <c r="U766" t="e">
        <f>VLOOKUP(A766,New_scrd!A:H,8,0)</f>
        <v>#N/A</v>
      </c>
    </row>
    <row r="767" spans="1:21" hidden="1" x14ac:dyDescent="0.3">
      <c r="A767" t="s">
        <v>813</v>
      </c>
      <c r="B767" t="s">
        <v>15</v>
      </c>
      <c r="C767">
        <v>37</v>
      </c>
      <c r="D767" t="s">
        <v>31</v>
      </c>
      <c r="E767">
        <v>2005</v>
      </c>
      <c r="F767">
        <v>24</v>
      </c>
      <c r="G767">
        <v>0.62621308399999998</v>
      </c>
      <c r="H767" t="s">
        <v>17</v>
      </c>
      <c r="I767" t="s">
        <v>63</v>
      </c>
      <c r="J767" t="s">
        <v>32</v>
      </c>
      <c r="K767" t="s">
        <v>43</v>
      </c>
      <c r="L767" t="s">
        <v>21</v>
      </c>
      <c r="M767" t="s">
        <v>22</v>
      </c>
      <c r="N767" t="s">
        <v>22</v>
      </c>
      <c r="O767" t="str">
        <f>VLOOKUP(A767,Sheet1!A:D,4,0)</f>
        <v>Green</v>
      </c>
      <c r="P767">
        <f>VLOOKUP(A767,Sheet1!A:I,8,0)</f>
        <v>385952</v>
      </c>
      <c r="Q767">
        <f>VLOOKUP(A767,Sheet1!A:I,9,0)</f>
        <v>0</v>
      </c>
      <c r="R767">
        <f>VLOOKUP(A767,Sheet1!A:E,5,0)</f>
        <v>192575</v>
      </c>
      <c r="S767">
        <f>VLOOKUP(A767,Sheet1!A:F,6,0)</f>
        <v>223025</v>
      </c>
      <c r="U767" t="e">
        <f>VLOOKUP(A767,New_scrd!A:H,8,0)</f>
        <v>#N/A</v>
      </c>
    </row>
    <row r="768" spans="1:21" hidden="1" x14ac:dyDescent="0.3">
      <c r="A768" t="s">
        <v>814</v>
      </c>
      <c r="B768" t="s">
        <v>24</v>
      </c>
      <c r="C768">
        <v>18</v>
      </c>
      <c r="D768" t="s">
        <v>414</v>
      </c>
      <c r="E768">
        <v>2010</v>
      </c>
      <c r="F768">
        <v>36</v>
      </c>
      <c r="G768">
        <v>0.14716875900000001</v>
      </c>
      <c r="H768" t="s">
        <v>17</v>
      </c>
      <c r="I768" t="s">
        <v>146</v>
      </c>
      <c r="J768" t="s">
        <v>19</v>
      </c>
      <c r="K768" t="s">
        <v>109</v>
      </c>
      <c r="L768" t="s">
        <v>26</v>
      </c>
      <c r="M768" t="s">
        <v>37</v>
      </c>
      <c r="N768" t="s">
        <v>22</v>
      </c>
      <c r="O768" t="str">
        <f>VLOOKUP(A768,Sheet1!A:D,4,0)</f>
        <v>Manual</v>
      </c>
      <c r="P768">
        <f>VLOOKUP(A768,Sheet1!A:I,8,0)</f>
        <v>119938</v>
      </c>
      <c r="Q768">
        <f>VLOOKUP(A768,Sheet1!A:I,9,0)</f>
        <v>119938</v>
      </c>
      <c r="R768">
        <f>VLOOKUP(A768,Sheet1!A:E,5,0)</f>
        <v>84689</v>
      </c>
      <c r="S768">
        <f>VLOOKUP(A768,Sheet1!A:F,6,0)</f>
        <v>108881</v>
      </c>
      <c r="U768" t="e">
        <f>VLOOKUP(A768,New_scrd!A:H,8,0)</f>
        <v>#N/A</v>
      </c>
    </row>
    <row r="769" spans="1:21" hidden="1" x14ac:dyDescent="0.3">
      <c r="A769" t="s">
        <v>815</v>
      </c>
      <c r="B769" t="s">
        <v>24</v>
      </c>
      <c r="C769">
        <v>49</v>
      </c>
      <c r="D769" t="s">
        <v>31</v>
      </c>
      <c r="E769">
        <v>2010</v>
      </c>
      <c r="F769">
        <v>22</v>
      </c>
      <c r="G769">
        <v>0.80205020699999996</v>
      </c>
      <c r="H769" t="s">
        <v>72</v>
      </c>
      <c r="I769" t="s">
        <v>46</v>
      </c>
      <c r="J769" t="s">
        <v>32</v>
      </c>
      <c r="K769" t="s">
        <v>20</v>
      </c>
      <c r="L769" t="s">
        <v>26</v>
      </c>
      <c r="M769" t="s">
        <v>22</v>
      </c>
      <c r="N769" t="s">
        <v>37</v>
      </c>
      <c r="O769" t="str">
        <f>VLOOKUP(A769,Sheet1!A:D,4,0)</f>
        <v>Green</v>
      </c>
      <c r="P769">
        <f>VLOOKUP(A769,Sheet1!A:I,8,0)</f>
        <v>623355</v>
      </c>
      <c r="Q769">
        <f>VLOOKUP(A769,Sheet1!A:I,9,0)</f>
        <v>0</v>
      </c>
      <c r="R769">
        <f>VLOOKUP(A769,Sheet1!A:E,5,0)</f>
        <v>446632</v>
      </c>
      <c r="S769">
        <f>VLOOKUP(A769,Sheet1!A:F,6,0)</f>
        <v>528884</v>
      </c>
      <c r="U769" t="e">
        <f>VLOOKUP(A769,New_scrd!A:H,8,0)</f>
        <v>#N/A</v>
      </c>
    </row>
    <row r="770" spans="1:21" hidden="1" x14ac:dyDescent="0.3">
      <c r="A770" t="s">
        <v>816</v>
      </c>
      <c r="B770" t="s">
        <v>24</v>
      </c>
      <c r="C770">
        <v>49</v>
      </c>
      <c r="D770" t="s">
        <v>16</v>
      </c>
      <c r="E770">
        <v>2007</v>
      </c>
      <c r="F770">
        <v>53</v>
      </c>
      <c r="G770">
        <v>0.62273344500000005</v>
      </c>
      <c r="H770" t="s">
        <v>17</v>
      </c>
      <c r="I770" t="s">
        <v>46</v>
      </c>
      <c r="J770" t="s">
        <v>32</v>
      </c>
      <c r="K770" t="s">
        <v>43</v>
      </c>
      <c r="L770" t="s">
        <v>34</v>
      </c>
      <c r="M770" t="s">
        <v>37</v>
      </c>
      <c r="N770" t="s">
        <v>22</v>
      </c>
      <c r="O770" t="str">
        <f>VLOOKUP(A770,Sheet1!A:D,4,0)</f>
        <v>Green</v>
      </c>
      <c r="P770">
        <f>VLOOKUP(A770,Sheet1!A:I,8,0)</f>
        <v>0</v>
      </c>
      <c r="Q770">
        <f>VLOOKUP(A770,Sheet1!A:I,9,0)</f>
        <v>0</v>
      </c>
      <c r="R770">
        <f>VLOOKUP(A770,Sheet1!A:E,5,0)</f>
        <v>19397</v>
      </c>
      <c r="S770">
        <f>VLOOKUP(A770,Sheet1!A:F,6,0)</f>
        <v>213367</v>
      </c>
      <c r="U770" t="e">
        <f>VLOOKUP(A770,New_scrd!A:H,8,0)</f>
        <v>#N/A</v>
      </c>
    </row>
    <row r="771" spans="1:21" hidden="1" x14ac:dyDescent="0.3">
      <c r="A771" t="s">
        <v>817</v>
      </c>
      <c r="B771" t="s">
        <v>15</v>
      </c>
      <c r="C771">
        <v>49</v>
      </c>
      <c r="D771" t="s">
        <v>16</v>
      </c>
      <c r="E771">
        <v>2009</v>
      </c>
      <c r="F771">
        <v>36</v>
      </c>
      <c r="G771">
        <v>0.72704716400000002</v>
      </c>
      <c r="H771" t="s">
        <v>17</v>
      </c>
      <c r="I771" t="s">
        <v>50</v>
      </c>
      <c r="J771" t="s">
        <v>50</v>
      </c>
      <c r="K771" t="s">
        <v>50</v>
      </c>
      <c r="L771" t="s">
        <v>50</v>
      </c>
      <c r="M771" t="s">
        <v>22</v>
      </c>
      <c r="N771" t="s">
        <v>22</v>
      </c>
      <c r="O771" t="str">
        <f>VLOOKUP(A771,Sheet1!A:D,4,0)</f>
        <v>NA</v>
      </c>
      <c r="P771">
        <f>VLOOKUP(A771,Sheet1!A:I,8,0)</f>
        <v>517780</v>
      </c>
      <c r="Q771">
        <f>VLOOKUP(A771,Sheet1!A:I,9,0)</f>
        <v>0</v>
      </c>
      <c r="R771">
        <f>VLOOKUP(A771,Sheet1!A:E,5,0)</f>
        <v>308321</v>
      </c>
      <c r="S771">
        <f>VLOOKUP(A771,Sheet1!A:F,6,0)</f>
        <v>332038</v>
      </c>
      <c r="U771" t="e">
        <f>VLOOKUP(A771,New_scrd!A:H,8,0)</f>
        <v>#N/A</v>
      </c>
    </row>
    <row r="772" spans="1:21" hidden="1" x14ac:dyDescent="0.3">
      <c r="A772" t="s">
        <v>818</v>
      </c>
      <c r="B772" t="s">
        <v>15</v>
      </c>
      <c r="C772">
        <v>49</v>
      </c>
      <c r="D772" t="s">
        <v>16</v>
      </c>
      <c r="E772">
        <v>2007</v>
      </c>
      <c r="F772">
        <v>39</v>
      </c>
      <c r="G772">
        <v>0.79861260599999995</v>
      </c>
      <c r="H772" t="s">
        <v>17</v>
      </c>
      <c r="I772" t="s">
        <v>50</v>
      </c>
      <c r="J772" t="s">
        <v>50</v>
      </c>
      <c r="K772" t="s">
        <v>50</v>
      </c>
      <c r="L772" t="s">
        <v>50</v>
      </c>
      <c r="M772" t="s">
        <v>22</v>
      </c>
      <c r="N772" t="s">
        <v>22</v>
      </c>
      <c r="O772" t="str">
        <f>VLOOKUP(A772,Sheet1!A:D,4,0)</f>
        <v>NA</v>
      </c>
      <c r="P772">
        <f>VLOOKUP(A772,Sheet1!A:I,8,0)</f>
        <v>484251</v>
      </c>
      <c r="Q772">
        <f>VLOOKUP(A772,Sheet1!A:I,9,0)</f>
        <v>0</v>
      </c>
      <c r="R772">
        <f>VLOOKUP(A772,Sheet1!A:E,5,0)</f>
        <v>323385</v>
      </c>
      <c r="S772">
        <f>VLOOKUP(A772,Sheet1!A:F,6,0)</f>
        <v>323385</v>
      </c>
      <c r="U772" t="e">
        <f>VLOOKUP(A772,New_scrd!A:H,8,0)</f>
        <v>#N/A</v>
      </c>
    </row>
    <row r="773" spans="1:21" hidden="1" x14ac:dyDescent="0.3">
      <c r="A773" t="s">
        <v>819</v>
      </c>
      <c r="B773" t="s">
        <v>15</v>
      </c>
      <c r="C773">
        <v>37</v>
      </c>
      <c r="D773" t="s">
        <v>31</v>
      </c>
      <c r="E773">
        <v>2005</v>
      </c>
      <c r="F773">
        <v>44</v>
      </c>
      <c r="G773">
        <v>0.62621308399999998</v>
      </c>
      <c r="H773" t="s">
        <v>17</v>
      </c>
      <c r="I773" t="s">
        <v>54</v>
      </c>
      <c r="J773" t="s">
        <v>32</v>
      </c>
      <c r="K773" t="s">
        <v>109</v>
      </c>
      <c r="L773" t="s">
        <v>21</v>
      </c>
      <c r="M773" t="s">
        <v>22</v>
      </c>
      <c r="N773" t="s">
        <v>37</v>
      </c>
      <c r="O773" t="str">
        <f>VLOOKUP(A773,Sheet1!A:D,4,0)</f>
        <v>Green</v>
      </c>
      <c r="P773">
        <f>VLOOKUP(A773,Sheet1!A:I,8,0)</f>
        <v>384370</v>
      </c>
      <c r="Q773">
        <f>VLOOKUP(A773,Sheet1!A:I,9,0)</f>
        <v>0</v>
      </c>
      <c r="R773">
        <f>VLOOKUP(A773,Sheet1!A:E,5,0)</f>
        <v>165407</v>
      </c>
      <c r="S773">
        <f>VLOOKUP(A773,Sheet1!A:F,6,0)</f>
        <v>224400</v>
      </c>
      <c r="U773" t="e">
        <f>VLOOKUP(A773,New_scrd!A:H,8,0)</f>
        <v>#N/A</v>
      </c>
    </row>
    <row r="774" spans="1:21" hidden="1" x14ac:dyDescent="0.3">
      <c r="A774" t="s">
        <v>820</v>
      </c>
      <c r="B774" t="s">
        <v>24</v>
      </c>
      <c r="C774">
        <v>49</v>
      </c>
      <c r="D774" t="s">
        <v>16</v>
      </c>
      <c r="E774">
        <v>2010</v>
      </c>
      <c r="F774">
        <v>53</v>
      </c>
      <c r="G774">
        <v>0.62448219199999999</v>
      </c>
      <c r="H774" t="s">
        <v>17</v>
      </c>
      <c r="I774" t="s">
        <v>50</v>
      </c>
      <c r="J774" t="s">
        <v>50</v>
      </c>
      <c r="K774" t="s">
        <v>50</v>
      </c>
      <c r="L774" t="s">
        <v>50</v>
      </c>
      <c r="M774" t="s">
        <v>37</v>
      </c>
      <c r="N774" t="s">
        <v>37</v>
      </c>
      <c r="O774" t="str">
        <f>VLOOKUP(A774,Sheet1!A:D,4,0)</f>
        <v>Manual</v>
      </c>
      <c r="P774">
        <f>VLOOKUP(A774,Sheet1!A:I,8,0)</f>
        <v>0</v>
      </c>
      <c r="Q774">
        <f>VLOOKUP(A774,Sheet1!A:I,9,0)</f>
        <v>0</v>
      </c>
      <c r="R774">
        <f>VLOOKUP(A774,Sheet1!A:E,5,0)</f>
        <v>21314</v>
      </c>
      <c r="S774">
        <f>VLOOKUP(A774,Sheet1!A:F,6,0)</f>
        <v>213140</v>
      </c>
      <c r="U774" t="e">
        <f>VLOOKUP(A774,New_scrd!A:H,8,0)</f>
        <v>#N/A</v>
      </c>
    </row>
    <row r="775" spans="1:21" hidden="1" x14ac:dyDescent="0.3">
      <c r="A775" t="s">
        <v>821</v>
      </c>
      <c r="B775" t="s">
        <v>15</v>
      </c>
      <c r="C775">
        <v>61</v>
      </c>
      <c r="D775" t="s">
        <v>28</v>
      </c>
      <c r="E775">
        <v>2006</v>
      </c>
      <c r="F775">
        <v>35</v>
      </c>
      <c r="G775">
        <v>0.73963571400000006</v>
      </c>
      <c r="H775" t="s">
        <v>72</v>
      </c>
      <c r="I775" t="s">
        <v>54</v>
      </c>
      <c r="J775" t="s">
        <v>19</v>
      </c>
      <c r="K775" t="s">
        <v>20</v>
      </c>
      <c r="L775" t="s">
        <v>21</v>
      </c>
      <c r="M775" t="s">
        <v>22</v>
      </c>
      <c r="N775" t="s">
        <v>22</v>
      </c>
      <c r="O775" t="str">
        <f>VLOOKUP(A775,Sheet1!A:D,4,0)</f>
        <v>Green</v>
      </c>
      <c r="P775">
        <f>VLOOKUP(A775,Sheet1!A:I,8,0)</f>
        <v>520236</v>
      </c>
      <c r="Q775">
        <f>VLOOKUP(A775,Sheet1!A:I,9,0)</f>
        <v>0</v>
      </c>
      <c r="R775">
        <f>VLOOKUP(A775,Sheet1!A:E,5,0)</f>
        <v>340407.29</v>
      </c>
      <c r="S775">
        <f>VLOOKUP(A775,Sheet1!A:F,6,0)</f>
        <v>412212</v>
      </c>
      <c r="U775" t="e">
        <f>VLOOKUP(A775,New_scrd!A:H,8,0)</f>
        <v>#N/A</v>
      </c>
    </row>
    <row r="776" spans="1:21" hidden="1" x14ac:dyDescent="0.3">
      <c r="A776" t="s">
        <v>822</v>
      </c>
      <c r="B776" t="s">
        <v>24</v>
      </c>
      <c r="C776">
        <v>37</v>
      </c>
      <c r="D776" t="s">
        <v>28</v>
      </c>
      <c r="E776">
        <v>2010</v>
      </c>
      <c r="F776">
        <v>26</v>
      </c>
      <c r="G776">
        <v>0.62383779299999997</v>
      </c>
      <c r="H776" t="s">
        <v>17</v>
      </c>
      <c r="I776" t="s">
        <v>54</v>
      </c>
      <c r="J776" t="s">
        <v>80</v>
      </c>
      <c r="K776" t="s">
        <v>43</v>
      </c>
      <c r="L776" t="s">
        <v>34</v>
      </c>
      <c r="M776" t="s">
        <v>22</v>
      </c>
      <c r="N776" t="s">
        <v>22</v>
      </c>
      <c r="O776" t="str">
        <f>VLOOKUP(A776,Sheet1!A:D,4,0)</f>
        <v>Green</v>
      </c>
      <c r="P776">
        <f>VLOOKUP(A776,Sheet1!A:I,8,0)</f>
        <v>495038</v>
      </c>
      <c r="Q776">
        <f>VLOOKUP(A776,Sheet1!A:I,9,0)</f>
        <v>0</v>
      </c>
      <c r="R776">
        <f>VLOOKUP(A776,Sheet1!A:E,5,0)</f>
        <v>323724</v>
      </c>
      <c r="S776">
        <f>VLOOKUP(A776,Sheet1!A:F,6,0)</f>
        <v>323724</v>
      </c>
      <c r="U776" t="e">
        <f>VLOOKUP(A776,New_scrd!A:H,8,0)</f>
        <v>#N/A</v>
      </c>
    </row>
    <row r="777" spans="1:21" hidden="1" x14ac:dyDescent="0.3">
      <c r="A777" t="s">
        <v>823</v>
      </c>
      <c r="B777" t="s">
        <v>24</v>
      </c>
      <c r="C777">
        <v>49</v>
      </c>
      <c r="D777" t="s">
        <v>16</v>
      </c>
      <c r="E777">
        <v>2011</v>
      </c>
      <c r="F777">
        <v>51</v>
      </c>
      <c r="G777">
        <v>0.62418783600000005</v>
      </c>
      <c r="H777" t="s">
        <v>17</v>
      </c>
      <c r="I777" t="s">
        <v>50</v>
      </c>
      <c r="J777" t="s">
        <v>80</v>
      </c>
      <c r="K777" t="s">
        <v>109</v>
      </c>
      <c r="L777" t="s">
        <v>34</v>
      </c>
      <c r="M777" t="s">
        <v>22</v>
      </c>
      <c r="N777" t="s">
        <v>22</v>
      </c>
      <c r="O777" t="str">
        <f>VLOOKUP(A777,Sheet1!A:D,4,0)</f>
        <v>Manual</v>
      </c>
      <c r="P777">
        <f>VLOOKUP(A777,Sheet1!A:I,8,0)</f>
        <v>520913</v>
      </c>
      <c r="Q777">
        <f>VLOOKUP(A777,Sheet1!A:I,9,0)</f>
        <v>0</v>
      </c>
      <c r="R777">
        <f>VLOOKUP(A777,Sheet1!A:E,5,0)</f>
        <v>228750</v>
      </c>
      <c r="S777">
        <f>VLOOKUP(A777,Sheet1!A:F,6,0)</f>
        <v>228750</v>
      </c>
      <c r="U777" t="e">
        <f>VLOOKUP(A777,New_scrd!A:H,8,0)</f>
        <v>#N/A</v>
      </c>
    </row>
    <row r="778" spans="1:21" hidden="1" x14ac:dyDescent="0.3">
      <c r="A778" t="s">
        <v>824</v>
      </c>
      <c r="B778" t="s">
        <v>24</v>
      </c>
      <c r="C778">
        <v>49</v>
      </c>
      <c r="D778" t="s">
        <v>25</v>
      </c>
      <c r="E778">
        <v>2015</v>
      </c>
      <c r="F778">
        <v>35</v>
      </c>
      <c r="G778">
        <v>0.73239736799999999</v>
      </c>
      <c r="H778" t="s">
        <v>17</v>
      </c>
      <c r="I778" t="s">
        <v>54</v>
      </c>
      <c r="J778" t="s">
        <v>80</v>
      </c>
      <c r="K778" t="s">
        <v>109</v>
      </c>
      <c r="L778" t="s">
        <v>34</v>
      </c>
      <c r="M778" t="s">
        <v>37</v>
      </c>
      <c r="N778" t="s">
        <v>37</v>
      </c>
      <c r="O778" t="str">
        <f>VLOOKUP(A778,Sheet1!A:D,4,0)</f>
        <v>Green</v>
      </c>
      <c r="P778">
        <f>VLOOKUP(A778,Sheet1!A:I,8,0)</f>
        <v>853129</v>
      </c>
      <c r="Q778">
        <f>VLOOKUP(A778,Sheet1!A:I,9,0)</f>
        <v>853129</v>
      </c>
      <c r="R778">
        <f>VLOOKUP(A778,Sheet1!A:E,5,0)</f>
        <v>291427</v>
      </c>
      <c r="S778">
        <f>VLOOKUP(A778,Sheet1!A:F,6,0)</f>
        <v>462854</v>
      </c>
      <c r="U778" t="e">
        <f>VLOOKUP(A778,New_scrd!A:H,8,0)</f>
        <v>#N/A</v>
      </c>
    </row>
    <row r="779" spans="1:21" hidden="1" x14ac:dyDescent="0.3">
      <c r="A779" t="s">
        <v>825</v>
      </c>
      <c r="B779" t="s">
        <v>15</v>
      </c>
      <c r="C779">
        <v>61</v>
      </c>
      <c r="D779" t="s">
        <v>28</v>
      </c>
      <c r="E779">
        <v>2010</v>
      </c>
      <c r="F779">
        <v>40</v>
      </c>
      <c r="G779">
        <v>0.59155006700000001</v>
      </c>
      <c r="H779" t="s">
        <v>514</v>
      </c>
      <c r="I779" t="s">
        <v>50</v>
      </c>
      <c r="J779" t="s">
        <v>50</v>
      </c>
      <c r="K779" t="s">
        <v>50</v>
      </c>
      <c r="L779" t="s">
        <v>50</v>
      </c>
      <c r="M779" t="s">
        <v>37</v>
      </c>
      <c r="N779" t="s">
        <v>22</v>
      </c>
      <c r="O779" t="str">
        <f>VLOOKUP(A779,Sheet1!A:D,4,0)</f>
        <v>Green</v>
      </c>
      <c r="P779">
        <f>VLOOKUP(A779,Sheet1!A:I,8,0)</f>
        <v>549228</v>
      </c>
      <c r="Q779">
        <f>VLOOKUP(A779,Sheet1!A:I,9,0)</f>
        <v>549228</v>
      </c>
      <c r="R779">
        <f>VLOOKUP(A779,Sheet1!A:E,5,0)</f>
        <v>278768</v>
      </c>
      <c r="S779">
        <f>VLOOKUP(A779,Sheet1!A:F,6,0)</f>
        <v>367574</v>
      </c>
      <c r="U779" t="e">
        <f>VLOOKUP(A779,New_scrd!A:H,8,0)</f>
        <v>#N/A</v>
      </c>
    </row>
    <row r="780" spans="1:21" hidden="1" x14ac:dyDescent="0.3">
      <c r="A780" t="s">
        <v>826</v>
      </c>
      <c r="B780" t="s">
        <v>15</v>
      </c>
      <c r="C780">
        <v>61</v>
      </c>
      <c r="D780" t="s">
        <v>68</v>
      </c>
      <c r="E780">
        <v>2010</v>
      </c>
      <c r="F780">
        <v>27</v>
      </c>
      <c r="G780">
        <v>0.78231834499999997</v>
      </c>
      <c r="H780" t="s">
        <v>17</v>
      </c>
      <c r="I780" t="s">
        <v>18</v>
      </c>
      <c r="J780" t="s">
        <v>32</v>
      </c>
      <c r="K780" t="s">
        <v>43</v>
      </c>
      <c r="L780" t="s">
        <v>34</v>
      </c>
      <c r="M780" t="s">
        <v>22</v>
      </c>
      <c r="N780" t="s">
        <v>37</v>
      </c>
      <c r="O780" t="str">
        <f>VLOOKUP(A780,Sheet1!A:D,4,0)</f>
        <v>NA</v>
      </c>
      <c r="P780">
        <f>VLOOKUP(A780,Sheet1!A:I,8,0)</f>
        <v>603604</v>
      </c>
      <c r="Q780">
        <f>VLOOKUP(A780,Sheet1!A:I,9,0)</f>
        <v>0</v>
      </c>
      <c r="R780">
        <f>VLOOKUP(A780,Sheet1!A:E,5,0)</f>
        <v>334838</v>
      </c>
      <c r="S780">
        <f>VLOOKUP(A780,Sheet1!A:F,6,0)</f>
        <v>366672</v>
      </c>
      <c r="U780" t="e">
        <f>VLOOKUP(A780,New_scrd!A:H,8,0)</f>
        <v>#N/A</v>
      </c>
    </row>
    <row r="781" spans="1:21" hidden="1" x14ac:dyDescent="0.3">
      <c r="A781" t="s">
        <v>827</v>
      </c>
      <c r="B781" t="s">
        <v>15</v>
      </c>
      <c r="C781">
        <v>49</v>
      </c>
      <c r="D781" t="s">
        <v>31</v>
      </c>
      <c r="E781">
        <v>2009</v>
      </c>
      <c r="F781">
        <v>41</v>
      </c>
      <c r="G781">
        <v>0.52633910399999995</v>
      </c>
      <c r="H781" t="s">
        <v>72</v>
      </c>
      <c r="I781" t="s">
        <v>46</v>
      </c>
      <c r="J781" t="s">
        <v>160</v>
      </c>
      <c r="K781" t="s">
        <v>109</v>
      </c>
      <c r="L781" t="s">
        <v>34</v>
      </c>
      <c r="M781" t="s">
        <v>22</v>
      </c>
      <c r="N781" t="s">
        <v>22</v>
      </c>
      <c r="O781" t="str">
        <f>VLOOKUP(A781,Sheet1!A:D,4,0)</f>
        <v>NA</v>
      </c>
      <c r="P781">
        <f>VLOOKUP(A781,Sheet1!A:I,8,0)</f>
        <v>379683</v>
      </c>
      <c r="Q781">
        <f>VLOOKUP(A781,Sheet1!A:I,9,0)</f>
        <v>0</v>
      </c>
      <c r="R781">
        <f>VLOOKUP(A781,Sheet1!A:E,5,0)</f>
        <v>242603</v>
      </c>
      <c r="S781">
        <f>VLOOKUP(A781,Sheet1!A:F,6,0)</f>
        <v>277296</v>
      </c>
      <c r="U781" t="e">
        <f>VLOOKUP(A781,New_scrd!A:H,8,0)</f>
        <v>#N/A</v>
      </c>
    </row>
    <row r="782" spans="1:21" hidden="1" x14ac:dyDescent="0.3">
      <c r="A782" t="s">
        <v>828</v>
      </c>
      <c r="B782" t="s">
        <v>24</v>
      </c>
      <c r="C782">
        <v>61</v>
      </c>
      <c r="D782" t="s">
        <v>16</v>
      </c>
      <c r="E782">
        <v>2015</v>
      </c>
      <c r="F782">
        <v>28</v>
      </c>
      <c r="G782">
        <v>0.82687391300000002</v>
      </c>
      <c r="H782" t="s">
        <v>72</v>
      </c>
      <c r="I782" t="s">
        <v>63</v>
      </c>
      <c r="J782" t="s">
        <v>19</v>
      </c>
      <c r="K782" t="s">
        <v>20</v>
      </c>
      <c r="L782" t="s">
        <v>50</v>
      </c>
      <c r="M782" t="s">
        <v>22</v>
      </c>
      <c r="N782" t="s">
        <v>37</v>
      </c>
      <c r="O782" t="str">
        <f>VLOOKUP(A782,Sheet1!A:D,4,0)</f>
        <v>Green</v>
      </c>
      <c r="P782">
        <f>VLOOKUP(A782,Sheet1!A:I,8,0)</f>
        <v>819019</v>
      </c>
      <c r="Q782">
        <f>VLOOKUP(A782,Sheet1!A:I,9,0)</f>
        <v>0</v>
      </c>
      <c r="R782">
        <f>VLOOKUP(A782,Sheet1!A:E,5,0)</f>
        <v>589097.07999999996</v>
      </c>
      <c r="S782">
        <f>VLOOKUP(A782,Sheet1!A:F,6,0)</f>
        <v>602433</v>
      </c>
      <c r="U782" t="e">
        <f>VLOOKUP(A782,New_scrd!A:H,8,0)</f>
        <v>#N/A</v>
      </c>
    </row>
    <row r="783" spans="1:21" hidden="1" x14ac:dyDescent="0.3">
      <c r="A783" t="s">
        <v>829</v>
      </c>
      <c r="B783" t="s">
        <v>24</v>
      </c>
      <c r="C783">
        <v>48</v>
      </c>
      <c r="D783" t="s">
        <v>414</v>
      </c>
      <c r="E783">
        <v>2017</v>
      </c>
      <c r="F783">
        <v>36</v>
      </c>
      <c r="G783">
        <v>0.72798319300000003</v>
      </c>
      <c r="H783" t="s">
        <v>17</v>
      </c>
      <c r="I783" t="s">
        <v>18</v>
      </c>
      <c r="J783" t="s">
        <v>50</v>
      </c>
      <c r="K783" t="s">
        <v>50</v>
      </c>
      <c r="L783" t="s">
        <v>50</v>
      </c>
      <c r="M783" t="s">
        <v>37</v>
      </c>
      <c r="N783" t="s">
        <v>37</v>
      </c>
      <c r="O783" t="str">
        <f>VLOOKUP(A783,Sheet1!A:D,4,0)</f>
        <v>Manual</v>
      </c>
      <c r="P783">
        <f>VLOOKUP(A783,Sheet1!A:I,8,0)</f>
        <v>836164</v>
      </c>
      <c r="Q783">
        <f>VLOOKUP(A783,Sheet1!A:I,9,0)</f>
        <v>836164</v>
      </c>
      <c r="R783">
        <f>VLOOKUP(A783,Sheet1!A:E,5,0)</f>
        <v>292408</v>
      </c>
      <c r="S783">
        <f>VLOOKUP(A783,Sheet1!A:F,6,0)</f>
        <v>421512</v>
      </c>
      <c r="U783" t="e">
        <f>VLOOKUP(A783,New_scrd!A:H,8,0)</f>
        <v>#N/A</v>
      </c>
    </row>
    <row r="784" spans="1:21" hidden="1" x14ac:dyDescent="0.3">
      <c r="A784" t="s">
        <v>830</v>
      </c>
      <c r="B784" t="s">
        <v>24</v>
      </c>
      <c r="C784">
        <v>37</v>
      </c>
      <c r="D784" t="s">
        <v>25</v>
      </c>
      <c r="E784">
        <v>2015</v>
      </c>
      <c r="F784">
        <v>39</v>
      </c>
      <c r="G784">
        <v>0.63727391300000003</v>
      </c>
      <c r="H784" t="s">
        <v>72</v>
      </c>
      <c r="I784" t="s">
        <v>146</v>
      </c>
      <c r="J784" t="s">
        <v>50</v>
      </c>
      <c r="K784" t="s">
        <v>50</v>
      </c>
      <c r="L784" t="s">
        <v>50</v>
      </c>
      <c r="M784" t="s">
        <v>22</v>
      </c>
      <c r="N784" t="s">
        <v>22</v>
      </c>
      <c r="O784" t="str">
        <f>VLOOKUP(A784,Sheet1!A:D,4,0)</f>
        <v>NA</v>
      </c>
      <c r="P784">
        <f>VLOOKUP(A784,Sheet1!A:I,8,0)</f>
        <v>542612</v>
      </c>
      <c r="Q784">
        <f>VLOOKUP(A784,Sheet1!A:I,9,0)</f>
        <v>0</v>
      </c>
      <c r="R784">
        <f>VLOOKUP(A784,Sheet1!A:E,5,0)</f>
        <v>511710</v>
      </c>
      <c r="S784">
        <f>VLOOKUP(A784,Sheet1!A:F,6,0)</f>
        <v>511710</v>
      </c>
      <c r="U784" t="e">
        <f>VLOOKUP(A784,New_scrd!A:H,8,0)</f>
        <v>#N/A</v>
      </c>
    </row>
    <row r="785" spans="1:21" hidden="1" x14ac:dyDescent="0.3">
      <c r="A785" t="s">
        <v>831</v>
      </c>
      <c r="B785" t="s">
        <v>24</v>
      </c>
      <c r="C785">
        <v>36</v>
      </c>
      <c r="D785" t="s">
        <v>414</v>
      </c>
      <c r="E785">
        <v>2016</v>
      </c>
      <c r="F785">
        <v>36</v>
      </c>
      <c r="G785">
        <v>0.56186243400000002</v>
      </c>
      <c r="H785" t="s">
        <v>17</v>
      </c>
      <c r="I785" t="s">
        <v>50</v>
      </c>
      <c r="J785" t="s">
        <v>50</v>
      </c>
      <c r="K785" t="s">
        <v>50</v>
      </c>
      <c r="L785" t="s">
        <v>50</v>
      </c>
      <c r="M785" t="s">
        <v>37</v>
      </c>
      <c r="N785" t="s">
        <v>22</v>
      </c>
      <c r="O785" t="str">
        <f>VLOOKUP(A785,Sheet1!A:D,4,0)</f>
        <v>Manual</v>
      </c>
      <c r="P785">
        <f>VLOOKUP(A785,Sheet1!A:I,8,0)</f>
        <v>653248</v>
      </c>
      <c r="Q785">
        <f>VLOOKUP(A785,Sheet1!A:I,9,0)</f>
        <v>0</v>
      </c>
      <c r="R785">
        <f>VLOOKUP(A785,Sheet1!A:E,5,0)</f>
        <v>296097</v>
      </c>
      <c r="S785">
        <f>VLOOKUP(A785,Sheet1!A:F,6,0)</f>
        <v>411850</v>
      </c>
      <c r="U785" t="e">
        <f>VLOOKUP(A785,New_scrd!A:H,8,0)</f>
        <v>#N/A</v>
      </c>
    </row>
    <row r="786" spans="1:21" hidden="1" x14ac:dyDescent="0.3">
      <c r="A786" t="s">
        <v>832</v>
      </c>
      <c r="B786" t="s">
        <v>24</v>
      </c>
      <c r="C786">
        <v>61</v>
      </c>
      <c r="D786" t="s">
        <v>25</v>
      </c>
      <c r="E786">
        <v>2012</v>
      </c>
      <c r="F786">
        <v>31</v>
      </c>
      <c r="G786">
        <v>0.72895295599999999</v>
      </c>
      <c r="H786" t="s">
        <v>72</v>
      </c>
      <c r="I786" t="s">
        <v>46</v>
      </c>
      <c r="J786" t="s">
        <v>19</v>
      </c>
      <c r="K786" t="s">
        <v>43</v>
      </c>
      <c r="L786" t="s">
        <v>26</v>
      </c>
      <c r="M786" t="s">
        <v>22</v>
      </c>
      <c r="N786" t="s">
        <v>22</v>
      </c>
      <c r="O786" t="str">
        <f>VLOOKUP(A786,Sheet1!A:D,4,0)</f>
        <v>Green</v>
      </c>
      <c r="P786">
        <f>VLOOKUP(A786,Sheet1!A:I,8,0)</f>
        <v>615364</v>
      </c>
      <c r="Q786">
        <f>VLOOKUP(A786,Sheet1!A:I,9,0)</f>
        <v>0</v>
      </c>
      <c r="R786">
        <f>VLOOKUP(A786,Sheet1!A:E,5,0)</f>
        <v>480662</v>
      </c>
      <c r="S786">
        <f>VLOOKUP(A786,Sheet1!A:F,6,0)</f>
        <v>480662</v>
      </c>
      <c r="U786" t="e">
        <f>VLOOKUP(A786,New_scrd!A:H,8,0)</f>
        <v>#N/A</v>
      </c>
    </row>
    <row r="787" spans="1:21" hidden="1" x14ac:dyDescent="0.3">
      <c r="A787" t="s">
        <v>833</v>
      </c>
      <c r="B787" t="s">
        <v>15</v>
      </c>
      <c r="C787">
        <v>61</v>
      </c>
      <c r="D787" t="s">
        <v>68</v>
      </c>
      <c r="E787">
        <v>2014</v>
      </c>
      <c r="F787">
        <v>33</v>
      </c>
      <c r="G787">
        <v>0.80828855499999996</v>
      </c>
      <c r="H787" t="s">
        <v>72</v>
      </c>
      <c r="I787" t="s">
        <v>46</v>
      </c>
      <c r="J787" t="s">
        <v>32</v>
      </c>
      <c r="K787" t="s">
        <v>20</v>
      </c>
      <c r="L787" t="s">
        <v>21</v>
      </c>
      <c r="M787" t="s">
        <v>22</v>
      </c>
      <c r="N787" t="s">
        <v>37</v>
      </c>
      <c r="O787" t="str">
        <f>VLOOKUP(A787,Sheet1!A:D,4,0)</f>
        <v>Green</v>
      </c>
      <c r="P787">
        <f>VLOOKUP(A787,Sheet1!A:I,8,0)</f>
        <v>685567</v>
      </c>
      <c r="Q787">
        <f>VLOOKUP(A787,Sheet1!A:I,9,0)</f>
        <v>0</v>
      </c>
      <c r="R787">
        <f>VLOOKUP(A787,Sheet1!A:E,5,0)</f>
        <v>521661</v>
      </c>
      <c r="S787">
        <f>VLOOKUP(A787,Sheet1!A:F,6,0)</f>
        <v>521661</v>
      </c>
      <c r="U787" t="e">
        <f>VLOOKUP(A787,New_scrd!A:H,8,0)</f>
        <v>#N/A</v>
      </c>
    </row>
    <row r="788" spans="1:21" hidden="1" x14ac:dyDescent="0.3">
      <c r="A788" t="s">
        <v>834</v>
      </c>
      <c r="B788" t="s">
        <v>24</v>
      </c>
      <c r="C788">
        <v>37</v>
      </c>
      <c r="D788" t="s">
        <v>25</v>
      </c>
      <c r="E788">
        <v>2008</v>
      </c>
      <c r="F788">
        <v>43</v>
      </c>
      <c r="G788">
        <v>0.627824516</v>
      </c>
      <c r="H788" t="s">
        <v>17</v>
      </c>
      <c r="I788" t="s">
        <v>146</v>
      </c>
      <c r="J788" t="s">
        <v>80</v>
      </c>
      <c r="K788" t="s">
        <v>20</v>
      </c>
      <c r="L788" t="s">
        <v>34</v>
      </c>
      <c r="M788" t="s">
        <v>22</v>
      </c>
      <c r="N788" t="s">
        <v>22</v>
      </c>
      <c r="O788" t="str">
        <f>VLOOKUP(A788,Sheet1!A:D,4,0)</f>
        <v>Green</v>
      </c>
      <c r="P788">
        <f>VLOOKUP(A788,Sheet1!A:I,8,0)</f>
        <v>400693</v>
      </c>
      <c r="Q788">
        <f>VLOOKUP(A788,Sheet1!A:I,9,0)</f>
        <v>0</v>
      </c>
      <c r="R788">
        <f>VLOOKUP(A788,Sheet1!A:E,5,0)</f>
        <v>254254</v>
      </c>
      <c r="S788">
        <f>VLOOKUP(A788,Sheet1!A:F,6,0)</f>
        <v>254254</v>
      </c>
      <c r="U788" t="e">
        <f>VLOOKUP(A788,New_scrd!A:H,8,0)</f>
        <v>#N/A</v>
      </c>
    </row>
    <row r="789" spans="1:21" hidden="1" x14ac:dyDescent="0.3">
      <c r="A789" t="s">
        <v>835</v>
      </c>
      <c r="B789" t="s">
        <v>15</v>
      </c>
      <c r="C789">
        <v>49</v>
      </c>
      <c r="D789" t="s">
        <v>28</v>
      </c>
      <c r="E789">
        <v>2006</v>
      </c>
      <c r="F789">
        <v>48</v>
      </c>
      <c r="G789">
        <v>0.84137101400000003</v>
      </c>
      <c r="H789" t="s">
        <v>17</v>
      </c>
      <c r="I789" t="s">
        <v>50</v>
      </c>
      <c r="J789" t="s">
        <v>50</v>
      </c>
      <c r="K789" t="s">
        <v>50</v>
      </c>
      <c r="L789" t="s">
        <v>50</v>
      </c>
      <c r="M789" t="s">
        <v>22</v>
      </c>
      <c r="N789" t="s">
        <v>22</v>
      </c>
      <c r="O789" t="str">
        <f>VLOOKUP(A789,Sheet1!A:D,4,0)</f>
        <v>NA</v>
      </c>
      <c r="P789">
        <f>VLOOKUP(A789,Sheet1!A:I,8,0)</f>
        <v>525294</v>
      </c>
      <c r="Q789">
        <f>VLOOKUP(A789,Sheet1!A:I,9,0)</f>
        <v>0</v>
      </c>
      <c r="R789">
        <f>VLOOKUP(A789,Sheet1!A:E,5,0)</f>
        <v>274931</v>
      </c>
      <c r="S789">
        <f>VLOOKUP(A789,Sheet1!A:F,6,0)</f>
        <v>291954</v>
      </c>
      <c r="U789" t="e">
        <f>VLOOKUP(A789,New_scrd!A:H,8,0)</f>
        <v>#N/A</v>
      </c>
    </row>
    <row r="790" spans="1:21" hidden="1" x14ac:dyDescent="0.3">
      <c r="A790" t="s">
        <v>836</v>
      </c>
      <c r="B790" t="s">
        <v>24</v>
      </c>
      <c r="C790">
        <v>36</v>
      </c>
      <c r="D790" t="s">
        <v>414</v>
      </c>
      <c r="E790">
        <v>2013</v>
      </c>
      <c r="F790">
        <v>36</v>
      </c>
      <c r="G790">
        <v>0.43692307699999999</v>
      </c>
      <c r="H790" t="s">
        <v>17</v>
      </c>
      <c r="I790" t="s">
        <v>50</v>
      </c>
      <c r="J790" t="s">
        <v>50</v>
      </c>
      <c r="K790" t="s">
        <v>50</v>
      </c>
      <c r="L790" t="s">
        <v>50</v>
      </c>
      <c r="M790" t="s">
        <v>22</v>
      </c>
      <c r="N790" t="s">
        <v>22</v>
      </c>
      <c r="O790" t="str">
        <f>VLOOKUP(A790,Sheet1!A:D,4,0)</f>
        <v>Manual</v>
      </c>
      <c r="P790">
        <f>VLOOKUP(A790,Sheet1!A:I,8,0)</f>
        <v>331298</v>
      </c>
      <c r="Q790">
        <f>VLOOKUP(A790,Sheet1!A:I,9,0)</f>
        <v>0</v>
      </c>
      <c r="R790">
        <f>VLOOKUP(A790,Sheet1!A:E,5,0)</f>
        <v>296209</v>
      </c>
      <c r="S790">
        <f>VLOOKUP(A790,Sheet1!A:F,6,0)</f>
        <v>301395</v>
      </c>
      <c r="U790" t="e">
        <f>VLOOKUP(A790,New_scrd!A:H,8,0)</f>
        <v>#N/A</v>
      </c>
    </row>
    <row r="791" spans="1:21" hidden="1" x14ac:dyDescent="0.3">
      <c r="A791" t="s">
        <v>837</v>
      </c>
      <c r="B791" t="s">
        <v>15</v>
      </c>
      <c r="C791">
        <v>61</v>
      </c>
      <c r="D791" t="s">
        <v>25</v>
      </c>
      <c r="E791">
        <v>2015</v>
      </c>
      <c r="F791">
        <v>48</v>
      </c>
      <c r="G791">
        <v>0.82737565199999996</v>
      </c>
      <c r="H791" t="s">
        <v>72</v>
      </c>
      <c r="I791" t="s">
        <v>50</v>
      </c>
      <c r="J791" t="s">
        <v>50</v>
      </c>
      <c r="K791" t="s">
        <v>50</v>
      </c>
      <c r="L791" t="s">
        <v>50</v>
      </c>
      <c r="M791" t="s">
        <v>22</v>
      </c>
      <c r="N791" t="s">
        <v>22</v>
      </c>
      <c r="O791" t="str">
        <f>VLOOKUP(A791,Sheet1!A:D,4,0)</f>
        <v>Green</v>
      </c>
      <c r="P791">
        <f>VLOOKUP(A791,Sheet1!A:I,8,0)</f>
        <v>836053</v>
      </c>
      <c r="Q791">
        <f>VLOOKUP(A791,Sheet1!A:I,9,0)</f>
        <v>0</v>
      </c>
      <c r="R791">
        <f>VLOOKUP(A791,Sheet1!A:E,5,0)</f>
        <v>516945</v>
      </c>
      <c r="S791">
        <f>VLOOKUP(A791,Sheet1!A:F,6,0)</f>
        <v>580770</v>
      </c>
      <c r="U791" t="e">
        <f>VLOOKUP(A791,New_scrd!A:H,8,0)</f>
        <v>#N/A</v>
      </c>
    </row>
    <row r="792" spans="1:21" hidden="1" x14ac:dyDescent="0.3">
      <c r="A792" t="s">
        <v>838</v>
      </c>
      <c r="B792" t="s">
        <v>24</v>
      </c>
      <c r="C792">
        <v>37</v>
      </c>
      <c r="D792" t="s">
        <v>25</v>
      </c>
      <c r="E792">
        <v>2008</v>
      </c>
      <c r="F792">
        <v>28</v>
      </c>
      <c r="G792">
        <v>0.62141548400000002</v>
      </c>
      <c r="H792" t="s">
        <v>17</v>
      </c>
      <c r="I792" t="s">
        <v>54</v>
      </c>
      <c r="J792" t="s">
        <v>32</v>
      </c>
      <c r="K792" t="s">
        <v>109</v>
      </c>
      <c r="L792" t="s">
        <v>21</v>
      </c>
      <c r="M792" t="s">
        <v>37</v>
      </c>
      <c r="N792" t="s">
        <v>22</v>
      </c>
      <c r="O792" t="str">
        <f>VLOOKUP(A792,Sheet1!A:D,4,0)</f>
        <v>Green</v>
      </c>
      <c r="P792">
        <f>VLOOKUP(A792,Sheet1!A:I,8,0)</f>
        <v>475351</v>
      </c>
      <c r="Q792">
        <f>VLOOKUP(A792,Sheet1!A:I,9,0)</f>
        <v>0</v>
      </c>
      <c r="R792">
        <f>VLOOKUP(A792,Sheet1!A:E,5,0)</f>
        <v>218363</v>
      </c>
      <c r="S792">
        <f>VLOOKUP(A792,Sheet1!A:F,6,0)</f>
        <v>279156</v>
      </c>
      <c r="U792" t="e">
        <f>VLOOKUP(A792,New_scrd!A:H,8,0)</f>
        <v>#N/A</v>
      </c>
    </row>
    <row r="793" spans="1:21" hidden="1" x14ac:dyDescent="0.3">
      <c r="A793" t="s">
        <v>839</v>
      </c>
      <c r="B793" t="s">
        <v>15</v>
      </c>
      <c r="C793">
        <v>73</v>
      </c>
      <c r="D793" t="s">
        <v>31</v>
      </c>
      <c r="E793">
        <v>2016</v>
      </c>
      <c r="F793">
        <v>35</v>
      </c>
      <c r="G793">
        <v>0.61197544999999998</v>
      </c>
      <c r="H793" t="s">
        <v>72</v>
      </c>
      <c r="I793" t="s">
        <v>63</v>
      </c>
      <c r="J793" t="s">
        <v>50</v>
      </c>
      <c r="K793" t="s">
        <v>50</v>
      </c>
      <c r="L793" t="s">
        <v>50</v>
      </c>
      <c r="M793" t="s">
        <v>22</v>
      </c>
      <c r="N793" t="s">
        <v>22</v>
      </c>
      <c r="O793" t="str">
        <f>VLOOKUP(A793,Sheet1!A:D,4,0)</f>
        <v>Green</v>
      </c>
      <c r="P793">
        <f>VLOOKUP(A793,Sheet1!A:I,8,0)</f>
        <v>702279</v>
      </c>
      <c r="Q793">
        <f>VLOOKUP(A793,Sheet1!A:I,9,0)</f>
        <v>0</v>
      </c>
      <c r="R793">
        <f>VLOOKUP(A793,Sheet1!A:E,5,0)</f>
        <v>457599.32</v>
      </c>
      <c r="S793">
        <f>VLOOKUP(A793,Sheet1!A:F,6,0)</f>
        <v>494802</v>
      </c>
      <c r="U793" t="e">
        <f>VLOOKUP(A793,New_scrd!A:H,8,0)</f>
        <v>#N/A</v>
      </c>
    </row>
    <row r="794" spans="1:21" hidden="1" x14ac:dyDescent="0.3">
      <c r="A794" t="s">
        <v>840</v>
      </c>
      <c r="B794" t="s">
        <v>15</v>
      </c>
      <c r="C794">
        <v>61</v>
      </c>
      <c r="D794" t="s">
        <v>25</v>
      </c>
      <c r="E794">
        <v>2015</v>
      </c>
      <c r="F794">
        <v>43</v>
      </c>
      <c r="G794">
        <v>0.77910173900000002</v>
      </c>
      <c r="H794" t="s">
        <v>72</v>
      </c>
      <c r="I794" t="s">
        <v>50</v>
      </c>
      <c r="J794" t="s">
        <v>50</v>
      </c>
      <c r="K794" t="s">
        <v>50</v>
      </c>
      <c r="L794" t="s">
        <v>50</v>
      </c>
      <c r="M794" t="s">
        <v>22</v>
      </c>
      <c r="N794" t="s">
        <v>22</v>
      </c>
      <c r="O794" t="str">
        <f>VLOOKUP(A794,Sheet1!A:D,4,0)</f>
        <v>NA</v>
      </c>
      <c r="P794">
        <f>VLOOKUP(A794,Sheet1!A:I,8,0)</f>
        <v>811468</v>
      </c>
      <c r="Q794">
        <f>VLOOKUP(A794,Sheet1!A:I,9,0)</f>
        <v>0</v>
      </c>
      <c r="R794">
        <f>VLOOKUP(A794,Sheet1!A:E,5,0)</f>
        <v>389324</v>
      </c>
      <c r="S794">
        <f>VLOOKUP(A794,Sheet1!A:F,6,0)</f>
        <v>389324</v>
      </c>
      <c r="U794" t="e">
        <f>VLOOKUP(A794,New_scrd!A:H,8,0)</f>
        <v>#N/A</v>
      </c>
    </row>
    <row r="795" spans="1:21" hidden="1" x14ac:dyDescent="0.3">
      <c r="A795" t="s">
        <v>841</v>
      </c>
      <c r="B795" t="s">
        <v>24</v>
      </c>
      <c r="C795">
        <v>48</v>
      </c>
      <c r="D795" t="s">
        <v>31</v>
      </c>
      <c r="E795">
        <v>2010</v>
      </c>
      <c r="F795">
        <v>35</v>
      </c>
      <c r="G795">
        <v>0.398716876</v>
      </c>
      <c r="H795" t="s">
        <v>17</v>
      </c>
      <c r="I795" t="s">
        <v>293</v>
      </c>
      <c r="J795" t="s">
        <v>80</v>
      </c>
      <c r="K795" t="s">
        <v>78</v>
      </c>
      <c r="L795" t="s">
        <v>34</v>
      </c>
      <c r="M795" t="s">
        <v>37</v>
      </c>
      <c r="N795" t="s">
        <v>37</v>
      </c>
      <c r="O795" t="str">
        <f>VLOOKUP(A795,Sheet1!A:D,4,0)</f>
        <v>Manual</v>
      </c>
      <c r="P795">
        <f>VLOOKUP(A795,Sheet1!A:I,8,0)</f>
        <v>358655</v>
      </c>
      <c r="Q795">
        <f>VLOOKUP(A795,Sheet1!A:I,9,0)</f>
        <v>358655</v>
      </c>
      <c r="R795">
        <f>VLOOKUP(A795,Sheet1!A:E,5,0)</f>
        <v>155000</v>
      </c>
      <c r="S795">
        <f>VLOOKUP(A795,Sheet1!A:F,6,0)</f>
        <v>227925</v>
      </c>
      <c r="U795" t="e">
        <f>VLOOKUP(A795,New_scrd!A:H,8,0)</f>
        <v>#N/A</v>
      </c>
    </row>
    <row r="796" spans="1:21" hidden="1" x14ac:dyDescent="0.3">
      <c r="A796" t="s">
        <v>842</v>
      </c>
      <c r="B796" t="s">
        <v>15</v>
      </c>
      <c r="C796">
        <v>61</v>
      </c>
      <c r="D796" t="s">
        <v>16</v>
      </c>
      <c r="E796">
        <v>2015</v>
      </c>
      <c r="F796">
        <v>24</v>
      </c>
      <c r="G796">
        <v>0.63211217399999997</v>
      </c>
      <c r="H796" t="s">
        <v>17</v>
      </c>
      <c r="I796" t="s">
        <v>146</v>
      </c>
      <c r="J796" t="s">
        <v>32</v>
      </c>
      <c r="K796" t="s">
        <v>43</v>
      </c>
      <c r="L796" t="s">
        <v>21</v>
      </c>
      <c r="M796" t="s">
        <v>37</v>
      </c>
      <c r="N796" t="s">
        <v>22</v>
      </c>
      <c r="O796" t="str">
        <f>VLOOKUP(A796,Sheet1!A:D,4,0)</f>
        <v>NA</v>
      </c>
      <c r="P796">
        <f>VLOOKUP(A796,Sheet1!A:I,8,0)</f>
        <v>760589</v>
      </c>
      <c r="Q796">
        <f>VLOOKUP(A796,Sheet1!A:I,9,0)</f>
        <v>760589</v>
      </c>
      <c r="R796">
        <f>VLOOKUP(A796,Sheet1!A:E,5,0)</f>
        <v>254008</v>
      </c>
      <c r="S796">
        <f>VLOOKUP(A796,Sheet1!A:F,6,0)</f>
        <v>347204</v>
      </c>
      <c r="U796" t="e">
        <f>VLOOKUP(A796,New_scrd!A:H,8,0)</f>
        <v>#N/A</v>
      </c>
    </row>
    <row r="797" spans="1:21" hidden="1" x14ac:dyDescent="0.3">
      <c r="A797" t="s">
        <v>843</v>
      </c>
      <c r="B797" t="s">
        <v>24</v>
      </c>
      <c r="C797">
        <v>49</v>
      </c>
      <c r="D797" t="s">
        <v>68</v>
      </c>
      <c r="E797">
        <v>2012</v>
      </c>
      <c r="F797">
        <v>39</v>
      </c>
      <c r="G797">
        <v>0.65197484299999997</v>
      </c>
      <c r="H797" t="s">
        <v>17</v>
      </c>
      <c r="I797" t="s">
        <v>46</v>
      </c>
      <c r="J797" t="s">
        <v>32</v>
      </c>
      <c r="K797" t="s">
        <v>20</v>
      </c>
      <c r="L797" t="s">
        <v>34</v>
      </c>
      <c r="M797" t="s">
        <v>22</v>
      </c>
      <c r="N797" t="s">
        <v>22</v>
      </c>
      <c r="O797" t="str">
        <f>VLOOKUP(A797,Sheet1!A:D,4,0)</f>
        <v>NA</v>
      </c>
      <c r="P797">
        <f>VLOOKUP(A797,Sheet1!A:I,8,0)</f>
        <v>630114</v>
      </c>
      <c r="Q797">
        <f>VLOOKUP(A797,Sheet1!A:I,9,0)</f>
        <v>0</v>
      </c>
      <c r="R797">
        <f>VLOOKUP(A797,Sheet1!A:E,5,0)</f>
        <v>267888</v>
      </c>
      <c r="S797">
        <f>VLOOKUP(A797,Sheet1!A:F,6,0)</f>
        <v>308856</v>
      </c>
      <c r="U797" t="e">
        <f>VLOOKUP(A797,New_scrd!A:H,8,0)</f>
        <v>#N/A</v>
      </c>
    </row>
    <row r="798" spans="1:21" hidden="1" x14ac:dyDescent="0.3">
      <c r="A798" t="s">
        <v>844</v>
      </c>
      <c r="B798" t="s">
        <v>24</v>
      </c>
      <c r="C798">
        <v>37</v>
      </c>
      <c r="D798" t="s">
        <v>28</v>
      </c>
      <c r="E798">
        <v>2011</v>
      </c>
      <c r="F798">
        <v>28</v>
      </c>
      <c r="G798">
        <v>0.78093239000000003</v>
      </c>
      <c r="H798" t="s">
        <v>17</v>
      </c>
      <c r="I798" t="s">
        <v>50</v>
      </c>
      <c r="J798" t="s">
        <v>32</v>
      </c>
      <c r="K798" t="s">
        <v>109</v>
      </c>
      <c r="L798" t="s">
        <v>21</v>
      </c>
      <c r="M798" t="s">
        <v>22</v>
      </c>
      <c r="N798" t="s">
        <v>22</v>
      </c>
      <c r="O798" t="str">
        <f>VLOOKUP(A798,Sheet1!A:D,4,0)</f>
        <v>Manual</v>
      </c>
      <c r="P798">
        <f>VLOOKUP(A798,Sheet1!A:I,8,0)</f>
        <v>657590</v>
      </c>
      <c r="Q798">
        <f>VLOOKUP(A798,Sheet1!A:I,9,0)</f>
        <v>0</v>
      </c>
      <c r="R798">
        <f>VLOOKUP(A798,Sheet1!A:E,5,0)</f>
        <v>265688</v>
      </c>
      <c r="S798">
        <f>VLOOKUP(A798,Sheet1!A:F,6,0)</f>
        <v>344784</v>
      </c>
      <c r="U798" t="e">
        <f>VLOOKUP(A798,New_scrd!A:H,8,0)</f>
        <v>#N/A</v>
      </c>
    </row>
    <row r="799" spans="1:21" hidden="1" x14ac:dyDescent="0.3">
      <c r="A799" t="s">
        <v>845</v>
      </c>
      <c r="B799" t="s">
        <v>24</v>
      </c>
      <c r="C799">
        <v>37</v>
      </c>
      <c r="D799" t="s">
        <v>68</v>
      </c>
      <c r="E799">
        <v>2009</v>
      </c>
      <c r="F799">
        <v>52</v>
      </c>
      <c r="G799">
        <v>0.35377230799999998</v>
      </c>
      <c r="H799" t="s">
        <v>72</v>
      </c>
      <c r="I799" t="s">
        <v>63</v>
      </c>
      <c r="J799" t="s">
        <v>160</v>
      </c>
      <c r="K799" t="s">
        <v>43</v>
      </c>
      <c r="L799" t="s">
        <v>34</v>
      </c>
      <c r="M799" t="s">
        <v>22</v>
      </c>
      <c r="N799" t="s">
        <v>22</v>
      </c>
      <c r="O799" t="str">
        <f>VLOOKUP(A799,Sheet1!A:D,4,0)</f>
        <v>Green</v>
      </c>
      <c r="P799">
        <f>VLOOKUP(A799,Sheet1!A:I,8,0)</f>
        <v>175057</v>
      </c>
      <c r="Q799">
        <f>VLOOKUP(A799,Sheet1!A:I,9,0)</f>
        <v>0</v>
      </c>
      <c r="R799">
        <f>VLOOKUP(A799,Sheet1!A:E,5,0)</f>
        <v>270220</v>
      </c>
      <c r="S799">
        <f>VLOOKUP(A799,Sheet1!A:F,6,0)</f>
        <v>270220</v>
      </c>
      <c r="U799" t="e">
        <f>VLOOKUP(A799,New_scrd!A:H,8,0)</f>
        <v>#N/A</v>
      </c>
    </row>
    <row r="800" spans="1:21" hidden="1" x14ac:dyDescent="0.3">
      <c r="A800" t="s">
        <v>846</v>
      </c>
      <c r="B800" t="s">
        <v>24</v>
      </c>
      <c r="C800">
        <v>61</v>
      </c>
      <c r="D800" t="s">
        <v>25</v>
      </c>
      <c r="E800">
        <v>2014</v>
      </c>
      <c r="F800">
        <v>36</v>
      </c>
      <c r="G800">
        <v>0.62128782900000001</v>
      </c>
      <c r="H800" t="s">
        <v>17</v>
      </c>
      <c r="I800" t="s">
        <v>50</v>
      </c>
      <c r="J800" t="s">
        <v>160</v>
      </c>
      <c r="K800" t="s">
        <v>43</v>
      </c>
      <c r="L800" t="s">
        <v>34</v>
      </c>
      <c r="M800" t="s">
        <v>22</v>
      </c>
      <c r="N800" t="s">
        <v>22</v>
      </c>
      <c r="O800" t="str">
        <f>VLOOKUP(A800,Sheet1!A:D,4,0)</f>
        <v>Manual</v>
      </c>
      <c r="P800">
        <f>VLOOKUP(A800,Sheet1!A:I,8,0)</f>
        <v>602151</v>
      </c>
      <c r="Q800">
        <f>VLOOKUP(A800,Sheet1!A:I,9,0)</f>
        <v>0</v>
      </c>
      <c r="R800">
        <f>VLOOKUP(A800,Sheet1!A:E,5,0)</f>
        <v>203980</v>
      </c>
      <c r="S800">
        <f>VLOOKUP(A800,Sheet1!A:F,6,0)</f>
        <v>252967</v>
      </c>
      <c r="U800" t="e">
        <f>VLOOKUP(A800,New_scrd!A:H,8,0)</f>
        <v>#N/A</v>
      </c>
    </row>
    <row r="801" spans="1:21" hidden="1" x14ac:dyDescent="0.3">
      <c r="A801" t="s">
        <v>847</v>
      </c>
      <c r="B801" t="s">
        <v>15</v>
      </c>
      <c r="C801">
        <v>61</v>
      </c>
      <c r="D801" t="s">
        <v>68</v>
      </c>
      <c r="E801">
        <v>2012</v>
      </c>
      <c r="F801">
        <v>26</v>
      </c>
      <c r="G801">
        <v>0.65584682900000002</v>
      </c>
      <c r="H801" t="s">
        <v>17</v>
      </c>
      <c r="I801" t="s">
        <v>63</v>
      </c>
      <c r="J801" t="s">
        <v>19</v>
      </c>
      <c r="K801" t="s">
        <v>20</v>
      </c>
      <c r="L801" t="s">
        <v>50</v>
      </c>
      <c r="M801" t="s">
        <v>22</v>
      </c>
      <c r="N801" t="s">
        <v>22</v>
      </c>
      <c r="O801" t="str">
        <f>VLOOKUP(A801,Sheet1!A:D,4,0)</f>
        <v>Green</v>
      </c>
      <c r="P801">
        <f>VLOOKUP(A801,Sheet1!A:I,8,0)</f>
        <v>568821</v>
      </c>
      <c r="Q801">
        <f>VLOOKUP(A801,Sheet1!A:I,9,0)</f>
        <v>0</v>
      </c>
      <c r="R801">
        <f>VLOOKUP(A801,Sheet1!A:E,5,0)</f>
        <v>437380</v>
      </c>
      <c r="S801">
        <f>VLOOKUP(A801,Sheet1!A:F,6,0)</f>
        <v>437380</v>
      </c>
      <c r="U801" t="e">
        <f>VLOOKUP(A801,New_scrd!A:H,8,0)</f>
        <v>#N/A</v>
      </c>
    </row>
    <row r="802" spans="1:21" hidden="1" x14ac:dyDescent="0.3">
      <c r="A802" t="s">
        <v>848</v>
      </c>
      <c r="B802" t="s">
        <v>15</v>
      </c>
      <c r="C802">
        <v>61</v>
      </c>
      <c r="D802" t="s">
        <v>31</v>
      </c>
      <c r="E802">
        <v>2013</v>
      </c>
      <c r="F802">
        <v>30</v>
      </c>
      <c r="G802">
        <v>0.631574038</v>
      </c>
      <c r="H802" t="s">
        <v>72</v>
      </c>
      <c r="I802" t="s">
        <v>46</v>
      </c>
      <c r="J802" t="s">
        <v>80</v>
      </c>
      <c r="K802" t="s">
        <v>20</v>
      </c>
      <c r="L802" t="s">
        <v>149</v>
      </c>
      <c r="M802" t="s">
        <v>22</v>
      </c>
      <c r="N802" t="s">
        <v>37</v>
      </c>
      <c r="O802" t="str">
        <f>VLOOKUP(A802,Sheet1!A:D,4,0)</f>
        <v>NA</v>
      </c>
      <c r="P802">
        <f>VLOOKUP(A802,Sheet1!A:I,8,0)</f>
        <v>602927</v>
      </c>
      <c r="Q802">
        <f>VLOOKUP(A802,Sheet1!A:I,9,0)</f>
        <v>0</v>
      </c>
      <c r="R802">
        <f>VLOOKUP(A802,Sheet1!A:E,5,0)</f>
        <v>386432</v>
      </c>
      <c r="S802">
        <f>VLOOKUP(A802,Sheet1!A:F,6,0)</f>
        <v>386432</v>
      </c>
      <c r="U802" t="e">
        <f>VLOOKUP(A802,New_scrd!A:H,8,0)</f>
        <v>#N/A</v>
      </c>
    </row>
    <row r="803" spans="1:21" hidden="1" x14ac:dyDescent="0.3">
      <c r="A803" t="s">
        <v>849</v>
      </c>
      <c r="B803" t="s">
        <v>24</v>
      </c>
      <c r="C803">
        <v>61</v>
      </c>
      <c r="D803" t="s">
        <v>28</v>
      </c>
      <c r="E803">
        <v>2011</v>
      </c>
      <c r="F803">
        <v>43</v>
      </c>
      <c r="G803">
        <v>0.39384877400000001</v>
      </c>
      <c r="H803" t="s">
        <v>17</v>
      </c>
      <c r="I803" t="s">
        <v>293</v>
      </c>
      <c r="J803" t="s">
        <v>80</v>
      </c>
      <c r="K803" t="s">
        <v>78</v>
      </c>
      <c r="L803" t="s">
        <v>34</v>
      </c>
      <c r="M803" t="s">
        <v>37</v>
      </c>
      <c r="N803" t="s">
        <v>22</v>
      </c>
      <c r="O803" t="str">
        <f>VLOOKUP(A803,Sheet1!A:D,4,0)</f>
        <v>Green</v>
      </c>
      <c r="P803">
        <f>VLOOKUP(A803,Sheet1!A:I,8,0)</f>
        <v>395649</v>
      </c>
      <c r="Q803">
        <f>VLOOKUP(A803,Sheet1!A:I,9,0)</f>
        <v>395649</v>
      </c>
      <c r="R803">
        <f>VLOOKUP(A803,Sheet1!A:E,5,0)</f>
        <v>91452</v>
      </c>
      <c r="S803">
        <f>VLOOKUP(A803,Sheet1!A:F,6,0)</f>
        <v>151824</v>
      </c>
      <c r="U803" t="e">
        <f>VLOOKUP(A803,New_scrd!A:H,8,0)</f>
        <v>#N/A</v>
      </c>
    </row>
    <row r="804" spans="1:21" hidden="1" x14ac:dyDescent="0.3">
      <c r="A804" t="s">
        <v>850</v>
      </c>
      <c r="B804" t="s">
        <v>15</v>
      </c>
      <c r="C804">
        <v>49</v>
      </c>
      <c r="D804" t="s">
        <v>31</v>
      </c>
      <c r="E804">
        <v>2010</v>
      </c>
      <c r="F804">
        <v>26</v>
      </c>
      <c r="G804">
        <v>0.61495066499999995</v>
      </c>
      <c r="H804" t="s">
        <v>17</v>
      </c>
      <c r="I804" t="s">
        <v>50</v>
      </c>
      <c r="J804" t="s">
        <v>80</v>
      </c>
      <c r="K804" t="s">
        <v>20</v>
      </c>
      <c r="L804" t="s">
        <v>34</v>
      </c>
      <c r="M804" t="s">
        <v>22</v>
      </c>
      <c r="N804" t="s">
        <v>22</v>
      </c>
      <c r="O804" t="str">
        <f>VLOOKUP(A804,Sheet1!A:D,4,0)</f>
        <v>Manual</v>
      </c>
      <c r="P804">
        <f>VLOOKUP(A804,Sheet1!A:I,8,0)</f>
        <v>467010</v>
      </c>
      <c r="Q804">
        <f>VLOOKUP(A804,Sheet1!A:I,9,0)</f>
        <v>0</v>
      </c>
      <c r="R804">
        <f>VLOOKUP(A804,Sheet1!A:E,5,0)</f>
        <v>236132</v>
      </c>
      <c r="S804">
        <f>VLOOKUP(A804,Sheet1!A:F,6,0)</f>
        <v>237710</v>
      </c>
      <c r="U804" t="e">
        <f>VLOOKUP(A804,New_scrd!A:H,8,0)</f>
        <v>#N/A</v>
      </c>
    </row>
    <row r="805" spans="1:21" hidden="1" x14ac:dyDescent="0.3">
      <c r="A805" t="s">
        <v>851</v>
      </c>
      <c r="B805" t="s">
        <v>24</v>
      </c>
      <c r="C805">
        <v>46</v>
      </c>
      <c r="D805" t="s">
        <v>414</v>
      </c>
      <c r="E805">
        <v>2015</v>
      </c>
      <c r="F805">
        <v>36</v>
      </c>
      <c r="G805">
        <v>0.542521739</v>
      </c>
      <c r="H805" t="s">
        <v>17</v>
      </c>
      <c r="I805" t="s">
        <v>50</v>
      </c>
      <c r="J805" t="s">
        <v>50</v>
      </c>
      <c r="K805" t="s">
        <v>50</v>
      </c>
      <c r="L805" t="s">
        <v>50</v>
      </c>
      <c r="M805" t="s">
        <v>22</v>
      </c>
      <c r="N805" t="s">
        <v>22</v>
      </c>
      <c r="O805" t="str">
        <f>VLOOKUP(A805,Sheet1!A:D,4,0)</f>
        <v>Manual</v>
      </c>
      <c r="P805">
        <f>VLOOKUP(A805,Sheet1!A:I,8,0)</f>
        <v>586895</v>
      </c>
      <c r="Q805">
        <f>VLOOKUP(A805,Sheet1!A:I,9,0)</f>
        <v>0</v>
      </c>
      <c r="R805">
        <f>VLOOKUP(A805,Sheet1!A:E,5,0)</f>
        <v>312455</v>
      </c>
      <c r="S805">
        <f>VLOOKUP(A805,Sheet1!A:F,6,0)</f>
        <v>336490</v>
      </c>
      <c r="U805" t="e">
        <f>VLOOKUP(A805,New_scrd!A:H,8,0)</f>
        <v>#N/A</v>
      </c>
    </row>
    <row r="806" spans="1:21" hidden="1" x14ac:dyDescent="0.3">
      <c r="A806" t="s">
        <v>852</v>
      </c>
      <c r="B806" t="s">
        <v>24</v>
      </c>
      <c r="C806">
        <v>61</v>
      </c>
      <c r="D806" t="s">
        <v>31</v>
      </c>
      <c r="E806">
        <v>2010</v>
      </c>
      <c r="F806">
        <v>44</v>
      </c>
      <c r="G806">
        <v>0.51417489699999996</v>
      </c>
      <c r="H806" t="s">
        <v>72</v>
      </c>
      <c r="I806" t="s">
        <v>50</v>
      </c>
      <c r="J806" t="s">
        <v>50</v>
      </c>
      <c r="K806" t="s">
        <v>50</v>
      </c>
      <c r="L806" t="s">
        <v>50</v>
      </c>
      <c r="M806" t="s">
        <v>22</v>
      </c>
      <c r="N806" t="s">
        <v>22</v>
      </c>
      <c r="O806" t="str">
        <f>VLOOKUP(A806,Sheet1!A:D,4,0)</f>
        <v>Green</v>
      </c>
      <c r="P806">
        <f>VLOOKUP(A806,Sheet1!A:I,8,0)</f>
        <v>406764</v>
      </c>
      <c r="Q806">
        <f>VLOOKUP(A806,Sheet1!A:I,9,0)</f>
        <v>0</v>
      </c>
      <c r="R806">
        <f>VLOOKUP(A806,Sheet1!A:E,5,0)</f>
        <v>285362</v>
      </c>
      <c r="S806">
        <f>VLOOKUP(A806,Sheet1!A:F,6,0)</f>
        <v>285362</v>
      </c>
      <c r="U806" t="e">
        <f>VLOOKUP(A806,New_scrd!A:H,8,0)</f>
        <v>#N/A</v>
      </c>
    </row>
    <row r="807" spans="1:21" hidden="1" x14ac:dyDescent="0.3">
      <c r="A807" t="s">
        <v>853</v>
      </c>
      <c r="B807" t="s">
        <v>15</v>
      </c>
      <c r="C807">
        <v>61</v>
      </c>
      <c r="D807" t="s">
        <v>68</v>
      </c>
      <c r="E807">
        <v>2014</v>
      </c>
      <c r="F807">
        <v>34</v>
      </c>
      <c r="G807">
        <v>0.72320526299999999</v>
      </c>
      <c r="H807" t="s">
        <v>72</v>
      </c>
      <c r="I807" t="s">
        <v>18</v>
      </c>
      <c r="J807" t="s">
        <v>80</v>
      </c>
      <c r="K807" t="s">
        <v>43</v>
      </c>
      <c r="L807" t="s">
        <v>34</v>
      </c>
      <c r="M807" t="s">
        <v>22</v>
      </c>
      <c r="N807" t="s">
        <v>37</v>
      </c>
      <c r="O807" t="str">
        <f>VLOOKUP(A807,Sheet1!A:D,4,0)</f>
        <v>NA</v>
      </c>
      <c r="P807">
        <f>VLOOKUP(A807,Sheet1!A:I,8,0)</f>
        <v>762951</v>
      </c>
      <c r="Q807">
        <f>VLOOKUP(A807,Sheet1!A:I,9,0)</f>
        <v>0</v>
      </c>
      <c r="R807">
        <f>VLOOKUP(A807,Sheet1!A:E,5,0)</f>
        <v>357968</v>
      </c>
      <c r="S807">
        <f>VLOOKUP(A807,Sheet1!A:F,6,0)</f>
        <v>357968</v>
      </c>
      <c r="U807" t="e">
        <f>VLOOKUP(A807,New_scrd!A:H,8,0)</f>
        <v>#N/A</v>
      </c>
    </row>
    <row r="808" spans="1:21" hidden="1" x14ac:dyDescent="0.3">
      <c r="A808" t="s">
        <v>854</v>
      </c>
      <c r="B808" t="s">
        <v>24</v>
      </c>
      <c r="C808">
        <v>49</v>
      </c>
      <c r="D808" t="s">
        <v>25</v>
      </c>
      <c r="E808">
        <v>2009</v>
      </c>
      <c r="F808">
        <v>43</v>
      </c>
      <c r="G808">
        <v>0.63004713800000001</v>
      </c>
      <c r="H808" t="s">
        <v>17</v>
      </c>
      <c r="I808" t="s">
        <v>54</v>
      </c>
      <c r="J808" t="s">
        <v>32</v>
      </c>
      <c r="K808" t="s">
        <v>43</v>
      </c>
      <c r="L808" t="s">
        <v>34</v>
      </c>
      <c r="M808" t="s">
        <v>37</v>
      </c>
      <c r="N808" t="s">
        <v>22</v>
      </c>
      <c r="O808" t="str">
        <f>VLOOKUP(A808,Sheet1!A:D,4,0)</f>
        <v>Manual</v>
      </c>
      <c r="P808">
        <f>VLOOKUP(A808,Sheet1!A:I,8,0)</f>
        <v>531659</v>
      </c>
      <c r="Q808">
        <f>VLOOKUP(A808,Sheet1!A:I,9,0)</f>
        <v>531659</v>
      </c>
      <c r="R808">
        <f>VLOOKUP(A808,Sheet1!A:E,5,0)</f>
        <v>60903</v>
      </c>
      <c r="S808">
        <f>VLOOKUP(A808,Sheet1!A:F,6,0)</f>
        <v>189180</v>
      </c>
      <c r="U808" t="e">
        <f>VLOOKUP(A808,New_scrd!A:H,8,0)</f>
        <v>#N/A</v>
      </c>
    </row>
    <row r="809" spans="1:21" hidden="1" x14ac:dyDescent="0.3">
      <c r="A809" t="s">
        <v>855</v>
      </c>
      <c r="B809" t="s">
        <v>24</v>
      </c>
      <c r="C809">
        <v>37</v>
      </c>
      <c r="D809" t="s">
        <v>68</v>
      </c>
      <c r="E809">
        <v>2011</v>
      </c>
      <c r="F809">
        <v>23</v>
      </c>
      <c r="G809">
        <v>0.51789728999999995</v>
      </c>
      <c r="H809" t="s">
        <v>72</v>
      </c>
      <c r="I809" t="s">
        <v>50</v>
      </c>
      <c r="J809" t="s">
        <v>50</v>
      </c>
      <c r="K809" t="s">
        <v>50</v>
      </c>
      <c r="L809" t="s">
        <v>50</v>
      </c>
      <c r="M809" t="s">
        <v>22</v>
      </c>
      <c r="N809" t="s">
        <v>22</v>
      </c>
      <c r="O809" t="str">
        <f>VLOOKUP(A809,Sheet1!A:D,4,0)</f>
        <v>Green</v>
      </c>
      <c r="P809">
        <f>VLOOKUP(A809,Sheet1!A:I,8,0)</f>
        <v>355571</v>
      </c>
      <c r="Q809">
        <f>VLOOKUP(A809,Sheet1!A:I,9,0)</f>
        <v>0</v>
      </c>
      <c r="R809">
        <f>VLOOKUP(A809,Sheet1!A:E,5,0)</f>
        <v>368976</v>
      </c>
      <c r="S809">
        <f>VLOOKUP(A809,Sheet1!A:F,6,0)</f>
        <v>368976</v>
      </c>
      <c r="U809" t="e">
        <f>VLOOKUP(A809,New_scrd!A:H,8,0)</f>
        <v>#N/A</v>
      </c>
    </row>
    <row r="810" spans="1:21" hidden="1" x14ac:dyDescent="0.3">
      <c r="A810" t="s">
        <v>856</v>
      </c>
      <c r="B810" t="s">
        <v>24</v>
      </c>
      <c r="C810">
        <v>49</v>
      </c>
      <c r="D810" t="s">
        <v>68</v>
      </c>
      <c r="E810">
        <v>2010</v>
      </c>
      <c r="F810">
        <v>29</v>
      </c>
      <c r="G810">
        <v>0.42728386200000001</v>
      </c>
      <c r="H810" t="s">
        <v>72</v>
      </c>
      <c r="I810" t="s">
        <v>146</v>
      </c>
      <c r="J810" t="s">
        <v>50</v>
      </c>
      <c r="K810" t="s">
        <v>50</v>
      </c>
      <c r="L810" t="s">
        <v>50</v>
      </c>
      <c r="M810" t="s">
        <v>22</v>
      </c>
      <c r="N810" t="s">
        <v>22</v>
      </c>
      <c r="O810" t="str">
        <f>VLOOKUP(A810,Sheet1!A:D,4,0)</f>
        <v>Green</v>
      </c>
      <c r="P810">
        <f>VLOOKUP(A810,Sheet1!A:I,8,0)</f>
        <v>276260</v>
      </c>
      <c r="Q810">
        <f>VLOOKUP(A810,Sheet1!A:I,9,0)</f>
        <v>0</v>
      </c>
      <c r="R810">
        <f>VLOOKUP(A810,Sheet1!A:E,5,0)</f>
        <v>267309.46000000002</v>
      </c>
      <c r="S810">
        <f>VLOOKUP(A810,Sheet1!A:F,6,0)</f>
        <v>279657</v>
      </c>
      <c r="U810" t="e">
        <f>VLOOKUP(A810,New_scrd!A:H,8,0)</f>
        <v>#N/A</v>
      </c>
    </row>
    <row r="811" spans="1:21" hidden="1" x14ac:dyDescent="0.3">
      <c r="A811" t="s">
        <v>857</v>
      </c>
      <c r="B811" t="s">
        <v>15</v>
      </c>
      <c r="C811">
        <v>61</v>
      </c>
      <c r="D811" t="s">
        <v>31</v>
      </c>
      <c r="E811">
        <v>2011</v>
      </c>
      <c r="F811">
        <v>48</v>
      </c>
      <c r="G811">
        <v>0.62219148400000002</v>
      </c>
      <c r="H811" t="s">
        <v>17</v>
      </c>
      <c r="I811" t="s">
        <v>46</v>
      </c>
      <c r="J811" t="s">
        <v>32</v>
      </c>
      <c r="K811" t="s">
        <v>43</v>
      </c>
      <c r="L811" t="s">
        <v>34</v>
      </c>
      <c r="M811" t="s">
        <v>22</v>
      </c>
      <c r="N811" t="s">
        <v>22</v>
      </c>
      <c r="O811" t="str">
        <f>VLOOKUP(A811,Sheet1!A:D,4,0)</f>
        <v>NA</v>
      </c>
      <c r="P811">
        <f>VLOOKUP(A811,Sheet1!A:I,8,0)</f>
        <v>584404</v>
      </c>
      <c r="Q811">
        <f>VLOOKUP(A811,Sheet1!A:I,9,0)</f>
        <v>0</v>
      </c>
      <c r="R811">
        <f>VLOOKUP(A811,Sheet1!A:E,5,0)</f>
        <v>222750</v>
      </c>
      <c r="S811">
        <f>VLOOKUP(A811,Sheet1!A:F,6,0)</f>
        <v>245025</v>
      </c>
      <c r="U811" t="e">
        <f>VLOOKUP(A811,New_scrd!A:H,8,0)</f>
        <v>#N/A</v>
      </c>
    </row>
    <row r="812" spans="1:21" hidden="1" x14ac:dyDescent="0.3">
      <c r="A812" t="s">
        <v>858</v>
      </c>
      <c r="B812" t="s">
        <v>24</v>
      </c>
      <c r="C812">
        <v>61</v>
      </c>
      <c r="D812" t="s">
        <v>25</v>
      </c>
      <c r="E812">
        <v>2015</v>
      </c>
      <c r="F812">
        <v>35</v>
      </c>
      <c r="G812">
        <v>0.62991043499999999</v>
      </c>
      <c r="H812" t="s">
        <v>72</v>
      </c>
      <c r="I812" t="s">
        <v>63</v>
      </c>
      <c r="J812" t="s">
        <v>50</v>
      </c>
      <c r="K812" t="s">
        <v>50</v>
      </c>
      <c r="L812" t="s">
        <v>50</v>
      </c>
      <c r="M812" t="s">
        <v>22</v>
      </c>
      <c r="N812" t="s">
        <v>22</v>
      </c>
      <c r="O812" t="str">
        <f>VLOOKUP(A812,Sheet1!A:D,4,0)</f>
        <v>Green</v>
      </c>
      <c r="P812">
        <f>VLOOKUP(A812,Sheet1!A:I,8,0)</f>
        <v>616303</v>
      </c>
      <c r="Q812">
        <f>VLOOKUP(A812,Sheet1!A:I,9,0)</f>
        <v>0</v>
      </c>
      <c r="R812">
        <f>VLOOKUP(A812,Sheet1!A:E,5,0)</f>
        <v>478515</v>
      </c>
      <c r="S812">
        <f>VLOOKUP(A812,Sheet1!A:F,6,0)</f>
        <v>478515</v>
      </c>
      <c r="U812" t="e">
        <f>VLOOKUP(A812,New_scrd!A:H,8,0)</f>
        <v>#N/A</v>
      </c>
    </row>
    <row r="813" spans="1:21" hidden="1" x14ac:dyDescent="0.3">
      <c r="A813" t="s">
        <v>859</v>
      </c>
      <c r="B813" t="s">
        <v>24</v>
      </c>
      <c r="C813">
        <v>37</v>
      </c>
      <c r="D813" t="s">
        <v>25</v>
      </c>
      <c r="E813">
        <v>2010</v>
      </c>
      <c r="F813">
        <v>61</v>
      </c>
      <c r="G813">
        <v>0.81260689699999999</v>
      </c>
      <c r="H813" t="s">
        <v>72</v>
      </c>
      <c r="I813" t="s">
        <v>50</v>
      </c>
      <c r="J813" t="s">
        <v>50</v>
      </c>
      <c r="K813" t="s">
        <v>50</v>
      </c>
      <c r="L813" t="s">
        <v>50</v>
      </c>
      <c r="M813" t="s">
        <v>22</v>
      </c>
      <c r="N813" t="s">
        <v>37</v>
      </c>
      <c r="O813" t="str">
        <f>VLOOKUP(A813,Sheet1!A:D,4,0)</f>
        <v>NA</v>
      </c>
      <c r="P813">
        <f>VLOOKUP(A813,Sheet1!A:I,8,0)</f>
        <v>545250</v>
      </c>
      <c r="Q813">
        <f>VLOOKUP(A813,Sheet1!A:I,9,0)</f>
        <v>0</v>
      </c>
      <c r="R813">
        <f>VLOOKUP(A813,Sheet1!A:E,5,0)</f>
        <v>501150</v>
      </c>
      <c r="S813">
        <f>VLOOKUP(A813,Sheet1!A:F,6,0)</f>
        <v>501150</v>
      </c>
      <c r="U813" t="e">
        <f>VLOOKUP(A813,New_scrd!A:H,8,0)</f>
        <v>#N/A</v>
      </c>
    </row>
    <row r="814" spans="1:21" hidden="1" x14ac:dyDescent="0.3">
      <c r="A814" t="s">
        <v>860</v>
      </c>
      <c r="B814" t="s">
        <v>24</v>
      </c>
      <c r="C814">
        <v>31</v>
      </c>
      <c r="D814" t="s">
        <v>31</v>
      </c>
      <c r="E814">
        <v>2006</v>
      </c>
      <c r="F814">
        <v>27</v>
      </c>
      <c r="G814">
        <v>0.83994142900000002</v>
      </c>
      <c r="H814" t="s">
        <v>72</v>
      </c>
      <c r="I814" t="s">
        <v>63</v>
      </c>
      <c r="J814" t="s">
        <v>50</v>
      </c>
      <c r="K814" t="s">
        <v>50</v>
      </c>
      <c r="L814" t="s">
        <v>50</v>
      </c>
      <c r="M814" t="s">
        <v>22</v>
      </c>
      <c r="N814" t="s">
        <v>22</v>
      </c>
      <c r="O814" t="str">
        <f>VLOOKUP(A814,Sheet1!A:D,4,0)</f>
        <v>Yellow</v>
      </c>
      <c r="P814">
        <f>VLOOKUP(A814,Sheet1!A:I,8,0)</f>
        <v>304572</v>
      </c>
      <c r="Q814">
        <f>VLOOKUP(A814,Sheet1!A:I,9,0)</f>
        <v>0</v>
      </c>
      <c r="R814">
        <f>VLOOKUP(A814,Sheet1!A:E,5,0)</f>
        <v>526770</v>
      </c>
      <c r="S814">
        <f>VLOOKUP(A814,Sheet1!A:F,6,0)</f>
        <v>556035</v>
      </c>
      <c r="U814" t="e">
        <f>VLOOKUP(A814,New_scrd!A:H,8,0)</f>
        <v>#N/A</v>
      </c>
    </row>
    <row r="815" spans="1:21" hidden="1" x14ac:dyDescent="0.3">
      <c r="A815" t="s">
        <v>861</v>
      </c>
      <c r="B815" t="s">
        <v>24</v>
      </c>
      <c r="C815">
        <v>49</v>
      </c>
      <c r="D815" t="s">
        <v>28</v>
      </c>
      <c r="E815">
        <v>2012</v>
      </c>
      <c r="F815">
        <v>34</v>
      </c>
      <c r="G815">
        <v>0.77950691800000005</v>
      </c>
      <c r="H815" t="s">
        <v>17</v>
      </c>
      <c r="I815" t="s">
        <v>50</v>
      </c>
      <c r="J815" t="s">
        <v>50</v>
      </c>
      <c r="K815" t="s">
        <v>50</v>
      </c>
      <c r="L815" t="s">
        <v>50</v>
      </c>
      <c r="M815" t="s">
        <v>37</v>
      </c>
      <c r="N815" t="s">
        <v>22</v>
      </c>
      <c r="O815" t="str">
        <f>VLOOKUP(A815,Sheet1!A:D,4,0)</f>
        <v>NA</v>
      </c>
      <c r="P815">
        <f>VLOOKUP(A815,Sheet1!A:I,8,0)</f>
        <v>741360</v>
      </c>
      <c r="Q815">
        <f>VLOOKUP(A815,Sheet1!A:I,9,0)</f>
        <v>741360</v>
      </c>
      <c r="R815">
        <f>VLOOKUP(A815,Sheet1!A:E,5,0)</f>
        <v>332871</v>
      </c>
      <c r="S815">
        <f>VLOOKUP(A815,Sheet1!A:F,6,0)</f>
        <v>453915</v>
      </c>
      <c r="U815" t="e">
        <f>VLOOKUP(A815,New_scrd!A:H,8,0)</f>
        <v>#N/A</v>
      </c>
    </row>
    <row r="816" spans="1:21" hidden="1" x14ac:dyDescent="0.3">
      <c r="A816" t="s">
        <v>862</v>
      </c>
      <c r="B816" t="s">
        <v>24</v>
      </c>
      <c r="C816">
        <v>27</v>
      </c>
      <c r="D816" t="s">
        <v>414</v>
      </c>
      <c r="E816">
        <v>2010</v>
      </c>
      <c r="F816">
        <v>36</v>
      </c>
      <c r="G816">
        <v>0.479033557</v>
      </c>
      <c r="H816" t="s">
        <v>17</v>
      </c>
      <c r="I816" t="s">
        <v>54</v>
      </c>
      <c r="J816" t="s">
        <v>32</v>
      </c>
      <c r="K816" t="s">
        <v>78</v>
      </c>
      <c r="L816" t="s">
        <v>34</v>
      </c>
      <c r="M816" t="s">
        <v>37</v>
      </c>
      <c r="N816" t="s">
        <v>22</v>
      </c>
      <c r="O816" t="str">
        <f>VLOOKUP(A816,Sheet1!A:D,4,0)</f>
        <v>NA</v>
      </c>
      <c r="P816">
        <f>VLOOKUP(A816,Sheet1!A:I,8,0)</f>
        <v>315879</v>
      </c>
      <c r="Q816">
        <f>VLOOKUP(A816,Sheet1!A:I,9,0)</f>
        <v>0</v>
      </c>
      <c r="R816">
        <f>VLOOKUP(A816,Sheet1!A:E,5,0)</f>
        <v>294110</v>
      </c>
      <c r="S816">
        <f>VLOOKUP(A816,Sheet1!A:F,6,0)</f>
        <v>348547.78</v>
      </c>
      <c r="U816" t="e">
        <f>VLOOKUP(A816,New_scrd!A:H,8,0)</f>
        <v>#N/A</v>
      </c>
    </row>
    <row r="817" spans="1:21" hidden="1" x14ac:dyDescent="0.3">
      <c r="A817" t="s">
        <v>863</v>
      </c>
      <c r="B817" t="s">
        <v>15</v>
      </c>
      <c r="C817">
        <v>37</v>
      </c>
      <c r="D817" t="s">
        <v>68</v>
      </c>
      <c r="E817">
        <v>2006</v>
      </c>
      <c r="F817">
        <v>32</v>
      </c>
      <c r="G817">
        <v>0.62817069000000003</v>
      </c>
      <c r="H817" t="s">
        <v>17</v>
      </c>
      <c r="I817" t="s">
        <v>63</v>
      </c>
      <c r="J817" t="s">
        <v>32</v>
      </c>
      <c r="K817" t="s">
        <v>20</v>
      </c>
      <c r="L817" t="s">
        <v>34</v>
      </c>
      <c r="M817" t="s">
        <v>22</v>
      </c>
      <c r="N817" t="s">
        <v>22</v>
      </c>
      <c r="O817" t="str">
        <f>VLOOKUP(A817,Sheet1!A:D,4,0)</f>
        <v>Manual</v>
      </c>
      <c r="P817">
        <f>VLOOKUP(A817,Sheet1!A:I,8,0)</f>
        <v>361100</v>
      </c>
      <c r="Q817">
        <f>VLOOKUP(A817,Sheet1!A:I,9,0)</f>
        <v>0</v>
      </c>
      <c r="R817">
        <f>VLOOKUP(A817,Sheet1!A:E,5,0)</f>
        <v>141110</v>
      </c>
      <c r="S817">
        <f>VLOOKUP(A817,Sheet1!A:F,6,0)</f>
        <v>176850</v>
      </c>
      <c r="U817" t="e">
        <f>VLOOKUP(A817,New_scrd!A:H,8,0)</f>
        <v>#N/A</v>
      </c>
    </row>
    <row r="818" spans="1:21" hidden="1" x14ac:dyDescent="0.3">
      <c r="A818" t="s">
        <v>864</v>
      </c>
      <c r="B818" t="s">
        <v>24</v>
      </c>
      <c r="C818">
        <v>49</v>
      </c>
      <c r="D818" t="s">
        <v>28</v>
      </c>
      <c r="E818">
        <v>2012</v>
      </c>
      <c r="F818">
        <v>34</v>
      </c>
      <c r="G818">
        <v>0.62419587300000001</v>
      </c>
      <c r="H818" t="s">
        <v>17</v>
      </c>
      <c r="I818" t="s">
        <v>50</v>
      </c>
      <c r="J818" t="s">
        <v>80</v>
      </c>
      <c r="K818" t="s">
        <v>109</v>
      </c>
      <c r="L818" t="s">
        <v>34</v>
      </c>
      <c r="M818" t="s">
        <v>22</v>
      </c>
      <c r="N818" t="s">
        <v>37</v>
      </c>
      <c r="O818" t="str">
        <f>VLOOKUP(A818,Sheet1!A:D,4,0)</f>
        <v>Manual</v>
      </c>
      <c r="P818">
        <f>VLOOKUP(A818,Sheet1!A:I,8,0)</f>
        <v>560713</v>
      </c>
      <c r="Q818">
        <f>VLOOKUP(A818,Sheet1!A:I,9,0)</f>
        <v>0</v>
      </c>
      <c r="R818">
        <f>VLOOKUP(A818,Sheet1!A:E,5,0)</f>
        <v>192055</v>
      </c>
      <c r="S818">
        <f>VLOOKUP(A818,Sheet1!A:F,6,0)</f>
        <v>234320</v>
      </c>
      <c r="U818" t="e">
        <f>VLOOKUP(A818,New_scrd!A:H,8,0)</f>
        <v>#N/A</v>
      </c>
    </row>
    <row r="819" spans="1:21" hidden="1" x14ac:dyDescent="0.3">
      <c r="A819" t="s">
        <v>865</v>
      </c>
      <c r="B819" t="s">
        <v>24</v>
      </c>
      <c r="C819">
        <v>37</v>
      </c>
      <c r="D819" t="s">
        <v>28</v>
      </c>
      <c r="E819">
        <v>2012</v>
      </c>
      <c r="F819">
        <v>57</v>
      </c>
      <c r="G819">
        <v>0.62777365900000004</v>
      </c>
      <c r="H819" t="s">
        <v>72</v>
      </c>
      <c r="I819" t="s">
        <v>54</v>
      </c>
      <c r="J819" t="s">
        <v>32</v>
      </c>
      <c r="K819" t="s">
        <v>109</v>
      </c>
      <c r="L819" t="s">
        <v>21</v>
      </c>
      <c r="M819" t="s">
        <v>22</v>
      </c>
      <c r="N819" t="s">
        <v>37</v>
      </c>
      <c r="O819" t="str">
        <f>VLOOKUP(A819,Sheet1!A:D,4,0)</f>
        <v>NA</v>
      </c>
      <c r="P819">
        <f>VLOOKUP(A819,Sheet1!A:I,8,0)</f>
        <v>490980</v>
      </c>
      <c r="Q819">
        <f>VLOOKUP(A819,Sheet1!A:I,9,0)</f>
        <v>0</v>
      </c>
      <c r="R819">
        <f>VLOOKUP(A819,Sheet1!A:E,5,0)</f>
        <v>385411</v>
      </c>
      <c r="S819">
        <f>VLOOKUP(A819,Sheet1!A:F,6,0)</f>
        <v>415058</v>
      </c>
      <c r="U819" t="e">
        <f>VLOOKUP(A819,New_scrd!A:H,8,0)</f>
        <v>#N/A</v>
      </c>
    </row>
    <row r="820" spans="1:21" hidden="1" x14ac:dyDescent="0.3">
      <c r="A820" t="s">
        <v>866</v>
      </c>
      <c r="B820" t="s">
        <v>15</v>
      </c>
      <c r="C820">
        <v>49</v>
      </c>
      <c r="D820" t="s">
        <v>68</v>
      </c>
      <c r="E820">
        <v>2006</v>
      </c>
      <c r="F820">
        <v>57</v>
      </c>
      <c r="G820">
        <v>0.59005857100000003</v>
      </c>
      <c r="H820" t="s">
        <v>72</v>
      </c>
      <c r="I820" t="s">
        <v>293</v>
      </c>
      <c r="J820" t="s">
        <v>19</v>
      </c>
      <c r="K820" t="s">
        <v>43</v>
      </c>
      <c r="L820" t="s">
        <v>26</v>
      </c>
      <c r="M820" t="s">
        <v>22</v>
      </c>
      <c r="N820" t="s">
        <v>22</v>
      </c>
      <c r="O820" t="str">
        <f>VLOOKUP(A820,Sheet1!A:D,4,0)</f>
        <v>Red</v>
      </c>
      <c r="P820">
        <f>VLOOKUP(A820,Sheet1!A:I,8,0)</f>
        <v>302263</v>
      </c>
      <c r="Q820">
        <f>VLOOKUP(A820,Sheet1!A:I,9,0)</f>
        <v>0</v>
      </c>
      <c r="R820">
        <f>VLOOKUP(A820,Sheet1!A:E,5,0)</f>
        <v>288729</v>
      </c>
      <c r="S820">
        <f>VLOOKUP(A820,Sheet1!A:F,6,0)</f>
        <v>288729</v>
      </c>
      <c r="U820" t="e">
        <f>VLOOKUP(A820,New_scrd!A:H,8,0)</f>
        <v>#N/A</v>
      </c>
    </row>
    <row r="821" spans="1:21" hidden="1" x14ac:dyDescent="0.3">
      <c r="A821" t="s">
        <v>867</v>
      </c>
      <c r="B821" t="s">
        <v>24</v>
      </c>
      <c r="C821">
        <v>37</v>
      </c>
      <c r="D821" t="s">
        <v>28</v>
      </c>
      <c r="E821">
        <v>2010</v>
      </c>
      <c r="F821">
        <v>20</v>
      </c>
      <c r="G821">
        <v>0.62730372400000001</v>
      </c>
      <c r="H821" t="s">
        <v>17</v>
      </c>
      <c r="I821" t="s">
        <v>50</v>
      </c>
      <c r="J821" t="s">
        <v>50</v>
      </c>
      <c r="K821" t="s">
        <v>50</v>
      </c>
      <c r="L821" t="s">
        <v>50</v>
      </c>
      <c r="M821" t="s">
        <v>37</v>
      </c>
      <c r="N821" t="s">
        <v>22</v>
      </c>
      <c r="O821" t="str">
        <f>VLOOKUP(A821,Sheet1!A:D,4,0)</f>
        <v>NA</v>
      </c>
      <c r="P821">
        <f>VLOOKUP(A821,Sheet1!A:I,8,0)</f>
        <v>541454</v>
      </c>
      <c r="Q821">
        <f>VLOOKUP(A821,Sheet1!A:I,9,0)</f>
        <v>541454</v>
      </c>
      <c r="R821">
        <f>VLOOKUP(A821,Sheet1!A:E,5,0)</f>
        <v>199118</v>
      </c>
      <c r="S821">
        <f>VLOOKUP(A821,Sheet1!A:F,6,0)</f>
        <v>298298</v>
      </c>
      <c r="U821" t="e">
        <f>VLOOKUP(A821,New_scrd!A:H,8,0)</f>
        <v>#N/A</v>
      </c>
    </row>
    <row r="822" spans="1:21" hidden="1" x14ac:dyDescent="0.3">
      <c r="A822" t="s">
        <v>868</v>
      </c>
      <c r="B822" t="s">
        <v>24</v>
      </c>
      <c r="C822">
        <v>31</v>
      </c>
      <c r="D822" t="s">
        <v>31</v>
      </c>
      <c r="E822">
        <v>2005</v>
      </c>
      <c r="F822">
        <v>20</v>
      </c>
      <c r="G822">
        <v>0.63049250499999998</v>
      </c>
      <c r="H822" t="s">
        <v>17</v>
      </c>
      <c r="I822" t="s">
        <v>50</v>
      </c>
      <c r="J822" t="s">
        <v>50</v>
      </c>
      <c r="K822" t="s">
        <v>50</v>
      </c>
      <c r="L822" t="s">
        <v>50</v>
      </c>
      <c r="M822" t="s">
        <v>22</v>
      </c>
      <c r="N822" t="s">
        <v>37</v>
      </c>
      <c r="O822" t="str">
        <f>VLOOKUP(A822,Sheet1!A:D,4,0)</f>
        <v>Manual</v>
      </c>
      <c r="P822">
        <f>VLOOKUP(A822,Sheet1!A:I,8,0)</f>
        <v>322598</v>
      </c>
      <c r="Q822">
        <f>VLOOKUP(A822,Sheet1!A:I,9,0)</f>
        <v>0</v>
      </c>
      <c r="R822">
        <f>VLOOKUP(A822,Sheet1!A:E,5,0)</f>
        <v>148402</v>
      </c>
      <c r="S822">
        <f>VLOOKUP(A822,Sheet1!A:F,6,0)</f>
        <v>199020</v>
      </c>
      <c r="U822" t="e">
        <f>VLOOKUP(A822,New_scrd!A:H,8,0)</f>
        <v>#N/A</v>
      </c>
    </row>
    <row r="823" spans="1:21" hidden="1" x14ac:dyDescent="0.3">
      <c r="A823" t="s">
        <v>869</v>
      </c>
      <c r="B823" t="s">
        <v>24</v>
      </c>
      <c r="C823">
        <v>25</v>
      </c>
      <c r="D823" t="s">
        <v>414</v>
      </c>
      <c r="E823">
        <v>2015</v>
      </c>
      <c r="F823">
        <v>39</v>
      </c>
      <c r="G823">
        <v>0.63114000000000003</v>
      </c>
      <c r="H823" t="s">
        <v>17</v>
      </c>
      <c r="I823" t="s">
        <v>63</v>
      </c>
      <c r="J823" t="s">
        <v>32</v>
      </c>
      <c r="K823" t="s">
        <v>20</v>
      </c>
      <c r="L823" t="s">
        <v>21</v>
      </c>
      <c r="M823" t="s">
        <v>22</v>
      </c>
      <c r="N823" t="s">
        <v>22</v>
      </c>
      <c r="O823" t="str">
        <f>VLOOKUP(A823,Sheet1!A:D,4,0)</f>
        <v>NA</v>
      </c>
      <c r="P823">
        <f>VLOOKUP(A823,Sheet1!A:I,8,0)</f>
        <v>493910</v>
      </c>
      <c r="Q823">
        <f>VLOOKUP(A823,Sheet1!A:I,9,0)</f>
        <v>0</v>
      </c>
      <c r="R823">
        <f>VLOOKUP(A823,Sheet1!A:E,5,0)</f>
        <v>474111</v>
      </c>
      <c r="S823">
        <f>VLOOKUP(A823,Sheet1!A:F,6,0)</f>
        <v>474111</v>
      </c>
      <c r="U823" t="e">
        <f>VLOOKUP(A823,New_scrd!A:H,8,0)</f>
        <v>#N/A</v>
      </c>
    </row>
    <row r="824" spans="1:21" hidden="1" x14ac:dyDescent="0.3">
      <c r="A824" t="s">
        <v>870</v>
      </c>
      <c r="B824" t="s">
        <v>15</v>
      </c>
      <c r="C824">
        <v>49</v>
      </c>
      <c r="D824" t="s">
        <v>16</v>
      </c>
      <c r="E824">
        <v>2011</v>
      </c>
      <c r="F824">
        <v>46</v>
      </c>
      <c r="G824">
        <v>0.74947303200000004</v>
      </c>
      <c r="H824" t="s">
        <v>72</v>
      </c>
      <c r="I824" t="s">
        <v>50</v>
      </c>
      <c r="J824" t="s">
        <v>50</v>
      </c>
      <c r="K824" t="s">
        <v>50</v>
      </c>
      <c r="L824" t="s">
        <v>50</v>
      </c>
      <c r="M824" t="s">
        <v>22</v>
      </c>
      <c r="N824" t="s">
        <v>37</v>
      </c>
      <c r="O824" t="str">
        <f>VLOOKUP(A824,Sheet1!A:D,4,0)</f>
        <v>NA</v>
      </c>
      <c r="P824">
        <f>VLOOKUP(A824,Sheet1!A:I,8,0)</f>
        <v>634262</v>
      </c>
      <c r="Q824">
        <f>VLOOKUP(A824,Sheet1!A:I,9,0)</f>
        <v>0</v>
      </c>
      <c r="R824">
        <f>VLOOKUP(A824,Sheet1!A:E,5,0)</f>
        <v>340552</v>
      </c>
      <c r="S824">
        <f>VLOOKUP(A824,Sheet1!A:F,6,0)</f>
        <v>371176</v>
      </c>
      <c r="U824" t="e">
        <f>VLOOKUP(A824,New_scrd!A:H,8,0)</f>
        <v>#N/A</v>
      </c>
    </row>
    <row r="825" spans="1:21" hidden="1" x14ac:dyDescent="0.3">
      <c r="A825" t="s">
        <v>871</v>
      </c>
      <c r="B825" t="s">
        <v>15</v>
      </c>
      <c r="C825">
        <v>37</v>
      </c>
      <c r="D825" t="s">
        <v>16</v>
      </c>
      <c r="E825">
        <v>2006</v>
      </c>
      <c r="F825">
        <v>25</v>
      </c>
      <c r="G825">
        <v>0.67577857100000005</v>
      </c>
      <c r="H825" t="s">
        <v>72</v>
      </c>
      <c r="I825" t="s">
        <v>63</v>
      </c>
      <c r="J825" t="s">
        <v>19</v>
      </c>
      <c r="K825" t="s">
        <v>109</v>
      </c>
      <c r="L825" t="s">
        <v>26</v>
      </c>
      <c r="M825" t="s">
        <v>22</v>
      </c>
      <c r="N825" t="s">
        <v>37</v>
      </c>
      <c r="O825" t="str">
        <f>VLOOKUP(A825,Sheet1!A:D,4,0)</f>
        <v>NA</v>
      </c>
      <c r="P825">
        <f>VLOOKUP(A825,Sheet1!A:I,8,0)</f>
        <v>338470</v>
      </c>
      <c r="Q825">
        <f>VLOOKUP(A825,Sheet1!A:I,9,0)</f>
        <v>0</v>
      </c>
      <c r="R825">
        <f>VLOOKUP(A825,Sheet1!A:E,5,0)</f>
        <v>322425</v>
      </c>
      <c r="S825">
        <f>VLOOKUP(A825,Sheet1!A:F,6,0)</f>
        <v>343920</v>
      </c>
      <c r="U825" t="e">
        <f>VLOOKUP(A825,New_scrd!A:H,8,0)</f>
        <v>#N/A</v>
      </c>
    </row>
    <row r="826" spans="1:21" hidden="1" x14ac:dyDescent="0.3">
      <c r="A826" t="s">
        <v>872</v>
      </c>
      <c r="B826" t="s">
        <v>24</v>
      </c>
      <c r="C826">
        <v>49</v>
      </c>
      <c r="D826" t="s">
        <v>31</v>
      </c>
      <c r="E826">
        <v>2005</v>
      </c>
      <c r="F826">
        <v>43</v>
      </c>
      <c r="G826">
        <v>0.62253756999999998</v>
      </c>
      <c r="H826" t="s">
        <v>17</v>
      </c>
      <c r="I826" t="s">
        <v>63</v>
      </c>
      <c r="J826" t="s">
        <v>19</v>
      </c>
      <c r="K826" t="s">
        <v>20</v>
      </c>
      <c r="L826" t="s">
        <v>34</v>
      </c>
      <c r="M826" t="s">
        <v>22</v>
      </c>
      <c r="N826" t="s">
        <v>22</v>
      </c>
      <c r="O826" t="str">
        <f>VLOOKUP(A826,Sheet1!A:D,4,0)</f>
        <v>Green</v>
      </c>
      <c r="P826">
        <f>VLOOKUP(A826,Sheet1!A:I,8,0)</f>
        <v>407461</v>
      </c>
      <c r="Q826">
        <f>VLOOKUP(A826,Sheet1!A:I,9,0)</f>
        <v>0</v>
      </c>
      <c r="R826">
        <f>VLOOKUP(A826,Sheet1!A:E,5,0)</f>
        <v>150488</v>
      </c>
      <c r="S826">
        <f>VLOOKUP(A826,Sheet1!A:F,6,0)</f>
        <v>193171</v>
      </c>
      <c r="U826" t="e">
        <f>VLOOKUP(A826,New_scrd!A:H,8,0)</f>
        <v>#N/A</v>
      </c>
    </row>
    <row r="827" spans="1:21" hidden="1" x14ac:dyDescent="0.3">
      <c r="A827" t="s">
        <v>873</v>
      </c>
      <c r="B827" t="s">
        <v>24</v>
      </c>
      <c r="C827">
        <v>61</v>
      </c>
      <c r="D827" t="s">
        <v>25</v>
      </c>
      <c r="E827">
        <v>2010</v>
      </c>
      <c r="F827">
        <v>39</v>
      </c>
      <c r="G827">
        <v>0.69699199999999994</v>
      </c>
      <c r="H827" t="s">
        <v>72</v>
      </c>
      <c r="I827" t="s">
        <v>46</v>
      </c>
      <c r="J827" t="s">
        <v>80</v>
      </c>
      <c r="K827" t="s">
        <v>20</v>
      </c>
      <c r="L827" t="s">
        <v>34</v>
      </c>
      <c r="M827" t="s">
        <v>37</v>
      </c>
      <c r="N827" t="s">
        <v>22</v>
      </c>
      <c r="O827" t="str">
        <f>VLOOKUP(A827,Sheet1!A:D,4,0)</f>
        <v>Green</v>
      </c>
      <c r="P827">
        <f>VLOOKUP(A827,Sheet1!A:I,8,0)</f>
        <v>569037</v>
      </c>
      <c r="Q827">
        <f>VLOOKUP(A827,Sheet1!A:I,9,0)</f>
        <v>0</v>
      </c>
      <c r="R827">
        <f>VLOOKUP(A827,Sheet1!A:E,5,0)</f>
        <v>412628</v>
      </c>
      <c r="S827">
        <f>VLOOKUP(A827,Sheet1!A:F,6,0)</f>
        <v>449120</v>
      </c>
      <c r="U827" t="e">
        <f>VLOOKUP(A827,New_scrd!A:H,8,0)</f>
        <v>#N/A</v>
      </c>
    </row>
    <row r="828" spans="1:21" hidden="1" x14ac:dyDescent="0.3">
      <c r="A828" t="s">
        <v>874</v>
      </c>
      <c r="B828" t="s">
        <v>24</v>
      </c>
      <c r="C828">
        <v>37</v>
      </c>
      <c r="D828" t="s">
        <v>31</v>
      </c>
      <c r="E828">
        <v>2013</v>
      </c>
      <c r="F828">
        <v>22</v>
      </c>
      <c r="G828">
        <v>0.608227619</v>
      </c>
      <c r="H828" t="s">
        <v>17</v>
      </c>
      <c r="I828" t="s">
        <v>50</v>
      </c>
      <c r="J828" t="s">
        <v>50</v>
      </c>
      <c r="K828" t="s">
        <v>50</v>
      </c>
      <c r="L828" t="s">
        <v>50</v>
      </c>
      <c r="M828" t="s">
        <v>22</v>
      </c>
      <c r="N828" t="s">
        <v>22</v>
      </c>
      <c r="O828" t="str">
        <f>VLOOKUP(A828,Sheet1!A:D,4,0)</f>
        <v>Green</v>
      </c>
      <c r="P828">
        <f>VLOOKUP(A828,Sheet1!A:I,8,0)</f>
        <v>534785</v>
      </c>
      <c r="Q828">
        <f>VLOOKUP(A828,Sheet1!A:I,9,0)</f>
        <v>0</v>
      </c>
      <c r="R828">
        <f>VLOOKUP(A828,Sheet1!A:E,5,0)</f>
        <v>341236.2</v>
      </c>
      <c r="S828">
        <f>VLOOKUP(A828,Sheet1!A:F,6,0)</f>
        <v>362388</v>
      </c>
      <c r="U828" t="e">
        <f>VLOOKUP(A828,New_scrd!A:H,8,0)</f>
        <v>#N/A</v>
      </c>
    </row>
    <row r="829" spans="1:21" hidden="1" x14ac:dyDescent="0.3">
      <c r="A829" t="s">
        <v>875</v>
      </c>
      <c r="B829" t="s">
        <v>15</v>
      </c>
      <c r="C829">
        <v>61</v>
      </c>
      <c r="D829" t="s">
        <v>31</v>
      </c>
      <c r="E829">
        <v>2012</v>
      </c>
      <c r="F829">
        <v>36</v>
      </c>
      <c r="G829">
        <v>0.82737561000000004</v>
      </c>
      <c r="H829" t="s">
        <v>17</v>
      </c>
      <c r="I829" t="s">
        <v>54</v>
      </c>
      <c r="J829" t="s">
        <v>19</v>
      </c>
      <c r="K829" t="s">
        <v>109</v>
      </c>
      <c r="L829" t="s">
        <v>21</v>
      </c>
      <c r="M829" t="s">
        <v>22</v>
      </c>
      <c r="N829" t="s">
        <v>37</v>
      </c>
      <c r="O829" t="str">
        <f>VLOOKUP(A829,Sheet1!A:D,4,0)</f>
        <v>Yellow</v>
      </c>
      <c r="P829">
        <f>VLOOKUP(A829,Sheet1!A:I,8,0)</f>
        <v>796926</v>
      </c>
      <c r="Q829">
        <f>VLOOKUP(A829,Sheet1!A:I,9,0)</f>
        <v>0</v>
      </c>
      <c r="R829">
        <f>VLOOKUP(A829,Sheet1!A:E,5,0)</f>
        <v>488284</v>
      </c>
      <c r="S829">
        <f>VLOOKUP(A829,Sheet1!A:F,6,0)</f>
        <v>548492</v>
      </c>
      <c r="U829" t="e">
        <f>VLOOKUP(A829,New_scrd!A:H,8,0)</f>
        <v>#N/A</v>
      </c>
    </row>
    <row r="830" spans="1:21" hidden="1" x14ac:dyDescent="0.3">
      <c r="A830" t="s">
        <v>876</v>
      </c>
      <c r="B830" t="s">
        <v>24</v>
      </c>
      <c r="C830">
        <v>18</v>
      </c>
      <c r="D830" t="s">
        <v>414</v>
      </c>
      <c r="E830">
        <v>2012</v>
      </c>
      <c r="F830">
        <v>36</v>
      </c>
      <c r="G830">
        <v>0.174384236</v>
      </c>
      <c r="H830" t="s">
        <v>17</v>
      </c>
      <c r="I830" t="s">
        <v>293</v>
      </c>
      <c r="J830" t="s">
        <v>32</v>
      </c>
      <c r="K830" t="s">
        <v>78</v>
      </c>
      <c r="L830" t="s">
        <v>21</v>
      </c>
      <c r="M830" t="s">
        <v>22</v>
      </c>
      <c r="N830" t="s">
        <v>22</v>
      </c>
      <c r="O830" t="str">
        <f>VLOOKUP(A830,Sheet1!A:D,4,0)</f>
        <v>Manual</v>
      </c>
      <c r="P830">
        <f>VLOOKUP(A830,Sheet1!A:I,8,0)</f>
        <v>96902</v>
      </c>
      <c r="Q830">
        <f>VLOOKUP(A830,Sheet1!A:I,9,0)</f>
        <v>0</v>
      </c>
      <c r="R830">
        <f>VLOOKUP(A830,Sheet1!A:E,5,0)</f>
        <v>135020.06</v>
      </c>
      <c r="S830">
        <f>VLOOKUP(A830,Sheet1!A:F,6,0)</f>
        <v>164856</v>
      </c>
      <c r="U830" t="e">
        <f>VLOOKUP(A830,New_scrd!A:H,8,0)</f>
        <v>#N/A</v>
      </c>
    </row>
    <row r="831" spans="1:21" hidden="1" x14ac:dyDescent="0.3">
      <c r="A831" t="s">
        <v>877</v>
      </c>
      <c r="B831" t="s">
        <v>24</v>
      </c>
      <c r="C831">
        <v>61</v>
      </c>
      <c r="D831" t="s">
        <v>25</v>
      </c>
      <c r="E831">
        <v>2010</v>
      </c>
      <c r="F831">
        <v>32</v>
      </c>
      <c r="G831">
        <v>0.70627200000000001</v>
      </c>
      <c r="H831" t="s">
        <v>72</v>
      </c>
      <c r="I831" t="s">
        <v>46</v>
      </c>
      <c r="J831" t="s">
        <v>32</v>
      </c>
      <c r="K831" t="s">
        <v>20</v>
      </c>
      <c r="L831" t="s">
        <v>34</v>
      </c>
      <c r="M831" t="s">
        <v>22</v>
      </c>
      <c r="N831" t="s">
        <v>22</v>
      </c>
      <c r="O831" t="str">
        <f>VLOOKUP(A831,Sheet1!A:D,4,0)</f>
        <v>Green</v>
      </c>
      <c r="P831">
        <f>VLOOKUP(A831,Sheet1!A:I,8,0)</f>
        <v>520292</v>
      </c>
      <c r="Q831">
        <f>VLOOKUP(A831,Sheet1!A:I,9,0)</f>
        <v>0</v>
      </c>
      <c r="R831">
        <f>VLOOKUP(A831,Sheet1!A:E,5,0)</f>
        <v>438186</v>
      </c>
      <c r="S831">
        <f>VLOOKUP(A831,Sheet1!A:F,6,0)</f>
        <v>438186</v>
      </c>
      <c r="U831" t="e">
        <f>VLOOKUP(A831,New_scrd!A:H,8,0)</f>
        <v>#N/A</v>
      </c>
    </row>
    <row r="832" spans="1:21" hidden="1" x14ac:dyDescent="0.3">
      <c r="A832" t="s">
        <v>878</v>
      </c>
      <c r="B832" t="s">
        <v>24</v>
      </c>
      <c r="C832">
        <v>73</v>
      </c>
      <c r="D832" t="s">
        <v>68</v>
      </c>
      <c r="E832">
        <v>2006</v>
      </c>
      <c r="F832">
        <v>32</v>
      </c>
      <c r="G832">
        <v>0.805326667</v>
      </c>
      <c r="H832" t="s">
        <v>17</v>
      </c>
      <c r="I832" t="s">
        <v>18</v>
      </c>
      <c r="J832" t="s">
        <v>32</v>
      </c>
      <c r="K832" t="s">
        <v>20</v>
      </c>
      <c r="L832" t="s">
        <v>34</v>
      </c>
      <c r="M832" t="s">
        <v>37</v>
      </c>
      <c r="N832" t="s">
        <v>22</v>
      </c>
      <c r="O832" t="str">
        <f>VLOOKUP(A832,Sheet1!A:D,4,0)</f>
        <v>Manual</v>
      </c>
      <c r="P832">
        <f>VLOOKUP(A832,Sheet1!A:I,8,0)</f>
        <v>0</v>
      </c>
      <c r="Q832">
        <f>VLOOKUP(A832,Sheet1!A:I,9,0)</f>
        <v>0</v>
      </c>
      <c r="R832">
        <f>VLOOKUP(A832,Sheet1!A:E,5,0)</f>
        <v>27024</v>
      </c>
      <c r="S832">
        <f>VLOOKUP(A832,Sheet1!A:F,6,0)</f>
        <v>459408</v>
      </c>
      <c r="U832" t="e">
        <f>VLOOKUP(A832,New_scrd!A:H,8,0)</f>
        <v>#N/A</v>
      </c>
    </row>
    <row r="833" spans="1:21" hidden="1" x14ac:dyDescent="0.3">
      <c r="A833" t="s">
        <v>879</v>
      </c>
      <c r="B833" t="s">
        <v>24</v>
      </c>
      <c r="C833">
        <v>37</v>
      </c>
      <c r="D833" t="s">
        <v>31</v>
      </c>
      <c r="E833">
        <v>2006</v>
      </c>
      <c r="F833">
        <v>45</v>
      </c>
      <c r="G833">
        <v>0.83396142900000003</v>
      </c>
      <c r="H833" t="s">
        <v>72</v>
      </c>
      <c r="I833" t="s">
        <v>46</v>
      </c>
      <c r="J833" t="s">
        <v>80</v>
      </c>
      <c r="K833" t="s">
        <v>20</v>
      </c>
      <c r="L833" t="s">
        <v>34</v>
      </c>
      <c r="M833" t="s">
        <v>37</v>
      </c>
      <c r="N833" t="s">
        <v>37</v>
      </c>
      <c r="O833" t="str">
        <f>VLOOKUP(A833,Sheet1!A:D,4,0)</f>
        <v>Yellow</v>
      </c>
      <c r="P833">
        <f>VLOOKUP(A833,Sheet1!A:I,8,0)</f>
        <v>486773</v>
      </c>
      <c r="Q833">
        <f>VLOOKUP(A833,Sheet1!A:I,9,0)</f>
        <v>486773</v>
      </c>
      <c r="R833">
        <f>VLOOKUP(A833,Sheet1!A:E,5,0)</f>
        <v>243371.02</v>
      </c>
      <c r="S833">
        <f>VLOOKUP(A833,Sheet1!A:F,6,0)</f>
        <v>500700</v>
      </c>
      <c r="U833" t="e">
        <f>VLOOKUP(A833,New_scrd!A:H,8,0)</f>
        <v>#N/A</v>
      </c>
    </row>
    <row r="834" spans="1:21" hidden="1" x14ac:dyDescent="0.3">
      <c r="A834" t="s">
        <v>880</v>
      </c>
      <c r="B834" t="s">
        <v>24</v>
      </c>
      <c r="C834">
        <v>37</v>
      </c>
      <c r="D834" t="s">
        <v>28</v>
      </c>
      <c r="E834">
        <v>2012</v>
      </c>
      <c r="F834">
        <v>57</v>
      </c>
      <c r="G834">
        <v>0.77426113200000002</v>
      </c>
      <c r="H834" t="s">
        <v>72</v>
      </c>
      <c r="I834" t="s">
        <v>50</v>
      </c>
      <c r="J834" t="s">
        <v>50</v>
      </c>
      <c r="K834" t="s">
        <v>50</v>
      </c>
      <c r="L834" t="s">
        <v>50</v>
      </c>
      <c r="M834" t="s">
        <v>37</v>
      </c>
      <c r="N834" t="s">
        <v>22</v>
      </c>
      <c r="O834" t="str">
        <f>VLOOKUP(A834,Sheet1!A:D,4,0)</f>
        <v>Manual</v>
      </c>
      <c r="P834">
        <f>VLOOKUP(A834,Sheet1!A:I,8,0)</f>
        <v>658733</v>
      </c>
      <c r="Q834">
        <f>VLOOKUP(A834,Sheet1!A:I,9,0)</f>
        <v>658733</v>
      </c>
      <c r="R834">
        <f>VLOOKUP(A834,Sheet1!A:E,5,0)</f>
        <v>541136</v>
      </c>
      <c r="S834">
        <f>VLOOKUP(A834,Sheet1!A:F,6,0)</f>
        <v>633486</v>
      </c>
      <c r="U834" t="e">
        <f>VLOOKUP(A834,New_scrd!A:H,8,0)</f>
        <v>#N/A</v>
      </c>
    </row>
    <row r="835" spans="1:21" hidden="1" x14ac:dyDescent="0.3">
      <c r="A835" t="s">
        <v>881</v>
      </c>
      <c r="B835" t="s">
        <v>24</v>
      </c>
      <c r="C835">
        <v>61</v>
      </c>
      <c r="D835" t="s">
        <v>414</v>
      </c>
      <c r="E835">
        <v>2012</v>
      </c>
      <c r="F835">
        <v>37</v>
      </c>
      <c r="G835">
        <v>0.60964628899999995</v>
      </c>
      <c r="H835" t="s">
        <v>17</v>
      </c>
      <c r="I835" t="s">
        <v>18</v>
      </c>
      <c r="J835" t="s">
        <v>19</v>
      </c>
      <c r="K835" t="s">
        <v>20</v>
      </c>
      <c r="L835" t="s">
        <v>26</v>
      </c>
      <c r="M835" t="s">
        <v>37</v>
      </c>
      <c r="N835" t="s">
        <v>22</v>
      </c>
      <c r="O835" t="str">
        <f>VLOOKUP(A835,Sheet1!A:D,4,0)</f>
        <v>NA</v>
      </c>
      <c r="P835">
        <f>VLOOKUP(A835,Sheet1!A:I,8,0)</f>
        <v>587332</v>
      </c>
      <c r="Q835">
        <f>VLOOKUP(A835,Sheet1!A:I,9,0)</f>
        <v>587332</v>
      </c>
      <c r="R835">
        <f>VLOOKUP(A835,Sheet1!A:E,5,0)</f>
        <v>128106</v>
      </c>
      <c r="S835">
        <f>VLOOKUP(A835,Sheet1!A:F,6,0)</f>
        <v>308742</v>
      </c>
      <c r="U835" t="e">
        <f>VLOOKUP(A835,New_scrd!A:H,8,0)</f>
        <v>#N/A</v>
      </c>
    </row>
    <row r="836" spans="1:21" hidden="1" x14ac:dyDescent="0.3">
      <c r="A836" t="s">
        <v>882</v>
      </c>
      <c r="B836" t="s">
        <v>24</v>
      </c>
      <c r="C836">
        <v>48</v>
      </c>
      <c r="D836" t="s">
        <v>414</v>
      </c>
      <c r="E836">
        <v>2013</v>
      </c>
      <c r="F836">
        <v>36</v>
      </c>
      <c r="G836">
        <v>0.48304761899999998</v>
      </c>
      <c r="H836" t="s">
        <v>17</v>
      </c>
      <c r="I836" t="s">
        <v>54</v>
      </c>
      <c r="J836" t="s">
        <v>32</v>
      </c>
      <c r="K836" t="s">
        <v>43</v>
      </c>
      <c r="L836" t="s">
        <v>34</v>
      </c>
      <c r="M836" t="s">
        <v>22</v>
      </c>
      <c r="N836" t="s">
        <v>37</v>
      </c>
      <c r="O836" t="str">
        <f>VLOOKUP(A836,Sheet1!A:D,4,0)</f>
        <v>Manual</v>
      </c>
      <c r="P836">
        <f>VLOOKUP(A836,Sheet1!A:I,8,0)</f>
        <v>441441</v>
      </c>
      <c r="Q836">
        <f>VLOOKUP(A836,Sheet1!A:I,9,0)</f>
        <v>0</v>
      </c>
      <c r="R836">
        <f>VLOOKUP(A836,Sheet1!A:E,5,0)</f>
        <v>253500</v>
      </c>
      <c r="S836">
        <f>VLOOKUP(A836,Sheet1!A:F,6,0)</f>
        <v>268478</v>
      </c>
      <c r="U836" t="e">
        <f>VLOOKUP(A836,New_scrd!A:H,8,0)</f>
        <v>#N/A</v>
      </c>
    </row>
    <row r="837" spans="1:21" hidden="1" x14ac:dyDescent="0.3">
      <c r="A837" t="s">
        <v>883</v>
      </c>
      <c r="B837" t="s">
        <v>24</v>
      </c>
      <c r="C837">
        <v>49</v>
      </c>
      <c r="D837" t="s">
        <v>16</v>
      </c>
      <c r="E837">
        <v>2010</v>
      </c>
      <c r="F837">
        <v>30</v>
      </c>
      <c r="G837">
        <v>0.62026544900000002</v>
      </c>
      <c r="H837" t="s">
        <v>17</v>
      </c>
      <c r="I837" t="s">
        <v>50</v>
      </c>
      <c r="J837" t="s">
        <v>80</v>
      </c>
      <c r="K837" t="s">
        <v>227</v>
      </c>
      <c r="L837" t="s">
        <v>34</v>
      </c>
      <c r="M837" t="s">
        <v>22</v>
      </c>
      <c r="N837" t="s">
        <v>37</v>
      </c>
      <c r="O837" t="str">
        <f>VLOOKUP(A837,Sheet1!A:D,4,0)</f>
        <v>Manual</v>
      </c>
      <c r="P837">
        <f>VLOOKUP(A837,Sheet1!A:I,8,0)</f>
        <v>519175</v>
      </c>
      <c r="Q837">
        <f>VLOOKUP(A837,Sheet1!A:I,9,0)</f>
        <v>0</v>
      </c>
      <c r="R837">
        <f>VLOOKUP(A837,Sheet1!A:E,5,0)</f>
        <v>147169</v>
      </c>
      <c r="S837">
        <f>VLOOKUP(A837,Sheet1!A:F,6,0)</f>
        <v>207230</v>
      </c>
      <c r="U837" t="e">
        <f>VLOOKUP(A837,New_scrd!A:H,8,0)</f>
        <v>#N/A</v>
      </c>
    </row>
    <row r="838" spans="1:21" hidden="1" x14ac:dyDescent="0.3">
      <c r="A838" t="s">
        <v>884</v>
      </c>
      <c r="B838" t="s">
        <v>15</v>
      </c>
      <c r="C838">
        <v>61</v>
      </c>
      <c r="D838" t="s">
        <v>28</v>
      </c>
      <c r="E838">
        <v>2016</v>
      </c>
      <c r="F838">
        <v>49</v>
      </c>
      <c r="G838">
        <v>0.72212402099999995</v>
      </c>
      <c r="H838" t="s">
        <v>72</v>
      </c>
      <c r="I838" t="s">
        <v>50</v>
      </c>
      <c r="J838" t="s">
        <v>50</v>
      </c>
      <c r="K838" t="s">
        <v>50</v>
      </c>
      <c r="L838" t="s">
        <v>50</v>
      </c>
      <c r="M838" t="s">
        <v>37</v>
      </c>
      <c r="N838" t="s">
        <v>22</v>
      </c>
      <c r="O838" t="str">
        <f>VLOOKUP(A838,Sheet1!A:D,4,0)</f>
        <v>NA</v>
      </c>
      <c r="P838">
        <f>VLOOKUP(A838,Sheet1!A:I,8,0)</f>
        <v>863438</v>
      </c>
      <c r="Q838">
        <f>VLOOKUP(A838,Sheet1!A:I,9,0)</f>
        <v>863438</v>
      </c>
      <c r="R838">
        <f>VLOOKUP(A838,Sheet1!A:E,5,0)</f>
        <v>328437</v>
      </c>
      <c r="S838">
        <f>VLOOKUP(A838,Sheet1!A:F,6,0)</f>
        <v>457365</v>
      </c>
      <c r="U838" t="e">
        <f>VLOOKUP(A838,New_scrd!A:H,8,0)</f>
        <v>#N/A</v>
      </c>
    </row>
    <row r="839" spans="1:21" hidden="1" x14ac:dyDescent="0.3">
      <c r="A839" t="s">
        <v>885</v>
      </c>
      <c r="B839" t="s">
        <v>24</v>
      </c>
      <c r="C839">
        <v>61</v>
      </c>
      <c r="D839" t="s">
        <v>25</v>
      </c>
      <c r="E839">
        <v>2014</v>
      </c>
      <c r="F839">
        <v>52</v>
      </c>
      <c r="G839">
        <v>0.76567121400000004</v>
      </c>
      <c r="H839" t="s">
        <v>72</v>
      </c>
      <c r="I839" t="s">
        <v>46</v>
      </c>
      <c r="J839" t="s">
        <v>32</v>
      </c>
      <c r="K839" t="s">
        <v>109</v>
      </c>
      <c r="L839" t="s">
        <v>21</v>
      </c>
      <c r="M839" t="s">
        <v>37</v>
      </c>
      <c r="N839" t="s">
        <v>22</v>
      </c>
      <c r="O839" t="str">
        <f>VLOOKUP(A839,Sheet1!A:D,4,0)</f>
        <v>Green</v>
      </c>
      <c r="P839">
        <f>VLOOKUP(A839,Sheet1!A:I,8,0)</f>
        <v>901856</v>
      </c>
      <c r="Q839">
        <f>VLOOKUP(A839,Sheet1!A:I,9,0)</f>
        <v>901856</v>
      </c>
      <c r="R839">
        <f>VLOOKUP(A839,Sheet1!A:E,5,0)</f>
        <v>327115.34999999998</v>
      </c>
      <c r="S839">
        <f>VLOOKUP(A839,Sheet1!A:F,6,0)</f>
        <v>571249</v>
      </c>
      <c r="U839" t="e">
        <f>VLOOKUP(A839,New_scrd!A:H,8,0)</f>
        <v>#N/A</v>
      </c>
    </row>
    <row r="840" spans="1:21" hidden="1" x14ac:dyDescent="0.3">
      <c r="A840" t="s">
        <v>886</v>
      </c>
      <c r="B840" t="s">
        <v>24</v>
      </c>
      <c r="C840">
        <v>61</v>
      </c>
      <c r="D840" t="s">
        <v>16</v>
      </c>
      <c r="E840">
        <v>2011</v>
      </c>
      <c r="F840">
        <v>36</v>
      </c>
      <c r="G840">
        <v>0.82788232299999998</v>
      </c>
      <c r="H840" t="s">
        <v>72</v>
      </c>
      <c r="I840" t="s">
        <v>63</v>
      </c>
      <c r="J840" t="s">
        <v>32</v>
      </c>
      <c r="K840" t="s">
        <v>20</v>
      </c>
      <c r="L840" t="s">
        <v>26</v>
      </c>
      <c r="M840" t="s">
        <v>22</v>
      </c>
      <c r="N840" t="s">
        <v>37</v>
      </c>
      <c r="O840" t="str">
        <f>VLOOKUP(A840,Sheet1!A:D,4,0)</f>
        <v>Green</v>
      </c>
      <c r="P840">
        <f>VLOOKUP(A840,Sheet1!A:I,8,0)</f>
        <v>700589</v>
      </c>
      <c r="Q840">
        <f>VLOOKUP(A840,Sheet1!A:I,9,0)</f>
        <v>0</v>
      </c>
      <c r="R840">
        <f>VLOOKUP(A840,Sheet1!A:E,5,0)</f>
        <v>557100</v>
      </c>
      <c r="S840">
        <f>VLOOKUP(A840,Sheet1!A:F,6,0)</f>
        <v>557100</v>
      </c>
      <c r="U840" t="e">
        <f>VLOOKUP(A840,New_scrd!A:H,8,0)</f>
        <v>#N/A</v>
      </c>
    </row>
    <row r="841" spans="1:21" hidden="1" x14ac:dyDescent="0.3">
      <c r="A841" t="s">
        <v>887</v>
      </c>
      <c r="B841" t="s">
        <v>24</v>
      </c>
      <c r="C841">
        <v>60</v>
      </c>
      <c r="D841" t="s">
        <v>16</v>
      </c>
      <c r="E841">
        <v>2014</v>
      </c>
      <c r="F841">
        <v>52</v>
      </c>
      <c r="G841">
        <v>0.61096849499999994</v>
      </c>
      <c r="H841" t="s">
        <v>17</v>
      </c>
      <c r="I841" t="s">
        <v>293</v>
      </c>
      <c r="J841" t="s">
        <v>80</v>
      </c>
      <c r="K841" t="s">
        <v>20</v>
      </c>
      <c r="L841" t="s">
        <v>34</v>
      </c>
      <c r="M841" t="s">
        <v>22</v>
      </c>
      <c r="N841" t="s">
        <v>22</v>
      </c>
      <c r="O841" t="str">
        <f>VLOOKUP(A841,Sheet1!A:D,4,0)</f>
        <v>Manual</v>
      </c>
      <c r="P841">
        <f>VLOOKUP(A841,Sheet1!A:I,8,0)</f>
        <v>610903</v>
      </c>
      <c r="Q841">
        <f>VLOOKUP(A841,Sheet1!A:I,9,0)</f>
        <v>0</v>
      </c>
      <c r="R841">
        <f>VLOOKUP(A841,Sheet1!A:E,5,0)</f>
        <v>278025</v>
      </c>
      <c r="S841">
        <f>VLOOKUP(A841,Sheet1!A:F,6,0)</f>
        <v>278025</v>
      </c>
      <c r="U841" t="e">
        <f>VLOOKUP(A841,New_scrd!A:H,8,0)</f>
        <v>#N/A</v>
      </c>
    </row>
    <row r="842" spans="1:21" hidden="1" x14ac:dyDescent="0.3">
      <c r="A842" t="s">
        <v>888</v>
      </c>
      <c r="B842" t="s">
        <v>24</v>
      </c>
      <c r="C842">
        <v>49</v>
      </c>
      <c r="D842" t="s">
        <v>25</v>
      </c>
      <c r="E842">
        <v>2015</v>
      </c>
      <c r="F842">
        <v>37</v>
      </c>
      <c r="G842">
        <v>0.64022087000000005</v>
      </c>
      <c r="H842" t="s">
        <v>72</v>
      </c>
      <c r="I842" t="s">
        <v>50</v>
      </c>
      <c r="J842" t="s">
        <v>50</v>
      </c>
      <c r="K842" t="s">
        <v>50</v>
      </c>
      <c r="L842" t="s">
        <v>50</v>
      </c>
      <c r="M842" t="s">
        <v>22</v>
      </c>
      <c r="N842" t="s">
        <v>22</v>
      </c>
      <c r="O842" t="str">
        <f>VLOOKUP(A842,Sheet1!A:D,4,0)</f>
        <v>NA</v>
      </c>
      <c r="P842">
        <f>VLOOKUP(A842,Sheet1!A:I,8,0)</f>
        <v>605921</v>
      </c>
      <c r="Q842">
        <f>VLOOKUP(A842,Sheet1!A:I,9,0)</f>
        <v>0</v>
      </c>
      <c r="R842">
        <f>VLOOKUP(A842,Sheet1!A:E,5,0)</f>
        <v>458704</v>
      </c>
      <c r="S842">
        <f>VLOOKUP(A842,Sheet1!A:F,6,0)</f>
        <v>458704</v>
      </c>
      <c r="U842" t="e">
        <f>VLOOKUP(A842,New_scrd!A:H,8,0)</f>
        <v>#N/A</v>
      </c>
    </row>
    <row r="843" spans="1:21" hidden="1" x14ac:dyDescent="0.3">
      <c r="A843" t="s">
        <v>889</v>
      </c>
      <c r="B843" t="s">
        <v>24</v>
      </c>
      <c r="C843">
        <v>49</v>
      </c>
      <c r="D843" t="s">
        <v>16</v>
      </c>
      <c r="E843">
        <v>2009</v>
      </c>
      <c r="F843">
        <v>58</v>
      </c>
      <c r="G843">
        <v>0.61060537299999995</v>
      </c>
      <c r="H843" t="s">
        <v>17</v>
      </c>
      <c r="I843" t="s">
        <v>50</v>
      </c>
      <c r="J843" t="s">
        <v>50</v>
      </c>
      <c r="K843" t="s">
        <v>50</v>
      </c>
      <c r="L843" t="s">
        <v>50</v>
      </c>
      <c r="M843" t="s">
        <v>22</v>
      </c>
      <c r="N843" t="s">
        <v>37</v>
      </c>
      <c r="O843" t="str">
        <f>VLOOKUP(A843,Sheet1!A:D,4,0)</f>
        <v>Green</v>
      </c>
      <c r="P843">
        <f>VLOOKUP(A843,Sheet1!A:I,8,0)</f>
        <v>454235</v>
      </c>
      <c r="Q843">
        <f>VLOOKUP(A843,Sheet1!A:I,9,0)</f>
        <v>0</v>
      </c>
      <c r="R843">
        <f>VLOOKUP(A843,Sheet1!A:E,5,0)</f>
        <v>221221</v>
      </c>
      <c r="S843">
        <f>VLOOKUP(A843,Sheet1!A:F,6,0)</f>
        <v>221221</v>
      </c>
      <c r="U843" t="e">
        <f>VLOOKUP(A843,New_scrd!A:H,8,0)</f>
        <v>#N/A</v>
      </c>
    </row>
    <row r="844" spans="1:21" hidden="1" x14ac:dyDescent="0.3">
      <c r="A844" t="s">
        <v>890</v>
      </c>
      <c r="B844" t="s">
        <v>24</v>
      </c>
      <c r="C844">
        <v>37</v>
      </c>
      <c r="D844" t="s">
        <v>28</v>
      </c>
      <c r="E844">
        <v>2014</v>
      </c>
      <c r="F844">
        <v>37</v>
      </c>
      <c r="G844">
        <v>0.65664369899999997</v>
      </c>
      <c r="H844" t="s">
        <v>72</v>
      </c>
      <c r="I844" t="s">
        <v>50</v>
      </c>
      <c r="J844" t="s">
        <v>50</v>
      </c>
      <c r="K844" t="s">
        <v>50</v>
      </c>
      <c r="L844" t="s">
        <v>50</v>
      </c>
      <c r="M844" t="s">
        <v>37</v>
      </c>
      <c r="N844" t="s">
        <v>22</v>
      </c>
      <c r="O844" t="str">
        <f>VLOOKUP(A844,Sheet1!A:D,4,0)</f>
        <v>Green</v>
      </c>
      <c r="P844">
        <f>VLOOKUP(A844,Sheet1!A:I,8,0)</f>
        <v>495700</v>
      </c>
      <c r="Q844">
        <f>VLOOKUP(A844,Sheet1!A:I,9,0)</f>
        <v>0</v>
      </c>
      <c r="R844">
        <f>VLOOKUP(A844,Sheet1!A:E,5,0)</f>
        <v>534528</v>
      </c>
      <c r="S844">
        <f>VLOOKUP(A844,Sheet1!A:F,6,0)</f>
        <v>627460</v>
      </c>
      <c r="U844" t="e">
        <f>VLOOKUP(A844,New_scrd!A:H,8,0)</f>
        <v>#N/A</v>
      </c>
    </row>
    <row r="845" spans="1:21" hidden="1" x14ac:dyDescent="0.3">
      <c r="A845" t="s">
        <v>891</v>
      </c>
      <c r="B845" t="s">
        <v>15</v>
      </c>
      <c r="C845">
        <v>61</v>
      </c>
      <c r="D845" t="s">
        <v>68</v>
      </c>
      <c r="E845">
        <v>2010</v>
      </c>
      <c r="F845">
        <v>70</v>
      </c>
      <c r="G845">
        <v>0.39940413800000002</v>
      </c>
      <c r="H845" t="s">
        <v>72</v>
      </c>
      <c r="I845" t="s">
        <v>146</v>
      </c>
      <c r="J845" t="s">
        <v>32</v>
      </c>
      <c r="K845" t="s">
        <v>109</v>
      </c>
      <c r="L845" t="s">
        <v>21</v>
      </c>
      <c r="M845" t="s">
        <v>22</v>
      </c>
      <c r="N845" t="s">
        <v>37</v>
      </c>
      <c r="O845" t="str">
        <f>VLOOKUP(A845,Sheet1!A:D,4,0)</f>
        <v>Green</v>
      </c>
      <c r="P845">
        <f>VLOOKUP(A845,Sheet1!A:I,8,0)</f>
        <v>357627</v>
      </c>
      <c r="Q845">
        <f>VLOOKUP(A845,Sheet1!A:I,9,0)</f>
        <v>0</v>
      </c>
      <c r="R845">
        <f>VLOOKUP(A845,Sheet1!A:E,5,0)</f>
        <v>157656</v>
      </c>
      <c r="S845">
        <f>VLOOKUP(A845,Sheet1!A:F,6,0)</f>
        <v>190148</v>
      </c>
      <c r="U845" t="e">
        <f>VLOOKUP(A845,New_scrd!A:H,8,0)</f>
        <v>#N/A</v>
      </c>
    </row>
    <row r="846" spans="1:21" hidden="1" x14ac:dyDescent="0.3">
      <c r="A846" t="s">
        <v>892</v>
      </c>
      <c r="B846" t="s">
        <v>15</v>
      </c>
      <c r="C846">
        <v>60</v>
      </c>
      <c r="D846" t="s">
        <v>16</v>
      </c>
      <c r="E846">
        <v>2010</v>
      </c>
      <c r="F846">
        <v>38</v>
      </c>
      <c r="G846">
        <v>0.72064441400000001</v>
      </c>
      <c r="H846" t="s">
        <v>72</v>
      </c>
      <c r="I846" t="s">
        <v>54</v>
      </c>
      <c r="J846" t="s">
        <v>32</v>
      </c>
      <c r="K846" t="s">
        <v>43</v>
      </c>
      <c r="L846" t="s">
        <v>21</v>
      </c>
      <c r="M846" t="s">
        <v>22</v>
      </c>
      <c r="N846" t="s">
        <v>37</v>
      </c>
      <c r="O846" t="str">
        <f>VLOOKUP(A846,Sheet1!A:D,4,0)</f>
        <v>Green</v>
      </c>
      <c r="P846">
        <f>VLOOKUP(A846,Sheet1!A:I,8,0)</f>
        <v>550056</v>
      </c>
      <c r="Q846">
        <f>VLOOKUP(A846,Sheet1!A:I,9,0)</f>
        <v>0</v>
      </c>
      <c r="R846">
        <f>VLOOKUP(A846,Sheet1!A:E,5,0)</f>
        <v>456980</v>
      </c>
      <c r="S846">
        <f>VLOOKUP(A846,Sheet1!A:F,6,0)</f>
        <v>456980</v>
      </c>
      <c r="U846" t="e">
        <f>VLOOKUP(A846,New_scrd!A:H,8,0)</f>
        <v>#N/A</v>
      </c>
    </row>
    <row r="847" spans="1:21" hidden="1" x14ac:dyDescent="0.3">
      <c r="A847" t="s">
        <v>893</v>
      </c>
      <c r="B847" t="s">
        <v>15</v>
      </c>
      <c r="C847">
        <v>61</v>
      </c>
      <c r="D847" t="s">
        <v>25</v>
      </c>
      <c r="E847">
        <v>2015</v>
      </c>
      <c r="F847">
        <v>34</v>
      </c>
      <c r="G847">
        <v>0.782888696</v>
      </c>
      <c r="H847" t="s">
        <v>72</v>
      </c>
      <c r="I847" t="s">
        <v>46</v>
      </c>
      <c r="J847" t="s">
        <v>32</v>
      </c>
      <c r="K847" t="s">
        <v>109</v>
      </c>
      <c r="L847" t="s">
        <v>34</v>
      </c>
      <c r="M847" t="s">
        <v>22</v>
      </c>
      <c r="N847" t="s">
        <v>37</v>
      </c>
      <c r="O847" t="str">
        <f>VLOOKUP(A847,Sheet1!A:D,4,0)</f>
        <v>Green</v>
      </c>
      <c r="P847">
        <f>VLOOKUP(A847,Sheet1!A:I,8,0)</f>
        <v>798969</v>
      </c>
      <c r="Q847">
        <f>VLOOKUP(A847,Sheet1!A:I,9,0)</f>
        <v>0</v>
      </c>
      <c r="R847">
        <f>VLOOKUP(A847,Sheet1!A:E,5,0)</f>
        <v>564560</v>
      </c>
      <c r="S847">
        <f>VLOOKUP(A847,Sheet1!A:F,6,0)</f>
        <v>589760</v>
      </c>
      <c r="U847" t="e">
        <f>VLOOKUP(A847,New_scrd!A:H,8,0)</f>
        <v>#N/A</v>
      </c>
    </row>
    <row r="848" spans="1:21" hidden="1" x14ac:dyDescent="0.3">
      <c r="A848" t="s">
        <v>894</v>
      </c>
      <c r="B848" t="s">
        <v>24</v>
      </c>
      <c r="C848">
        <v>36</v>
      </c>
      <c r="D848" t="s">
        <v>31</v>
      </c>
      <c r="E848">
        <v>2011</v>
      </c>
      <c r="F848">
        <v>34</v>
      </c>
      <c r="G848">
        <v>0.42807741900000001</v>
      </c>
      <c r="H848" t="s">
        <v>17</v>
      </c>
      <c r="I848" t="s">
        <v>146</v>
      </c>
      <c r="J848" t="s">
        <v>80</v>
      </c>
      <c r="K848" t="s">
        <v>227</v>
      </c>
      <c r="L848" t="s">
        <v>34</v>
      </c>
      <c r="M848" t="s">
        <v>37</v>
      </c>
      <c r="N848" t="s">
        <v>22</v>
      </c>
      <c r="O848" t="str">
        <f>VLOOKUP(A848,Sheet1!A:D,4,0)</f>
        <v>Manual</v>
      </c>
      <c r="P848">
        <f>VLOOKUP(A848,Sheet1!A:I,8,0)</f>
        <v>379980</v>
      </c>
      <c r="Q848">
        <f>VLOOKUP(A848,Sheet1!A:I,9,0)</f>
        <v>379980</v>
      </c>
      <c r="R848">
        <f>VLOOKUP(A848,Sheet1!A:E,5,0)</f>
        <v>175815</v>
      </c>
      <c r="S848">
        <f>VLOOKUP(A848,Sheet1!A:F,6,0)</f>
        <v>243240</v>
      </c>
      <c r="U848" t="e">
        <f>VLOOKUP(A848,New_scrd!A:H,8,0)</f>
        <v>#N/A</v>
      </c>
    </row>
    <row r="849" spans="1:21" hidden="1" x14ac:dyDescent="0.3">
      <c r="A849" t="s">
        <v>895</v>
      </c>
      <c r="B849" t="s">
        <v>24</v>
      </c>
      <c r="C849">
        <v>49</v>
      </c>
      <c r="D849" t="s">
        <v>31</v>
      </c>
      <c r="E849">
        <v>2015</v>
      </c>
      <c r="F849">
        <v>33</v>
      </c>
      <c r="G849">
        <v>0.677589565</v>
      </c>
      <c r="H849" t="s">
        <v>72</v>
      </c>
      <c r="I849" t="s">
        <v>63</v>
      </c>
      <c r="J849" t="s">
        <v>50</v>
      </c>
      <c r="K849" t="s">
        <v>50</v>
      </c>
      <c r="L849" t="s">
        <v>50</v>
      </c>
      <c r="M849" t="s">
        <v>22</v>
      </c>
      <c r="N849" t="s">
        <v>37</v>
      </c>
      <c r="O849" t="str">
        <f>VLOOKUP(A849,Sheet1!A:D,4,0)</f>
        <v>Green</v>
      </c>
      <c r="P849">
        <f>VLOOKUP(A849,Sheet1!A:I,8,0)</f>
        <v>602382</v>
      </c>
      <c r="Q849">
        <f>VLOOKUP(A849,Sheet1!A:I,9,0)</f>
        <v>0</v>
      </c>
      <c r="R849">
        <f>VLOOKUP(A849,Sheet1!A:E,5,0)</f>
        <v>592800.76</v>
      </c>
      <c r="S849">
        <f>VLOOKUP(A849,Sheet1!A:F,6,0)</f>
        <v>605580</v>
      </c>
      <c r="U849" t="e">
        <f>VLOOKUP(A849,New_scrd!A:H,8,0)</f>
        <v>#N/A</v>
      </c>
    </row>
    <row r="850" spans="1:21" hidden="1" x14ac:dyDescent="0.3">
      <c r="A850" t="s">
        <v>896</v>
      </c>
      <c r="B850" t="s">
        <v>24</v>
      </c>
      <c r="C850">
        <v>37</v>
      </c>
      <c r="D850" t="s">
        <v>28</v>
      </c>
      <c r="E850">
        <v>2005</v>
      </c>
      <c r="F850">
        <v>46</v>
      </c>
      <c r="G850">
        <v>0.62621308399999998</v>
      </c>
      <c r="H850" t="s">
        <v>17</v>
      </c>
      <c r="I850" t="s">
        <v>50</v>
      </c>
      <c r="J850" t="s">
        <v>80</v>
      </c>
      <c r="K850" t="s">
        <v>109</v>
      </c>
      <c r="L850" t="s">
        <v>34</v>
      </c>
      <c r="M850" t="s">
        <v>22</v>
      </c>
      <c r="N850" t="s">
        <v>22</v>
      </c>
      <c r="O850" t="str">
        <f>VLOOKUP(A850,Sheet1!A:D,4,0)</f>
        <v>Manual</v>
      </c>
      <c r="P850">
        <f>VLOOKUP(A850,Sheet1!A:I,8,0)</f>
        <v>382595</v>
      </c>
      <c r="Q850">
        <f>VLOOKUP(A850,Sheet1!A:I,9,0)</f>
        <v>0</v>
      </c>
      <c r="R850">
        <f>VLOOKUP(A850,Sheet1!A:E,5,0)</f>
        <v>205280</v>
      </c>
      <c r="S850">
        <f>VLOOKUP(A850,Sheet1!A:F,6,0)</f>
        <v>242880</v>
      </c>
      <c r="U850" t="e">
        <f>VLOOKUP(A850,New_scrd!A:H,8,0)</f>
        <v>#N/A</v>
      </c>
    </row>
    <row r="851" spans="1:21" hidden="1" x14ac:dyDescent="0.3">
      <c r="A851" t="s">
        <v>897</v>
      </c>
      <c r="B851" t="s">
        <v>24</v>
      </c>
      <c r="C851">
        <v>38</v>
      </c>
      <c r="D851" t="s">
        <v>414</v>
      </c>
      <c r="E851">
        <v>2011</v>
      </c>
      <c r="F851">
        <v>36</v>
      </c>
      <c r="G851">
        <v>0.77378044300000004</v>
      </c>
      <c r="H851" t="s">
        <v>17</v>
      </c>
      <c r="I851" t="s">
        <v>18</v>
      </c>
      <c r="J851" t="s">
        <v>50</v>
      </c>
      <c r="K851" t="s">
        <v>50</v>
      </c>
      <c r="L851" t="s">
        <v>50</v>
      </c>
      <c r="M851" t="s">
        <v>37</v>
      </c>
      <c r="N851" t="s">
        <v>37</v>
      </c>
      <c r="O851" t="str">
        <f>VLOOKUP(A851,Sheet1!A:D,4,0)</f>
        <v>Manual</v>
      </c>
      <c r="P851">
        <f>VLOOKUP(A851,Sheet1!A:I,8,0)</f>
        <v>656210</v>
      </c>
      <c r="Q851">
        <f>VLOOKUP(A851,Sheet1!A:I,9,0)</f>
        <v>656210</v>
      </c>
      <c r="R851">
        <f>VLOOKUP(A851,Sheet1!A:E,5,0)</f>
        <v>335888</v>
      </c>
      <c r="S851">
        <f>VLOOKUP(A851,Sheet1!A:F,6,0)</f>
        <v>474165</v>
      </c>
      <c r="U851" t="e">
        <f>VLOOKUP(A851,New_scrd!A:H,8,0)</f>
        <v>#N/A</v>
      </c>
    </row>
    <row r="852" spans="1:21" hidden="1" x14ac:dyDescent="0.3">
      <c r="A852" t="s">
        <v>898</v>
      </c>
      <c r="B852" t="s">
        <v>15</v>
      </c>
      <c r="C852">
        <v>61</v>
      </c>
      <c r="D852" t="s">
        <v>31</v>
      </c>
      <c r="E852">
        <v>2014</v>
      </c>
      <c r="F852">
        <v>28</v>
      </c>
      <c r="G852">
        <v>0.70303075100000001</v>
      </c>
      <c r="H852" t="s">
        <v>72</v>
      </c>
      <c r="I852" t="s">
        <v>46</v>
      </c>
      <c r="J852" t="s">
        <v>19</v>
      </c>
      <c r="K852" t="s">
        <v>43</v>
      </c>
      <c r="L852" t="s">
        <v>34</v>
      </c>
      <c r="M852" t="s">
        <v>37</v>
      </c>
      <c r="N852" t="s">
        <v>37</v>
      </c>
      <c r="O852" t="str">
        <f>VLOOKUP(A852,Sheet1!A:D,4,0)</f>
        <v>Green</v>
      </c>
      <c r="P852">
        <f>VLOOKUP(A852,Sheet1!A:I,8,0)</f>
        <v>719115</v>
      </c>
      <c r="Q852">
        <f>VLOOKUP(A852,Sheet1!A:I,9,0)</f>
        <v>719115</v>
      </c>
      <c r="R852">
        <f>VLOOKUP(A852,Sheet1!A:E,5,0)</f>
        <v>216775</v>
      </c>
      <c r="S852">
        <f>VLOOKUP(A852,Sheet1!A:F,6,0)</f>
        <v>491188</v>
      </c>
      <c r="U852" t="e">
        <f>VLOOKUP(A852,New_scrd!A:H,8,0)</f>
        <v>#N/A</v>
      </c>
    </row>
    <row r="853" spans="1:21" hidden="1" x14ac:dyDescent="0.3">
      <c r="A853" t="s">
        <v>899</v>
      </c>
      <c r="B853" t="s">
        <v>24</v>
      </c>
      <c r="C853">
        <v>60</v>
      </c>
      <c r="D853" t="s">
        <v>16</v>
      </c>
      <c r="E853">
        <v>2015</v>
      </c>
      <c r="F853">
        <v>20</v>
      </c>
      <c r="G853">
        <v>0.625</v>
      </c>
      <c r="H853" t="s">
        <v>17</v>
      </c>
      <c r="I853" t="s">
        <v>50</v>
      </c>
      <c r="J853" t="s">
        <v>50</v>
      </c>
      <c r="K853" t="s">
        <v>50</v>
      </c>
      <c r="L853" t="s">
        <v>50</v>
      </c>
      <c r="M853" t="s">
        <v>22</v>
      </c>
      <c r="N853" t="s">
        <v>37</v>
      </c>
      <c r="O853" t="str">
        <f>VLOOKUP(A853,Sheet1!A:D,4,0)</f>
        <v>Manual</v>
      </c>
      <c r="P853">
        <f>VLOOKUP(A853,Sheet1!A:I,8,0)</f>
        <v>637012</v>
      </c>
      <c r="Q853">
        <f>VLOOKUP(A853,Sheet1!A:I,9,0)</f>
        <v>0</v>
      </c>
      <c r="R853">
        <f>VLOOKUP(A853,Sheet1!A:E,5,0)</f>
        <v>344140.74</v>
      </c>
      <c r="S853">
        <f>VLOOKUP(A853,Sheet1!A:F,6,0)</f>
        <v>344722</v>
      </c>
      <c r="U853" t="e">
        <f>VLOOKUP(A853,New_scrd!A:H,8,0)</f>
        <v>#N/A</v>
      </c>
    </row>
    <row r="854" spans="1:21" hidden="1" x14ac:dyDescent="0.3">
      <c r="A854" t="s">
        <v>900</v>
      </c>
      <c r="B854" t="s">
        <v>24</v>
      </c>
      <c r="C854">
        <v>49</v>
      </c>
      <c r="D854" t="s">
        <v>16</v>
      </c>
      <c r="E854">
        <v>2011</v>
      </c>
      <c r="F854">
        <v>21</v>
      </c>
      <c r="G854">
        <v>0.75615854000000005</v>
      </c>
      <c r="H854" t="s">
        <v>17</v>
      </c>
      <c r="I854" t="s">
        <v>50</v>
      </c>
      <c r="J854" t="s">
        <v>50</v>
      </c>
      <c r="K854" t="s">
        <v>50</v>
      </c>
      <c r="L854" t="s">
        <v>50</v>
      </c>
      <c r="M854" t="s">
        <v>22</v>
      </c>
      <c r="N854" t="s">
        <v>37</v>
      </c>
      <c r="O854" t="str">
        <f>VLOOKUP(A854,Sheet1!A:D,4,0)</f>
        <v>NA</v>
      </c>
      <c r="P854">
        <f>VLOOKUP(A854,Sheet1!A:I,8,0)</f>
        <v>623059</v>
      </c>
      <c r="Q854">
        <f>VLOOKUP(A854,Sheet1!A:I,9,0)</f>
        <v>0</v>
      </c>
      <c r="R854">
        <f>VLOOKUP(A854,Sheet1!A:E,5,0)</f>
        <v>327174.58</v>
      </c>
      <c r="S854">
        <f>VLOOKUP(A854,Sheet1!A:F,6,0)</f>
        <v>349778</v>
      </c>
      <c r="U854" t="e">
        <f>VLOOKUP(A854,New_scrd!A:H,8,0)</f>
        <v>#N/A</v>
      </c>
    </row>
    <row r="855" spans="1:21" hidden="1" x14ac:dyDescent="0.3">
      <c r="A855" t="s">
        <v>901</v>
      </c>
      <c r="B855" t="s">
        <v>24</v>
      </c>
      <c r="C855">
        <v>61</v>
      </c>
      <c r="D855" t="s">
        <v>25</v>
      </c>
      <c r="E855">
        <v>2013</v>
      </c>
      <c r="F855">
        <v>35</v>
      </c>
      <c r="G855">
        <v>0.79223809499999998</v>
      </c>
      <c r="H855" t="s">
        <v>17</v>
      </c>
      <c r="I855" t="s">
        <v>50</v>
      </c>
      <c r="J855" t="s">
        <v>50</v>
      </c>
      <c r="K855" t="s">
        <v>50</v>
      </c>
      <c r="L855" t="s">
        <v>50</v>
      </c>
      <c r="M855" t="s">
        <v>22</v>
      </c>
      <c r="N855" t="s">
        <v>22</v>
      </c>
      <c r="O855" t="str">
        <f>VLOOKUP(A855,Sheet1!A:D,4,0)</f>
        <v>NA</v>
      </c>
      <c r="P855">
        <f>VLOOKUP(A855,Sheet1!A:I,8,0)</f>
        <v>731734</v>
      </c>
      <c r="Q855">
        <f>VLOOKUP(A855,Sheet1!A:I,9,0)</f>
        <v>0</v>
      </c>
      <c r="R855">
        <f>VLOOKUP(A855,Sheet1!A:E,5,0)</f>
        <v>382558</v>
      </c>
      <c r="S855">
        <f>VLOOKUP(A855,Sheet1!A:F,6,0)</f>
        <v>425520</v>
      </c>
      <c r="U855" t="e">
        <f>VLOOKUP(A855,New_scrd!A:H,8,0)</f>
        <v>#N/A</v>
      </c>
    </row>
    <row r="856" spans="1:21" hidden="1" x14ac:dyDescent="0.3">
      <c r="A856" t="s">
        <v>902</v>
      </c>
      <c r="B856" t="s">
        <v>24</v>
      </c>
      <c r="C856">
        <v>61</v>
      </c>
      <c r="D856" t="s">
        <v>25</v>
      </c>
      <c r="E856">
        <v>2010</v>
      </c>
      <c r="F856">
        <v>51</v>
      </c>
      <c r="G856">
        <v>0.72543598300000001</v>
      </c>
      <c r="H856" t="s">
        <v>17</v>
      </c>
      <c r="I856" t="s">
        <v>50</v>
      </c>
      <c r="J856" t="s">
        <v>50</v>
      </c>
      <c r="K856" t="s">
        <v>50</v>
      </c>
      <c r="L856" t="s">
        <v>50</v>
      </c>
      <c r="M856" t="s">
        <v>22</v>
      </c>
      <c r="N856" t="s">
        <v>37</v>
      </c>
      <c r="O856" t="str">
        <f>VLOOKUP(A856,Sheet1!A:D,4,0)</f>
        <v>NA</v>
      </c>
      <c r="P856">
        <f>VLOOKUP(A856,Sheet1!A:I,8,0)</f>
        <v>606914</v>
      </c>
      <c r="Q856">
        <f>VLOOKUP(A856,Sheet1!A:I,9,0)</f>
        <v>0</v>
      </c>
      <c r="R856">
        <f>VLOOKUP(A856,Sheet1!A:E,5,0)</f>
        <v>289263</v>
      </c>
      <c r="S856">
        <f>VLOOKUP(A856,Sheet1!A:F,6,0)</f>
        <v>311514</v>
      </c>
      <c r="U856" t="e">
        <f>VLOOKUP(A856,New_scrd!A:H,8,0)</f>
        <v>#N/A</v>
      </c>
    </row>
    <row r="857" spans="1:21" hidden="1" x14ac:dyDescent="0.3">
      <c r="A857" t="s">
        <v>903</v>
      </c>
      <c r="B857" t="s">
        <v>24</v>
      </c>
      <c r="C857">
        <v>36</v>
      </c>
      <c r="D857" t="s">
        <v>414</v>
      </c>
      <c r="E857">
        <v>2010</v>
      </c>
      <c r="F857">
        <v>36</v>
      </c>
      <c r="G857">
        <v>0.40354362399999999</v>
      </c>
      <c r="H857" t="s">
        <v>17</v>
      </c>
      <c r="I857" t="s">
        <v>50</v>
      </c>
      <c r="J857" t="s">
        <v>50</v>
      </c>
      <c r="K857" t="s">
        <v>50</v>
      </c>
      <c r="L857" t="s">
        <v>50</v>
      </c>
      <c r="M857" t="s">
        <v>22</v>
      </c>
      <c r="N857" t="s">
        <v>22</v>
      </c>
      <c r="O857" t="str">
        <f>VLOOKUP(A857,Sheet1!A:D,4,0)</f>
        <v>Manual</v>
      </c>
      <c r="P857">
        <f>VLOOKUP(A857,Sheet1!A:I,8,0)</f>
        <v>295861</v>
      </c>
      <c r="Q857">
        <f>VLOOKUP(A857,Sheet1!A:I,9,0)</f>
        <v>0</v>
      </c>
      <c r="R857">
        <f>VLOOKUP(A857,Sheet1!A:E,5,0)</f>
        <v>225740</v>
      </c>
      <c r="S857">
        <f>VLOOKUP(A857,Sheet1!A:F,6,0)</f>
        <v>240030</v>
      </c>
      <c r="U857" t="e">
        <f>VLOOKUP(A857,New_scrd!A:H,8,0)</f>
        <v>#N/A</v>
      </c>
    </row>
    <row r="858" spans="1:21" hidden="1" x14ac:dyDescent="0.3">
      <c r="A858" t="s">
        <v>904</v>
      </c>
      <c r="B858" t="s">
        <v>24</v>
      </c>
      <c r="C858">
        <v>37</v>
      </c>
      <c r="D858" t="s">
        <v>25</v>
      </c>
      <c r="E858">
        <v>2011</v>
      </c>
      <c r="F858">
        <v>45</v>
      </c>
      <c r="G858">
        <v>0.80780593499999997</v>
      </c>
      <c r="H858" t="s">
        <v>72</v>
      </c>
      <c r="I858" t="s">
        <v>50</v>
      </c>
      <c r="J858" t="s">
        <v>50</v>
      </c>
      <c r="K858" t="s">
        <v>50</v>
      </c>
      <c r="L858" t="s">
        <v>50</v>
      </c>
      <c r="M858" t="s">
        <v>22</v>
      </c>
      <c r="N858" t="s">
        <v>37</v>
      </c>
      <c r="O858" t="str">
        <f>VLOOKUP(A858,Sheet1!A:D,4,0)</f>
        <v>Green</v>
      </c>
      <c r="P858">
        <f>VLOOKUP(A858,Sheet1!A:I,8,0)</f>
        <v>585098</v>
      </c>
      <c r="Q858">
        <f>VLOOKUP(A858,Sheet1!A:I,9,0)</f>
        <v>0</v>
      </c>
      <c r="R858">
        <f>VLOOKUP(A858,Sheet1!A:E,5,0)</f>
        <v>572429.26</v>
      </c>
      <c r="S858">
        <f>VLOOKUP(A858,Sheet1!A:F,6,0)</f>
        <v>645373</v>
      </c>
      <c r="U858" t="e">
        <f>VLOOKUP(A858,New_scrd!A:H,8,0)</f>
        <v>#N/A</v>
      </c>
    </row>
    <row r="859" spans="1:21" hidden="1" x14ac:dyDescent="0.3">
      <c r="A859" t="s">
        <v>905</v>
      </c>
      <c r="B859" t="s">
        <v>24</v>
      </c>
      <c r="C859">
        <v>49</v>
      </c>
      <c r="D859" t="s">
        <v>28</v>
      </c>
      <c r="E859">
        <v>2011</v>
      </c>
      <c r="F859">
        <v>41</v>
      </c>
      <c r="G859">
        <v>0.60997574200000004</v>
      </c>
      <c r="H859" t="s">
        <v>17</v>
      </c>
      <c r="I859" t="s">
        <v>50</v>
      </c>
      <c r="J859" t="s">
        <v>50</v>
      </c>
      <c r="K859" t="s">
        <v>50</v>
      </c>
      <c r="L859" t="s">
        <v>50</v>
      </c>
      <c r="M859" t="s">
        <v>37</v>
      </c>
      <c r="N859" t="s">
        <v>22</v>
      </c>
      <c r="O859" t="str">
        <f>VLOOKUP(A859,Sheet1!A:D,4,0)</f>
        <v>NA</v>
      </c>
      <c r="P859">
        <f>VLOOKUP(A859,Sheet1!A:I,8,0)</f>
        <v>0</v>
      </c>
      <c r="Q859">
        <f>VLOOKUP(A859,Sheet1!A:I,9,0)</f>
        <v>0</v>
      </c>
      <c r="R859">
        <f>VLOOKUP(A859,Sheet1!A:E,5,0)</f>
        <v>23444</v>
      </c>
      <c r="S859">
        <f>VLOOKUP(A859,Sheet1!A:F,6,0)</f>
        <v>257884</v>
      </c>
      <c r="U859" t="e">
        <f>VLOOKUP(A859,New_scrd!A:H,8,0)</f>
        <v>#N/A</v>
      </c>
    </row>
    <row r="860" spans="1:21" hidden="1" x14ac:dyDescent="0.3">
      <c r="A860" t="s">
        <v>906</v>
      </c>
      <c r="B860" t="s">
        <v>24</v>
      </c>
      <c r="C860">
        <v>49</v>
      </c>
      <c r="D860" t="s">
        <v>16</v>
      </c>
      <c r="E860">
        <v>2010</v>
      </c>
      <c r="F860">
        <v>19</v>
      </c>
      <c r="G860">
        <v>0.62316347000000005</v>
      </c>
      <c r="H860" t="s">
        <v>17</v>
      </c>
      <c r="I860" t="s">
        <v>50</v>
      </c>
      <c r="J860" t="s">
        <v>50</v>
      </c>
      <c r="K860" t="s">
        <v>50</v>
      </c>
      <c r="L860" t="s">
        <v>50</v>
      </c>
      <c r="M860" t="s">
        <v>22</v>
      </c>
      <c r="N860" t="s">
        <v>22</v>
      </c>
      <c r="O860" t="str">
        <f>VLOOKUP(A860,Sheet1!A:D,4,0)</f>
        <v>Manual</v>
      </c>
      <c r="P860">
        <f>VLOOKUP(A860,Sheet1!A:I,8,0)</f>
        <v>462930</v>
      </c>
      <c r="Q860">
        <f>VLOOKUP(A860,Sheet1!A:I,9,0)</f>
        <v>0</v>
      </c>
      <c r="R860">
        <f>VLOOKUP(A860,Sheet1!A:E,5,0)</f>
        <v>210020</v>
      </c>
      <c r="S860">
        <f>VLOOKUP(A860,Sheet1!A:F,6,0)</f>
        <v>210020</v>
      </c>
      <c r="U860" t="e">
        <f>VLOOKUP(A860,New_scrd!A:H,8,0)</f>
        <v>#N/A</v>
      </c>
    </row>
    <row r="861" spans="1:21" hidden="1" x14ac:dyDescent="0.3">
      <c r="A861" t="s">
        <v>907</v>
      </c>
      <c r="B861" t="s">
        <v>24</v>
      </c>
      <c r="C861">
        <v>61</v>
      </c>
      <c r="D861" t="s">
        <v>28</v>
      </c>
      <c r="E861">
        <v>2012</v>
      </c>
      <c r="F861">
        <v>22</v>
      </c>
      <c r="G861">
        <v>0.82687414599999998</v>
      </c>
      <c r="H861" t="s">
        <v>72</v>
      </c>
      <c r="I861" t="s">
        <v>46</v>
      </c>
      <c r="J861" t="s">
        <v>32</v>
      </c>
      <c r="K861" t="s">
        <v>20</v>
      </c>
      <c r="L861" t="s">
        <v>34</v>
      </c>
      <c r="M861" t="s">
        <v>22</v>
      </c>
      <c r="N861" t="s">
        <v>37</v>
      </c>
      <c r="O861" t="str">
        <f>VLOOKUP(A861,Sheet1!A:D,4,0)</f>
        <v>Green</v>
      </c>
      <c r="P861">
        <f>VLOOKUP(A861,Sheet1!A:I,8,0)</f>
        <v>794254</v>
      </c>
      <c r="Q861">
        <f>VLOOKUP(A861,Sheet1!A:I,9,0)</f>
        <v>0</v>
      </c>
      <c r="R861">
        <f>VLOOKUP(A861,Sheet1!A:E,5,0)</f>
        <v>398800</v>
      </c>
      <c r="S861">
        <f>VLOOKUP(A861,Sheet1!A:F,6,0)</f>
        <v>482817</v>
      </c>
      <c r="U861" t="e">
        <f>VLOOKUP(A861,New_scrd!A:H,8,0)</f>
        <v>#N/A</v>
      </c>
    </row>
    <row r="862" spans="1:21" hidden="1" x14ac:dyDescent="0.3">
      <c r="A862" t="s">
        <v>908</v>
      </c>
      <c r="B862" t="s">
        <v>24</v>
      </c>
      <c r="C862">
        <v>37</v>
      </c>
      <c r="D862" t="s">
        <v>25</v>
      </c>
      <c r="E862">
        <v>2009</v>
      </c>
      <c r="F862">
        <v>23</v>
      </c>
      <c r="G862">
        <v>0.62470208999999999</v>
      </c>
      <c r="H862" t="s">
        <v>17</v>
      </c>
      <c r="I862" t="s">
        <v>63</v>
      </c>
      <c r="J862" t="s">
        <v>32</v>
      </c>
      <c r="K862" t="s">
        <v>109</v>
      </c>
      <c r="L862" t="s">
        <v>21</v>
      </c>
      <c r="M862" t="s">
        <v>37</v>
      </c>
      <c r="N862" t="s">
        <v>22</v>
      </c>
      <c r="O862" t="str">
        <f>VLOOKUP(A862,Sheet1!A:D,4,0)</f>
        <v>Green</v>
      </c>
      <c r="P862">
        <f>VLOOKUP(A862,Sheet1!A:I,8,0)</f>
        <v>529488</v>
      </c>
      <c r="Q862">
        <f>VLOOKUP(A862,Sheet1!A:I,9,0)</f>
        <v>529488</v>
      </c>
      <c r="R862">
        <f>VLOOKUP(A862,Sheet1!A:E,5,0)</f>
        <v>174209</v>
      </c>
      <c r="S862">
        <f>VLOOKUP(A862,Sheet1!A:F,6,0)</f>
        <v>272624</v>
      </c>
      <c r="U862" t="e">
        <f>VLOOKUP(A862,New_scrd!A:H,8,0)</f>
        <v>#N/A</v>
      </c>
    </row>
    <row r="863" spans="1:21" hidden="1" x14ac:dyDescent="0.3">
      <c r="A863" t="s">
        <v>909</v>
      </c>
      <c r="B863" t="s">
        <v>24</v>
      </c>
      <c r="C863">
        <v>61</v>
      </c>
      <c r="D863" t="s">
        <v>28</v>
      </c>
      <c r="E863">
        <v>2006</v>
      </c>
      <c r="F863">
        <v>38</v>
      </c>
      <c r="G863">
        <v>0.82638066799999998</v>
      </c>
      <c r="H863" t="s">
        <v>72</v>
      </c>
      <c r="I863" t="s">
        <v>46</v>
      </c>
      <c r="J863" t="s">
        <v>19</v>
      </c>
      <c r="K863" t="s">
        <v>20</v>
      </c>
      <c r="L863" t="s">
        <v>21</v>
      </c>
      <c r="M863" t="s">
        <v>37</v>
      </c>
      <c r="N863" t="s">
        <v>37</v>
      </c>
      <c r="O863" t="str">
        <f>VLOOKUP(A863,Sheet1!A:D,4,0)</f>
        <v>Manual</v>
      </c>
      <c r="P863">
        <f>VLOOKUP(A863,Sheet1!A:I,8,0)</f>
        <v>639192</v>
      </c>
      <c r="Q863">
        <f>VLOOKUP(A863,Sheet1!A:I,9,0)</f>
        <v>639192</v>
      </c>
      <c r="R863">
        <f>VLOOKUP(A863,Sheet1!A:E,5,0)</f>
        <v>258742.08</v>
      </c>
      <c r="S863">
        <f>VLOOKUP(A863,Sheet1!A:F,6,0)</f>
        <v>490833</v>
      </c>
      <c r="U863" t="e">
        <f>VLOOKUP(A863,New_scrd!A:H,8,0)</f>
        <v>#N/A</v>
      </c>
    </row>
    <row r="864" spans="1:21" hidden="1" x14ac:dyDescent="0.3">
      <c r="A864" t="s">
        <v>910</v>
      </c>
      <c r="B864" t="s">
        <v>24</v>
      </c>
      <c r="C864">
        <v>37</v>
      </c>
      <c r="D864" t="s">
        <v>16</v>
      </c>
      <c r="E864">
        <v>2006</v>
      </c>
      <c r="F864">
        <v>30</v>
      </c>
      <c r="G864">
        <v>0.62817000000000001</v>
      </c>
      <c r="H864" t="s">
        <v>17</v>
      </c>
      <c r="I864" t="s">
        <v>46</v>
      </c>
      <c r="J864" t="s">
        <v>80</v>
      </c>
      <c r="K864" t="s">
        <v>109</v>
      </c>
      <c r="L864" t="s">
        <v>34</v>
      </c>
      <c r="M864" t="s">
        <v>22</v>
      </c>
      <c r="N864" t="s">
        <v>22</v>
      </c>
      <c r="O864" t="str">
        <f>VLOOKUP(A864,Sheet1!A:D,4,0)</f>
        <v>Green</v>
      </c>
      <c r="P864">
        <f>VLOOKUP(A864,Sheet1!A:I,8,0)</f>
        <v>426995</v>
      </c>
      <c r="Q864">
        <f>VLOOKUP(A864,Sheet1!A:I,9,0)</f>
        <v>0</v>
      </c>
      <c r="R864">
        <f>VLOOKUP(A864,Sheet1!A:E,5,0)</f>
        <v>186886.23</v>
      </c>
      <c r="S864">
        <f>VLOOKUP(A864,Sheet1!A:F,6,0)</f>
        <v>223183</v>
      </c>
      <c r="U864" t="e">
        <f>VLOOKUP(A864,New_scrd!A:H,8,0)</f>
        <v>#N/A</v>
      </c>
    </row>
    <row r="865" spans="1:21" hidden="1" x14ac:dyDescent="0.3">
      <c r="A865" t="s">
        <v>911</v>
      </c>
      <c r="B865" t="s">
        <v>24</v>
      </c>
      <c r="C865">
        <v>61</v>
      </c>
      <c r="D865" t="s">
        <v>68</v>
      </c>
      <c r="E865">
        <v>2012</v>
      </c>
      <c r="F865">
        <v>55</v>
      </c>
      <c r="G865">
        <v>0.50419122000000005</v>
      </c>
      <c r="H865" t="s">
        <v>72</v>
      </c>
      <c r="I865" t="s">
        <v>50</v>
      </c>
      <c r="J865" t="s">
        <v>50</v>
      </c>
      <c r="K865" t="s">
        <v>50</v>
      </c>
      <c r="L865" t="s">
        <v>50</v>
      </c>
      <c r="M865" t="s">
        <v>22</v>
      </c>
      <c r="N865" t="s">
        <v>22</v>
      </c>
      <c r="O865" t="str">
        <f>VLOOKUP(A865,Sheet1!A:D,4,0)</f>
        <v>Manual</v>
      </c>
      <c r="P865">
        <f>VLOOKUP(A865,Sheet1!A:I,8,0)</f>
        <v>438242</v>
      </c>
      <c r="Q865">
        <f>VLOOKUP(A865,Sheet1!A:I,9,0)</f>
        <v>0</v>
      </c>
      <c r="R865">
        <f>VLOOKUP(A865,Sheet1!A:E,5,0)</f>
        <v>331380.799999999</v>
      </c>
      <c r="S865">
        <f>VLOOKUP(A865,Sheet1!A:F,6,0)</f>
        <v>334723</v>
      </c>
      <c r="U865" t="e">
        <f>VLOOKUP(A865,New_scrd!A:H,8,0)</f>
        <v>#N/A</v>
      </c>
    </row>
    <row r="866" spans="1:21" hidden="1" x14ac:dyDescent="0.3">
      <c r="A866" t="s">
        <v>912</v>
      </c>
      <c r="B866" t="s">
        <v>15</v>
      </c>
      <c r="C866">
        <v>61</v>
      </c>
      <c r="D866" t="s">
        <v>28</v>
      </c>
      <c r="E866">
        <v>2016</v>
      </c>
      <c r="F866">
        <v>25</v>
      </c>
      <c r="G866">
        <v>0.80574052900000004</v>
      </c>
      <c r="H866" t="s">
        <v>72</v>
      </c>
      <c r="I866" t="s">
        <v>50</v>
      </c>
      <c r="J866" t="s">
        <v>50</v>
      </c>
      <c r="K866" t="s">
        <v>50</v>
      </c>
      <c r="L866" t="s">
        <v>50</v>
      </c>
      <c r="M866" t="s">
        <v>22</v>
      </c>
      <c r="N866" t="s">
        <v>37</v>
      </c>
      <c r="O866" t="str">
        <f>VLOOKUP(A866,Sheet1!A:D,4,0)</f>
        <v>NA</v>
      </c>
      <c r="P866">
        <f>VLOOKUP(A866,Sheet1!A:I,8,0)</f>
        <v>943576</v>
      </c>
      <c r="Q866">
        <f>VLOOKUP(A866,Sheet1!A:I,9,0)</f>
        <v>0</v>
      </c>
      <c r="R866">
        <f>VLOOKUP(A866,Sheet1!A:E,5,0)</f>
        <v>361118</v>
      </c>
      <c r="S866">
        <f>VLOOKUP(A866,Sheet1!A:F,6,0)</f>
        <v>451822</v>
      </c>
      <c r="U866" t="e">
        <f>VLOOKUP(A866,New_scrd!A:H,8,0)</f>
        <v>#N/A</v>
      </c>
    </row>
    <row r="867" spans="1:21" hidden="1" x14ac:dyDescent="0.3">
      <c r="A867" t="s">
        <v>913</v>
      </c>
      <c r="B867" t="s">
        <v>24</v>
      </c>
      <c r="C867">
        <v>49</v>
      </c>
      <c r="D867" t="s">
        <v>25</v>
      </c>
      <c r="E867">
        <v>2014</v>
      </c>
      <c r="F867">
        <v>21</v>
      </c>
      <c r="G867">
        <v>0.75823352600000005</v>
      </c>
      <c r="H867" t="s">
        <v>72</v>
      </c>
      <c r="I867" t="s">
        <v>50</v>
      </c>
      <c r="J867" t="s">
        <v>50</v>
      </c>
      <c r="K867" t="s">
        <v>50</v>
      </c>
      <c r="L867" t="s">
        <v>50</v>
      </c>
      <c r="M867" t="s">
        <v>22</v>
      </c>
      <c r="N867" t="s">
        <v>22</v>
      </c>
      <c r="O867" t="str">
        <f>VLOOKUP(A867,Sheet1!A:D,4,0)</f>
        <v>Green</v>
      </c>
      <c r="P867">
        <f>VLOOKUP(A867,Sheet1!A:I,8,0)</f>
        <v>700322</v>
      </c>
      <c r="Q867">
        <f>VLOOKUP(A867,Sheet1!A:I,9,0)</f>
        <v>0</v>
      </c>
      <c r="R867">
        <f>VLOOKUP(A867,Sheet1!A:E,5,0)</f>
        <v>523704</v>
      </c>
      <c r="S867">
        <f>VLOOKUP(A867,Sheet1!A:F,6,0)</f>
        <v>585922</v>
      </c>
      <c r="U867" t="e">
        <f>VLOOKUP(A867,New_scrd!A:H,8,0)</f>
        <v>#N/A</v>
      </c>
    </row>
    <row r="868" spans="1:21" hidden="1" x14ac:dyDescent="0.3">
      <c r="A868" t="s">
        <v>914</v>
      </c>
      <c r="B868" t="s">
        <v>24</v>
      </c>
      <c r="C868">
        <v>73</v>
      </c>
      <c r="D868" t="s">
        <v>16</v>
      </c>
      <c r="E868">
        <v>2012</v>
      </c>
      <c r="F868">
        <v>48</v>
      </c>
      <c r="G868">
        <v>0.620991195</v>
      </c>
      <c r="H868" t="s">
        <v>17</v>
      </c>
      <c r="I868" t="s">
        <v>50</v>
      </c>
      <c r="J868" t="s">
        <v>50</v>
      </c>
      <c r="K868" t="s">
        <v>50</v>
      </c>
      <c r="L868" t="s">
        <v>50</v>
      </c>
      <c r="M868" t="s">
        <v>22</v>
      </c>
      <c r="N868" t="s">
        <v>37</v>
      </c>
      <c r="O868" t="str">
        <f>VLOOKUP(A868,Sheet1!A:D,4,0)</f>
        <v>NA</v>
      </c>
      <c r="P868">
        <f>VLOOKUP(A868,Sheet1!A:I,8,0)</f>
        <v>643678</v>
      </c>
      <c r="Q868">
        <f>VLOOKUP(A868,Sheet1!A:I,9,0)</f>
        <v>0</v>
      </c>
      <c r="R868">
        <f>VLOOKUP(A868,Sheet1!A:E,5,0)</f>
        <v>190955</v>
      </c>
      <c r="S868">
        <f>VLOOKUP(A868,Sheet1!A:F,6,0)</f>
        <v>241835</v>
      </c>
      <c r="U868" t="e">
        <f>VLOOKUP(A868,New_scrd!A:H,8,0)</f>
        <v>#N/A</v>
      </c>
    </row>
    <row r="869" spans="1:21" hidden="1" x14ac:dyDescent="0.3">
      <c r="A869" t="s">
        <v>915</v>
      </c>
      <c r="B869" t="s">
        <v>24</v>
      </c>
      <c r="C869">
        <v>49</v>
      </c>
      <c r="D869" t="s">
        <v>16</v>
      </c>
      <c r="E869">
        <v>2007</v>
      </c>
      <c r="F869">
        <v>40</v>
      </c>
      <c r="G869">
        <v>0.62448273200000004</v>
      </c>
      <c r="H869" t="s">
        <v>17</v>
      </c>
      <c r="I869" t="s">
        <v>54</v>
      </c>
      <c r="J869" t="s">
        <v>19</v>
      </c>
      <c r="K869" t="s">
        <v>78</v>
      </c>
      <c r="L869" t="s">
        <v>21</v>
      </c>
      <c r="M869" t="s">
        <v>37</v>
      </c>
      <c r="N869" t="s">
        <v>37</v>
      </c>
      <c r="O869" t="str">
        <f>VLOOKUP(A869,Sheet1!A:D,4,0)</f>
        <v>Manual</v>
      </c>
      <c r="P869">
        <f>VLOOKUP(A869,Sheet1!A:I,8,0)</f>
        <v>0</v>
      </c>
      <c r="Q869">
        <f>VLOOKUP(A869,Sheet1!A:I,9,0)</f>
        <v>0</v>
      </c>
      <c r="R869">
        <f>VLOOKUP(A869,Sheet1!A:E,5,0)</f>
        <v>17377</v>
      </c>
      <c r="S869">
        <f>VLOOKUP(A869,Sheet1!A:F,6,0)</f>
        <v>173770</v>
      </c>
      <c r="U869" t="e">
        <f>VLOOKUP(A869,New_scrd!A:H,8,0)</f>
        <v>#N/A</v>
      </c>
    </row>
    <row r="870" spans="1:21" hidden="1" x14ac:dyDescent="0.3">
      <c r="A870" t="s">
        <v>916</v>
      </c>
      <c r="B870" t="s">
        <v>15</v>
      </c>
      <c r="C870">
        <v>61</v>
      </c>
      <c r="D870" t="s">
        <v>25</v>
      </c>
      <c r="E870">
        <v>2012</v>
      </c>
      <c r="F870">
        <v>33</v>
      </c>
      <c r="G870">
        <v>0.67606037699999999</v>
      </c>
      <c r="H870" t="s">
        <v>72</v>
      </c>
      <c r="I870" t="s">
        <v>50</v>
      </c>
      <c r="J870" t="s">
        <v>50</v>
      </c>
      <c r="K870" t="s">
        <v>50</v>
      </c>
      <c r="L870" t="s">
        <v>50</v>
      </c>
      <c r="M870" t="s">
        <v>22</v>
      </c>
      <c r="N870" t="s">
        <v>22</v>
      </c>
      <c r="O870" t="str">
        <f>VLOOKUP(A870,Sheet1!A:D,4,0)</f>
        <v>Green</v>
      </c>
      <c r="P870">
        <f>VLOOKUP(A870,Sheet1!A:I,8,0)</f>
        <v>566199</v>
      </c>
      <c r="Q870">
        <f>VLOOKUP(A870,Sheet1!A:I,9,0)</f>
        <v>0</v>
      </c>
      <c r="R870">
        <f>VLOOKUP(A870,Sheet1!A:E,5,0)</f>
        <v>428640</v>
      </c>
      <c r="S870">
        <f>VLOOKUP(A870,Sheet1!A:F,6,0)</f>
        <v>428640</v>
      </c>
      <c r="U870" t="e">
        <f>VLOOKUP(A870,New_scrd!A:H,8,0)</f>
        <v>#N/A</v>
      </c>
    </row>
    <row r="871" spans="1:21" hidden="1" x14ac:dyDescent="0.3">
      <c r="A871" t="s">
        <v>917</v>
      </c>
      <c r="B871" t="s">
        <v>24</v>
      </c>
      <c r="C871">
        <v>37</v>
      </c>
      <c r="D871" t="s">
        <v>28</v>
      </c>
      <c r="E871">
        <v>2013</v>
      </c>
      <c r="F871">
        <v>42</v>
      </c>
      <c r="G871">
        <v>0.72937333299999996</v>
      </c>
      <c r="H871" t="s">
        <v>72</v>
      </c>
      <c r="I871" t="s">
        <v>50</v>
      </c>
      <c r="J871" t="s">
        <v>50</v>
      </c>
      <c r="K871" t="s">
        <v>50</v>
      </c>
      <c r="L871" t="s">
        <v>50</v>
      </c>
      <c r="M871" t="s">
        <v>22</v>
      </c>
      <c r="N871" t="s">
        <v>22</v>
      </c>
      <c r="O871" t="str">
        <f>VLOOKUP(A871,Sheet1!A:D,4,0)</f>
        <v>NA</v>
      </c>
      <c r="P871">
        <f>VLOOKUP(A871,Sheet1!A:I,8,0)</f>
        <v>584380</v>
      </c>
      <c r="Q871">
        <f>VLOOKUP(A871,Sheet1!A:I,9,0)</f>
        <v>0</v>
      </c>
      <c r="R871">
        <f>VLOOKUP(A871,Sheet1!A:E,5,0)</f>
        <v>480718</v>
      </c>
      <c r="S871">
        <f>VLOOKUP(A871,Sheet1!A:F,6,0)</f>
        <v>480718</v>
      </c>
      <c r="U871" t="e">
        <f>VLOOKUP(A871,New_scrd!A:H,8,0)</f>
        <v>#N/A</v>
      </c>
    </row>
    <row r="872" spans="1:21" hidden="1" x14ac:dyDescent="0.3">
      <c r="A872" t="s">
        <v>918</v>
      </c>
      <c r="B872" t="s">
        <v>15</v>
      </c>
      <c r="C872">
        <v>61</v>
      </c>
      <c r="D872" t="s">
        <v>16</v>
      </c>
      <c r="E872">
        <v>2012</v>
      </c>
      <c r="F872">
        <v>24</v>
      </c>
      <c r="G872">
        <v>0.80484830200000002</v>
      </c>
      <c r="H872" t="s">
        <v>17</v>
      </c>
      <c r="I872" t="s">
        <v>54</v>
      </c>
      <c r="J872" t="s">
        <v>32</v>
      </c>
      <c r="K872" t="s">
        <v>78</v>
      </c>
      <c r="L872" t="s">
        <v>34</v>
      </c>
      <c r="M872" t="s">
        <v>22</v>
      </c>
      <c r="N872" t="s">
        <v>37</v>
      </c>
      <c r="O872" t="str">
        <f>VLOOKUP(A872,Sheet1!A:D,4,0)</f>
        <v>NA</v>
      </c>
      <c r="P872">
        <f>VLOOKUP(A872,Sheet1!A:I,8,0)</f>
        <v>781190</v>
      </c>
      <c r="Q872">
        <f>VLOOKUP(A872,Sheet1!A:I,9,0)</f>
        <v>0</v>
      </c>
      <c r="R872">
        <f>VLOOKUP(A872,Sheet1!A:E,5,0)</f>
        <v>329713</v>
      </c>
      <c r="S872">
        <f>VLOOKUP(A872,Sheet1!A:F,6,0)</f>
        <v>387786</v>
      </c>
      <c r="U872" t="e">
        <f>VLOOKUP(A872,New_scrd!A:H,8,0)</f>
        <v>#N/A</v>
      </c>
    </row>
    <row r="873" spans="1:21" hidden="1" x14ac:dyDescent="0.3">
      <c r="A873" t="s">
        <v>919</v>
      </c>
      <c r="B873" t="s">
        <v>24</v>
      </c>
      <c r="C873">
        <v>61</v>
      </c>
      <c r="D873" t="s">
        <v>28</v>
      </c>
      <c r="E873">
        <v>2015</v>
      </c>
      <c r="F873">
        <v>45</v>
      </c>
      <c r="G873">
        <v>0.79558044400000005</v>
      </c>
      <c r="H873" t="s">
        <v>72</v>
      </c>
      <c r="I873" t="s">
        <v>63</v>
      </c>
      <c r="J873" t="s">
        <v>50</v>
      </c>
      <c r="K873" t="s">
        <v>50</v>
      </c>
      <c r="L873" t="s">
        <v>50</v>
      </c>
      <c r="M873" t="s">
        <v>37</v>
      </c>
      <c r="N873" t="s">
        <v>37</v>
      </c>
      <c r="O873" t="str">
        <f>VLOOKUP(A873,Sheet1!A:D,4,0)</f>
        <v>Green</v>
      </c>
      <c r="P873">
        <f>VLOOKUP(A873,Sheet1!A:I,8,0)</f>
        <v>888701</v>
      </c>
      <c r="Q873">
        <f>VLOOKUP(A873,Sheet1!A:I,9,0)</f>
        <v>888701</v>
      </c>
      <c r="R873">
        <f>VLOOKUP(A873,Sheet1!A:E,5,0)</f>
        <v>328926</v>
      </c>
      <c r="S873">
        <f>VLOOKUP(A873,Sheet1!A:F,6,0)</f>
        <v>612670</v>
      </c>
      <c r="U873" t="e">
        <f>VLOOKUP(A873,New_scrd!A:H,8,0)</f>
        <v>#N/A</v>
      </c>
    </row>
    <row r="874" spans="1:21" hidden="1" x14ac:dyDescent="0.3">
      <c r="A874" t="s">
        <v>920</v>
      </c>
      <c r="B874" t="s">
        <v>15</v>
      </c>
      <c r="C874">
        <v>61</v>
      </c>
      <c r="D874" t="s">
        <v>68</v>
      </c>
      <c r="E874">
        <v>2010</v>
      </c>
      <c r="F874">
        <v>21</v>
      </c>
      <c r="G874">
        <v>0.51417489699999996</v>
      </c>
      <c r="H874" t="s">
        <v>72</v>
      </c>
      <c r="I874" t="s">
        <v>50</v>
      </c>
      <c r="J874" t="s">
        <v>50</v>
      </c>
      <c r="K874" t="s">
        <v>50</v>
      </c>
      <c r="L874" t="s">
        <v>50</v>
      </c>
      <c r="M874" t="s">
        <v>37</v>
      </c>
      <c r="N874" t="s">
        <v>22</v>
      </c>
      <c r="O874" t="str">
        <f>VLOOKUP(A874,Sheet1!A:D,4,0)</f>
        <v>Green</v>
      </c>
      <c r="P874">
        <f>VLOOKUP(A874,Sheet1!A:I,8,0)</f>
        <v>507768</v>
      </c>
      <c r="Q874">
        <f>VLOOKUP(A874,Sheet1!A:I,9,0)</f>
        <v>0</v>
      </c>
      <c r="R874">
        <f>VLOOKUP(A874,Sheet1!A:E,5,0)</f>
        <v>307657</v>
      </c>
      <c r="S874">
        <f>VLOOKUP(A874,Sheet1!A:F,6,0)</f>
        <v>365140</v>
      </c>
      <c r="U874" t="e">
        <f>VLOOKUP(A874,New_scrd!A:H,8,0)</f>
        <v>#N/A</v>
      </c>
    </row>
    <row r="875" spans="1:21" hidden="1" x14ac:dyDescent="0.3">
      <c r="A875" t="s">
        <v>921</v>
      </c>
      <c r="B875" t="s">
        <v>24</v>
      </c>
      <c r="C875">
        <v>37</v>
      </c>
      <c r="D875" t="s">
        <v>414</v>
      </c>
      <c r="E875">
        <v>2017</v>
      </c>
      <c r="F875">
        <v>40</v>
      </c>
      <c r="G875">
        <v>0.47631499999999999</v>
      </c>
      <c r="H875" t="s">
        <v>72</v>
      </c>
      <c r="I875" t="s">
        <v>46</v>
      </c>
      <c r="J875" t="s">
        <v>32</v>
      </c>
      <c r="K875" t="s">
        <v>109</v>
      </c>
      <c r="L875" t="s">
        <v>34</v>
      </c>
      <c r="M875" t="s">
        <v>22</v>
      </c>
      <c r="N875" t="s">
        <v>22</v>
      </c>
      <c r="O875" t="str">
        <f>VLOOKUP(A875,Sheet1!A:D,4,0)</f>
        <v>Green</v>
      </c>
      <c r="P875">
        <f>VLOOKUP(A875,Sheet1!A:I,8,0)</f>
        <v>311505</v>
      </c>
      <c r="Q875">
        <f>VLOOKUP(A875,Sheet1!A:I,9,0)</f>
        <v>0</v>
      </c>
      <c r="R875">
        <f>VLOOKUP(A875,Sheet1!A:E,5,0)</f>
        <v>484071</v>
      </c>
      <c r="S875">
        <f>VLOOKUP(A875,Sheet1!A:F,6,0)</f>
        <v>484071</v>
      </c>
      <c r="U875" t="e">
        <f>VLOOKUP(A875,New_scrd!A:H,8,0)</f>
        <v>#N/A</v>
      </c>
    </row>
    <row r="876" spans="1:21" hidden="1" x14ac:dyDescent="0.3">
      <c r="A876" t="s">
        <v>922</v>
      </c>
      <c r="B876" t="s">
        <v>24</v>
      </c>
      <c r="C876">
        <v>37</v>
      </c>
      <c r="D876" t="s">
        <v>28</v>
      </c>
      <c r="E876">
        <v>2006</v>
      </c>
      <c r="F876">
        <v>36</v>
      </c>
      <c r="G876">
        <v>0.63727391300000003</v>
      </c>
      <c r="H876" t="s">
        <v>17</v>
      </c>
      <c r="I876" t="s">
        <v>50</v>
      </c>
      <c r="J876" t="s">
        <v>50</v>
      </c>
      <c r="K876" t="s">
        <v>50</v>
      </c>
      <c r="L876" t="s">
        <v>50</v>
      </c>
      <c r="M876" t="s">
        <v>22</v>
      </c>
      <c r="N876" t="s">
        <v>37</v>
      </c>
      <c r="O876" t="str">
        <f>VLOOKUP(A876,Sheet1!A:D,4,0)</f>
        <v>Green</v>
      </c>
      <c r="P876">
        <f>VLOOKUP(A876,Sheet1!A:I,8,0)</f>
        <v>363065</v>
      </c>
      <c r="Q876">
        <f>VLOOKUP(A876,Sheet1!A:I,9,0)</f>
        <v>0</v>
      </c>
      <c r="R876">
        <f>VLOOKUP(A876,Sheet1!A:E,5,0)</f>
        <v>233409</v>
      </c>
      <c r="S876">
        <f>VLOOKUP(A876,Sheet1!A:F,6,0)</f>
        <v>233409</v>
      </c>
      <c r="U876" t="e">
        <f>VLOOKUP(A876,New_scrd!A:H,8,0)</f>
        <v>#N/A</v>
      </c>
    </row>
    <row r="877" spans="1:21" hidden="1" x14ac:dyDescent="0.3">
      <c r="A877" t="s">
        <v>923</v>
      </c>
      <c r="B877" t="s">
        <v>24</v>
      </c>
      <c r="C877">
        <v>37</v>
      </c>
      <c r="D877" t="s">
        <v>28</v>
      </c>
      <c r="E877">
        <v>2005</v>
      </c>
      <c r="F877">
        <v>32</v>
      </c>
      <c r="G877">
        <v>0.81169046700000003</v>
      </c>
      <c r="H877" t="s">
        <v>17</v>
      </c>
      <c r="I877" t="s">
        <v>50</v>
      </c>
      <c r="J877" t="s">
        <v>50</v>
      </c>
      <c r="K877" t="s">
        <v>50</v>
      </c>
      <c r="L877" t="s">
        <v>50</v>
      </c>
      <c r="M877" t="s">
        <v>37</v>
      </c>
      <c r="N877" t="s">
        <v>37</v>
      </c>
      <c r="O877" t="str">
        <f>VLOOKUP(A877,Sheet1!A:D,4,0)</f>
        <v>Manual</v>
      </c>
      <c r="P877">
        <f>VLOOKUP(A877,Sheet1!A:I,8,0)</f>
        <v>0</v>
      </c>
      <c r="Q877">
        <f>VLOOKUP(A877,Sheet1!A:I,9,0)</f>
        <v>0</v>
      </c>
      <c r="R877">
        <f>VLOOKUP(A877,Sheet1!A:E,5,0)</f>
        <v>52296</v>
      </c>
      <c r="S877">
        <f>VLOOKUP(A877,Sheet1!A:F,6,0)</f>
        <v>295152</v>
      </c>
      <c r="U877" t="e">
        <f>VLOOKUP(A877,New_scrd!A:H,8,0)</f>
        <v>#N/A</v>
      </c>
    </row>
    <row r="878" spans="1:21" hidden="1" x14ac:dyDescent="0.3">
      <c r="A878" t="s">
        <v>924</v>
      </c>
      <c r="B878" t="s">
        <v>15</v>
      </c>
      <c r="C878">
        <v>61</v>
      </c>
      <c r="D878" t="s">
        <v>16</v>
      </c>
      <c r="E878">
        <v>2011</v>
      </c>
      <c r="F878">
        <v>29</v>
      </c>
      <c r="G878">
        <v>0.40769135499999998</v>
      </c>
      <c r="H878" t="s">
        <v>72</v>
      </c>
      <c r="I878" t="s">
        <v>293</v>
      </c>
      <c r="J878" t="s">
        <v>32</v>
      </c>
      <c r="K878" t="s">
        <v>78</v>
      </c>
      <c r="L878" t="s">
        <v>34</v>
      </c>
      <c r="M878" t="s">
        <v>37</v>
      </c>
      <c r="N878" t="s">
        <v>37</v>
      </c>
      <c r="O878" t="str">
        <f>VLOOKUP(A878,Sheet1!A:D,4,0)</f>
        <v>NA</v>
      </c>
      <c r="P878">
        <f>VLOOKUP(A878,Sheet1!A:I,8,0)</f>
        <v>447725</v>
      </c>
      <c r="Q878">
        <f>VLOOKUP(A878,Sheet1!A:I,9,0)</f>
        <v>447725</v>
      </c>
      <c r="R878">
        <f>VLOOKUP(A878,Sheet1!A:E,5,0)</f>
        <v>108597</v>
      </c>
      <c r="S878">
        <f>VLOOKUP(A878,Sheet1!A:F,6,0)</f>
        <v>235794</v>
      </c>
      <c r="U878" t="e">
        <f>VLOOKUP(A878,New_scrd!A:H,8,0)</f>
        <v>#N/A</v>
      </c>
    </row>
    <row r="879" spans="1:21" hidden="1" x14ac:dyDescent="0.3">
      <c r="A879" t="s">
        <v>925</v>
      </c>
      <c r="B879" t="s">
        <v>24</v>
      </c>
      <c r="C879">
        <v>61</v>
      </c>
      <c r="D879" t="s">
        <v>16</v>
      </c>
      <c r="E879">
        <v>2010</v>
      </c>
      <c r="F879">
        <v>33</v>
      </c>
      <c r="G879">
        <v>0.68556579299999998</v>
      </c>
      <c r="H879" t="s">
        <v>17</v>
      </c>
      <c r="I879" t="s">
        <v>63</v>
      </c>
      <c r="J879" t="s">
        <v>32</v>
      </c>
      <c r="K879" t="s">
        <v>43</v>
      </c>
      <c r="L879" t="s">
        <v>21</v>
      </c>
      <c r="M879" t="s">
        <v>22</v>
      </c>
      <c r="N879" t="s">
        <v>37</v>
      </c>
      <c r="O879" t="str">
        <f>VLOOKUP(A879,Sheet1!A:D,4,0)</f>
        <v>Green</v>
      </c>
      <c r="P879">
        <f>VLOOKUP(A879,Sheet1!A:I,8,0)</f>
        <v>523279</v>
      </c>
      <c r="Q879">
        <f>VLOOKUP(A879,Sheet1!A:I,9,0)</f>
        <v>0</v>
      </c>
      <c r="R879">
        <f>VLOOKUP(A879,Sheet1!A:E,5,0)</f>
        <v>442497.32</v>
      </c>
      <c r="S879">
        <f>VLOOKUP(A879,Sheet1!A:F,6,0)</f>
        <v>442580</v>
      </c>
      <c r="U879" t="e">
        <f>VLOOKUP(A879,New_scrd!A:H,8,0)</f>
        <v>#N/A</v>
      </c>
    </row>
    <row r="880" spans="1:21" hidden="1" x14ac:dyDescent="0.3">
      <c r="A880" t="s">
        <v>926</v>
      </c>
      <c r="B880" t="s">
        <v>24</v>
      </c>
      <c r="C880">
        <v>49</v>
      </c>
      <c r="D880" t="s">
        <v>28</v>
      </c>
      <c r="E880">
        <v>2012</v>
      </c>
      <c r="F880">
        <v>39</v>
      </c>
      <c r="G880">
        <v>0.72775849100000001</v>
      </c>
      <c r="H880" t="s">
        <v>17</v>
      </c>
      <c r="I880" t="s">
        <v>63</v>
      </c>
      <c r="J880" t="s">
        <v>32</v>
      </c>
      <c r="K880" t="s">
        <v>78</v>
      </c>
      <c r="L880" t="s">
        <v>21</v>
      </c>
      <c r="M880" t="s">
        <v>22</v>
      </c>
      <c r="N880" t="s">
        <v>22</v>
      </c>
      <c r="O880" t="str">
        <f>VLOOKUP(A880,Sheet1!A:D,4,0)</f>
        <v>Green</v>
      </c>
      <c r="P880">
        <f>VLOOKUP(A880,Sheet1!A:I,8,0)</f>
        <v>518730</v>
      </c>
      <c r="Q880">
        <f>VLOOKUP(A880,Sheet1!A:I,9,0)</f>
        <v>0</v>
      </c>
      <c r="R880">
        <f>VLOOKUP(A880,Sheet1!A:E,5,0)</f>
        <v>487960</v>
      </c>
      <c r="S880">
        <f>VLOOKUP(A880,Sheet1!A:F,6,0)</f>
        <v>512358</v>
      </c>
      <c r="U880" t="e">
        <f>VLOOKUP(A880,New_scrd!A:H,8,0)</f>
        <v>#N/A</v>
      </c>
    </row>
    <row r="881" spans="1:21" hidden="1" x14ac:dyDescent="0.3">
      <c r="A881" t="s">
        <v>927</v>
      </c>
      <c r="B881" t="s">
        <v>24</v>
      </c>
      <c r="C881">
        <v>61</v>
      </c>
      <c r="D881" t="s">
        <v>16</v>
      </c>
      <c r="E881">
        <v>2015</v>
      </c>
      <c r="F881">
        <v>37</v>
      </c>
      <c r="G881">
        <v>0.62168000000000001</v>
      </c>
      <c r="H881" t="s">
        <v>17</v>
      </c>
      <c r="I881" t="s">
        <v>63</v>
      </c>
      <c r="J881" t="s">
        <v>32</v>
      </c>
      <c r="K881" t="s">
        <v>109</v>
      </c>
      <c r="L881" t="s">
        <v>21</v>
      </c>
      <c r="M881" t="s">
        <v>37</v>
      </c>
      <c r="N881" t="s">
        <v>37</v>
      </c>
      <c r="O881" t="str">
        <f>VLOOKUP(A881,Sheet1!A:D,4,0)</f>
        <v>Green</v>
      </c>
      <c r="P881">
        <f>VLOOKUP(A881,Sheet1!A:I,8,0)</f>
        <v>819894</v>
      </c>
      <c r="Q881">
        <f>VLOOKUP(A881,Sheet1!A:I,9,0)</f>
        <v>819894</v>
      </c>
      <c r="R881">
        <f>VLOOKUP(A881,Sheet1!A:E,5,0)</f>
        <v>103862</v>
      </c>
      <c r="S881">
        <f>VLOOKUP(A881,Sheet1!A:F,6,0)</f>
        <v>285494</v>
      </c>
      <c r="U881" t="e">
        <f>VLOOKUP(A881,New_scrd!A:H,8,0)</f>
        <v>#N/A</v>
      </c>
    </row>
    <row r="882" spans="1:21" hidden="1" x14ac:dyDescent="0.3">
      <c r="A882" t="s">
        <v>928</v>
      </c>
      <c r="B882" t="s">
        <v>24</v>
      </c>
      <c r="C882">
        <v>61</v>
      </c>
      <c r="D882" t="s">
        <v>28</v>
      </c>
      <c r="E882">
        <v>2014</v>
      </c>
      <c r="F882">
        <v>30</v>
      </c>
      <c r="G882">
        <v>0.82757734100000002</v>
      </c>
      <c r="H882" t="s">
        <v>17</v>
      </c>
      <c r="I882" t="s">
        <v>50</v>
      </c>
      <c r="J882" t="s">
        <v>50</v>
      </c>
      <c r="K882" t="s">
        <v>50</v>
      </c>
      <c r="L882" t="s">
        <v>50</v>
      </c>
      <c r="M882" t="s">
        <v>22</v>
      </c>
      <c r="N882" t="s">
        <v>22</v>
      </c>
      <c r="O882" t="str">
        <f>VLOOKUP(A882,Sheet1!A:D,4,0)</f>
        <v>NA</v>
      </c>
      <c r="P882">
        <f>VLOOKUP(A882,Sheet1!A:I,8,0)</f>
        <v>754055</v>
      </c>
      <c r="Q882">
        <f>VLOOKUP(A882,Sheet1!A:I,9,0)</f>
        <v>0</v>
      </c>
      <c r="R882">
        <f>VLOOKUP(A882,Sheet1!A:E,5,0)</f>
        <v>352170</v>
      </c>
      <c r="S882">
        <f>VLOOKUP(A882,Sheet1!A:F,6,0)</f>
        <v>352170</v>
      </c>
      <c r="U882" t="e">
        <f>VLOOKUP(A882,New_scrd!A:H,8,0)</f>
        <v>#N/A</v>
      </c>
    </row>
    <row r="883" spans="1:21" hidden="1" x14ac:dyDescent="0.3">
      <c r="A883" t="s">
        <v>929</v>
      </c>
      <c r="B883" t="s">
        <v>15</v>
      </c>
      <c r="C883">
        <v>37</v>
      </c>
      <c r="D883" t="s">
        <v>68</v>
      </c>
      <c r="E883">
        <v>2005</v>
      </c>
      <c r="F883">
        <v>30</v>
      </c>
      <c r="G883">
        <v>0.54541699300000002</v>
      </c>
      <c r="H883" t="s">
        <v>17</v>
      </c>
      <c r="I883" t="s">
        <v>146</v>
      </c>
      <c r="J883" t="s">
        <v>80</v>
      </c>
      <c r="K883" t="s">
        <v>78</v>
      </c>
      <c r="L883" t="s">
        <v>34</v>
      </c>
      <c r="M883" t="s">
        <v>37</v>
      </c>
      <c r="N883" t="s">
        <v>37</v>
      </c>
      <c r="O883" t="str">
        <f>VLOOKUP(A883,Sheet1!A:D,4,0)</f>
        <v>Manual</v>
      </c>
      <c r="P883">
        <f>VLOOKUP(A883,Sheet1!A:I,8,0)</f>
        <v>298316</v>
      </c>
      <c r="Q883">
        <f>VLOOKUP(A883,Sheet1!A:I,9,0)</f>
        <v>298316</v>
      </c>
      <c r="R883">
        <f>VLOOKUP(A883,Sheet1!A:E,5,0)</f>
        <v>57620</v>
      </c>
      <c r="S883">
        <f>VLOOKUP(A883,Sheet1!A:F,6,0)</f>
        <v>162910</v>
      </c>
      <c r="U883" t="e">
        <f>VLOOKUP(A883,New_scrd!A:H,8,0)</f>
        <v>#N/A</v>
      </c>
    </row>
    <row r="884" spans="1:21" hidden="1" x14ac:dyDescent="0.3">
      <c r="A884" t="s">
        <v>930</v>
      </c>
      <c r="B884" t="s">
        <v>24</v>
      </c>
      <c r="C884">
        <v>37</v>
      </c>
      <c r="D884" t="s">
        <v>68</v>
      </c>
      <c r="E884">
        <v>2006</v>
      </c>
      <c r="F884">
        <v>27</v>
      </c>
      <c r="G884">
        <v>0.59663571400000004</v>
      </c>
      <c r="H884" t="s">
        <v>72</v>
      </c>
      <c r="I884" t="s">
        <v>146</v>
      </c>
      <c r="J884" t="s">
        <v>50</v>
      </c>
      <c r="K884" t="s">
        <v>50</v>
      </c>
      <c r="L884" t="s">
        <v>50</v>
      </c>
      <c r="M884" t="s">
        <v>22</v>
      </c>
      <c r="N884" t="s">
        <v>22</v>
      </c>
      <c r="O884" t="str">
        <f>VLOOKUP(A884,Sheet1!A:D,4,0)</f>
        <v>Green</v>
      </c>
      <c r="P884">
        <f>VLOOKUP(A884,Sheet1!A:I,8,0)</f>
        <v>362297</v>
      </c>
      <c r="Q884">
        <f>VLOOKUP(A884,Sheet1!A:I,9,0)</f>
        <v>0</v>
      </c>
      <c r="R884">
        <f>VLOOKUP(A884,Sheet1!A:E,5,0)</f>
        <v>330320</v>
      </c>
      <c r="S884">
        <f>VLOOKUP(A884,Sheet1!A:F,6,0)</f>
        <v>391114</v>
      </c>
      <c r="U884" t="e">
        <f>VLOOKUP(A884,New_scrd!A:H,8,0)</f>
        <v>#N/A</v>
      </c>
    </row>
    <row r="885" spans="1:21" hidden="1" x14ac:dyDescent="0.3">
      <c r="A885" t="s">
        <v>931</v>
      </c>
      <c r="B885" t="s">
        <v>24</v>
      </c>
      <c r="C885">
        <v>49</v>
      </c>
      <c r="D885" t="s">
        <v>28</v>
      </c>
      <c r="E885">
        <v>2011</v>
      </c>
      <c r="F885">
        <v>38</v>
      </c>
      <c r="G885">
        <v>0.62418783600000005</v>
      </c>
      <c r="H885" t="s">
        <v>17</v>
      </c>
      <c r="I885" t="s">
        <v>50</v>
      </c>
      <c r="J885" t="s">
        <v>160</v>
      </c>
      <c r="K885" t="s">
        <v>43</v>
      </c>
      <c r="L885" t="s">
        <v>34</v>
      </c>
      <c r="M885" t="s">
        <v>22</v>
      </c>
      <c r="N885" t="s">
        <v>22</v>
      </c>
      <c r="O885" t="str">
        <f>VLOOKUP(A885,Sheet1!A:D,4,0)</f>
        <v>Manual</v>
      </c>
      <c r="P885">
        <f>VLOOKUP(A885,Sheet1!A:I,8,0)</f>
        <v>499980</v>
      </c>
      <c r="Q885">
        <f>VLOOKUP(A885,Sheet1!A:I,9,0)</f>
        <v>0</v>
      </c>
      <c r="R885">
        <f>VLOOKUP(A885,Sheet1!A:E,5,0)</f>
        <v>228720</v>
      </c>
      <c r="S885">
        <f>VLOOKUP(A885,Sheet1!A:F,6,0)</f>
        <v>228720</v>
      </c>
      <c r="U885" t="e">
        <f>VLOOKUP(A885,New_scrd!A:H,8,0)</f>
        <v>#N/A</v>
      </c>
    </row>
    <row r="886" spans="1:21" hidden="1" x14ac:dyDescent="0.3">
      <c r="A886" t="s">
        <v>932</v>
      </c>
      <c r="B886" t="s">
        <v>24</v>
      </c>
      <c r="C886">
        <v>49</v>
      </c>
      <c r="D886" t="s">
        <v>31</v>
      </c>
      <c r="E886">
        <v>2010</v>
      </c>
      <c r="F886">
        <v>60</v>
      </c>
      <c r="G886">
        <v>0.72644450500000002</v>
      </c>
      <c r="H886" t="s">
        <v>17</v>
      </c>
      <c r="I886" t="s">
        <v>50</v>
      </c>
      <c r="J886" t="s">
        <v>50</v>
      </c>
      <c r="K886" t="s">
        <v>50</v>
      </c>
      <c r="L886" t="s">
        <v>50</v>
      </c>
      <c r="M886" t="s">
        <v>37</v>
      </c>
      <c r="N886" t="s">
        <v>37</v>
      </c>
      <c r="O886" t="str">
        <f>VLOOKUP(A886,Sheet1!A:D,4,0)</f>
        <v>Green</v>
      </c>
      <c r="P886">
        <f>VLOOKUP(A886,Sheet1!A:I,8,0)</f>
        <v>0</v>
      </c>
      <c r="Q886">
        <f>VLOOKUP(A886,Sheet1!A:I,9,0)</f>
        <v>0</v>
      </c>
      <c r="R886">
        <f>VLOOKUP(A886,Sheet1!A:E,5,0)</f>
        <v>113117</v>
      </c>
      <c r="S886">
        <f>VLOOKUP(A886,Sheet1!A:F,6,0)</f>
        <v>345241</v>
      </c>
      <c r="U886" t="e">
        <f>VLOOKUP(A886,New_scrd!A:H,8,0)</f>
        <v>#N/A</v>
      </c>
    </row>
    <row r="887" spans="1:21" hidden="1" x14ac:dyDescent="0.3">
      <c r="A887" t="s">
        <v>933</v>
      </c>
      <c r="B887" t="s">
        <v>15</v>
      </c>
      <c r="C887">
        <v>61</v>
      </c>
      <c r="D887" t="s">
        <v>16</v>
      </c>
      <c r="E887">
        <v>2012</v>
      </c>
      <c r="F887">
        <v>33</v>
      </c>
      <c r="G887">
        <v>0.72806540900000005</v>
      </c>
      <c r="H887" t="s">
        <v>72</v>
      </c>
      <c r="I887" t="s">
        <v>54</v>
      </c>
      <c r="J887" t="s">
        <v>19</v>
      </c>
      <c r="K887" t="s">
        <v>78</v>
      </c>
      <c r="L887" t="s">
        <v>21</v>
      </c>
      <c r="M887" t="s">
        <v>22</v>
      </c>
      <c r="N887" t="s">
        <v>37</v>
      </c>
      <c r="O887" t="str">
        <f>VLOOKUP(A887,Sheet1!A:D,4,0)</f>
        <v>Green</v>
      </c>
      <c r="P887">
        <f>VLOOKUP(A887,Sheet1!A:I,8,0)</f>
        <v>682075</v>
      </c>
      <c r="Q887">
        <f>VLOOKUP(A887,Sheet1!A:I,9,0)</f>
        <v>0</v>
      </c>
      <c r="R887">
        <f>VLOOKUP(A887,Sheet1!A:E,5,0)</f>
        <v>389936.64000000001</v>
      </c>
      <c r="S887">
        <f>VLOOKUP(A887,Sheet1!A:F,6,0)</f>
        <v>461548</v>
      </c>
      <c r="U887" t="e">
        <f>VLOOKUP(A887,New_scrd!A:H,8,0)</f>
        <v>#N/A</v>
      </c>
    </row>
    <row r="888" spans="1:21" hidden="1" x14ac:dyDescent="0.3">
      <c r="A888" t="s">
        <v>934</v>
      </c>
      <c r="B888" t="s">
        <v>24</v>
      </c>
      <c r="C888">
        <v>37</v>
      </c>
      <c r="D888" t="s">
        <v>31</v>
      </c>
      <c r="E888">
        <v>2006</v>
      </c>
      <c r="F888">
        <v>29</v>
      </c>
      <c r="G888">
        <v>0.74579428599999997</v>
      </c>
      <c r="H888" t="s">
        <v>72</v>
      </c>
      <c r="I888" t="s">
        <v>63</v>
      </c>
      <c r="J888" t="s">
        <v>19</v>
      </c>
      <c r="K888" t="s">
        <v>20</v>
      </c>
      <c r="L888" t="s">
        <v>50</v>
      </c>
      <c r="M888" t="s">
        <v>22</v>
      </c>
      <c r="N888" t="s">
        <v>22</v>
      </c>
      <c r="O888" t="str">
        <f>VLOOKUP(A888,Sheet1!A:D,4,0)</f>
        <v>Green</v>
      </c>
      <c r="P888">
        <f>VLOOKUP(A888,Sheet1!A:I,8,0)</f>
        <v>337017</v>
      </c>
      <c r="Q888">
        <f>VLOOKUP(A888,Sheet1!A:I,9,0)</f>
        <v>0</v>
      </c>
      <c r="R888">
        <f>VLOOKUP(A888,Sheet1!A:E,5,0)</f>
        <v>442510</v>
      </c>
      <c r="S888">
        <f>VLOOKUP(A888,Sheet1!A:F,6,0)</f>
        <v>442510</v>
      </c>
      <c r="U888" t="e">
        <f>VLOOKUP(A888,New_scrd!A:H,8,0)</f>
        <v>#N/A</v>
      </c>
    </row>
    <row r="889" spans="1:21" hidden="1" x14ac:dyDescent="0.3">
      <c r="A889" t="s">
        <v>935</v>
      </c>
      <c r="B889" t="s">
        <v>24</v>
      </c>
      <c r="C889">
        <v>37</v>
      </c>
      <c r="D889" t="s">
        <v>31</v>
      </c>
      <c r="E889">
        <v>2009</v>
      </c>
      <c r="F889">
        <v>32</v>
      </c>
      <c r="G889">
        <v>0.80576000000000003</v>
      </c>
      <c r="H889" t="s">
        <v>72</v>
      </c>
      <c r="I889" t="s">
        <v>63</v>
      </c>
      <c r="J889" t="s">
        <v>19</v>
      </c>
      <c r="K889" t="s">
        <v>20</v>
      </c>
      <c r="L889" t="s">
        <v>50</v>
      </c>
      <c r="M889" t="s">
        <v>22</v>
      </c>
      <c r="N889" t="s">
        <v>22</v>
      </c>
      <c r="O889" t="str">
        <f>VLOOKUP(A889,Sheet1!A:D,4,0)</f>
        <v>Manual</v>
      </c>
      <c r="P889">
        <f>VLOOKUP(A889,Sheet1!A:I,8,0)</f>
        <v>363085</v>
      </c>
      <c r="Q889">
        <f>VLOOKUP(A889,Sheet1!A:I,9,0)</f>
        <v>0</v>
      </c>
      <c r="R889">
        <f>VLOOKUP(A889,Sheet1!A:E,5,0)</f>
        <v>551649</v>
      </c>
      <c r="S889">
        <f>VLOOKUP(A889,Sheet1!A:F,6,0)</f>
        <v>551649</v>
      </c>
      <c r="U889" t="e">
        <f>VLOOKUP(A889,New_scrd!A:H,8,0)</f>
        <v>#N/A</v>
      </c>
    </row>
    <row r="890" spans="1:21" hidden="1" x14ac:dyDescent="0.3">
      <c r="A890" t="s">
        <v>936</v>
      </c>
      <c r="B890" t="s">
        <v>24</v>
      </c>
      <c r="C890">
        <v>61</v>
      </c>
      <c r="D890" t="s">
        <v>31</v>
      </c>
      <c r="E890">
        <v>2015</v>
      </c>
      <c r="F890">
        <v>63</v>
      </c>
      <c r="G890">
        <v>0.837653333</v>
      </c>
      <c r="H890" t="s">
        <v>17</v>
      </c>
      <c r="I890" t="s">
        <v>50</v>
      </c>
      <c r="J890" t="s">
        <v>80</v>
      </c>
      <c r="K890" t="s">
        <v>20</v>
      </c>
      <c r="L890" t="s">
        <v>34</v>
      </c>
      <c r="M890" t="s">
        <v>22</v>
      </c>
      <c r="N890" t="s">
        <v>22</v>
      </c>
      <c r="O890" t="str">
        <f>VLOOKUP(A890,Sheet1!A:D,4,0)</f>
        <v>Manual</v>
      </c>
      <c r="P890">
        <f>VLOOKUP(A890,Sheet1!A:I,8,0)</f>
        <v>827075</v>
      </c>
      <c r="Q890">
        <f>VLOOKUP(A890,Sheet1!A:I,9,0)</f>
        <v>0</v>
      </c>
      <c r="R890">
        <f>VLOOKUP(A890,Sheet1!A:E,5,0)</f>
        <v>320672.46999999997</v>
      </c>
      <c r="S890">
        <f>VLOOKUP(A890,Sheet1!A:F,6,0)</f>
        <v>320810</v>
      </c>
      <c r="U890" t="e">
        <f>VLOOKUP(A890,New_scrd!A:H,8,0)</f>
        <v>#N/A</v>
      </c>
    </row>
    <row r="891" spans="1:21" hidden="1" x14ac:dyDescent="0.3">
      <c r="A891" t="s">
        <v>937</v>
      </c>
      <c r="B891" t="s">
        <v>24</v>
      </c>
      <c r="C891">
        <v>49</v>
      </c>
      <c r="D891" t="s">
        <v>16</v>
      </c>
      <c r="E891">
        <v>2006</v>
      </c>
      <c r="F891">
        <v>51</v>
      </c>
      <c r="G891">
        <v>0.62448285699999995</v>
      </c>
      <c r="H891" t="s">
        <v>17</v>
      </c>
      <c r="I891" t="s">
        <v>63</v>
      </c>
      <c r="J891" t="s">
        <v>32</v>
      </c>
      <c r="K891" t="s">
        <v>109</v>
      </c>
      <c r="L891" t="s">
        <v>21</v>
      </c>
      <c r="M891" t="s">
        <v>22</v>
      </c>
      <c r="N891" t="s">
        <v>37</v>
      </c>
      <c r="O891" t="str">
        <f>VLOOKUP(A891,Sheet1!A:D,4,0)</f>
        <v>Green</v>
      </c>
      <c r="P891">
        <f>VLOOKUP(A891,Sheet1!A:I,8,0)</f>
        <v>427471</v>
      </c>
      <c r="Q891">
        <f>VLOOKUP(A891,Sheet1!A:I,9,0)</f>
        <v>0</v>
      </c>
      <c r="R891">
        <f>VLOOKUP(A891,Sheet1!A:E,5,0)</f>
        <v>166835</v>
      </c>
      <c r="S891">
        <f>VLOOKUP(A891,Sheet1!A:F,6,0)</f>
        <v>201685</v>
      </c>
      <c r="U891" t="e">
        <f>VLOOKUP(A891,New_scrd!A:H,8,0)</f>
        <v>#N/A</v>
      </c>
    </row>
    <row r="892" spans="1:21" hidden="1" x14ac:dyDescent="0.3">
      <c r="A892" t="s">
        <v>938</v>
      </c>
      <c r="B892" t="s">
        <v>24</v>
      </c>
      <c r="C892">
        <v>49</v>
      </c>
      <c r="D892" t="s">
        <v>25</v>
      </c>
      <c r="E892">
        <v>2008</v>
      </c>
      <c r="F892">
        <v>19</v>
      </c>
      <c r="G892">
        <v>0.62448258099999998</v>
      </c>
      <c r="H892" t="s">
        <v>17</v>
      </c>
      <c r="I892" t="s">
        <v>50</v>
      </c>
      <c r="J892" t="s">
        <v>50</v>
      </c>
      <c r="K892" t="s">
        <v>50</v>
      </c>
      <c r="L892" t="s">
        <v>50</v>
      </c>
      <c r="M892" t="s">
        <v>37</v>
      </c>
      <c r="N892" t="s">
        <v>37</v>
      </c>
      <c r="O892" t="str">
        <f>VLOOKUP(A892,Sheet1!A:D,4,0)</f>
        <v>NA</v>
      </c>
      <c r="P892">
        <f>VLOOKUP(A892,Sheet1!A:I,8,0)</f>
        <v>0</v>
      </c>
      <c r="Q892">
        <f>VLOOKUP(A892,Sheet1!A:I,9,0)</f>
        <v>0</v>
      </c>
      <c r="R892">
        <f>VLOOKUP(A892,Sheet1!A:E,5,0)</f>
        <v>40336</v>
      </c>
      <c r="S892">
        <f>VLOOKUP(A892,Sheet1!A:F,6,0)</f>
        <v>221848</v>
      </c>
      <c r="U892" t="e">
        <f>VLOOKUP(A892,New_scrd!A:H,8,0)</f>
        <v>#N/A</v>
      </c>
    </row>
    <row r="893" spans="1:21" hidden="1" x14ac:dyDescent="0.3">
      <c r="A893" t="s">
        <v>939</v>
      </c>
      <c r="B893" t="s">
        <v>24</v>
      </c>
      <c r="C893">
        <v>37</v>
      </c>
      <c r="D893" t="s">
        <v>31</v>
      </c>
      <c r="E893">
        <v>2010</v>
      </c>
      <c r="F893">
        <v>20</v>
      </c>
      <c r="G893">
        <v>0.62817016199999998</v>
      </c>
      <c r="H893" t="s">
        <v>17</v>
      </c>
      <c r="I893" t="s">
        <v>50</v>
      </c>
      <c r="J893" t="s">
        <v>50</v>
      </c>
      <c r="K893" t="s">
        <v>50</v>
      </c>
      <c r="L893" t="s">
        <v>50</v>
      </c>
      <c r="M893" t="s">
        <v>22</v>
      </c>
      <c r="N893" t="s">
        <v>22</v>
      </c>
      <c r="O893" t="str">
        <f>VLOOKUP(A893,Sheet1!A:D,4,0)</f>
        <v>Green</v>
      </c>
      <c r="P893">
        <f>VLOOKUP(A893,Sheet1!A:I,8,0)</f>
        <v>454154</v>
      </c>
      <c r="Q893">
        <f>VLOOKUP(A893,Sheet1!A:I,9,0)</f>
        <v>0</v>
      </c>
      <c r="R893">
        <f>VLOOKUP(A893,Sheet1!A:E,5,0)</f>
        <v>253968.96</v>
      </c>
      <c r="S893">
        <f>VLOOKUP(A893,Sheet1!A:F,6,0)</f>
        <v>254080</v>
      </c>
      <c r="U893" t="e">
        <f>VLOOKUP(A893,New_scrd!A:H,8,0)</f>
        <v>#N/A</v>
      </c>
    </row>
    <row r="894" spans="1:21" hidden="1" x14ac:dyDescent="0.3">
      <c r="A894" t="s">
        <v>940</v>
      </c>
      <c r="B894" t="s">
        <v>24</v>
      </c>
      <c r="C894">
        <v>61</v>
      </c>
      <c r="D894" t="s">
        <v>25</v>
      </c>
      <c r="E894">
        <v>2015</v>
      </c>
      <c r="F894">
        <v>52</v>
      </c>
      <c r="G894">
        <v>0.82788173899999995</v>
      </c>
      <c r="H894" t="s">
        <v>72</v>
      </c>
      <c r="I894" t="s">
        <v>50</v>
      </c>
      <c r="J894" t="s">
        <v>50</v>
      </c>
      <c r="K894" t="s">
        <v>50</v>
      </c>
      <c r="L894" t="s">
        <v>50</v>
      </c>
      <c r="M894" t="s">
        <v>22</v>
      </c>
      <c r="N894" t="s">
        <v>37</v>
      </c>
      <c r="O894" t="str">
        <f>VLOOKUP(A894,Sheet1!A:D,4,0)</f>
        <v>Manual</v>
      </c>
      <c r="P894">
        <f>VLOOKUP(A894,Sheet1!A:I,8,0)</f>
        <v>1033731</v>
      </c>
      <c r="Q894">
        <f>VLOOKUP(A894,Sheet1!A:I,9,0)</f>
        <v>0</v>
      </c>
      <c r="R894">
        <f>VLOOKUP(A894,Sheet1!A:E,5,0)</f>
        <v>521210.95</v>
      </c>
      <c r="S894">
        <f>VLOOKUP(A894,Sheet1!A:F,6,0)</f>
        <v>630888</v>
      </c>
      <c r="U894" t="e">
        <f>VLOOKUP(A894,New_scrd!A:H,8,0)</f>
        <v>#N/A</v>
      </c>
    </row>
    <row r="895" spans="1:21" hidden="1" x14ac:dyDescent="0.3">
      <c r="A895" t="s">
        <v>941</v>
      </c>
      <c r="B895" t="s">
        <v>24</v>
      </c>
      <c r="C895">
        <v>49</v>
      </c>
      <c r="D895" t="s">
        <v>25</v>
      </c>
      <c r="E895">
        <v>2009</v>
      </c>
      <c r="F895">
        <v>24</v>
      </c>
      <c r="G895">
        <v>0.62203986700000002</v>
      </c>
      <c r="H895" t="s">
        <v>17</v>
      </c>
      <c r="I895" t="s">
        <v>50</v>
      </c>
      <c r="J895" t="s">
        <v>32</v>
      </c>
      <c r="K895" t="s">
        <v>109</v>
      </c>
      <c r="L895" t="s">
        <v>34</v>
      </c>
      <c r="M895" t="s">
        <v>22</v>
      </c>
      <c r="N895" t="s">
        <v>22</v>
      </c>
      <c r="O895" t="str">
        <f>VLOOKUP(A895,Sheet1!A:D,4,0)</f>
        <v>Manual</v>
      </c>
      <c r="P895">
        <f>VLOOKUP(A895,Sheet1!A:I,8,0)</f>
        <v>473528</v>
      </c>
      <c r="Q895">
        <f>VLOOKUP(A895,Sheet1!A:I,9,0)</f>
        <v>0</v>
      </c>
      <c r="R895">
        <f>VLOOKUP(A895,Sheet1!A:E,5,0)</f>
        <v>142962</v>
      </c>
      <c r="S895">
        <f>VLOOKUP(A895,Sheet1!A:F,6,0)</f>
        <v>192310</v>
      </c>
      <c r="U895" t="e">
        <f>VLOOKUP(A895,New_scrd!A:H,8,0)</f>
        <v>#N/A</v>
      </c>
    </row>
    <row r="896" spans="1:21" hidden="1" x14ac:dyDescent="0.3">
      <c r="A896" t="s">
        <v>942</v>
      </c>
      <c r="B896" t="s">
        <v>24</v>
      </c>
      <c r="C896">
        <v>36</v>
      </c>
      <c r="D896" t="s">
        <v>414</v>
      </c>
      <c r="E896">
        <v>2006</v>
      </c>
      <c r="F896">
        <v>36</v>
      </c>
      <c r="G896">
        <v>0.45971014500000001</v>
      </c>
      <c r="H896" t="s">
        <v>17</v>
      </c>
      <c r="I896" t="s">
        <v>54</v>
      </c>
      <c r="J896" t="s">
        <v>32</v>
      </c>
      <c r="K896" t="s">
        <v>43</v>
      </c>
      <c r="L896" t="s">
        <v>34</v>
      </c>
      <c r="M896" t="s">
        <v>37</v>
      </c>
      <c r="N896" t="s">
        <v>22</v>
      </c>
      <c r="O896" t="str">
        <f>VLOOKUP(A896,Sheet1!A:D,4,0)</f>
        <v>Manual</v>
      </c>
      <c r="P896">
        <f>VLOOKUP(A896,Sheet1!A:I,8,0)</f>
        <v>329675</v>
      </c>
      <c r="Q896">
        <f>VLOOKUP(A896,Sheet1!A:I,9,0)</f>
        <v>329675</v>
      </c>
      <c r="R896">
        <f>VLOOKUP(A896,Sheet1!A:E,5,0)</f>
        <v>106279</v>
      </c>
      <c r="S896">
        <f>VLOOKUP(A896,Sheet1!A:F,6,0)</f>
        <v>203892</v>
      </c>
      <c r="U896" t="e">
        <f>VLOOKUP(A896,New_scrd!A:H,8,0)</f>
        <v>#N/A</v>
      </c>
    </row>
    <row r="897" spans="1:21" hidden="1" x14ac:dyDescent="0.3">
      <c r="A897" t="s">
        <v>943</v>
      </c>
      <c r="B897" t="s">
        <v>24</v>
      </c>
      <c r="C897">
        <v>61</v>
      </c>
      <c r="D897" t="s">
        <v>28</v>
      </c>
      <c r="E897">
        <v>2015</v>
      </c>
      <c r="F897">
        <v>26</v>
      </c>
      <c r="G897">
        <v>0.82839217399999998</v>
      </c>
      <c r="H897" t="s">
        <v>72</v>
      </c>
      <c r="I897" t="s">
        <v>63</v>
      </c>
      <c r="J897" t="s">
        <v>50</v>
      </c>
      <c r="K897" t="s">
        <v>50</v>
      </c>
      <c r="L897" t="s">
        <v>50</v>
      </c>
      <c r="M897" t="s">
        <v>37</v>
      </c>
      <c r="N897" t="s">
        <v>37</v>
      </c>
      <c r="O897" t="str">
        <f>VLOOKUP(A897,Sheet1!A:D,4,0)</f>
        <v>Yellow</v>
      </c>
      <c r="P897">
        <f>VLOOKUP(A897,Sheet1!A:I,8,0)</f>
        <v>0</v>
      </c>
      <c r="Q897">
        <f>VLOOKUP(A897,Sheet1!A:I,9,0)</f>
        <v>0</v>
      </c>
      <c r="R897">
        <f>VLOOKUP(A897,Sheet1!A:E,5,0)</f>
        <v>80527</v>
      </c>
      <c r="S897">
        <f>VLOOKUP(A897,Sheet1!A:F,6,0)</f>
        <v>637013</v>
      </c>
      <c r="U897" t="e">
        <f>VLOOKUP(A897,New_scrd!A:H,8,0)</f>
        <v>#N/A</v>
      </c>
    </row>
    <row r="898" spans="1:21" x14ac:dyDescent="0.3">
      <c r="A898" t="s">
        <v>944</v>
      </c>
      <c r="B898" t="s">
        <v>24</v>
      </c>
      <c r="C898">
        <v>49</v>
      </c>
      <c r="D898" t="s">
        <v>28</v>
      </c>
      <c r="E898">
        <v>2010</v>
      </c>
      <c r="F898">
        <v>22</v>
      </c>
      <c r="G898">
        <v>0.63107726600000003</v>
      </c>
      <c r="H898" t="s">
        <v>17</v>
      </c>
      <c r="I898" t="s">
        <v>50</v>
      </c>
      <c r="J898" t="s">
        <v>50</v>
      </c>
      <c r="K898" t="s">
        <v>50</v>
      </c>
      <c r="L898" t="s">
        <v>50</v>
      </c>
      <c r="M898" t="s">
        <v>22</v>
      </c>
      <c r="N898" t="s">
        <v>37</v>
      </c>
      <c r="O898" t="str">
        <f>VLOOKUP(A898,Sheet1!A:D,4,0)</f>
        <v>Green</v>
      </c>
      <c r="P898">
        <f>VLOOKUP(A898,Sheet1!A:I,8,0)</f>
        <v>550838</v>
      </c>
      <c r="Q898">
        <f>VLOOKUP(A898,Sheet1!A:I,9,0)</f>
        <v>0</v>
      </c>
      <c r="R898">
        <f>VLOOKUP(A898,Sheet1!A:E,5,0)</f>
        <v>224488</v>
      </c>
      <c r="S898">
        <f>VLOOKUP(A898,Sheet1!A:F,6,0)</f>
        <v>253671</v>
      </c>
      <c r="U898" t="str">
        <f>VLOOKUP(A898,New_scrd!A:H,8,0)</f>
        <v>Low_risk_sub_purpose_code</v>
      </c>
    </row>
    <row r="899" spans="1:21" x14ac:dyDescent="0.3">
      <c r="A899" t="s">
        <v>945</v>
      </c>
      <c r="B899" t="s">
        <v>24</v>
      </c>
      <c r="C899">
        <v>61</v>
      </c>
      <c r="D899" t="s">
        <v>28</v>
      </c>
      <c r="E899">
        <v>2015</v>
      </c>
      <c r="F899">
        <v>24</v>
      </c>
      <c r="G899">
        <v>0.62246000000000001</v>
      </c>
      <c r="H899" t="s">
        <v>17</v>
      </c>
      <c r="I899" t="s">
        <v>50</v>
      </c>
      <c r="J899" t="s">
        <v>50</v>
      </c>
      <c r="K899" t="s">
        <v>50</v>
      </c>
      <c r="L899" t="s">
        <v>50</v>
      </c>
      <c r="M899" t="s">
        <v>22</v>
      </c>
      <c r="N899" t="s">
        <v>22</v>
      </c>
      <c r="O899" t="str">
        <f>VLOOKUP(A899,Sheet1!A:D,4,0)</f>
        <v>Green</v>
      </c>
      <c r="P899">
        <f>VLOOKUP(A899,Sheet1!A:I,8,0)</f>
        <v>704080</v>
      </c>
      <c r="Q899">
        <f>VLOOKUP(A899,Sheet1!A:I,9,0)</f>
        <v>0</v>
      </c>
      <c r="R899">
        <f>VLOOKUP(A899,Sheet1!A:E,5,0)</f>
        <v>231631.85</v>
      </c>
      <c r="S899">
        <f>VLOOKUP(A899,Sheet1!A:F,6,0)</f>
        <v>294932</v>
      </c>
      <c r="U899" t="str">
        <f>VLOOKUP(A899,New_scrd!A:H,8,0)</f>
        <v>Low_risk_sub_purpose_code</v>
      </c>
    </row>
    <row r="900" spans="1:21" x14ac:dyDescent="0.3">
      <c r="A900" t="s">
        <v>946</v>
      </c>
      <c r="B900" t="s">
        <v>15</v>
      </c>
      <c r="C900">
        <v>61</v>
      </c>
      <c r="D900" t="s">
        <v>31</v>
      </c>
      <c r="E900">
        <v>2012</v>
      </c>
      <c r="F900">
        <v>53</v>
      </c>
      <c r="G900">
        <v>0.52178226599999999</v>
      </c>
      <c r="H900" t="s">
        <v>17</v>
      </c>
      <c r="I900" t="s">
        <v>293</v>
      </c>
      <c r="J900" t="s">
        <v>80</v>
      </c>
      <c r="K900" t="s">
        <v>227</v>
      </c>
      <c r="L900" t="s">
        <v>34</v>
      </c>
      <c r="M900" t="s">
        <v>37</v>
      </c>
      <c r="N900" t="s">
        <v>37</v>
      </c>
      <c r="O900" t="str">
        <f>VLOOKUP(A900,Sheet1!A:D,4,0)</f>
        <v>NA</v>
      </c>
      <c r="P900">
        <f>VLOOKUP(A900,Sheet1!A:I,8,0)</f>
        <v>496750</v>
      </c>
      <c r="Q900">
        <f>VLOOKUP(A900,Sheet1!A:I,9,0)</f>
        <v>496750</v>
      </c>
      <c r="R900">
        <f>VLOOKUP(A900,Sheet1!A:E,5,0)</f>
        <v>185442</v>
      </c>
      <c r="S900">
        <f>VLOOKUP(A900,Sheet1!A:F,6,0)</f>
        <v>253123</v>
      </c>
      <c r="U900" t="str">
        <f>VLOOKUP(A900,New_scrd!A:H,8,0)</f>
        <v>Low_risk_sub_purpose_code</v>
      </c>
    </row>
    <row r="901" spans="1:21" x14ac:dyDescent="0.3">
      <c r="A901" t="s">
        <v>947</v>
      </c>
      <c r="B901" t="s">
        <v>15</v>
      </c>
      <c r="C901">
        <v>49</v>
      </c>
      <c r="D901" t="s">
        <v>28</v>
      </c>
      <c r="E901">
        <v>2009</v>
      </c>
      <c r="F901">
        <v>52</v>
      </c>
      <c r="G901">
        <v>0.83117664199999997</v>
      </c>
      <c r="H901" t="s">
        <v>72</v>
      </c>
      <c r="I901" t="s">
        <v>50</v>
      </c>
      <c r="J901" t="s">
        <v>50</v>
      </c>
      <c r="K901" t="s">
        <v>50</v>
      </c>
      <c r="L901" t="s">
        <v>50</v>
      </c>
      <c r="M901" t="s">
        <v>22</v>
      </c>
      <c r="N901" t="s">
        <v>22</v>
      </c>
      <c r="O901" t="str">
        <f>VLOOKUP(A901,Sheet1!A:D,4,0)</f>
        <v>Green</v>
      </c>
      <c r="P901">
        <f>VLOOKUP(A901,Sheet1!A:I,8,0)</f>
        <v>606758</v>
      </c>
      <c r="Q901">
        <f>VLOOKUP(A901,Sheet1!A:I,9,0)</f>
        <v>0</v>
      </c>
      <c r="R901">
        <f>VLOOKUP(A901,Sheet1!A:E,5,0)</f>
        <v>473456</v>
      </c>
      <c r="S901">
        <f>VLOOKUP(A901,Sheet1!A:F,6,0)</f>
        <v>495684</v>
      </c>
      <c r="U901" t="str">
        <f>VLOOKUP(A901,New_scrd!A:H,8,0)</f>
        <v>Medium_risk_sub_purpose_code</v>
      </c>
    </row>
    <row r="902" spans="1:21" x14ac:dyDescent="0.3">
      <c r="A902" t="s">
        <v>948</v>
      </c>
      <c r="B902" t="s">
        <v>15</v>
      </c>
      <c r="C902">
        <v>61</v>
      </c>
      <c r="D902" t="s">
        <v>16</v>
      </c>
      <c r="E902">
        <v>2009</v>
      </c>
      <c r="F902">
        <v>36</v>
      </c>
      <c r="G902">
        <v>0.72600358200000004</v>
      </c>
      <c r="H902" t="s">
        <v>17</v>
      </c>
      <c r="I902" t="s">
        <v>63</v>
      </c>
      <c r="J902" t="s">
        <v>32</v>
      </c>
      <c r="K902" t="s">
        <v>43</v>
      </c>
      <c r="L902" t="s">
        <v>34</v>
      </c>
      <c r="M902" t="s">
        <v>37</v>
      </c>
      <c r="N902" t="s">
        <v>37</v>
      </c>
      <c r="O902" t="str">
        <f>VLOOKUP(A902,Sheet1!A:D,4,0)</f>
        <v>NA</v>
      </c>
      <c r="P902">
        <f>VLOOKUP(A902,Sheet1!A:I,8,0)</f>
        <v>636218</v>
      </c>
      <c r="Q902">
        <f>VLOOKUP(A902,Sheet1!A:I,9,0)</f>
        <v>636218</v>
      </c>
      <c r="R902">
        <f>VLOOKUP(A902,Sheet1!A:E,5,0)</f>
        <v>194576.52</v>
      </c>
      <c r="S902">
        <f>VLOOKUP(A902,Sheet1!A:F,6,0)</f>
        <v>302526</v>
      </c>
      <c r="U902" t="str">
        <f>VLOOKUP(A902,New_scrd!A:H,8,0)</f>
        <v>Low_risk_sub_purpose_code</v>
      </c>
    </row>
    <row r="903" spans="1:21" x14ac:dyDescent="0.3">
      <c r="A903" t="s">
        <v>949</v>
      </c>
      <c r="B903" t="s">
        <v>24</v>
      </c>
      <c r="C903">
        <v>37</v>
      </c>
      <c r="D903" t="s">
        <v>16</v>
      </c>
      <c r="E903">
        <v>2009</v>
      </c>
      <c r="F903">
        <v>36</v>
      </c>
      <c r="G903">
        <v>0.83573731299999998</v>
      </c>
      <c r="H903" t="s">
        <v>72</v>
      </c>
      <c r="I903" t="s">
        <v>46</v>
      </c>
      <c r="J903" t="s">
        <v>32</v>
      </c>
      <c r="K903" t="s">
        <v>43</v>
      </c>
      <c r="L903" t="s">
        <v>34</v>
      </c>
      <c r="M903" t="s">
        <v>37</v>
      </c>
      <c r="N903" t="s">
        <v>22</v>
      </c>
      <c r="O903" t="str">
        <f>VLOOKUP(A903,Sheet1!A:D,4,0)</f>
        <v>Green</v>
      </c>
      <c r="P903">
        <f>VLOOKUP(A903,Sheet1!A:I,8,0)</f>
        <v>567140</v>
      </c>
      <c r="Q903">
        <f>VLOOKUP(A903,Sheet1!A:I,9,0)</f>
        <v>567140</v>
      </c>
      <c r="R903">
        <f>VLOOKUP(A903,Sheet1!A:E,5,0)</f>
        <v>487467.79</v>
      </c>
      <c r="S903">
        <f>VLOOKUP(A903,Sheet1!A:F,6,0)</f>
        <v>593693</v>
      </c>
      <c r="U903" t="str">
        <f>VLOOKUP(A903,New_scrd!A:H,8,0)</f>
        <v>Medium_risk_sub_purpose_code</v>
      </c>
    </row>
    <row r="904" spans="1:21" x14ac:dyDescent="0.3">
      <c r="A904" t="s">
        <v>950</v>
      </c>
      <c r="B904" t="s">
        <v>15</v>
      </c>
      <c r="C904">
        <v>61</v>
      </c>
      <c r="D904" t="s">
        <v>28</v>
      </c>
      <c r="E904">
        <v>2006</v>
      </c>
      <c r="F904">
        <v>44</v>
      </c>
      <c r="G904">
        <v>0.72914710699999996</v>
      </c>
      <c r="H904" t="s">
        <v>17</v>
      </c>
      <c r="I904" t="s">
        <v>50</v>
      </c>
      <c r="J904" t="s">
        <v>80</v>
      </c>
      <c r="K904" t="s">
        <v>43</v>
      </c>
      <c r="L904" t="s">
        <v>34</v>
      </c>
      <c r="M904" t="s">
        <v>22</v>
      </c>
      <c r="N904" t="s">
        <v>37</v>
      </c>
      <c r="O904" t="str">
        <f>VLOOKUP(A904,Sheet1!A:D,4,0)</f>
        <v>Manual</v>
      </c>
      <c r="P904">
        <f>VLOOKUP(A904,Sheet1!A:I,8,0)</f>
        <v>419969</v>
      </c>
      <c r="Q904">
        <f>VLOOKUP(A904,Sheet1!A:I,9,0)</f>
        <v>0</v>
      </c>
      <c r="R904">
        <f>VLOOKUP(A904,Sheet1!A:E,5,0)</f>
        <v>137320</v>
      </c>
      <c r="S904">
        <f>VLOOKUP(A904,Sheet1!A:F,6,0)</f>
        <v>159150</v>
      </c>
      <c r="U904" t="str">
        <f>VLOOKUP(A904,New_scrd!A:H,8,0)</f>
        <v>Low_risk_sub_purpose_code</v>
      </c>
    </row>
    <row r="905" spans="1:21" x14ac:dyDescent="0.3">
      <c r="A905" t="s">
        <v>951</v>
      </c>
      <c r="B905" t="s">
        <v>24</v>
      </c>
      <c r="C905">
        <v>49</v>
      </c>
      <c r="D905" t="s">
        <v>25</v>
      </c>
      <c r="E905">
        <v>2013</v>
      </c>
      <c r="F905">
        <v>39</v>
      </c>
      <c r="G905">
        <v>0.79068285699999996</v>
      </c>
      <c r="H905" t="s">
        <v>72</v>
      </c>
      <c r="I905" t="s">
        <v>46</v>
      </c>
      <c r="J905" t="s">
        <v>19</v>
      </c>
      <c r="K905" t="s">
        <v>109</v>
      </c>
      <c r="L905" t="s">
        <v>34</v>
      </c>
      <c r="M905" t="s">
        <v>37</v>
      </c>
      <c r="N905" t="s">
        <v>22</v>
      </c>
      <c r="O905" t="str">
        <f>VLOOKUP(A905,Sheet1!A:D,4,0)</f>
        <v>Green</v>
      </c>
      <c r="P905">
        <f>VLOOKUP(A905,Sheet1!A:I,8,0)</f>
        <v>0</v>
      </c>
      <c r="Q905">
        <f>VLOOKUP(A905,Sheet1!A:I,9,0)</f>
        <v>0</v>
      </c>
      <c r="R905">
        <f>VLOOKUP(A905,Sheet1!A:E,5,0)</f>
        <v>252449.55</v>
      </c>
      <c r="S905">
        <f>VLOOKUP(A905,Sheet1!A:F,6,0)</f>
        <v>621764</v>
      </c>
      <c r="U905" t="str">
        <f>VLOOKUP(A905,New_scrd!A:H,8,0)</f>
        <v>Medium_risk_sub_purpose_code</v>
      </c>
    </row>
    <row r="906" spans="1:21" x14ac:dyDescent="0.3">
      <c r="A906" t="s">
        <v>952</v>
      </c>
      <c r="B906" t="s">
        <v>24</v>
      </c>
      <c r="C906">
        <v>61</v>
      </c>
      <c r="D906" t="s">
        <v>28</v>
      </c>
      <c r="E906">
        <v>2015</v>
      </c>
      <c r="F906">
        <v>22</v>
      </c>
      <c r="G906">
        <v>0.76489130400000005</v>
      </c>
      <c r="H906" t="s">
        <v>17</v>
      </c>
      <c r="I906" t="s">
        <v>50</v>
      </c>
      <c r="J906" t="s">
        <v>50</v>
      </c>
      <c r="K906" t="s">
        <v>50</v>
      </c>
      <c r="L906" t="s">
        <v>50</v>
      </c>
      <c r="M906" t="s">
        <v>37</v>
      </c>
      <c r="N906" t="s">
        <v>37</v>
      </c>
      <c r="O906" t="str">
        <f>VLOOKUP(A906,Sheet1!A:D,4,0)</f>
        <v>Green</v>
      </c>
      <c r="P906">
        <f>VLOOKUP(A906,Sheet1!A:I,8,0)</f>
        <v>878714</v>
      </c>
      <c r="Q906">
        <f>VLOOKUP(A906,Sheet1!A:I,9,0)</f>
        <v>878714</v>
      </c>
      <c r="R906">
        <f>VLOOKUP(A906,Sheet1!A:E,5,0)</f>
        <v>60851</v>
      </c>
      <c r="S906">
        <f>VLOOKUP(A906,Sheet1!A:F,6,0)</f>
        <v>546318</v>
      </c>
      <c r="U906" t="str">
        <f>VLOOKUP(A906,New_scrd!A:H,8,0)</f>
        <v>Low_risk_sub_purpose_code</v>
      </c>
    </row>
    <row r="907" spans="1:21" x14ac:dyDescent="0.3">
      <c r="A907" t="s">
        <v>953</v>
      </c>
      <c r="B907" t="s">
        <v>15</v>
      </c>
      <c r="C907">
        <v>49</v>
      </c>
      <c r="D907" t="s">
        <v>31</v>
      </c>
      <c r="E907">
        <v>2013</v>
      </c>
      <c r="F907">
        <v>41</v>
      </c>
      <c r="G907">
        <v>0.50435534000000004</v>
      </c>
      <c r="H907" t="s">
        <v>72</v>
      </c>
      <c r="I907" t="s">
        <v>293</v>
      </c>
      <c r="J907" t="s">
        <v>19</v>
      </c>
      <c r="K907" t="s">
        <v>227</v>
      </c>
      <c r="L907" t="s">
        <v>50</v>
      </c>
      <c r="M907" t="s">
        <v>37</v>
      </c>
      <c r="N907" t="s">
        <v>37</v>
      </c>
      <c r="O907" t="str">
        <f>VLOOKUP(A907,Sheet1!A:D,4,0)</f>
        <v>NA</v>
      </c>
      <c r="P907">
        <f>VLOOKUP(A907,Sheet1!A:I,8,0)</f>
        <v>0</v>
      </c>
      <c r="Q907">
        <f>VLOOKUP(A907,Sheet1!A:I,9,0)</f>
        <v>0</v>
      </c>
      <c r="R907">
        <f>VLOOKUP(A907,Sheet1!A:E,5,0)</f>
        <v>212782</v>
      </c>
      <c r="S907">
        <f>VLOOKUP(A907,Sheet1!A:F,6,0)</f>
        <v>388094</v>
      </c>
      <c r="U907" t="str">
        <f>VLOOKUP(A907,New_scrd!A:H,8,0)</f>
        <v>Medium_risk_sub_purpose_code</v>
      </c>
    </row>
    <row r="908" spans="1:21" x14ac:dyDescent="0.3">
      <c r="A908" t="s">
        <v>954</v>
      </c>
      <c r="B908" t="s">
        <v>24</v>
      </c>
      <c r="C908">
        <v>61</v>
      </c>
      <c r="D908" t="s">
        <v>25</v>
      </c>
      <c r="E908">
        <v>2009</v>
      </c>
      <c r="F908">
        <v>32</v>
      </c>
      <c r="G908">
        <v>0.74093373100000004</v>
      </c>
      <c r="H908" t="s">
        <v>17</v>
      </c>
      <c r="I908" t="s">
        <v>46</v>
      </c>
      <c r="J908" t="s">
        <v>32</v>
      </c>
      <c r="K908" t="s">
        <v>43</v>
      </c>
      <c r="L908" t="s">
        <v>34</v>
      </c>
      <c r="M908" t="s">
        <v>22</v>
      </c>
      <c r="N908" t="s">
        <v>22</v>
      </c>
      <c r="O908" t="str">
        <f>VLOOKUP(A908,Sheet1!A:D,4,0)</f>
        <v>Green</v>
      </c>
      <c r="P908">
        <f>VLOOKUP(A908,Sheet1!A:I,8,0)</f>
        <v>532765</v>
      </c>
      <c r="Q908">
        <f>VLOOKUP(A908,Sheet1!A:I,9,0)</f>
        <v>0</v>
      </c>
      <c r="R908">
        <f>VLOOKUP(A908,Sheet1!A:E,5,0)</f>
        <v>405320.1</v>
      </c>
      <c r="S908">
        <f>VLOOKUP(A908,Sheet1!A:F,6,0)</f>
        <v>447888</v>
      </c>
      <c r="U908" t="str">
        <f>VLOOKUP(A908,New_scrd!A:H,8,0)</f>
        <v>Low_risk_sub_purpose_code</v>
      </c>
    </row>
    <row r="909" spans="1:21" x14ac:dyDescent="0.3">
      <c r="A909" t="s">
        <v>955</v>
      </c>
      <c r="B909" t="s">
        <v>24</v>
      </c>
      <c r="C909">
        <v>61</v>
      </c>
      <c r="D909" t="s">
        <v>28</v>
      </c>
      <c r="E909">
        <v>2010</v>
      </c>
      <c r="F909">
        <v>37</v>
      </c>
      <c r="G909">
        <v>0.82839194599999999</v>
      </c>
      <c r="H909" t="s">
        <v>72</v>
      </c>
      <c r="I909" t="s">
        <v>46</v>
      </c>
      <c r="J909" t="s">
        <v>32</v>
      </c>
      <c r="K909" t="s">
        <v>20</v>
      </c>
      <c r="L909" t="s">
        <v>34</v>
      </c>
      <c r="M909" t="s">
        <v>22</v>
      </c>
      <c r="N909" t="s">
        <v>37</v>
      </c>
      <c r="O909" t="str">
        <f>VLOOKUP(A909,Sheet1!A:D,4,0)</f>
        <v>Green</v>
      </c>
      <c r="P909">
        <f>VLOOKUP(A909,Sheet1!A:I,8,0)</f>
        <v>713496</v>
      </c>
      <c r="Q909">
        <f>VLOOKUP(A909,Sheet1!A:I,9,0)</f>
        <v>0</v>
      </c>
      <c r="R909">
        <f>VLOOKUP(A909,Sheet1!A:E,5,0)</f>
        <v>464675.95</v>
      </c>
      <c r="S909">
        <f>VLOOKUP(A909,Sheet1!A:F,6,0)</f>
        <v>545720</v>
      </c>
      <c r="U909" t="str">
        <f>VLOOKUP(A909,New_scrd!A:H,8,0)</f>
        <v>Medium_risk_sub_purpose_code</v>
      </c>
    </row>
    <row r="910" spans="1:21" x14ac:dyDescent="0.3">
      <c r="A910" t="s">
        <v>956</v>
      </c>
      <c r="B910" t="s">
        <v>24</v>
      </c>
      <c r="C910">
        <v>49</v>
      </c>
      <c r="D910" t="s">
        <v>31</v>
      </c>
      <c r="E910">
        <v>2013</v>
      </c>
      <c r="F910">
        <v>21</v>
      </c>
      <c r="G910">
        <v>0.60363316099999997</v>
      </c>
      <c r="H910" t="s">
        <v>17</v>
      </c>
      <c r="I910" t="s">
        <v>50</v>
      </c>
      <c r="J910" t="s">
        <v>50</v>
      </c>
      <c r="K910" t="s">
        <v>50</v>
      </c>
      <c r="L910" t="s">
        <v>50</v>
      </c>
      <c r="M910" t="s">
        <v>22</v>
      </c>
      <c r="N910" t="s">
        <v>37</v>
      </c>
      <c r="O910" t="str">
        <f>VLOOKUP(A910,Sheet1!A:D,4,0)</f>
        <v>Manual</v>
      </c>
      <c r="P910">
        <f>VLOOKUP(A910,Sheet1!A:I,8,0)</f>
        <v>526913</v>
      </c>
      <c r="Q910">
        <f>VLOOKUP(A910,Sheet1!A:I,9,0)</f>
        <v>0</v>
      </c>
      <c r="R910">
        <f>VLOOKUP(A910,Sheet1!A:E,5,0)</f>
        <v>237110</v>
      </c>
      <c r="S910">
        <f>VLOOKUP(A910,Sheet1!A:F,6,0)</f>
        <v>237110</v>
      </c>
      <c r="U910" t="str">
        <f>VLOOKUP(A910,New_scrd!A:H,8,0)</f>
        <v>Low_risk_sub_purpose_code</v>
      </c>
    </row>
    <row r="911" spans="1:21" x14ac:dyDescent="0.3">
      <c r="A911" t="s">
        <v>957</v>
      </c>
      <c r="B911" t="s">
        <v>24</v>
      </c>
      <c r="C911">
        <v>61</v>
      </c>
      <c r="D911" t="s">
        <v>16</v>
      </c>
      <c r="E911">
        <v>2012</v>
      </c>
      <c r="F911">
        <v>20</v>
      </c>
      <c r="G911">
        <v>0.62141584900000002</v>
      </c>
      <c r="H911" t="s">
        <v>17</v>
      </c>
      <c r="I911" t="s">
        <v>50</v>
      </c>
      <c r="J911" t="s">
        <v>50</v>
      </c>
      <c r="K911" t="s">
        <v>50</v>
      </c>
      <c r="L911" t="s">
        <v>50</v>
      </c>
      <c r="M911" t="s">
        <v>22</v>
      </c>
      <c r="N911" t="s">
        <v>37</v>
      </c>
      <c r="O911" t="str">
        <f>VLOOKUP(A911,Sheet1!A:D,4,0)</f>
        <v>NA</v>
      </c>
      <c r="P911">
        <f>VLOOKUP(A911,Sheet1!A:I,8,0)</f>
        <v>644704</v>
      </c>
      <c r="Q911">
        <f>VLOOKUP(A911,Sheet1!A:I,9,0)</f>
        <v>0</v>
      </c>
      <c r="R911">
        <f>VLOOKUP(A911,Sheet1!A:E,5,0)</f>
        <v>232657</v>
      </c>
      <c r="S911">
        <f>VLOOKUP(A911,Sheet1!A:F,6,0)</f>
        <v>318199</v>
      </c>
      <c r="U911" t="str">
        <f>VLOOKUP(A911,New_scrd!A:H,8,0)</f>
        <v>Low_risk_sub_purpose_code</v>
      </c>
    </row>
    <row r="912" spans="1:21" x14ac:dyDescent="0.3">
      <c r="A912" t="s">
        <v>958</v>
      </c>
      <c r="B912" t="s">
        <v>24</v>
      </c>
      <c r="C912">
        <v>37</v>
      </c>
      <c r="D912" t="s">
        <v>31</v>
      </c>
      <c r="E912">
        <v>2005</v>
      </c>
      <c r="F912">
        <v>20</v>
      </c>
      <c r="G912">
        <v>0.52095850499999996</v>
      </c>
      <c r="H912" t="s">
        <v>514</v>
      </c>
      <c r="I912" t="s">
        <v>50</v>
      </c>
      <c r="J912" t="s">
        <v>50</v>
      </c>
      <c r="K912" t="s">
        <v>50</v>
      </c>
      <c r="L912" t="s">
        <v>50</v>
      </c>
      <c r="M912" t="s">
        <v>37</v>
      </c>
      <c r="N912" t="s">
        <v>22</v>
      </c>
      <c r="O912" t="str">
        <f>VLOOKUP(A912,Sheet1!A:D,4,0)</f>
        <v>Green</v>
      </c>
      <c r="P912">
        <f>VLOOKUP(A912,Sheet1!A:I,8,0)</f>
        <v>301193</v>
      </c>
      <c r="Q912">
        <f>VLOOKUP(A912,Sheet1!A:I,9,0)</f>
        <v>301193</v>
      </c>
      <c r="R912">
        <f>VLOOKUP(A912,Sheet1!A:E,5,0)</f>
        <v>152004</v>
      </c>
      <c r="S912">
        <f>VLOOKUP(A912,Sheet1!A:F,6,0)</f>
        <v>208264</v>
      </c>
      <c r="U912" t="str">
        <f>VLOOKUP(A912,New_scrd!A:H,8,0)</f>
        <v>High_risk_sub_purpose_code</v>
      </c>
    </row>
    <row r="913" spans="1:21" x14ac:dyDescent="0.3">
      <c r="A913" t="s">
        <v>959</v>
      </c>
      <c r="B913" t="s">
        <v>15</v>
      </c>
      <c r="C913">
        <v>49</v>
      </c>
      <c r="D913" t="s">
        <v>31</v>
      </c>
      <c r="E913">
        <v>2010</v>
      </c>
      <c r="F913">
        <v>50</v>
      </c>
      <c r="G913">
        <v>0.66530040300000004</v>
      </c>
      <c r="H913" t="s">
        <v>72</v>
      </c>
      <c r="I913" t="s">
        <v>146</v>
      </c>
      <c r="J913" t="s">
        <v>32</v>
      </c>
      <c r="K913" t="s">
        <v>20</v>
      </c>
      <c r="L913" t="s">
        <v>34</v>
      </c>
      <c r="M913" t="s">
        <v>22</v>
      </c>
      <c r="N913" t="s">
        <v>22</v>
      </c>
      <c r="O913" t="str">
        <f>VLOOKUP(A913,Sheet1!A:D,4,0)</f>
        <v>Green</v>
      </c>
      <c r="P913">
        <f>VLOOKUP(A913,Sheet1!A:I,8,0)</f>
        <v>432787</v>
      </c>
      <c r="Q913">
        <f>VLOOKUP(A913,Sheet1!A:I,9,0)</f>
        <v>0</v>
      </c>
      <c r="R913">
        <f>VLOOKUP(A913,Sheet1!A:E,5,0)</f>
        <v>433545</v>
      </c>
      <c r="S913">
        <f>VLOOKUP(A913,Sheet1!A:F,6,0)</f>
        <v>433545</v>
      </c>
      <c r="U913" t="str">
        <f>VLOOKUP(A913,New_scrd!A:H,8,0)</f>
        <v>Medium_risk_sub_purpose_code</v>
      </c>
    </row>
    <row r="914" spans="1:21" x14ac:dyDescent="0.3">
      <c r="A914" t="s">
        <v>960</v>
      </c>
      <c r="B914" t="s">
        <v>24</v>
      </c>
      <c r="C914">
        <v>61</v>
      </c>
      <c r="D914" t="s">
        <v>16</v>
      </c>
      <c r="E914">
        <v>2010</v>
      </c>
      <c r="F914">
        <v>29</v>
      </c>
      <c r="G914">
        <v>0.82762813800000001</v>
      </c>
      <c r="H914" t="s">
        <v>72</v>
      </c>
      <c r="I914" t="s">
        <v>54</v>
      </c>
      <c r="J914" t="s">
        <v>80</v>
      </c>
      <c r="K914" t="s">
        <v>20</v>
      </c>
      <c r="L914" t="s">
        <v>34</v>
      </c>
      <c r="M914" t="s">
        <v>22</v>
      </c>
      <c r="N914" t="s">
        <v>37</v>
      </c>
      <c r="O914" t="str">
        <f>VLOOKUP(A914,Sheet1!A:D,4,0)</f>
        <v>Green</v>
      </c>
      <c r="P914">
        <f>VLOOKUP(A914,Sheet1!A:I,8,0)</f>
        <v>627831</v>
      </c>
      <c r="Q914">
        <f>VLOOKUP(A914,Sheet1!A:I,9,0)</f>
        <v>0</v>
      </c>
      <c r="R914">
        <f>VLOOKUP(A914,Sheet1!A:E,5,0)</f>
        <v>518460</v>
      </c>
      <c r="S914">
        <f>VLOOKUP(A914,Sheet1!A:F,6,0)</f>
        <v>518460</v>
      </c>
      <c r="U914" t="str">
        <f>VLOOKUP(A914,New_scrd!A:H,8,0)</f>
        <v>Medium_risk_sub_purpose_code</v>
      </c>
    </row>
    <row r="915" spans="1:21" x14ac:dyDescent="0.3">
      <c r="A915" t="s">
        <v>961</v>
      </c>
      <c r="B915" t="s">
        <v>24</v>
      </c>
      <c r="C915">
        <v>61</v>
      </c>
      <c r="D915" t="s">
        <v>68</v>
      </c>
      <c r="E915">
        <v>2017</v>
      </c>
      <c r="F915">
        <v>46</v>
      </c>
      <c r="G915">
        <v>0.51871666699999996</v>
      </c>
      <c r="H915" t="s">
        <v>514</v>
      </c>
      <c r="I915" t="s">
        <v>54</v>
      </c>
      <c r="J915" t="s">
        <v>160</v>
      </c>
      <c r="K915" t="s">
        <v>20</v>
      </c>
      <c r="L915" t="s">
        <v>34</v>
      </c>
      <c r="M915" t="s">
        <v>37</v>
      </c>
      <c r="N915" t="s">
        <v>22</v>
      </c>
      <c r="O915" t="str">
        <f>VLOOKUP(A915,Sheet1!A:D,4,0)</f>
        <v>Green</v>
      </c>
      <c r="P915">
        <f>VLOOKUP(A915,Sheet1!A:I,8,0)</f>
        <v>587415</v>
      </c>
      <c r="Q915">
        <f>VLOOKUP(A915,Sheet1!A:I,9,0)</f>
        <v>587415</v>
      </c>
      <c r="R915">
        <f>VLOOKUP(A915,Sheet1!A:E,5,0)</f>
        <v>218116</v>
      </c>
      <c r="S915">
        <f>VLOOKUP(A915,Sheet1!A:F,6,0)</f>
        <v>349395</v>
      </c>
      <c r="U915" t="str">
        <f>VLOOKUP(A915,New_scrd!A:H,8,0)</f>
        <v>High_risk_sub_purpose_code</v>
      </c>
    </row>
    <row r="916" spans="1:21" x14ac:dyDescent="0.3">
      <c r="A916" t="s">
        <v>962</v>
      </c>
      <c r="B916" t="s">
        <v>24</v>
      </c>
      <c r="C916">
        <v>43</v>
      </c>
      <c r="D916" t="s">
        <v>414</v>
      </c>
      <c r="E916">
        <v>2012</v>
      </c>
      <c r="F916">
        <v>49</v>
      </c>
      <c r="G916">
        <v>0.48896390200000001</v>
      </c>
      <c r="H916" t="s">
        <v>72</v>
      </c>
      <c r="I916" t="s">
        <v>50</v>
      </c>
      <c r="J916" t="s">
        <v>50</v>
      </c>
      <c r="K916" t="s">
        <v>50</v>
      </c>
      <c r="L916" t="s">
        <v>50</v>
      </c>
      <c r="M916" t="s">
        <v>37</v>
      </c>
      <c r="N916" t="s">
        <v>22</v>
      </c>
      <c r="O916" t="str">
        <f>VLOOKUP(A916,Sheet1!A:D,4,0)</f>
        <v>NA</v>
      </c>
      <c r="P916">
        <f>VLOOKUP(A916,Sheet1!A:I,8,0)</f>
        <v>469552</v>
      </c>
      <c r="Q916">
        <f>VLOOKUP(A916,Sheet1!A:I,9,0)</f>
        <v>469552</v>
      </c>
      <c r="R916">
        <f>VLOOKUP(A916,Sheet1!A:E,5,0)</f>
        <v>116758</v>
      </c>
      <c r="S916">
        <f>VLOOKUP(A916,Sheet1!A:F,6,0)</f>
        <v>292306</v>
      </c>
      <c r="U916" t="str">
        <f>VLOOKUP(A916,New_scrd!A:H,8,0)</f>
        <v>Medium_risk_sub_purpose_code</v>
      </c>
    </row>
    <row r="917" spans="1:21" x14ac:dyDescent="0.3">
      <c r="A917" t="s">
        <v>963</v>
      </c>
      <c r="B917" t="s">
        <v>24</v>
      </c>
      <c r="C917">
        <v>49</v>
      </c>
      <c r="D917" t="s">
        <v>16</v>
      </c>
      <c r="E917">
        <v>2009</v>
      </c>
      <c r="F917">
        <v>33</v>
      </c>
      <c r="G917">
        <v>0.82497432800000003</v>
      </c>
      <c r="H917" t="s">
        <v>72</v>
      </c>
      <c r="I917" t="s">
        <v>63</v>
      </c>
      <c r="J917" t="s">
        <v>50</v>
      </c>
      <c r="K917" t="s">
        <v>50</v>
      </c>
      <c r="L917" t="s">
        <v>50</v>
      </c>
      <c r="M917" t="s">
        <v>37</v>
      </c>
      <c r="N917" t="s">
        <v>37</v>
      </c>
      <c r="O917" t="str">
        <f>VLOOKUP(A917,Sheet1!A:D,4,0)</f>
        <v>Manual</v>
      </c>
      <c r="P917">
        <f>VLOOKUP(A917,Sheet1!A:I,8,0)</f>
        <v>0</v>
      </c>
      <c r="Q917">
        <f>VLOOKUP(A917,Sheet1!A:I,9,0)</f>
        <v>0</v>
      </c>
      <c r="R917">
        <f>VLOOKUP(A917,Sheet1!A:E,5,0)</f>
        <v>108596.67</v>
      </c>
      <c r="S917">
        <f>VLOOKUP(A917,Sheet1!A:F,6,0)</f>
        <v>515527</v>
      </c>
      <c r="U917" t="str">
        <f>VLOOKUP(A917,New_scrd!A:H,8,0)</f>
        <v>Medium_risk_sub_purpose_code</v>
      </c>
    </row>
    <row r="918" spans="1:21" x14ac:dyDescent="0.3">
      <c r="A918" t="s">
        <v>964</v>
      </c>
      <c r="B918" t="s">
        <v>24</v>
      </c>
      <c r="C918">
        <v>36</v>
      </c>
      <c r="D918" t="s">
        <v>414</v>
      </c>
      <c r="E918">
        <v>2006</v>
      </c>
      <c r="F918">
        <v>36</v>
      </c>
      <c r="G918">
        <v>0.45246376799999999</v>
      </c>
      <c r="H918" t="s">
        <v>17</v>
      </c>
      <c r="I918" t="s">
        <v>50</v>
      </c>
      <c r="J918" t="s">
        <v>50</v>
      </c>
      <c r="K918" t="s">
        <v>50</v>
      </c>
      <c r="L918" t="s">
        <v>50</v>
      </c>
      <c r="M918" t="s">
        <v>22</v>
      </c>
      <c r="N918" t="s">
        <v>22</v>
      </c>
      <c r="O918" t="str">
        <f>VLOOKUP(A918,Sheet1!A:D,4,0)</f>
        <v>Manual</v>
      </c>
      <c r="P918">
        <f>VLOOKUP(A918,Sheet1!A:I,8,0)</f>
        <v>237968</v>
      </c>
      <c r="Q918">
        <f>VLOOKUP(A918,Sheet1!A:I,9,0)</f>
        <v>0</v>
      </c>
      <c r="R918">
        <f>VLOOKUP(A918,Sheet1!A:E,5,0)</f>
        <v>179972</v>
      </c>
      <c r="S918">
        <f>VLOOKUP(A918,Sheet1!A:F,6,0)</f>
        <v>207660</v>
      </c>
      <c r="U918" t="str">
        <f>VLOOKUP(A918,New_scrd!A:H,8,0)</f>
        <v>Low_risk_sub_purpose_code</v>
      </c>
    </row>
    <row r="919" spans="1:21" x14ac:dyDescent="0.3">
      <c r="A919" t="s">
        <v>965</v>
      </c>
      <c r="B919" t="s">
        <v>24</v>
      </c>
      <c r="C919">
        <v>49</v>
      </c>
      <c r="D919" t="s">
        <v>16</v>
      </c>
      <c r="E919">
        <v>2007</v>
      </c>
      <c r="F919">
        <v>18</v>
      </c>
      <c r="G919">
        <v>0.62448273200000004</v>
      </c>
      <c r="H919" t="s">
        <v>17</v>
      </c>
      <c r="I919" t="s">
        <v>50</v>
      </c>
      <c r="J919" t="s">
        <v>50</v>
      </c>
      <c r="K919" t="s">
        <v>50</v>
      </c>
      <c r="L919" t="s">
        <v>50</v>
      </c>
      <c r="M919" t="s">
        <v>22</v>
      </c>
      <c r="N919" t="s">
        <v>37</v>
      </c>
      <c r="O919" t="str">
        <f>VLOOKUP(A919,Sheet1!A:D,4,0)</f>
        <v>Manual</v>
      </c>
      <c r="P919">
        <f>VLOOKUP(A919,Sheet1!A:I,8,0)</f>
        <v>390258</v>
      </c>
      <c r="Q919">
        <f>VLOOKUP(A919,Sheet1!A:I,9,0)</f>
        <v>0</v>
      </c>
      <c r="R919">
        <f>VLOOKUP(A919,Sheet1!A:E,5,0)</f>
        <v>139160</v>
      </c>
      <c r="S919">
        <f>VLOOKUP(A919,Sheet1!A:F,6,0)</f>
        <v>173950</v>
      </c>
      <c r="U919" t="str">
        <f>VLOOKUP(A919,New_scrd!A:H,8,0)</f>
        <v>Low_risk_sub_purpose_code</v>
      </c>
    </row>
    <row r="920" spans="1:21" x14ac:dyDescent="0.3">
      <c r="A920" t="s">
        <v>966</v>
      </c>
      <c r="B920" t="s">
        <v>24</v>
      </c>
      <c r="C920">
        <v>48</v>
      </c>
      <c r="D920" t="s">
        <v>414</v>
      </c>
      <c r="E920">
        <v>2006</v>
      </c>
      <c r="F920">
        <v>36</v>
      </c>
      <c r="G920">
        <v>0.53851304300000002</v>
      </c>
      <c r="H920" t="s">
        <v>17</v>
      </c>
      <c r="I920" t="s">
        <v>54</v>
      </c>
      <c r="J920" t="s">
        <v>19</v>
      </c>
      <c r="K920" t="s">
        <v>43</v>
      </c>
      <c r="L920" t="s">
        <v>21</v>
      </c>
      <c r="M920" t="s">
        <v>37</v>
      </c>
      <c r="N920" t="s">
        <v>37</v>
      </c>
      <c r="O920" t="str">
        <f>VLOOKUP(A920,Sheet1!A:D,4,0)</f>
        <v>Manual</v>
      </c>
      <c r="P920">
        <f>VLOOKUP(A920,Sheet1!A:I,8,0)</f>
        <v>349514</v>
      </c>
      <c r="Q920">
        <f>VLOOKUP(A920,Sheet1!A:I,9,0)</f>
        <v>0</v>
      </c>
      <c r="R920">
        <f>VLOOKUP(A920,Sheet1!A:E,5,0)</f>
        <v>210465</v>
      </c>
      <c r="S920">
        <f>VLOOKUP(A920,Sheet1!A:F,6,0)</f>
        <v>224496</v>
      </c>
      <c r="U920" t="str">
        <f>VLOOKUP(A920,New_scrd!A:H,8,0)</f>
        <v>Low_risk_sub_purpose_code</v>
      </c>
    </row>
    <row r="921" spans="1:21" x14ac:dyDescent="0.3">
      <c r="A921" t="s">
        <v>967</v>
      </c>
      <c r="B921" t="s">
        <v>24</v>
      </c>
      <c r="C921">
        <v>49</v>
      </c>
      <c r="D921" t="s">
        <v>28</v>
      </c>
      <c r="E921">
        <v>2007</v>
      </c>
      <c r="F921">
        <v>47</v>
      </c>
      <c r="G921">
        <v>0.62273344500000005</v>
      </c>
      <c r="H921" t="s">
        <v>17</v>
      </c>
      <c r="I921" t="s">
        <v>50</v>
      </c>
      <c r="J921" t="s">
        <v>50</v>
      </c>
      <c r="K921" t="s">
        <v>50</v>
      </c>
      <c r="L921" t="s">
        <v>50</v>
      </c>
      <c r="M921" t="s">
        <v>37</v>
      </c>
      <c r="N921" t="s">
        <v>37</v>
      </c>
      <c r="O921" t="str">
        <f>VLOOKUP(A921,Sheet1!A:D,4,0)</f>
        <v>NA</v>
      </c>
      <c r="P921">
        <f>VLOOKUP(A921,Sheet1!A:I,8,0)</f>
        <v>0</v>
      </c>
      <c r="Q921">
        <f>VLOOKUP(A921,Sheet1!A:I,9,0)</f>
        <v>0</v>
      </c>
      <c r="R921">
        <f>VLOOKUP(A921,Sheet1!A:E,5,0)</f>
        <v>31355</v>
      </c>
      <c r="S921">
        <f>VLOOKUP(A921,Sheet1!A:F,6,0)</f>
        <v>212905</v>
      </c>
      <c r="U921" t="str">
        <f>VLOOKUP(A921,New_scrd!A:H,8,0)</f>
        <v>Low_risk_sub_purpose_code</v>
      </c>
    </row>
    <row r="922" spans="1:21" x14ac:dyDescent="0.3">
      <c r="A922" t="s">
        <v>968</v>
      </c>
      <c r="B922" t="s">
        <v>24</v>
      </c>
      <c r="C922">
        <v>36</v>
      </c>
      <c r="D922" t="s">
        <v>414</v>
      </c>
      <c r="E922">
        <v>2007</v>
      </c>
      <c r="F922">
        <v>36</v>
      </c>
      <c r="G922">
        <v>0.44571428600000002</v>
      </c>
      <c r="H922" t="s">
        <v>17</v>
      </c>
      <c r="I922" t="s">
        <v>50</v>
      </c>
      <c r="J922" t="s">
        <v>50</v>
      </c>
      <c r="K922" t="s">
        <v>50</v>
      </c>
      <c r="L922" t="s">
        <v>50</v>
      </c>
      <c r="M922" t="s">
        <v>37</v>
      </c>
      <c r="N922" t="s">
        <v>22</v>
      </c>
      <c r="O922" t="str">
        <f>VLOOKUP(A922,Sheet1!A:D,4,0)</f>
        <v>Manual</v>
      </c>
      <c r="P922">
        <f>VLOOKUP(A922,Sheet1!A:I,8,0)</f>
        <v>295005</v>
      </c>
      <c r="Q922">
        <f>VLOOKUP(A922,Sheet1!A:I,9,0)</f>
        <v>0</v>
      </c>
      <c r="R922">
        <f>VLOOKUP(A922,Sheet1!A:E,5,0)</f>
        <v>195000</v>
      </c>
      <c r="S922">
        <f>VLOOKUP(A922,Sheet1!A:F,6,0)</f>
        <v>212433</v>
      </c>
      <c r="U922" t="str">
        <f>VLOOKUP(A922,New_scrd!A:H,8,0)</f>
        <v>Low_risk_sub_purpose_code</v>
      </c>
    </row>
    <row r="923" spans="1:21" x14ac:dyDescent="0.3">
      <c r="A923" t="s">
        <v>969</v>
      </c>
      <c r="B923" t="s">
        <v>24</v>
      </c>
      <c r="C923">
        <v>49</v>
      </c>
      <c r="D923" t="s">
        <v>16</v>
      </c>
      <c r="E923">
        <v>2008</v>
      </c>
      <c r="F923">
        <v>24</v>
      </c>
      <c r="G923">
        <v>0.62374637700000002</v>
      </c>
      <c r="H923" t="s">
        <v>17</v>
      </c>
      <c r="I923" t="s">
        <v>50</v>
      </c>
      <c r="J923" t="s">
        <v>50</v>
      </c>
      <c r="K923" t="s">
        <v>50</v>
      </c>
      <c r="L923" t="s">
        <v>50</v>
      </c>
      <c r="M923" t="s">
        <v>22</v>
      </c>
      <c r="N923" t="s">
        <v>37</v>
      </c>
      <c r="O923" t="str">
        <f>VLOOKUP(A923,Sheet1!A:D,4,0)</f>
        <v>Manual</v>
      </c>
      <c r="P923">
        <f>VLOOKUP(A923,Sheet1!A:I,8,0)</f>
        <v>401885</v>
      </c>
      <c r="Q923">
        <f>VLOOKUP(A923,Sheet1!A:I,9,0)</f>
        <v>0</v>
      </c>
      <c r="R923">
        <f>VLOOKUP(A923,Sheet1!A:E,5,0)</f>
        <v>163875.84</v>
      </c>
      <c r="S923">
        <f>VLOOKUP(A923,Sheet1!A:F,6,0)</f>
        <v>176940</v>
      </c>
      <c r="U923" t="str">
        <f>VLOOKUP(A923,New_scrd!A:H,8,0)</f>
        <v>Low_risk_sub_purpose_code</v>
      </c>
    </row>
    <row r="924" spans="1:21" x14ac:dyDescent="0.3">
      <c r="A924" t="s">
        <v>970</v>
      </c>
      <c r="B924" t="s">
        <v>24</v>
      </c>
      <c r="C924">
        <v>36</v>
      </c>
      <c r="D924" t="s">
        <v>414</v>
      </c>
      <c r="E924">
        <v>2007</v>
      </c>
      <c r="F924">
        <v>36</v>
      </c>
      <c r="G924">
        <v>0.47663865500000002</v>
      </c>
      <c r="H924" t="s">
        <v>17</v>
      </c>
      <c r="I924" t="s">
        <v>50</v>
      </c>
      <c r="J924" t="s">
        <v>50</v>
      </c>
      <c r="K924" t="s">
        <v>50</v>
      </c>
      <c r="L924" t="s">
        <v>50</v>
      </c>
      <c r="M924" t="s">
        <v>22</v>
      </c>
      <c r="N924" t="s">
        <v>22</v>
      </c>
      <c r="O924" t="str">
        <f>VLOOKUP(A924,Sheet1!A:D,4,0)</f>
        <v>Manual</v>
      </c>
      <c r="P924">
        <f>VLOOKUP(A924,Sheet1!A:I,8,0)</f>
        <v>295936</v>
      </c>
      <c r="Q924">
        <f>VLOOKUP(A924,Sheet1!A:I,9,0)</f>
        <v>0</v>
      </c>
      <c r="R924">
        <f>VLOOKUP(A924,Sheet1!A:E,5,0)</f>
        <v>185290</v>
      </c>
      <c r="S924">
        <f>VLOOKUP(A924,Sheet1!A:F,6,0)</f>
        <v>221377</v>
      </c>
      <c r="U924" t="str">
        <f>VLOOKUP(A924,New_scrd!A:H,8,0)</f>
        <v>Low_risk_sub_purpose_code</v>
      </c>
    </row>
    <row r="925" spans="1:21" x14ac:dyDescent="0.3">
      <c r="A925" t="s">
        <v>971</v>
      </c>
      <c r="B925" t="s">
        <v>24</v>
      </c>
      <c r="C925">
        <v>49</v>
      </c>
      <c r="D925" t="s">
        <v>16</v>
      </c>
      <c r="E925">
        <v>2011</v>
      </c>
      <c r="F925">
        <v>58</v>
      </c>
      <c r="G925">
        <v>0.610611613</v>
      </c>
      <c r="H925" t="s">
        <v>72</v>
      </c>
      <c r="I925" t="s">
        <v>50</v>
      </c>
      <c r="J925" t="s">
        <v>50</v>
      </c>
      <c r="K925" t="s">
        <v>50</v>
      </c>
      <c r="L925" t="s">
        <v>50</v>
      </c>
      <c r="M925" t="s">
        <v>22</v>
      </c>
      <c r="N925" t="s">
        <v>22</v>
      </c>
      <c r="O925" t="str">
        <f>VLOOKUP(A925,Sheet1!A:D,4,0)</f>
        <v>Green</v>
      </c>
      <c r="P925">
        <f>VLOOKUP(A925,Sheet1!A:I,8,0)</f>
        <v>466383</v>
      </c>
      <c r="Q925">
        <f>VLOOKUP(A925,Sheet1!A:I,9,0)</f>
        <v>0</v>
      </c>
      <c r="R925">
        <f>VLOOKUP(A925,Sheet1!A:E,5,0)</f>
        <v>392734</v>
      </c>
      <c r="S925">
        <f>VLOOKUP(A925,Sheet1!A:F,6,0)</f>
        <v>427842</v>
      </c>
      <c r="U925" t="str">
        <f>VLOOKUP(A925,New_scrd!A:H,8,0)</f>
        <v>Medium_risk_sub_purpose_code</v>
      </c>
    </row>
    <row r="926" spans="1:21" x14ac:dyDescent="0.3">
      <c r="A926" t="s">
        <v>972</v>
      </c>
      <c r="B926" t="s">
        <v>24</v>
      </c>
      <c r="C926">
        <v>36</v>
      </c>
      <c r="D926" t="s">
        <v>414</v>
      </c>
      <c r="E926">
        <v>2005</v>
      </c>
      <c r="F926">
        <v>36</v>
      </c>
      <c r="G926">
        <v>0.43095327100000003</v>
      </c>
      <c r="H926" t="s">
        <v>17</v>
      </c>
      <c r="I926" t="s">
        <v>50</v>
      </c>
      <c r="J926" t="s">
        <v>32</v>
      </c>
      <c r="K926" t="s">
        <v>43</v>
      </c>
      <c r="L926" t="s">
        <v>21</v>
      </c>
      <c r="M926" t="s">
        <v>22</v>
      </c>
      <c r="N926" t="s">
        <v>22</v>
      </c>
      <c r="O926" t="str">
        <f>VLOOKUP(A926,Sheet1!A:D,4,0)</f>
        <v>Manual</v>
      </c>
      <c r="P926">
        <f>VLOOKUP(A926,Sheet1!A:I,8,0)</f>
        <v>249126</v>
      </c>
      <c r="Q926">
        <f>VLOOKUP(A926,Sheet1!A:I,9,0)</f>
        <v>0</v>
      </c>
      <c r="R926">
        <f>VLOOKUP(A926,Sheet1!A:E,5,0)</f>
        <v>138140</v>
      </c>
      <c r="S926">
        <f>VLOOKUP(A926,Sheet1!A:F,6,0)</f>
        <v>151954</v>
      </c>
      <c r="U926" t="str">
        <f>VLOOKUP(A926,New_scrd!A:H,8,0)</f>
        <v>Low_risk_sub_purpose_code</v>
      </c>
    </row>
    <row r="927" spans="1:21" x14ac:dyDescent="0.3">
      <c r="A927" t="s">
        <v>973</v>
      </c>
      <c r="B927" t="s">
        <v>24</v>
      </c>
      <c r="C927">
        <v>61</v>
      </c>
      <c r="D927" t="s">
        <v>16</v>
      </c>
      <c r="E927">
        <v>2011</v>
      </c>
      <c r="F927">
        <v>46</v>
      </c>
      <c r="G927">
        <v>0.72942164300000001</v>
      </c>
      <c r="H927" t="s">
        <v>17</v>
      </c>
      <c r="I927" t="s">
        <v>50</v>
      </c>
      <c r="J927" t="s">
        <v>50</v>
      </c>
      <c r="K927" t="s">
        <v>50</v>
      </c>
      <c r="L927" t="s">
        <v>50</v>
      </c>
      <c r="M927" t="s">
        <v>22</v>
      </c>
      <c r="N927" t="s">
        <v>37</v>
      </c>
      <c r="O927" t="str">
        <f>VLOOKUP(A927,Sheet1!A:D,4,0)</f>
        <v>NA</v>
      </c>
      <c r="P927">
        <f>VLOOKUP(A927,Sheet1!A:I,8,0)</f>
        <v>646818</v>
      </c>
      <c r="Q927">
        <f>VLOOKUP(A927,Sheet1!A:I,9,0)</f>
        <v>0</v>
      </c>
      <c r="R927">
        <f>VLOOKUP(A927,Sheet1!A:E,5,0)</f>
        <v>305210</v>
      </c>
      <c r="S927">
        <f>VLOOKUP(A927,Sheet1!A:F,6,0)</f>
        <v>336973</v>
      </c>
      <c r="U927" t="str">
        <f>VLOOKUP(A927,New_scrd!A:H,8,0)</f>
        <v>Low_risk_sub_purpose_code</v>
      </c>
    </row>
    <row r="928" spans="1:21" x14ac:dyDescent="0.3">
      <c r="A928" t="s">
        <v>974</v>
      </c>
      <c r="B928" t="s">
        <v>15</v>
      </c>
      <c r="C928">
        <v>61</v>
      </c>
      <c r="D928" t="s">
        <v>31</v>
      </c>
      <c r="E928">
        <v>2009</v>
      </c>
      <c r="F928">
        <v>50</v>
      </c>
      <c r="G928">
        <v>0.76563104500000001</v>
      </c>
      <c r="H928" t="s">
        <v>72</v>
      </c>
      <c r="I928" t="s">
        <v>54</v>
      </c>
      <c r="J928" t="s">
        <v>32</v>
      </c>
      <c r="K928" t="s">
        <v>20</v>
      </c>
      <c r="L928" t="s">
        <v>149</v>
      </c>
      <c r="M928" t="s">
        <v>37</v>
      </c>
      <c r="N928" t="s">
        <v>22</v>
      </c>
      <c r="O928" t="str">
        <f>VLOOKUP(A928,Sheet1!A:D,4,0)</f>
        <v>Green</v>
      </c>
      <c r="P928">
        <f>VLOOKUP(A928,Sheet1!A:I,8,0)</f>
        <v>593084</v>
      </c>
      <c r="Q928">
        <f>VLOOKUP(A928,Sheet1!A:I,9,0)</f>
        <v>0</v>
      </c>
      <c r="R928">
        <f>VLOOKUP(A928,Sheet1!A:E,5,0)</f>
        <v>242462</v>
      </c>
      <c r="S928">
        <f>VLOOKUP(A928,Sheet1!A:F,6,0)</f>
        <v>440840</v>
      </c>
      <c r="U928" t="str">
        <f>VLOOKUP(A928,New_scrd!A:H,8,0)</f>
        <v>Medium_risk_sub_purpose_code</v>
      </c>
    </row>
    <row r="929" spans="1:21" x14ac:dyDescent="0.3">
      <c r="A929" t="s">
        <v>975</v>
      </c>
      <c r="B929" t="s">
        <v>24</v>
      </c>
      <c r="C929">
        <v>61</v>
      </c>
      <c r="D929" t="s">
        <v>25</v>
      </c>
      <c r="E929">
        <v>2009</v>
      </c>
      <c r="F929">
        <v>39</v>
      </c>
      <c r="G929">
        <v>0.81552597000000004</v>
      </c>
      <c r="H929" t="s">
        <v>72</v>
      </c>
      <c r="I929" t="s">
        <v>63</v>
      </c>
      <c r="J929" t="s">
        <v>19</v>
      </c>
      <c r="K929" t="s">
        <v>20</v>
      </c>
      <c r="L929" t="s">
        <v>50</v>
      </c>
      <c r="M929" t="s">
        <v>37</v>
      </c>
      <c r="N929" t="s">
        <v>37</v>
      </c>
      <c r="O929" t="str">
        <f>VLOOKUP(A929,Sheet1!A:D,4,0)</f>
        <v>Green</v>
      </c>
      <c r="P929">
        <f>VLOOKUP(A929,Sheet1!A:I,8,0)</f>
        <v>0</v>
      </c>
      <c r="Q929">
        <f>VLOOKUP(A929,Sheet1!A:I,9,0)</f>
        <v>0</v>
      </c>
      <c r="R929">
        <f>VLOOKUP(A929,Sheet1!A:E,5,0)</f>
        <v>131487</v>
      </c>
      <c r="S929">
        <f>VLOOKUP(A929,Sheet1!A:F,6,0)</f>
        <v>452751</v>
      </c>
      <c r="U929" t="str">
        <f>VLOOKUP(A929,New_scrd!A:H,8,0)</f>
        <v>Medium_risk_sub_purpose_code</v>
      </c>
    </row>
    <row r="930" spans="1:21" x14ac:dyDescent="0.3">
      <c r="A930" t="s">
        <v>976</v>
      </c>
      <c r="B930" t="s">
        <v>24</v>
      </c>
      <c r="C930">
        <v>61</v>
      </c>
      <c r="D930" t="s">
        <v>31</v>
      </c>
      <c r="E930">
        <v>2007</v>
      </c>
      <c r="F930">
        <v>40</v>
      </c>
      <c r="G930">
        <v>0.68220504199999998</v>
      </c>
      <c r="H930" t="s">
        <v>72</v>
      </c>
      <c r="I930" t="s">
        <v>46</v>
      </c>
      <c r="J930" t="s">
        <v>32</v>
      </c>
      <c r="K930" t="s">
        <v>20</v>
      </c>
      <c r="L930" t="s">
        <v>21</v>
      </c>
      <c r="M930" t="s">
        <v>37</v>
      </c>
      <c r="N930" t="s">
        <v>37</v>
      </c>
      <c r="O930" t="str">
        <f>VLOOKUP(A930,Sheet1!A:D,4,0)</f>
        <v>Green</v>
      </c>
      <c r="P930">
        <f>VLOOKUP(A930,Sheet1!A:I,8,0)</f>
        <v>0</v>
      </c>
      <c r="Q930">
        <f>VLOOKUP(A930,Sheet1!A:I,9,0)</f>
        <v>0</v>
      </c>
      <c r="R930">
        <f>VLOOKUP(A930,Sheet1!A:E,5,0)</f>
        <v>109432</v>
      </c>
      <c r="S930">
        <f>VLOOKUP(A930,Sheet1!A:F,6,0)</f>
        <v>347054</v>
      </c>
      <c r="U930" t="str">
        <f>VLOOKUP(A930,New_scrd!A:H,8,0)</f>
        <v>Medium_risk_sub_purpose_code</v>
      </c>
    </row>
    <row r="931" spans="1:21" x14ac:dyDescent="0.3">
      <c r="A931" t="s">
        <v>977</v>
      </c>
      <c r="B931" t="s">
        <v>24</v>
      </c>
      <c r="C931">
        <v>61</v>
      </c>
      <c r="D931" t="s">
        <v>25</v>
      </c>
      <c r="E931">
        <v>2015</v>
      </c>
      <c r="F931">
        <v>40</v>
      </c>
      <c r="G931">
        <v>0.64751130400000001</v>
      </c>
      <c r="H931" t="s">
        <v>72</v>
      </c>
      <c r="I931" t="s">
        <v>50</v>
      </c>
      <c r="J931" t="s">
        <v>50</v>
      </c>
      <c r="K931" t="s">
        <v>50</v>
      </c>
      <c r="L931" t="s">
        <v>50</v>
      </c>
      <c r="M931" t="s">
        <v>22</v>
      </c>
      <c r="N931" t="s">
        <v>37</v>
      </c>
      <c r="O931" t="str">
        <f>VLOOKUP(A931,Sheet1!A:D,4,0)</f>
        <v>Green</v>
      </c>
      <c r="P931">
        <f>VLOOKUP(A931,Sheet1!A:I,8,0)</f>
        <v>676256</v>
      </c>
      <c r="Q931">
        <f>VLOOKUP(A931,Sheet1!A:I,9,0)</f>
        <v>0</v>
      </c>
      <c r="R931">
        <f>VLOOKUP(A931,Sheet1!A:E,5,0)</f>
        <v>559962</v>
      </c>
      <c r="S931">
        <f>VLOOKUP(A931,Sheet1!A:F,6,0)</f>
        <v>559962</v>
      </c>
      <c r="U931" t="str">
        <f>VLOOKUP(A931,New_scrd!A:H,8,0)</f>
        <v>Medium_risk_sub_purpose_code</v>
      </c>
    </row>
    <row r="932" spans="1:21" x14ac:dyDescent="0.3">
      <c r="A932" t="s">
        <v>978</v>
      </c>
      <c r="B932" t="s">
        <v>24</v>
      </c>
      <c r="C932">
        <v>61</v>
      </c>
      <c r="D932" t="s">
        <v>31</v>
      </c>
      <c r="E932">
        <v>2011</v>
      </c>
      <c r="F932">
        <v>39</v>
      </c>
      <c r="G932">
        <v>0.82304825800000003</v>
      </c>
      <c r="H932" t="s">
        <v>72</v>
      </c>
      <c r="I932" t="s">
        <v>63</v>
      </c>
      <c r="J932" t="s">
        <v>19</v>
      </c>
      <c r="K932" t="s">
        <v>20</v>
      </c>
      <c r="L932" t="s">
        <v>26</v>
      </c>
      <c r="M932" t="s">
        <v>37</v>
      </c>
      <c r="N932" t="s">
        <v>37</v>
      </c>
      <c r="O932" t="str">
        <f>VLOOKUP(A932,Sheet1!A:D,4,0)</f>
        <v>Yellow</v>
      </c>
      <c r="P932">
        <f>VLOOKUP(A932,Sheet1!A:I,8,0)</f>
        <v>0</v>
      </c>
      <c r="Q932">
        <f>VLOOKUP(A932,Sheet1!A:I,9,0)</f>
        <v>0</v>
      </c>
      <c r="R932">
        <f>VLOOKUP(A932,Sheet1!A:E,5,0)</f>
        <v>287505.94</v>
      </c>
      <c r="S932">
        <f>VLOOKUP(A932,Sheet1!A:F,6,0)</f>
        <v>535686</v>
      </c>
      <c r="U932" t="str">
        <f>VLOOKUP(A932,New_scrd!A:H,8,0)</f>
        <v>Medium_risk_sub_purpose_code</v>
      </c>
    </row>
    <row r="933" spans="1:21" x14ac:dyDescent="0.3">
      <c r="A933" t="s">
        <v>979</v>
      </c>
      <c r="B933" t="s">
        <v>24</v>
      </c>
      <c r="C933">
        <v>37</v>
      </c>
      <c r="D933" t="s">
        <v>16</v>
      </c>
      <c r="E933">
        <v>2010</v>
      </c>
      <c r="F933">
        <v>21</v>
      </c>
      <c r="G933">
        <v>0.83484349000000002</v>
      </c>
      <c r="H933" t="s">
        <v>72</v>
      </c>
      <c r="I933" t="s">
        <v>50</v>
      </c>
      <c r="J933" t="s">
        <v>50</v>
      </c>
      <c r="K933" t="s">
        <v>50</v>
      </c>
      <c r="L933" t="s">
        <v>50</v>
      </c>
      <c r="M933" t="s">
        <v>37</v>
      </c>
      <c r="N933" t="s">
        <v>22</v>
      </c>
      <c r="O933" t="str">
        <f>VLOOKUP(A933,Sheet1!A:D,4,0)</f>
        <v>Green</v>
      </c>
      <c r="P933">
        <f>VLOOKUP(A933,Sheet1!A:I,8,0)</f>
        <v>0</v>
      </c>
      <c r="Q933">
        <f>VLOOKUP(A933,Sheet1!A:I,9,0)</f>
        <v>0</v>
      </c>
      <c r="R933">
        <f>VLOOKUP(A933,Sheet1!A:E,5,0)</f>
        <v>360781.61</v>
      </c>
      <c r="S933">
        <f>VLOOKUP(A933,Sheet1!A:F,6,0)</f>
        <v>708288</v>
      </c>
      <c r="U933" t="str">
        <f>VLOOKUP(A933,New_scrd!A:H,8,0)</f>
        <v>Medium_risk_sub_purpose_code</v>
      </c>
    </row>
    <row r="934" spans="1:21" x14ac:dyDescent="0.3">
      <c r="A934" t="s">
        <v>980</v>
      </c>
      <c r="B934" t="s">
        <v>24</v>
      </c>
      <c r="C934">
        <v>61</v>
      </c>
      <c r="D934" t="s">
        <v>25</v>
      </c>
      <c r="E934">
        <v>2009</v>
      </c>
      <c r="F934">
        <v>25</v>
      </c>
      <c r="G934">
        <v>0.68376250000000005</v>
      </c>
      <c r="H934" t="s">
        <v>72</v>
      </c>
      <c r="I934" t="s">
        <v>63</v>
      </c>
      <c r="J934" t="s">
        <v>19</v>
      </c>
      <c r="K934" t="s">
        <v>20</v>
      </c>
      <c r="L934" t="s">
        <v>50</v>
      </c>
      <c r="M934" t="s">
        <v>22</v>
      </c>
      <c r="N934" t="s">
        <v>37</v>
      </c>
      <c r="O934" t="str">
        <f>VLOOKUP(A934,Sheet1!A:D,4,0)</f>
        <v>Manual</v>
      </c>
      <c r="P934">
        <f>VLOOKUP(A934,Sheet1!A:I,8,0)</f>
        <v>546451</v>
      </c>
      <c r="Q934">
        <f>VLOOKUP(A934,Sheet1!A:I,9,0)</f>
        <v>0</v>
      </c>
      <c r="R934">
        <f>VLOOKUP(A934,Sheet1!A:E,5,0)</f>
        <v>317534</v>
      </c>
      <c r="S934">
        <f>VLOOKUP(A934,Sheet1!A:F,6,0)</f>
        <v>317534</v>
      </c>
      <c r="U934" t="str">
        <f>VLOOKUP(A934,New_scrd!A:H,8,0)</f>
        <v>Medium_risk_sub_purpose_code</v>
      </c>
    </row>
    <row r="935" spans="1:21" x14ac:dyDescent="0.3">
      <c r="A935" t="s">
        <v>981</v>
      </c>
      <c r="B935" t="s">
        <v>24</v>
      </c>
      <c r="C935">
        <v>61</v>
      </c>
      <c r="D935" t="s">
        <v>25</v>
      </c>
      <c r="E935">
        <v>2014</v>
      </c>
      <c r="F935">
        <v>47</v>
      </c>
      <c r="G935">
        <v>0.82737572299999995</v>
      </c>
      <c r="H935" t="s">
        <v>72</v>
      </c>
      <c r="I935" t="s">
        <v>50</v>
      </c>
      <c r="J935" t="s">
        <v>50</v>
      </c>
      <c r="K935" t="s">
        <v>50</v>
      </c>
      <c r="L935" t="s">
        <v>50</v>
      </c>
      <c r="M935" t="s">
        <v>22</v>
      </c>
      <c r="N935" t="s">
        <v>37</v>
      </c>
      <c r="O935" t="str">
        <f>VLOOKUP(A935,Sheet1!A:D,4,0)</f>
        <v>Green</v>
      </c>
      <c r="P935">
        <f>VLOOKUP(A935,Sheet1!A:I,8,0)</f>
        <v>777663</v>
      </c>
      <c r="Q935">
        <f>VLOOKUP(A935,Sheet1!A:I,9,0)</f>
        <v>0</v>
      </c>
      <c r="R935">
        <f>VLOOKUP(A935,Sheet1!A:E,5,0)</f>
        <v>577733</v>
      </c>
      <c r="S935">
        <f>VLOOKUP(A935,Sheet1!A:F,6,0)</f>
        <v>608140</v>
      </c>
      <c r="U935" t="str">
        <f>VLOOKUP(A935,New_scrd!A:H,8,0)</f>
        <v>Medium_risk_sub_purpose_code</v>
      </c>
    </row>
    <row r="936" spans="1:21" x14ac:dyDescent="0.3">
      <c r="A936" t="s">
        <v>982</v>
      </c>
      <c r="B936" t="s">
        <v>24</v>
      </c>
      <c r="C936">
        <v>61</v>
      </c>
      <c r="D936" t="s">
        <v>31</v>
      </c>
      <c r="E936">
        <v>2011</v>
      </c>
      <c r="F936">
        <v>28</v>
      </c>
      <c r="G936">
        <v>0.82304825800000003</v>
      </c>
      <c r="H936" t="s">
        <v>72</v>
      </c>
      <c r="I936" t="s">
        <v>63</v>
      </c>
      <c r="J936" t="s">
        <v>19</v>
      </c>
      <c r="K936" t="s">
        <v>20</v>
      </c>
      <c r="L936" t="s">
        <v>26</v>
      </c>
      <c r="M936" t="s">
        <v>22</v>
      </c>
      <c r="N936" t="s">
        <v>37</v>
      </c>
      <c r="O936" t="str">
        <f>VLOOKUP(A936,Sheet1!A:D,4,0)</f>
        <v>Green</v>
      </c>
      <c r="P936">
        <f>VLOOKUP(A936,Sheet1!A:I,8,0)</f>
        <v>705328</v>
      </c>
      <c r="Q936">
        <f>VLOOKUP(A936,Sheet1!A:I,9,0)</f>
        <v>0</v>
      </c>
      <c r="R936">
        <f>VLOOKUP(A936,Sheet1!A:E,5,0)</f>
        <v>515200</v>
      </c>
      <c r="S936">
        <f>VLOOKUP(A936,Sheet1!A:F,6,0)</f>
        <v>535800</v>
      </c>
      <c r="U936" t="str">
        <f>VLOOKUP(A936,New_scrd!A:H,8,0)</f>
        <v>Medium_risk_sub_purpose_code</v>
      </c>
    </row>
    <row r="937" spans="1:21" x14ac:dyDescent="0.3">
      <c r="A937" t="s">
        <v>983</v>
      </c>
      <c r="B937" t="s">
        <v>24</v>
      </c>
      <c r="C937">
        <v>61</v>
      </c>
      <c r="D937" t="s">
        <v>28</v>
      </c>
      <c r="E937">
        <v>2013</v>
      </c>
      <c r="F937">
        <v>31</v>
      </c>
      <c r="G937">
        <v>0.77359378199999995</v>
      </c>
      <c r="H937" t="s">
        <v>17</v>
      </c>
      <c r="I937" t="s">
        <v>50</v>
      </c>
      <c r="J937" t="s">
        <v>50</v>
      </c>
      <c r="K937" t="s">
        <v>50</v>
      </c>
      <c r="L937" t="s">
        <v>50</v>
      </c>
      <c r="M937" t="s">
        <v>22</v>
      </c>
      <c r="N937" t="s">
        <v>37</v>
      </c>
      <c r="O937" t="str">
        <f>VLOOKUP(A937,Sheet1!A:D,4,0)</f>
        <v>Manual</v>
      </c>
      <c r="P937">
        <f>VLOOKUP(A937,Sheet1!A:I,8,0)</f>
        <v>750818</v>
      </c>
      <c r="Q937">
        <f>VLOOKUP(A937,Sheet1!A:I,9,0)</f>
        <v>0</v>
      </c>
      <c r="R937">
        <f>VLOOKUP(A937,Sheet1!A:E,5,0)</f>
        <v>176173</v>
      </c>
      <c r="S937">
        <f>VLOOKUP(A937,Sheet1!A:F,6,0)</f>
        <v>249990</v>
      </c>
      <c r="U937" t="str">
        <f>VLOOKUP(A937,New_scrd!A:H,8,0)</f>
        <v>Low_risk_sub_purpose_code</v>
      </c>
    </row>
    <row r="938" spans="1:21" x14ac:dyDescent="0.3">
      <c r="A938" t="s">
        <v>984</v>
      </c>
      <c r="B938" t="s">
        <v>15</v>
      </c>
      <c r="C938">
        <v>49</v>
      </c>
      <c r="D938" t="s">
        <v>28</v>
      </c>
      <c r="E938">
        <v>2010</v>
      </c>
      <c r="F938">
        <v>23</v>
      </c>
      <c r="G938">
        <v>0.82608107399999997</v>
      </c>
      <c r="H938" t="s">
        <v>72</v>
      </c>
      <c r="I938" t="s">
        <v>63</v>
      </c>
      <c r="J938" t="s">
        <v>32</v>
      </c>
      <c r="K938" t="s">
        <v>43</v>
      </c>
      <c r="L938" t="s">
        <v>34</v>
      </c>
      <c r="M938" t="s">
        <v>37</v>
      </c>
      <c r="N938" t="s">
        <v>37</v>
      </c>
      <c r="O938" t="str">
        <f>VLOOKUP(A938,Sheet1!A:D,4,0)</f>
        <v>Green</v>
      </c>
      <c r="P938">
        <f>VLOOKUP(A938,Sheet1!A:I,8,0)</f>
        <v>0</v>
      </c>
      <c r="Q938">
        <f>VLOOKUP(A938,Sheet1!A:I,9,0)</f>
        <v>0</v>
      </c>
      <c r="R938">
        <f>VLOOKUP(A938,Sheet1!A:E,5,0)</f>
        <v>154468</v>
      </c>
      <c r="S938">
        <f>VLOOKUP(A938,Sheet1!A:F,6,0)</f>
        <v>551860</v>
      </c>
      <c r="U938" t="str">
        <f>VLOOKUP(A938,New_scrd!A:H,8,0)</f>
        <v>Medium_risk_sub_purpose_code</v>
      </c>
    </row>
    <row r="939" spans="1:21" x14ac:dyDescent="0.3">
      <c r="A939" t="s">
        <v>985</v>
      </c>
      <c r="B939" t="s">
        <v>15</v>
      </c>
      <c r="C939">
        <v>37</v>
      </c>
      <c r="D939" t="s">
        <v>16</v>
      </c>
      <c r="E939">
        <v>2011</v>
      </c>
      <c r="F939">
        <v>35</v>
      </c>
      <c r="G939">
        <v>0.83573780600000003</v>
      </c>
      <c r="H939" t="s">
        <v>514</v>
      </c>
      <c r="I939" t="s">
        <v>50</v>
      </c>
      <c r="J939" t="s">
        <v>50</v>
      </c>
      <c r="K939" t="s">
        <v>50</v>
      </c>
      <c r="L939" t="s">
        <v>50</v>
      </c>
      <c r="M939" t="s">
        <v>22</v>
      </c>
      <c r="N939" t="s">
        <v>22</v>
      </c>
      <c r="O939" t="str">
        <f>VLOOKUP(A939,Sheet1!A:D,4,0)</f>
        <v>Green</v>
      </c>
      <c r="P939">
        <f>VLOOKUP(A939,Sheet1!A:I,8,0)</f>
        <v>490410</v>
      </c>
      <c r="Q939">
        <f>VLOOKUP(A939,Sheet1!A:I,9,0)</f>
        <v>0</v>
      </c>
      <c r="R939">
        <f>VLOOKUP(A939,Sheet1!A:E,5,0)</f>
        <v>681328.98</v>
      </c>
      <c r="S939">
        <f>VLOOKUP(A939,Sheet1!A:F,6,0)</f>
        <v>717180</v>
      </c>
      <c r="U939" t="str">
        <f>VLOOKUP(A939,New_scrd!A:H,8,0)</f>
        <v>High_risk_sub_purpose_code</v>
      </c>
    </row>
    <row r="940" spans="1:21" x14ac:dyDescent="0.3">
      <c r="A940" t="s">
        <v>986</v>
      </c>
      <c r="B940" t="s">
        <v>24</v>
      </c>
      <c r="C940">
        <v>49</v>
      </c>
      <c r="D940" t="s">
        <v>28</v>
      </c>
      <c r="E940">
        <v>2012</v>
      </c>
      <c r="F940">
        <v>48</v>
      </c>
      <c r="G940">
        <v>0.74126571399999996</v>
      </c>
      <c r="H940" t="s">
        <v>72</v>
      </c>
      <c r="I940" t="s">
        <v>50</v>
      </c>
      <c r="J940" t="s">
        <v>50</v>
      </c>
      <c r="K940" t="s">
        <v>50</v>
      </c>
      <c r="L940" t="s">
        <v>50</v>
      </c>
      <c r="M940" t="s">
        <v>37</v>
      </c>
      <c r="N940" t="s">
        <v>37</v>
      </c>
      <c r="O940" t="str">
        <f>VLOOKUP(A940,Sheet1!A:D,4,0)</f>
        <v>Manual</v>
      </c>
      <c r="P940">
        <f>VLOOKUP(A940,Sheet1!A:I,8,0)</f>
        <v>681775</v>
      </c>
      <c r="Q940">
        <f>VLOOKUP(A940,Sheet1!A:I,9,0)</f>
        <v>0</v>
      </c>
      <c r="R940">
        <f>VLOOKUP(A940,Sheet1!A:E,5,0)</f>
        <v>507415</v>
      </c>
      <c r="S940">
        <f>VLOOKUP(A940,Sheet1!A:F,6,0)</f>
        <v>556377</v>
      </c>
      <c r="U940" t="str">
        <f>VLOOKUP(A940,New_scrd!A:H,8,0)</f>
        <v>Medium_risk_sub_purpose_code</v>
      </c>
    </row>
    <row r="941" spans="1:21" x14ac:dyDescent="0.3">
      <c r="A941" t="s">
        <v>987</v>
      </c>
      <c r="B941" t="s">
        <v>24</v>
      </c>
      <c r="C941">
        <v>61</v>
      </c>
      <c r="D941" t="s">
        <v>31</v>
      </c>
      <c r="E941">
        <v>2011</v>
      </c>
      <c r="F941">
        <v>52</v>
      </c>
      <c r="G941">
        <v>0.80020025800000005</v>
      </c>
      <c r="H941" t="s">
        <v>72</v>
      </c>
      <c r="I941" t="s">
        <v>63</v>
      </c>
      <c r="J941" t="s">
        <v>19</v>
      </c>
      <c r="K941" t="s">
        <v>20</v>
      </c>
      <c r="L941" t="s">
        <v>50</v>
      </c>
      <c r="M941" t="s">
        <v>37</v>
      </c>
      <c r="N941" t="s">
        <v>37</v>
      </c>
      <c r="O941" t="str">
        <f>VLOOKUP(A941,Sheet1!A:D,4,0)</f>
        <v>Green</v>
      </c>
      <c r="P941">
        <f>VLOOKUP(A941,Sheet1!A:I,8,0)</f>
        <v>756788</v>
      </c>
      <c r="Q941">
        <f>VLOOKUP(A941,Sheet1!A:I,9,0)</f>
        <v>756788</v>
      </c>
      <c r="R941">
        <f>VLOOKUP(A941,Sheet1!A:E,5,0)</f>
        <v>382007.12</v>
      </c>
      <c r="S941">
        <f>VLOOKUP(A941,Sheet1!A:F,6,0)</f>
        <v>520020</v>
      </c>
      <c r="U941" t="str">
        <f>VLOOKUP(A941,New_scrd!A:H,8,0)</f>
        <v>Medium_risk_sub_purpose_code</v>
      </c>
    </row>
    <row r="942" spans="1:21" x14ac:dyDescent="0.3">
      <c r="A942" t="s">
        <v>988</v>
      </c>
      <c r="B942" t="s">
        <v>24</v>
      </c>
      <c r="C942">
        <v>37</v>
      </c>
      <c r="D942" t="s">
        <v>31</v>
      </c>
      <c r="E942">
        <v>2015</v>
      </c>
      <c r="F942">
        <v>22</v>
      </c>
      <c r="G942">
        <v>0.72595130399999996</v>
      </c>
      <c r="H942" t="s">
        <v>72</v>
      </c>
      <c r="I942" t="s">
        <v>146</v>
      </c>
      <c r="J942" t="s">
        <v>50</v>
      </c>
      <c r="K942" t="s">
        <v>50</v>
      </c>
      <c r="L942" t="s">
        <v>50</v>
      </c>
      <c r="M942" t="s">
        <v>22</v>
      </c>
      <c r="N942" t="s">
        <v>22</v>
      </c>
      <c r="O942" t="str">
        <f>VLOOKUP(A942,Sheet1!A:D,4,0)</f>
        <v>Green</v>
      </c>
      <c r="P942">
        <f>VLOOKUP(A942,Sheet1!A:I,8,0)</f>
        <v>529227</v>
      </c>
      <c r="Q942">
        <f>VLOOKUP(A942,Sheet1!A:I,9,0)</f>
        <v>0</v>
      </c>
      <c r="R942">
        <f>VLOOKUP(A942,Sheet1!A:E,5,0)</f>
        <v>682242.08</v>
      </c>
      <c r="S942">
        <f>VLOOKUP(A942,Sheet1!A:F,6,0)</f>
        <v>688769</v>
      </c>
      <c r="U942" t="str">
        <f>VLOOKUP(A942,New_scrd!A:H,8,0)</f>
        <v>Medium_risk_sub_purpose_code</v>
      </c>
    </row>
    <row r="943" spans="1:21" x14ac:dyDescent="0.3">
      <c r="A943" t="s">
        <v>989</v>
      </c>
      <c r="B943" t="s">
        <v>24</v>
      </c>
      <c r="C943">
        <v>36</v>
      </c>
      <c r="D943" t="s">
        <v>414</v>
      </c>
      <c r="E943">
        <v>2012</v>
      </c>
      <c r="F943">
        <v>36</v>
      </c>
      <c r="G943">
        <v>0.59014778300000004</v>
      </c>
      <c r="H943" t="s">
        <v>17</v>
      </c>
      <c r="I943" t="s">
        <v>293</v>
      </c>
      <c r="J943" t="s">
        <v>19</v>
      </c>
      <c r="K943" t="s">
        <v>43</v>
      </c>
      <c r="L943" t="s">
        <v>26</v>
      </c>
      <c r="M943" t="s">
        <v>22</v>
      </c>
      <c r="N943" t="s">
        <v>22</v>
      </c>
      <c r="O943" t="str">
        <f>VLOOKUP(A943,Sheet1!A:D,4,0)</f>
        <v>Manual</v>
      </c>
      <c r="P943">
        <f>VLOOKUP(A943,Sheet1!A:I,8,0)</f>
        <v>430010</v>
      </c>
      <c r="Q943">
        <f>VLOOKUP(A943,Sheet1!A:I,9,0)</f>
        <v>0</v>
      </c>
      <c r="R943">
        <f>VLOOKUP(A943,Sheet1!A:E,5,0)</f>
        <v>371616</v>
      </c>
      <c r="S943">
        <f>VLOOKUP(A943,Sheet1!A:F,6,0)</f>
        <v>398160</v>
      </c>
      <c r="U943" t="str">
        <f>VLOOKUP(A943,New_scrd!A:H,8,0)</f>
        <v>Low_risk_sub_purpose_code</v>
      </c>
    </row>
    <row r="944" spans="1:21" x14ac:dyDescent="0.3">
      <c r="A944" t="s">
        <v>990</v>
      </c>
      <c r="B944" t="s">
        <v>15</v>
      </c>
      <c r="C944">
        <v>49</v>
      </c>
      <c r="D944" t="s">
        <v>31</v>
      </c>
      <c r="E944">
        <v>2014</v>
      </c>
      <c r="F944">
        <v>31</v>
      </c>
      <c r="G944">
        <v>0.51926381499999996</v>
      </c>
      <c r="H944" t="s">
        <v>72</v>
      </c>
      <c r="I944" t="s">
        <v>293</v>
      </c>
      <c r="J944" t="s">
        <v>160</v>
      </c>
      <c r="K944" t="s">
        <v>78</v>
      </c>
      <c r="L944" t="s">
        <v>34</v>
      </c>
      <c r="M944" t="s">
        <v>22</v>
      </c>
      <c r="N944" t="s">
        <v>37</v>
      </c>
      <c r="O944" t="str">
        <f>VLOOKUP(A944,Sheet1!A:D,4,0)</f>
        <v>NA</v>
      </c>
      <c r="P944">
        <f>VLOOKUP(A944,Sheet1!A:I,8,0)</f>
        <v>463202</v>
      </c>
      <c r="Q944">
        <f>VLOOKUP(A944,Sheet1!A:I,9,0)</f>
        <v>0</v>
      </c>
      <c r="R944">
        <f>VLOOKUP(A944,Sheet1!A:E,5,0)</f>
        <v>348361.39</v>
      </c>
      <c r="S944">
        <f>VLOOKUP(A944,Sheet1!A:F,6,0)</f>
        <v>348512</v>
      </c>
      <c r="U944" t="str">
        <f>VLOOKUP(A944,New_scrd!A:H,8,0)</f>
        <v>Medium_risk_sub_purpose_code</v>
      </c>
    </row>
    <row r="945" spans="1:21" x14ac:dyDescent="0.3">
      <c r="A945" t="s">
        <v>991</v>
      </c>
      <c r="B945" t="s">
        <v>24</v>
      </c>
      <c r="C945">
        <v>37</v>
      </c>
      <c r="D945" t="s">
        <v>16</v>
      </c>
      <c r="E945">
        <v>2008</v>
      </c>
      <c r="F945">
        <v>30</v>
      </c>
      <c r="G945">
        <v>0.83096774200000001</v>
      </c>
      <c r="H945" t="s">
        <v>72</v>
      </c>
      <c r="I945" t="s">
        <v>54</v>
      </c>
      <c r="J945" t="s">
        <v>80</v>
      </c>
      <c r="K945" t="s">
        <v>43</v>
      </c>
      <c r="L945" t="s">
        <v>34</v>
      </c>
      <c r="M945" t="s">
        <v>37</v>
      </c>
      <c r="N945" t="s">
        <v>37</v>
      </c>
      <c r="O945" t="str">
        <f>VLOOKUP(A945,Sheet1!A:D,4,0)</f>
        <v>Green</v>
      </c>
      <c r="P945">
        <f>VLOOKUP(A945,Sheet1!A:I,8,0)</f>
        <v>440468</v>
      </c>
      <c r="Q945">
        <f>VLOOKUP(A945,Sheet1!A:I,9,0)</f>
        <v>440468</v>
      </c>
      <c r="R945">
        <f>VLOOKUP(A945,Sheet1!A:E,5,0)</f>
        <v>416531.76</v>
      </c>
      <c r="S945">
        <f>VLOOKUP(A945,Sheet1!A:F,6,0)</f>
        <v>533673</v>
      </c>
      <c r="U945" t="str">
        <f>VLOOKUP(A945,New_scrd!A:H,8,0)</f>
        <v>Medium_risk_sub_purpose_code</v>
      </c>
    </row>
    <row r="946" spans="1:21" x14ac:dyDescent="0.3">
      <c r="A946" t="s">
        <v>992</v>
      </c>
      <c r="B946" t="s">
        <v>24</v>
      </c>
      <c r="C946">
        <v>61</v>
      </c>
      <c r="D946" t="s">
        <v>28</v>
      </c>
      <c r="E946">
        <v>2012</v>
      </c>
      <c r="F946">
        <v>23</v>
      </c>
      <c r="G946">
        <v>0.62859211800000003</v>
      </c>
      <c r="H946" t="s">
        <v>17</v>
      </c>
      <c r="I946" t="s">
        <v>50</v>
      </c>
      <c r="J946" t="s">
        <v>50</v>
      </c>
      <c r="K946" t="s">
        <v>50</v>
      </c>
      <c r="L946" t="s">
        <v>50</v>
      </c>
      <c r="M946" t="s">
        <v>37</v>
      </c>
      <c r="N946" t="s">
        <v>37</v>
      </c>
      <c r="O946" t="str">
        <f>VLOOKUP(A946,Sheet1!A:D,4,0)</f>
        <v>Green</v>
      </c>
      <c r="P946">
        <f>VLOOKUP(A946,Sheet1!A:I,8,0)</f>
        <v>656850</v>
      </c>
      <c r="Q946">
        <f>VLOOKUP(A946,Sheet1!A:I,9,0)</f>
        <v>656850</v>
      </c>
      <c r="R946">
        <f>VLOOKUP(A946,Sheet1!A:E,5,0)</f>
        <v>197262</v>
      </c>
      <c r="S946">
        <f>VLOOKUP(A946,Sheet1!A:F,6,0)</f>
        <v>288144</v>
      </c>
      <c r="U946" t="str">
        <f>VLOOKUP(A946,New_scrd!A:H,8,0)</f>
        <v>Low_risk_sub_purpose_code</v>
      </c>
    </row>
    <row r="947" spans="1:21" x14ac:dyDescent="0.3">
      <c r="A947" t="s">
        <v>993</v>
      </c>
      <c r="B947" t="s">
        <v>24</v>
      </c>
      <c r="C947">
        <v>61</v>
      </c>
      <c r="D947" t="s">
        <v>16</v>
      </c>
      <c r="E947">
        <v>2011</v>
      </c>
      <c r="F947">
        <v>32</v>
      </c>
      <c r="G947">
        <v>0.68432928999999998</v>
      </c>
      <c r="H947" t="s">
        <v>17</v>
      </c>
      <c r="I947" t="s">
        <v>50</v>
      </c>
      <c r="J947" t="s">
        <v>50</v>
      </c>
      <c r="K947" t="s">
        <v>50</v>
      </c>
      <c r="L947" t="s">
        <v>50</v>
      </c>
      <c r="M947" t="s">
        <v>22</v>
      </c>
      <c r="N947" t="s">
        <v>37</v>
      </c>
      <c r="O947" t="str">
        <f>VLOOKUP(A947,Sheet1!A:D,4,0)</f>
        <v>NA</v>
      </c>
      <c r="P947">
        <f>VLOOKUP(A947,Sheet1!A:I,8,0)</f>
        <v>647109</v>
      </c>
      <c r="Q947">
        <f>VLOOKUP(A947,Sheet1!A:I,9,0)</f>
        <v>0</v>
      </c>
      <c r="R947">
        <f>VLOOKUP(A947,Sheet1!A:E,5,0)</f>
        <v>259869.37</v>
      </c>
      <c r="S947">
        <f>VLOOKUP(A947,Sheet1!A:F,6,0)</f>
        <v>330722</v>
      </c>
      <c r="U947" t="str">
        <f>VLOOKUP(A947,New_scrd!A:H,8,0)</f>
        <v>Low_risk_sub_purpose_code</v>
      </c>
    </row>
    <row r="948" spans="1:21" x14ac:dyDescent="0.3">
      <c r="A948" t="s">
        <v>994</v>
      </c>
      <c r="B948" t="s">
        <v>24</v>
      </c>
      <c r="C948">
        <v>61</v>
      </c>
      <c r="D948" t="s">
        <v>16</v>
      </c>
      <c r="E948">
        <v>2010</v>
      </c>
      <c r="F948">
        <v>26</v>
      </c>
      <c r="G948">
        <v>0.75746484000000003</v>
      </c>
      <c r="H948" t="s">
        <v>17</v>
      </c>
      <c r="I948" t="s">
        <v>50</v>
      </c>
      <c r="J948" t="s">
        <v>160</v>
      </c>
      <c r="K948" t="s">
        <v>20</v>
      </c>
      <c r="L948" t="s">
        <v>34</v>
      </c>
      <c r="M948" t="s">
        <v>22</v>
      </c>
      <c r="N948" t="s">
        <v>22</v>
      </c>
      <c r="O948" t="str">
        <f>VLOOKUP(A948,Sheet1!A:D,4,0)</f>
        <v>Manual</v>
      </c>
      <c r="P948">
        <f>VLOOKUP(A948,Sheet1!A:I,8,0)</f>
        <v>583939</v>
      </c>
      <c r="Q948">
        <f>VLOOKUP(A948,Sheet1!A:I,9,0)</f>
        <v>0</v>
      </c>
      <c r="R948">
        <f>VLOOKUP(A948,Sheet1!A:E,5,0)</f>
        <v>231460</v>
      </c>
      <c r="S948">
        <f>VLOOKUP(A948,Sheet1!A:F,6,0)</f>
        <v>231460</v>
      </c>
      <c r="U948" t="str">
        <f>VLOOKUP(A948,New_scrd!A:H,8,0)</f>
        <v>Low_risk_sub_purpose_code</v>
      </c>
    </row>
    <row r="949" spans="1:21" x14ac:dyDescent="0.3">
      <c r="A949" t="s">
        <v>995</v>
      </c>
      <c r="B949" t="s">
        <v>24</v>
      </c>
      <c r="C949">
        <v>61</v>
      </c>
      <c r="D949" t="s">
        <v>25</v>
      </c>
      <c r="E949">
        <v>2014</v>
      </c>
      <c r="F949">
        <v>37</v>
      </c>
      <c r="G949">
        <v>0.76520323700000004</v>
      </c>
      <c r="H949" t="s">
        <v>72</v>
      </c>
      <c r="I949" t="s">
        <v>50</v>
      </c>
      <c r="J949" t="s">
        <v>50</v>
      </c>
      <c r="K949" t="s">
        <v>50</v>
      </c>
      <c r="L949" t="s">
        <v>50</v>
      </c>
      <c r="M949" t="s">
        <v>22</v>
      </c>
      <c r="N949" t="s">
        <v>37</v>
      </c>
      <c r="O949" t="str">
        <f>VLOOKUP(A949,Sheet1!A:D,4,0)</f>
        <v>Green</v>
      </c>
      <c r="P949">
        <f>VLOOKUP(A949,Sheet1!A:I,8,0)</f>
        <v>719019</v>
      </c>
      <c r="Q949">
        <f>VLOOKUP(A949,Sheet1!A:I,9,0)</f>
        <v>0</v>
      </c>
      <c r="R949">
        <f>VLOOKUP(A949,Sheet1!A:E,5,0)</f>
        <v>564560</v>
      </c>
      <c r="S949">
        <f>VLOOKUP(A949,Sheet1!A:F,6,0)</f>
        <v>564560</v>
      </c>
      <c r="U949" t="str">
        <f>VLOOKUP(A949,New_scrd!A:H,8,0)</f>
        <v>Medium_risk_sub_purpose_code</v>
      </c>
    </row>
    <row r="950" spans="1:21" x14ac:dyDescent="0.3">
      <c r="A950" t="s">
        <v>996</v>
      </c>
      <c r="B950" t="s">
        <v>24</v>
      </c>
      <c r="C950">
        <v>49</v>
      </c>
      <c r="D950" t="s">
        <v>31</v>
      </c>
      <c r="E950">
        <v>2006</v>
      </c>
      <c r="F950">
        <v>52</v>
      </c>
      <c r="G950">
        <v>0.62448285699999995</v>
      </c>
      <c r="H950" t="s">
        <v>17</v>
      </c>
      <c r="I950" t="s">
        <v>50</v>
      </c>
      <c r="J950" t="s">
        <v>50</v>
      </c>
      <c r="K950" t="s">
        <v>50</v>
      </c>
      <c r="L950" t="s">
        <v>50</v>
      </c>
      <c r="M950" t="s">
        <v>22</v>
      </c>
      <c r="N950" t="s">
        <v>22</v>
      </c>
      <c r="O950" t="str">
        <f>VLOOKUP(A950,Sheet1!A:D,4,0)</f>
        <v>Green</v>
      </c>
      <c r="P950">
        <f>VLOOKUP(A950,Sheet1!A:I,8,0)</f>
        <v>419456</v>
      </c>
      <c r="Q950">
        <f>VLOOKUP(A950,Sheet1!A:I,9,0)</f>
        <v>0</v>
      </c>
      <c r="R950">
        <f>VLOOKUP(A950,Sheet1!A:E,5,0)</f>
        <v>167441</v>
      </c>
      <c r="S950">
        <f>VLOOKUP(A950,Sheet1!A:F,6,0)</f>
        <v>219660</v>
      </c>
      <c r="U950" t="str">
        <f>VLOOKUP(A950,New_scrd!A:H,8,0)</f>
        <v>Low_risk_sub_purpose_code</v>
      </c>
    </row>
    <row r="951" spans="1:21" x14ac:dyDescent="0.3">
      <c r="A951" t="s">
        <v>997</v>
      </c>
      <c r="B951" t="s">
        <v>24</v>
      </c>
      <c r="C951">
        <v>37</v>
      </c>
      <c r="D951" t="s">
        <v>31</v>
      </c>
      <c r="E951">
        <v>2009</v>
      </c>
      <c r="F951">
        <v>38</v>
      </c>
      <c r="G951">
        <v>0.83528875899999999</v>
      </c>
      <c r="H951" t="s">
        <v>72</v>
      </c>
      <c r="I951" t="s">
        <v>63</v>
      </c>
      <c r="J951" t="s">
        <v>50</v>
      </c>
      <c r="K951" t="s">
        <v>50</v>
      </c>
      <c r="L951" t="s">
        <v>50</v>
      </c>
      <c r="M951" t="s">
        <v>22</v>
      </c>
      <c r="N951" t="s">
        <v>22</v>
      </c>
      <c r="O951" t="str">
        <f>VLOOKUP(A951,Sheet1!A:D,4,0)</f>
        <v>Green</v>
      </c>
      <c r="P951">
        <f>VLOOKUP(A951,Sheet1!A:I,8,0)</f>
        <v>449492</v>
      </c>
      <c r="Q951">
        <f>VLOOKUP(A951,Sheet1!A:I,9,0)</f>
        <v>0</v>
      </c>
      <c r="R951">
        <f>VLOOKUP(A951,Sheet1!A:E,5,0)</f>
        <v>595023</v>
      </c>
      <c r="S951">
        <f>VLOOKUP(A951,Sheet1!A:F,6,0)</f>
        <v>595023</v>
      </c>
      <c r="U951" t="str">
        <f>VLOOKUP(A951,New_scrd!A:H,8,0)</f>
        <v>Medium_risk_sub_purpose_code</v>
      </c>
    </row>
    <row r="952" spans="1:21" x14ac:dyDescent="0.3">
      <c r="A952" t="s">
        <v>998</v>
      </c>
      <c r="B952" t="s">
        <v>15</v>
      </c>
      <c r="C952">
        <v>61</v>
      </c>
      <c r="D952" t="s">
        <v>414</v>
      </c>
      <c r="E952">
        <v>2012</v>
      </c>
      <c r="F952">
        <v>47</v>
      </c>
      <c r="G952">
        <v>0.70967122000000005</v>
      </c>
      <c r="H952" t="s">
        <v>72</v>
      </c>
      <c r="I952" t="s">
        <v>18</v>
      </c>
      <c r="J952" t="s">
        <v>32</v>
      </c>
      <c r="K952" t="s">
        <v>20</v>
      </c>
      <c r="L952" t="s">
        <v>34</v>
      </c>
      <c r="M952" t="s">
        <v>22</v>
      </c>
      <c r="N952" t="s">
        <v>22</v>
      </c>
      <c r="O952" t="str">
        <f>VLOOKUP(A952,Sheet1!A:D,4,0)</f>
        <v>NA</v>
      </c>
      <c r="P952">
        <f>VLOOKUP(A952,Sheet1!A:I,8,0)</f>
        <v>734743</v>
      </c>
      <c r="Q952">
        <f>VLOOKUP(A952,Sheet1!A:I,9,0)</f>
        <v>0</v>
      </c>
      <c r="R952">
        <f>VLOOKUP(A952,Sheet1!A:E,5,0)</f>
        <v>322235.48</v>
      </c>
      <c r="S952">
        <f>VLOOKUP(A952,Sheet1!A:F,6,0)</f>
        <v>359436</v>
      </c>
      <c r="U952" t="str">
        <f>VLOOKUP(A952,New_scrd!A:H,8,0)</f>
        <v>Medium_risk_sub_purpose_code</v>
      </c>
    </row>
    <row r="953" spans="1:21" x14ac:dyDescent="0.3">
      <c r="A953" t="s">
        <v>999</v>
      </c>
      <c r="B953" t="s">
        <v>24</v>
      </c>
      <c r="C953">
        <v>37</v>
      </c>
      <c r="D953" t="s">
        <v>68</v>
      </c>
      <c r="E953">
        <v>2010</v>
      </c>
      <c r="F953">
        <v>51</v>
      </c>
      <c r="G953">
        <v>0.73797712699999996</v>
      </c>
      <c r="H953" t="s">
        <v>17</v>
      </c>
      <c r="I953" t="s">
        <v>50</v>
      </c>
      <c r="J953" t="s">
        <v>50</v>
      </c>
      <c r="K953" t="s">
        <v>50</v>
      </c>
      <c r="L953" t="s">
        <v>50</v>
      </c>
      <c r="M953" t="s">
        <v>22</v>
      </c>
      <c r="N953" t="s">
        <v>22</v>
      </c>
      <c r="O953" t="str">
        <f>VLOOKUP(A953,Sheet1!A:D,4,0)</f>
        <v>NA</v>
      </c>
      <c r="P953">
        <f>VLOOKUP(A953,Sheet1!A:I,8,0)</f>
        <v>505724</v>
      </c>
      <c r="Q953">
        <f>VLOOKUP(A953,Sheet1!A:I,9,0)</f>
        <v>0</v>
      </c>
      <c r="R953">
        <f>VLOOKUP(A953,Sheet1!A:E,5,0)</f>
        <v>400498</v>
      </c>
      <c r="S953">
        <f>VLOOKUP(A953,Sheet1!A:F,6,0)</f>
        <v>400498</v>
      </c>
      <c r="U953" t="str">
        <f>VLOOKUP(A953,New_scrd!A:H,8,0)</f>
        <v>Low_risk_sub_purpose_code</v>
      </c>
    </row>
    <row r="954" spans="1:21" x14ac:dyDescent="0.3">
      <c r="A954" t="s">
        <v>1000</v>
      </c>
      <c r="B954" t="s">
        <v>24</v>
      </c>
      <c r="C954">
        <v>61</v>
      </c>
      <c r="D954" t="s">
        <v>16</v>
      </c>
      <c r="E954">
        <v>2010</v>
      </c>
      <c r="F954">
        <v>26</v>
      </c>
      <c r="G954">
        <v>0.77279570500000005</v>
      </c>
      <c r="H954" t="s">
        <v>17</v>
      </c>
      <c r="I954" t="s">
        <v>146</v>
      </c>
      <c r="J954" t="s">
        <v>50</v>
      </c>
      <c r="K954" t="s">
        <v>50</v>
      </c>
      <c r="L954" t="s">
        <v>50</v>
      </c>
      <c r="M954" t="s">
        <v>22</v>
      </c>
      <c r="N954" t="s">
        <v>37</v>
      </c>
      <c r="O954" t="str">
        <f>VLOOKUP(A954,Sheet1!A:D,4,0)</f>
        <v>Green</v>
      </c>
      <c r="P954">
        <f>VLOOKUP(A954,Sheet1!A:I,8,0)</f>
        <v>646995</v>
      </c>
      <c r="Q954">
        <f>VLOOKUP(A954,Sheet1!A:I,9,0)</f>
        <v>0</v>
      </c>
      <c r="R954">
        <f>VLOOKUP(A954,Sheet1!A:E,5,0)</f>
        <v>427005</v>
      </c>
      <c r="S954">
        <f>VLOOKUP(A954,Sheet1!A:F,6,0)</f>
        <v>458406</v>
      </c>
      <c r="U954" t="str">
        <f>VLOOKUP(A954,New_scrd!A:H,8,0)</f>
        <v>Low_risk_sub_purpose_code</v>
      </c>
    </row>
    <row r="955" spans="1:21" x14ac:dyDescent="0.3">
      <c r="A955" t="s">
        <v>1001</v>
      </c>
      <c r="B955" t="s">
        <v>24</v>
      </c>
      <c r="C955">
        <v>37</v>
      </c>
      <c r="D955" t="s">
        <v>31</v>
      </c>
      <c r="E955">
        <v>2008</v>
      </c>
      <c r="F955">
        <v>27</v>
      </c>
      <c r="G955">
        <v>0.60790580599999999</v>
      </c>
      <c r="H955" t="s">
        <v>17</v>
      </c>
      <c r="I955" t="s">
        <v>63</v>
      </c>
      <c r="J955" t="s">
        <v>80</v>
      </c>
      <c r="K955" t="s">
        <v>43</v>
      </c>
      <c r="L955" t="s">
        <v>34</v>
      </c>
      <c r="M955" t="s">
        <v>22</v>
      </c>
      <c r="N955" t="s">
        <v>22</v>
      </c>
      <c r="O955" t="str">
        <f>VLOOKUP(A955,Sheet1!A:D,4,0)</f>
        <v>Green</v>
      </c>
      <c r="P955">
        <f>VLOOKUP(A955,Sheet1!A:I,8,0)</f>
        <v>379387</v>
      </c>
      <c r="Q955">
        <f>VLOOKUP(A955,Sheet1!A:I,9,0)</f>
        <v>0</v>
      </c>
      <c r="R955">
        <f>VLOOKUP(A955,Sheet1!A:E,5,0)</f>
        <v>271476</v>
      </c>
      <c r="S955">
        <f>VLOOKUP(A955,Sheet1!A:F,6,0)</f>
        <v>271476</v>
      </c>
      <c r="U955" t="str">
        <f>VLOOKUP(A955,New_scrd!A:H,8,0)</f>
        <v>Low_risk_sub_purpose_code</v>
      </c>
    </row>
    <row r="956" spans="1:21" x14ac:dyDescent="0.3">
      <c r="A956" t="s">
        <v>1002</v>
      </c>
      <c r="B956" t="s">
        <v>24</v>
      </c>
      <c r="C956">
        <v>73</v>
      </c>
      <c r="D956" t="s">
        <v>31</v>
      </c>
      <c r="E956">
        <v>2015</v>
      </c>
      <c r="F956">
        <v>29</v>
      </c>
      <c r="G956">
        <v>0.86262720000000004</v>
      </c>
      <c r="H956" t="s">
        <v>72</v>
      </c>
      <c r="I956" t="s">
        <v>63</v>
      </c>
      <c r="J956" t="s">
        <v>80</v>
      </c>
      <c r="K956" t="s">
        <v>20</v>
      </c>
      <c r="L956" t="s">
        <v>34</v>
      </c>
      <c r="M956" t="s">
        <v>22</v>
      </c>
      <c r="N956" t="s">
        <v>37</v>
      </c>
      <c r="O956" t="str">
        <f>VLOOKUP(A956,Sheet1!A:D,4,0)</f>
        <v>Manual</v>
      </c>
      <c r="P956">
        <f>VLOOKUP(A956,Sheet1!A:I,8,0)</f>
        <v>917267</v>
      </c>
      <c r="Q956">
        <f>VLOOKUP(A956,Sheet1!A:I,9,0)</f>
        <v>0</v>
      </c>
      <c r="R956">
        <f>VLOOKUP(A956,Sheet1!A:E,5,0)</f>
        <v>610449</v>
      </c>
      <c r="S956">
        <f>VLOOKUP(A956,Sheet1!A:F,6,0)</f>
        <v>610449</v>
      </c>
      <c r="U956" t="str">
        <f>VLOOKUP(A956,New_scrd!A:H,8,0)</f>
        <v>Medium_risk_sub_purpose_code</v>
      </c>
    </row>
    <row r="957" spans="1:21" x14ac:dyDescent="0.3">
      <c r="A957" t="s">
        <v>1003</v>
      </c>
      <c r="B957" t="s">
        <v>15</v>
      </c>
      <c r="C957">
        <v>61</v>
      </c>
      <c r="D957" t="s">
        <v>31</v>
      </c>
      <c r="E957">
        <v>2012</v>
      </c>
      <c r="F957">
        <v>24</v>
      </c>
      <c r="G957">
        <v>0.774547455</v>
      </c>
      <c r="H957" t="s">
        <v>17</v>
      </c>
      <c r="I957" t="s">
        <v>54</v>
      </c>
      <c r="J957" t="s">
        <v>80</v>
      </c>
      <c r="K957" t="s">
        <v>109</v>
      </c>
      <c r="L957" t="s">
        <v>34</v>
      </c>
      <c r="M957" t="s">
        <v>22</v>
      </c>
      <c r="N957" t="s">
        <v>37</v>
      </c>
      <c r="O957" t="str">
        <f>VLOOKUP(A957,Sheet1!A:D,4,0)</f>
        <v>Manual</v>
      </c>
      <c r="P957">
        <f>VLOOKUP(A957,Sheet1!A:I,8,0)</f>
        <v>686241</v>
      </c>
      <c r="Q957">
        <f>VLOOKUP(A957,Sheet1!A:I,9,0)</f>
        <v>0</v>
      </c>
      <c r="R957">
        <f>VLOOKUP(A957,Sheet1!A:E,5,0)</f>
        <v>201799</v>
      </c>
      <c r="S957">
        <f>VLOOKUP(A957,Sheet1!A:F,6,0)</f>
        <v>252570</v>
      </c>
      <c r="U957" t="str">
        <f>VLOOKUP(A957,New_scrd!A:H,8,0)</f>
        <v>Low_risk_sub_purpose_code</v>
      </c>
    </row>
    <row r="958" spans="1:21" x14ac:dyDescent="0.3">
      <c r="A958" t="s">
        <v>1004</v>
      </c>
      <c r="B958" t="s">
        <v>24</v>
      </c>
      <c r="C958">
        <v>37</v>
      </c>
      <c r="D958" t="s">
        <v>31</v>
      </c>
      <c r="E958">
        <v>2005</v>
      </c>
      <c r="F958">
        <v>24</v>
      </c>
      <c r="G958">
        <v>0.62771835899999995</v>
      </c>
      <c r="H958" t="s">
        <v>17</v>
      </c>
      <c r="I958" t="s">
        <v>50</v>
      </c>
      <c r="J958" t="s">
        <v>32</v>
      </c>
      <c r="K958" t="s">
        <v>227</v>
      </c>
      <c r="L958" t="s">
        <v>21</v>
      </c>
      <c r="M958" t="s">
        <v>37</v>
      </c>
      <c r="N958" t="s">
        <v>22</v>
      </c>
      <c r="O958" t="str">
        <f>VLOOKUP(A958,Sheet1!A:D,4,0)</f>
        <v>Manual</v>
      </c>
      <c r="P958">
        <f>VLOOKUP(A958,Sheet1!A:I,8,0)</f>
        <v>413721</v>
      </c>
      <c r="Q958">
        <f>VLOOKUP(A958,Sheet1!A:I,9,0)</f>
        <v>413721</v>
      </c>
      <c r="R958">
        <f>VLOOKUP(A958,Sheet1!A:E,5,0)</f>
        <v>54232</v>
      </c>
      <c r="S958">
        <f>VLOOKUP(A958,Sheet1!A:F,6,0)</f>
        <v>178660</v>
      </c>
      <c r="U958" t="str">
        <f>VLOOKUP(A958,New_scrd!A:H,8,0)</f>
        <v>Low_risk_sub_purpose_code</v>
      </c>
    </row>
    <row r="959" spans="1:21" x14ac:dyDescent="0.3">
      <c r="A959" t="s">
        <v>1005</v>
      </c>
      <c r="B959" t="s">
        <v>24</v>
      </c>
      <c r="C959">
        <v>49</v>
      </c>
      <c r="D959" t="s">
        <v>28</v>
      </c>
      <c r="E959">
        <v>2012</v>
      </c>
      <c r="F959">
        <v>48</v>
      </c>
      <c r="G959">
        <v>0.72487044</v>
      </c>
      <c r="H959" t="s">
        <v>17</v>
      </c>
      <c r="I959" t="s">
        <v>146</v>
      </c>
      <c r="J959" t="s">
        <v>32</v>
      </c>
      <c r="K959" t="s">
        <v>43</v>
      </c>
      <c r="L959" t="s">
        <v>34</v>
      </c>
      <c r="M959" t="s">
        <v>37</v>
      </c>
      <c r="N959" t="s">
        <v>22</v>
      </c>
      <c r="O959" t="str">
        <f>VLOOKUP(A959,Sheet1!A:D,4,0)</f>
        <v>Manual</v>
      </c>
      <c r="P959">
        <f>VLOOKUP(A959,Sheet1!A:I,8,0)</f>
        <v>667971</v>
      </c>
      <c r="Q959">
        <f>VLOOKUP(A959,Sheet1!A:I,9,0)</f>
        <v>0</v>
      </c>
      <c r="R959">
        <f>VLOOKUP(A959,Sheet1!A:E,5,0)</f>
        <v>337282</v>
      </c>
      <c r="S959">
        <f>VLOOKUP(A959,Sheet1!A:F,6,0)</f>
        <v>378222</v>
      </c>
      <c r="U959" t="str">
        <f>VLOOKUP(A959,New_scrd!A:H,8,0)</f>
        <v>Low_risk_sub_purpose_code</v>
      </c>
    </row>
    <row r="960" spans="1:21" x14ac:dyDescent="0.3">
      <c r="A960" t="s">
        <v>1006</v>
      </c>
      <c r="B960" t="s">
        <v>24</v>
      </c>
      <c r="C960">
        <v>49</v>
      </c>
      <c r="D960" t="s">
        <v>28</v>
      </c>
      <c r="E960">
        <v>2010</v>
      </c>
      <c r="F960">
        <v>38</v>
      </c>
      <c r="G960">
        <v>0.68335227600000004</v>
      </c>
      <c r="H960" t="s">
        <v>17</v>
      </c>
      <c r="I960" t="s">
        <v>54</v>
      </c>
      <c r="J960" t="s">
        <v>32</v>
      </c>
      <c r="K960" t="s">
        <v>109</v>
      </c>
      <c r="L960" t="s">
        <v>34</v>
      </c>
      <c r="M960" t="s">
        <v>37</v>
      </c>
      <c r="N960" t="s">
        <v>37</v>
      </c>
      <c r="O960" t="str">
        <f>VLOOKUP(A960,Sheet1!A:D,4,0)</f>
        <v>NA</v>
      </c>
      <c r="P960">
        <f>VLOOKUP(A960,Sheet1!A:I,8,0)</f>
        <v>661452</v>
      </c>
      <c r="Q960">
        <f>VLOOKUP(A960,Sheet1!A:I,9,0)</f>
        <v>661452</v>
      </c>
      <c r="R960">
        <f>VLOOKUP(A960,Sheet1!A:E,5,0)</f>
        <v>119414</v>
      </c>
      <c r="S960">
        <f>VLOOKUP(A960,Sheet1!A:F,6,0)</f>
        <v>255277</v>
      </c>
      <c r="U960" t="str">
        <f>VLOOKUP(A960,New_scrd!A:H,8,0)</f>
        <v>Low_risk_sub_purpose_code</v>
      </c>
    </row>
    <row r="961" spans="1:21" x14ac:dyDescent="0.3">
      <c r="A961" t="s">
        <v>1007</v>
      </c>
      <c r="B961" t="s">
        <v>24</v>
      </c>
      <c r="C961">
        <v>49</v>
      </c>
      <c r="D961" t="s">
        <v>28</v>
      </c>
      <c r="E961">
        <v>2007</v>
      </c>
      <c r="F961">
        <v>22</v>
      </c>
      <c r="G961">
        <v>0.79765781499999999</v>
      </c>
      <c r="H961" t="s">
        <v>17</v>
      </c>
      <c r="I961" t="s">
        <v>50</v>
      </c>
      <c r="J961" t="s">
        <v>50</v>
      </c>
      <c r="K961" t="s">
        <v>50</v>
      </c>
      <c r="L961" t="s">
        <v>50</v>
      </c>
      <c r="M961" t="s">
        <v>22</v>
      </c>
      <c r="N961" t="s">
        <v>37</v>
      </c>
      <c r="O961" t="str">
        <f>VLOOKUP(A961,Sheet1!A:D,4,0)</f>
        <v>Manual</v>
      </c>
      <c r="P961">
        <f>VLOOKUP(A961,Sheet1!A:I,8,0)</f>
        <v>559405</v>
      </c>
      <c r="Q961">
        <f>VLOOKUP(A961,Sheet1!A:I,9,0)</f>
        <v>0</v>
      </c>
      <c r="R961">
        <f>VLOOKUP(A961,Sheet1!A:E,5,0)</f>
        <v>240825</v>
      </c>
      <c r="S961">
        <f>VLOOKUP(A961,Sheet1!A:F,6,0)</f>
        <v>269115</v>
      </c>
      <c r="U961" t="str">
        <f>VLOOKUP(A961,New_scrd!A:H,8,0)</f>
        <v>Low_risk_sub_purpose_code</v>
      </c>
    </row>
    <row r="962" spans="1:21" x14ac:dyDescent="0.3">
      <c r="A962" t="s">
        <v>1008</v>
      </c>
      <c r="B962" t="s">
        <v>24</v>
      </c>
      <c r="C962">
        <v>49</v>
      </c>
      <c r="D962" t="s">
        <v>31</v>
      </c>
      <c r="E962">
        <v>2012</v>
      </c>
      <c r="F962">
        <v>25</v>
      </c>
      <c r="G962">
        <v>0.68967122000000003</v>
      </c>
      <c r="H962" t="s">
        <v>72</v>
      </c>
      <c r="I962" t="s">
        <v>63</v>
      </c>
      <c r="J962" t="s">
        <v>32</v>
      </c>
      <c r="K962" t="s">
        <v>43</v>
      </c>
      <c r="L962" t="s">
        <v>21</v>
      </c>
      <c r="M962" t="s">
        <v>37</v>
      </c>
      <c r="N962" t="s">
        <v>37</v>
      </c>
      <c r="O962" t="str">
        <f>VLOOKUP(A962,Sheet1!A:D,4,0)</f>
        <v>Manual</v>
      </c>
      <c r="P962">
        <f>VLOOKUP(A962,Sheet1!A:I,8,0)</f>
        <v>0</v>
      </c>
      <c r="Q962">
        <f>VLOOKUP(A962,Sheet1!A:I,9,0)</f>
        <v>0</v>
      </c>
      <c r="R962">
        <f>VLOOKUP(A962,Sheet1!A:E,5,0)</f>
        <v>174297</v>
      </c>
      <c r="S962">
        <f>VLOOKUP(A962,Sheet1!A:F,6,0)</f>
        <v>449552</v>
      </c>
      <c r="U962" t="str">
        <f>VLOOKUP(A962,New_scrd!A:H,8,0)</f>
        <v>Medium_risk_sub_purpose_code</v>
      </c>
    </row>
    <row r="963" spans="1:21" x14ac:dyDescent="0.3">
      <c r="A963" t="s">
        <v>1009</v>
      </c>
      <c r="B963" t="s">
        <v>24</v>
      </c>
      <c r="C963">
        <v>37</v>
      </c>
      <c r="D963" t="s">
        <v>31</v>
      </c>
      <c r="E963">
        <v>2011</v>
      </c>
      <c r="F963">
        <v>48</v>
      </c>
      <c r="G963">
        <v>0.60074322599999996</v>
      </c>
      <c r="H963" t="s">
        <v>72</v>
      </c>
      <c r="I963" t="s">
        <v>54</v>
      </c>
      <c r="J963" t="s">
        <v>19</v>
      </c>
      <c r="K963" t="s">
        <v>109</v>
      </c>
      <c r="L963" t="s">
        <v>21</v>
      </c>
      <c r="M963" t="s">
        <v>22</v>
      </c>
      <c r="N963" t="s">
        <v>22</v>
      </c>
      <c r="O963" t="str">
        <f>VLOOKUP(A963,Sheet1!A:D,4,0)</f>
        <v>Green</v>
      </c>
      <c r="P963">
        <f>VLOOKUP(A963,Sheet1!A:I,8,0)</f>
        <v>327497</v>
      </c>
      <c r="Q963">
        <f>VLOOKUP(A963,Sheet1!A:I,9,0)</f>
        <v>0</v>
      </c>
      <c r="R963">
        <f>VLOOKUP(A963,Sheet1!A:E,5,0)</f>
        <v>457969.19</v>
      </c>
      <c r="S963">
        <f>VLOOKUP(A963,Sheet1!A:F,6,0)</f>
        <v>491715</v>
      </c>
      <c r="U963" t="str">
        <f>VLOOKUP(A963,New_scrd!A:H,8,0)</f>
        <v>Medium_risk_sub_purpose_code</v>
      </c>
    </row>
    <row r="964" spans="1:21" x14ac:dyDescent="0.3">
      <c r="A964" t="s">
        <v>1010</v>
      </c>
      <c r="B964" t="s">
        <v>24</v>
      </c>
      <c r="C964">
        <v>49</v>
      </c>
      <c r="D964" t="s">
        <v>28</v>
      </c>
      <c r="E964">
        <v>2006</v>
      </c>
      <c r="F964">
        <v>22</v>
      </c>
      <c r="G964">
        <v>0.634804959</v>
      </c>
      <c r="H964" t="s">
        <v>17</v>
      </c>
      <c r="I964" t="s">
        <v>50</v>
      </c>
      <c r="J964" t="s">
        <v>50</v>
      </c>
      <c r="K964" t="s">
        <v>50</v>
      </c>
      <c r="L964" t="s">
        <v>50</v>
      </c>
      <c r="M964" t="s">
        <v>22</v>
      </c>
      <c r="N964" t="s">
        <v>37</v>
      </c>
      <c r="O964" t="str">
        <f>VLOOKUP(A964,Sheet1!A:D,4,0)</f>
        <v>Manual</v>
      </c>
      <c r="P964">
        <f>VLOOKUP(A964,Sheet1!A:I,8,0)</f>
        <v>348101</v>
      </c>
      <c r="Q964">
        <f>VLOOKUP(A964,Sheet1!A:I,9,0)</f>
        <v>0</v>
      </c>
      <c r="R964">
        <f>VLOOKUP(A964,Sheet1!A:E,5,0)</f>
        <v>163060</v>
      </c>
      <c r="S964">
        <f>VLOOKUP(A964,Sheet1!A:F,6,0)</f>
        <v>163060</v>
      </c>
      <c r="U964" t="str">
        <f>VLOOKUP(A964,New_scrd!A:H,8,0)</f>
        <v>Low_risk_sub_purpose_code</v>
      </c>
    </row>
    <row r="965" spans="1:21" x14ac:dyDescent="0.3">
      <c r="A965" t="s">
        <v>1011</v>
      </c>
      <c r="B965" t="s">
        <v>24</v>
      </c>
      <c r="C965">
        <v>49</v>
      </c>
      <c r="D965" t="s">
        <v>31</v>
      </c>
      <c r="E965">
        <v>2011</v>
      </c>
      <c r="F965">
        <v>19</v>
      </c>
      <c r="G965">
        <v>0.65696105299999996</v>
      </c>
      <c r="H965" t="s">
        <v>17</v>
      </c>
      <c r="I965" t="s">
        <v>50</v>
      </c>
      <c r="J965" t="s">
        <v>50</v>
      </c>
      <c r="K965" t="s">
        <v>50</v>
      </c>
      <c r="L965" t="s">
        <v>50</v>
      </c>
      <c r="M965" t="s">
        <v>22</v>
      </c>
      <c r="N965" t="s">
        <v>22</v>
      </c>
      <c r="O965" t="str">
        <f>VLOOKUP(A965,Sheet1!A:D,4,0)</f>
        <v>Manual</v>
      </c>
      <c r="P965">
        <f>VLOOKUP(A965,Sheet1!A:I,8,0)</f>
        <v>549080</v>
      </c>
      <c r="Q965">
        <f>VLOOKUP(A965,Sheet1!A:I,9,0)</f>
        <v>0</v>
      </c>
      <c r="R965">
        <f>VLOOKUP(A965,Sheet1!A:E,5,0)</f>
        <v>303492</v>
      </c>
      <c r="S965">
        <f>VLOOKUP(A965,Sheet1!A:F,6,0)</f>
        <v>303492</v>
      </c>
      <c r="U965" t="str">
        <f>VLOOKUP(A965,New_scrd!A:H,8,0)</f>
        <v>Low_risk_sub_purpose_code</v>
      </c>
    </row>
    <row r="966" spans="1:21" x14ac:dyDescent="0.3">
      <c r="A966" t="s">
        <v>1012</v>
      </c>
      <c r="B966" t="s">
        <v>24</v>
      </c>
      <c r="C966">
        <v>61</v>
      </c>
      <c r="D966" t="s">
        <v>31</v>
      </c>
      <c r="E966">
        <v>2014</v>
      </c>
      <c r="F966">
        <v>24</v>
      </c>
      <c r="G966">
        <v>0.62422566499999999</v>
      </c>
      <c r="H966" t="s">
        <v>17</v>
      </c>
      <c r="I966" t="s">
        <v>50</v>
      </c>
      <c r="J966" t="s">
        <v>50</v>
      </c>
      <c r="K966" t="s">
        <v>50</v>
      </c>
      <c r="L966" t="s">
        <v>50</v>
      </c>
      <c r="M966" t="s">
        <v>22</v>
      </c>
      <c r="N966" t="s">
        <v>22</v>
      </c>
      <c r="O966" t="str">
        <f>VLOOKUP(A966,Sheet1!A:D,4,0)</f>
        <v>NA</v>
      </c>
      <c r="P966">
        <f>VLOOKUP(A966,Sheet1!A:I,8,0)</f>
        <v>660013</v>
      </c>
      <c r="Q966">
        <f>VLOOKUP(A966,Sheet1!A:I,9,0)</f>
        <v>0</v>
      </c>
      <c r="R966">
        <f>VLOOKUP(A966,Sheet1!A:E,5,0)</f>
        <v>308571</v>
      </c>
      <c r="S966">
        <f>VLOOKUP(A966,Sheet1!A:F,6,0)</f>
        <v>342440</v>
      </c>
      <c r="U966" t="str">
        <f>VLOOKUP(A966,New_scrd!A:H,8,0)</f>
        <v>Low_risk_sub_purpose_code</v>
      </c>
    </row>
    <row r="967" spans="1:21" x14ac:dyDescent="0.3">
      <c r="A967" t="s">
        <v>1013</v>
      </c>
      <c r="B967" t="s">
        <v>15</v>
      </c>
      <c r="C967">
        <v>61</v>
      </c>
      <c r="D967" t="s">
        <v>28</v>
      </c>
      <c r="E967">
        <v>2008</v>
      </c>
      <c r="F967">
        <v>28</v>
      </c>
      <c r="G967">
        <v>0.524674839</v>
      </c>
      <c r="H967" t="s">
        <v>72</v>
      </c>
      <c r="I967" t="s">
        <v>63</v>
      </c>
      <c r="J967" t="s">
        <v>32</v>
      </c>
      <c r="K967" t="s">
        <v>227</v>
      </c>
      <c r="L967" t="s">
        <v>34</v>
      </c>
      <c r="M967" t="s">
        <v>22</v>
      </c>
      <c r="N967" t="s">
        <v>37</v>
      </c>
      <c r="O967" t="str">
        <f>VLOOKUP(A967,Sheet1!A:D,4,0)</f>
        <v>Green</v>
      </c>
      <c r="P967">
        <f>VLOOKUP(A967,Sheet1!A:I,8,0)</f>
        <v>369541</v>
      </c>
      <c r="Q967">
        <f>VLOOKUP(A967,Sheet1!A:I,9,0)</f>
        <v>0</v>
      </c>
      <c r="R967">
        <f>VLOOKUP(A967,Sheet1!A:E,5,0)</f>
        <v>226239</v>
      </c>
      <c r="S967">
        <f>VLOOKUP(A967,Sheet1!A:F,6,0)</f>
        <v>230448</v>
      </c>
      <c r="U967" t="str">
        <f>VLOOKUP(A967,New_scrd!A:H,8,0)</f>
        <v>Medium_risk_sub_purpose_code</v>
      </c>
    </row>
    <row r="968" spans="1:21" x14ac:dyDescent="0.3">
      <c r="A968" t="s">
        <v>1014</v>
      </c>
      <c r="B968" t="s">
        <v>24</v>
      </c>
      <c r="C968">
        <v>61</v>
      </c>
      <c r="D968" t="s">
        <v>31</v>
      </c>
      <c r="E968">
        <v>2015</v>
      </c>
      <c r="F968">
        <v>24</v>
      </c>
      <c r="G968">
        <v>0.69002782600000001</v>
      </c>
      <c r="H968" t="s">
        <v>17</v>
      </c>
      <c r="I968" t="s">
        <v>50</v>
      </c>
      <c r="J968" t="s">
        <v>50</v>
      </c>
      <c r="K968" t="s">
        <v>50</v>
      </c>
      <c r="L968" t="s">
        <v>50</v>
      </c>
      <c r="M968" t="s">
        <v>37</v>
      </c>
      <c r="N968" t="s">
        <v>37</v>
      </c>
      <c r="O968" t="str">
        <f>VLOOKUP(A968,Sheet1!A:D,4,0)</f>
        <v>NA</v>
      </c>
      <c r="P968">
        <f>VLOOKUP(A968,Sheet1!A:I,8,0)</f>
        <v>777004</v>
      </c>
      <c r="Q968">
        <f>VLOOKUP(A968,Sheet1!A:I,9,0)</f>
        <v>777004</v>
      </c>
      <c r="R968">
        <f>VLOOKUP(A968,Sheet1!A:E,5,0)</f>
        <v>132548</v>
      </c>
      <c r="S968">
        <f>VLOOKUP(A968,Sheet1!A:F,6,0)</f>
        <v>382031</v>
      </c>
      <c r="U968" t="str">
        <f>VLOOKUP(A968,New_scrd!A:H,8,0)</f>
        <v>Low_risk_sub_purpose_code</v>
      </c>
    </row>
    <row r="969" spans="1:21" x14ac:dyDescent="0.3">
      <c r="A969" t="s">
        <v>1015</v>
      </c>
      <c r="B969" t="s">
        <v>15</v>
      </c>
      <c r="C969">
        <v>49</v>
      </c>
      <c r="D969" t="s">
        <v>68</v>
      </c>
      <c r="E969">
        <v>2006</v>
      </c>
      <c r="F969">
        <v>38</v>
      </c>
      <c r="G969">
        <v>0.82927142899999995</v>
      </c>
      <c r="H969" t="s">
        <v>72</v>
      </c>
      <c r="I969" t="s">
        <v>63</v>
      </c>
      <c r="J969" t="s">
        <v>19</v>
      </c>
      <c r="K969" t="s">
        <v>20</v>
      </c>
      <c r="L969" t="s">
        <v>50</v>
      </c>
      <c r="M969" t="s">
        <v>37</v>
      </c>
      <c r="N969" t="s">
        <v>22</v>
      </c>
      <c r="O969" t="str">
        <f>VLOOKUP(A969,Sheet1!A:D,4,0)</f>
        <v>Green</v>
      </c>
      <c r="P969">
        <f>VLOOKUP(A969,Sheet1!A:I,8,0)</f>
        <v>533910</v>
      </c>
      <c r="Q969">
        <f>VLOOKUP(A969,Sheet1!A:I,9,0)</f>
        <v>533910</v>
      </c>
      <c r="R969">
        <f>VLOOKUP(A969,Sheet1!A:E,5,0)</f>
        <v>175861</v>
      </c>
      <c r="S969">
        <f>VLOOKUP(A969,Sheet1!A:F,6,0)</f>
        <v>447783</v>
      </c>
      <c r="U969" t="str">
        <f>VLOOKUP(A969,New_scrd!A:H,8,0)</f>
        <v>Medium_risk_sub_purpose_code</v>
      </c>
    </row>
    <row r="970" spans="1:21" x14ac:dyDescent="0.3">
      <c r="A970" t="s">
        <v>1016</v>
      </c>
      <c r="B970" t="s">
        <v>24</v>
      </c>
      <c r="C970">
        <v>37</v>
      </c>
      <c r="D970" t="s">
        <v>68</v>
      </c>
      <c r="E970">
        <v>2013</v>
      </c>
      <c r="F970">
        <v>30</v>
      </c>
      <c r="G970">
        <v>0.69282190499999996</v>
      </c>
      <c r="H970" t="s">
        <v>17</v>
      </c>
      <c r="I970" t="s">
        <v>63</v>
      </c>
      <c r="J970" t="s">
        <v>32</v>
      </c>
      <c r="K970" t="s">
        <v>109</v>
      </c>
      <c r="L970" t="s">
        <v>26</v>
      </c>
      <c r="M970" t="s">
        <v>22</v>
      </c>
      <c r="N970" t="s">
        <v>22</v>
      </c>
      <c r="O970" t="str">
        <f>VLOOKUP(A970,Sheet1!A:D,4,0)</f>
        <v>Green</v>
      </c>
      <c r="P970">
        <f>VLOOKUP(A970,Sheet1!A:I,8,0)</f>
        <v>443764</v>
      </c>
      <c r="Q970">
        <f>VLOOKUP(A970,Sheet1!A:I,9,0)</f>
        <v>0</v>
      </c>
      <c r="R970">
        <f>VLOOKUP(A970,Sheet1!A:E,5,0)</f>
        <v>551589.72</v>
      </c>
      <c r="S970">
        <f>VLOOKUP(A970,Sheet1!A:F,6,0)</f>
        <v>578160</v>
      </c>
      <c r="U970" t="str">
        <f>VLOOKUP(A970,New_scrd!A:H,8,0)</f>
        <v>Low_risk_sub_purpose_code</v>
      </c>
    </row>
    <row r="971" spans="1:21" x14ac:dyDescent="0.3">
      <c r="A971" t="s">
        <v>1017</v>
      </c>
      <c r="B971" t="s">
        <v>24</v>
      </c>
      <c r="C971">
        <v>61</v>
      </c>
      <c r="D971" t="s">
        <v>25</v>
      </c>
      <c r="E971">
        <v>2015</v>
      </c>
      <c r="F971">
        <v>19</v>
      </c>
      <c r="G971">
        <v>0.81911940299999997</v>
      </c>
      <c r="H971" t="s">
        <v>72</v>
      </c>
      <c r="I971" t="s">
        <v>50</v>
      </c>
      <c r="J971" t="s">
        <v>50</v>
      </c>
      <c r="K971" t="s">
        <v>50</v>
      </c>
      <c r="L971" t="s">
        <v>50</v>
      </c>
      <c r="M971" t="s">
        <v>37</v>
      </c>
      <c r="N971" t="s">
        <v>37</v>
      </c>
      <c r="O971" t="str">
        <f>VLOOKUP(A971,Sheet1!A:D,4,0)</f>
        <v>Manual</v>
      </c>
      <c r="P971">
        <f>VLOOKUP(A971,Sheet1!A:I,8,0)</f>
        <v>0</v>
      </c>
      <c r="Q971">
        <f>VLOOKUP(A971,Sheet1!A:I,9,0)</f>
        <v>0</v>
      </c>
      <c r="R971">
        <f>VLOOKUP(A971,Sheet1!A:E,5,0)</f>
        <v>183900</v>
      </c>
      <c r="S971">
        <f>VLOOKUP(A971,Sheet1!A:F,6,0)</f>
        <v>731500</v>
      </c>
      <c r="U971" t="str">
        <f>VLOOKUP(A971,New_scrd!A:H,8,0)</f>
        <v>Medium_risk_sub_purpose_code</v>
      </c>
    </row>
    <row r="972" spans="1:21" x14ac:dyDescent="0.3">
      <c r="A972" t="s">
        <v>1018</v>
      </c>
      <c r="B972" t="s">
        <v>24</v>
      </c>
      <c r="C972">
        <v>61</v>
      </c>
      <c r="D972" t="s">
        <v>25</v>
      </c>
      <c r="E972">
        <v>2014</v>
      </c>
      <c r="F972">
        <v>20</v>
      </c>
      <c r="G972">
        <v>0.85730634900000002</v>
      </c>
      <c r="H972" t="s">
        <v>72</v>
      </c>
      <c r="I972" t="s">
        <v>50</v>
      </c>
      <c r="J972" t="s">
        <v>50</v>
      </c>
      <c r="K972" t="s">
        <v>50</v>
      </c>
      <c r="L972" t="s">
        <v>50</v>
      </c>
      <c r="M972" t="s">
        <v>37</v>
      </c>
      <c r="N972" t="s">
        <v>37</v>
      </c>
      <c r="O972" t="str">
        <f>VLOOKUP(A972,Sheet1!A:D,4,0)</f>
        <v>Red</v>
      </c>
      <c r="P972">
        <f>VLOOKUP(A972,Sheet1!A:I,8,0)</f>
        <v>0</v>
      </c>
      <c r="Q972">
        <f>VLOOKUP(A972,Sheet1!A:I,9,0)</f>
        <v>0</v>
      </c>
      <c r="R972">
        <f>VLOOKUP(A972,Sheet1!A:E,5,0)</f>
        <v>354038</v>
      </c>
      <c r="S972">
        <f>VLOOKUP(A972,Sheet1!A:F,6,0)</f>
        <v>654633</v>
      </c>
      <c r="U972" t="str">
        <f>VLOOKUP(A972,New_scrd!A:H,8,0)</f>
        <v>Medium_risk_sub_purpose_code</v>
      </c>
    </row>
    <row r="973" spans="1:21" x14ac:dyDescent="0.3">
      <c r="A973" t="s">
        <v>1019</v>
      </c>
      <c r="B973" t="s">
        <v>24</v>
      </c>
      <c r="C973">
        <v>61</v>
      </c>
      <c r="D973" t="s">
        <v>16</v>
      </c>
      <c r="E973">
        <v>2009</v>
      </c>
      <c r="F973">
        <v>39</v>
      </c>
      <c r="G973">
        <v>0.72416955199999999</v>
      </c>
      <c r="H973" t="s">
        <v>17</v>
      </c>
      <c r="I973" t="s">
        <v>18</v>
      </c>
      <c r="J973" t="s">
        <v>32</v>
      </c>
      <c r="K973" t="s">
        <v>227</v>
      </c>
      <c r="L973" t="s">
        <v>34</v>
      </c>
      <c r="M973" t="s">
        <v>22</v>
      </c>
      <c r="N973" t="s">
        <v>37</v>
      </c>
      <c r="O973" t="str">
        <f>VLOOKUP(A973,Sheet1!A:D,4,0)</f>
        <v>NA</v>
      </c>
      <c r="P973">
        <f>VLOOKUP(A973,Sheet1!A:I,8,0)</f>
        <v>544556</v>
      </c>
      <c r="Q973">
        <f>VLOOKUP(A973,Sheet1!A:I,9,0)</f>
        <v>0</v>
      </c>
      <c r="R973">
        <f>VLOOKUP(A973,Sheet1!A:E,5,0)</f>
        <v>270529.69</v>
      </c>
      <c r="S973">
        <f>VLOOKUP(A973,Sheet1!A:F,6,0)</f>
        <v>291326</v>
      </c>
      <c r="U973" t="str">
        <f>VLOOKUP(A973,New_scrd!A:H,8,0)</f>
        <v>Low_risk_sub_purpose_code</v>
      </c>
    </row>
    <row r="974" spans="1:21" x14ac:dyDescent="0.3">
      <c r="A974" t="s">
        <v>1020</v>
      </c>
      <c r="B974" t="s">
        <v>24</v>
      </c>
      <c r="C974">
        <v>49</v>
      </c>
      <c r="D974" t="s">
        <v>68</v>
      </c>
      <c r="E974">
        <v>2011</v>
      </c>
      <c r="F974">
        <v>23</v>
      </c>
      <c r="G974">
        <v>0.77789006500000002</v>
      </c>
      <c r="H974" t="s">
        <v>72</v>
      </c>
      <c r="I974" t="s">
        <v>18</v>
      </c>
      <c r="J974" t="s">
        <v>80</v>
      </c>
      <c r="K974" t="s">
        <v>43</v>
      </c>
      <c r="L974" t="s">
        <v>34</v>
      </c>
      <c r="M974" t="s">
        <v>22</v>
      </c>
      <c r="N974" t="s">
        <v>37</v>
      </c>
      <c r="O974" t="str">
        <f>VLOOKUP(A974,Sheet1!A:D,4,0)</f>
        <v>NA</v>
      </c>
      <c r="P974">
        <f>VLOOKUP(A974,Sheet1!A:I,8,0)</f>
        <v>631239</v>
      </c>
      <c r="Q974">
        <f>VLOOKUP(A974,Sheet1!A:I,9,0)</f>
        <v>0</v>
      </c>
      <c r="R974">
        <f>VLOOKUP(A974,Sheet1!A:E,5,0)</f>
        <v>440895</v>
      </c>
      <c r="S974">
        <f>VLOOKUP(A974,Sheet1!A:F,6,0)</f>
        <v>440895</v>
      </c>
      <c r="U974" t="str">
        <f>VLOOKUP(A974,New_scrd!A:H,8,0)</f>
        <v>Medium_risk_sub_purpose_code</v>
      </c>
    </row>
    <row r="975" spans="1:21" x14ac:dyDescent="0.3">
      <c r="A975" t="s">
        <v>1021</v>
      </c>
      <c r="B975" t="s">
        <v>24</v>
      </c>
      <c r="C975">
        <v>61</v>
      </c>
      <c r="D975" t="s">
        <v>31</v>
      </c>
      <c r="E975">
        <v>2012</v>
      </c>
      <c r="F975">
        <v>45</v>
      </c>
      <c r="G975">
        <v>0.62217441500000004</v>
      </c>
      <c r="H975" t="s">
        <v>17</v>
      </c>
      <c r="I975" t="s">
        <v>50</v>
      </c>
      <c r="J975" t="s">
        <v>50</v>
      </c>
      <c r="K975" t="s">
        <v>50</v>
      </c>
      <c r="L975" t="s">
        <v>50</v>
      </c>
      <c r="M975" t="s">
        <v>22</v>
      </c>
      <c r="N975" t="s">
        <v>22</v>
      </c>
      <c r="O975" t="str">
        <f>VLOOKUP(A975,Sheet1!A:D,4,0)</f>
        <v>Manual</v>
      </c>
      <c r="P975">
        <f>VLOOKUP(A975,Sheet1!A:I,8,0)</f>
        <v>572124</v>
      </c>
      <c r="Q975">
        <f>VLOOKUP(A975,Sheet1!A:I,9,0)</f>
        <v>0</v>
      </c>
      <c r="R975">
        <f>VLOOKUP(A975,Sheet1!A:E,5,0)</f>
        <v>202026.6</v>
      </c>
      <c r="S975">
        <f>VLOOKUP(A975,Sheet1!A:F,6,0)</f>
        <v>213900</v>
      </c>
      <c r="U975" t="str">
        <f>VLOOKUP(A975,New_scrd!A:H,8,0)</f>
        <v>Low_risk_sub_purpose_code</v>
      </c>
    </row>
    <row r="976" spans="1:21" x14ac:dyDescent="0.3">
      <c r="A976" t="s">
        <v>1022</v>
      </c>
      <c r="B976" t="s">
        <v>15</v>
      </c>
      <c r="C976">
        <v>61</v>
      </c>
      <c r="D976" t="s">
        <v>28</v>
      </c>
      <c r="E976">
        <v>2014</v>
      </c>
      <c r="F976">
        <v>31</v>
      </c>
      <c r="G976">
        <v>0.71076254299999997</v>
      </c>
      <c r="H976" t="s">
        <v>72</v>
      </c>
      <c r="I976" t="s">
        <v>54</v>
      </c>
      <c r="J976" t="s">
        <v>32</v>
      </c>
      <c r="K976" t="s">
        <v>109</v>
      </c>
      <c r="L976" t="s">
        <v>34</v>
      </c>
      <c r="M976" t="s">
        <v>22</v>
      </c>
      <c r="N976" t="s">
        <v>37</v>
      </c>
      <c r="O976" t="str">
        <f>VLOOKUP(A976,Sheet1!A:D,4,0)</f>
        <v>NA</v>
      </c>
      <c r="P976">
        <f>VLOOKUP(A976,Sheet1!A:I,8,0)</f>
        <v>707351</v>
      </c>
      <c r="Q976">
        <f>VLOOKUP(A976,Sheet1!A:I,9,0)</f>
        <v>0</v>
      </c>
      <c r="R976">
        <f>VLOOKUP(A976,Sheet1!A:E,5,0)</f>
        <v>423276</v>
      </c>
      <c r="S976">
        <f>VLOOKUP(A976,Sheet1!A:F,6,0)</f>
        <v>437664</v>
      </c>
      <c r="U976" t="str">
        <f>VLOOKUP(A976,New_scrd!A:H,8,0)</f>
        <v>Medium_risk_sub_purpose_code</v>
      </c>
    </row>
    <row r="977" spans="1:21" x14ac:dyDescent="0.3">
      <c r="A977" t="s">
        <v>1023</v>
      </c>
      <c r="B977" t="s">
        <v>24</v>
      </c>
      <c r="C977">
        <v>73</v>
      </c>
      <c r="D977" t="s">
        <v>28</v>
      </c>
      <c r="E977">
        <v>2009</v>
      </c>
      <c r="F977">
        <v>37</v>
      </c>
      <c r="G977">
        <v>0.82563582099999999</v>
      </c>
      <c r="H977" t="s">
        <v>17</v>
      </c>
      <c r="I977" t="s">
        <v>46</v>
      </c>
      <c r="J977" t="s">
        <v>32</v>
      </c>
      <c r="K977" t="s">
        <v>43</v>
      </c>
      <c r="L977" t="s">
        <v>34</v>
      </c>
      <c r="M977" t="s">
        <v>37</v>
      </c>
      <c r="N977" t="s">
        <v>37</v>
      </c>
      <c r="O977" t="str">
        <f>VLOOKUP(A977,Sheet1!A:D,4,0)</f>
        <v>Green</v>
      </c>
      <c r="P977">
        <f>VLOOKUP(A977,Sheet1!A:I,8,0)</f>
        <v>0</v>
      </c>
      <c r="Q977">
        <f>VLOOKUP(A977,Sheet1!A:I,9,0)</f>
        <v>0</v>
      </c>
      <c r="R977">
        <f>VLOOKUP(A977,Sheet1!A:E,5,0)</f>
        <v>54161</v>
      </c>
      <c r="S977">
        <f>VLOOKUP(A977,Sheet1!A:F,6,0)</f>
        <v>398898</v>
      </c>
      <c r="U977" t="str">
        <f>VLOOKUP(A977,New_scrd!A:H,8,0)</f>
        <v>Low_risk_sub_purpose_code</v>
      </c>
    </row>
    <row r="978" spans="1:21" x14ac:dyDescent="0.3">
      <c r="A978" t="s">
        <v>1024</v>
      </c>
      <c r="B978" t="s">
        <v>24</v>
      </c>
      <c r="C978">
        <v>61</v>
      </c>
      <c r="D978" t="s">
        <v>28</v>
      </c>
      <c r="E978">
        <v>2015</v>
      </c>
      <c r="F978">
        <v>40</v>
      </c>
      <c r="G978">
        <v>0.72583652200000004</v>
      </c>
      <c r="H978" t="s">
        <v>17</v>
      </c>
      <c r="I978" t="s">
        <v>63</v>
      </c>
      <c r="J978" t="s">
        <v>32</v>
      </c>
      <c r="K978" t="s">
        <v>109</v>
      </c>
      <c r="L978" t="s">
        <v>34</v>
      </c>
      <c r="M978" t="s">
        <v>37</v>
      </c>
      <c r="N978" t="s">
        <v>37</v>
      </c>
      <c r="O978" t="str">
        <f>VLOOKUP(A978,Sheet1!A:D,4,0)</f>
        <v>NA</v>
      </c>
      <c r="P978">
        <f>VLOOKUP(A978,Sheet1!A:I,8,0)</f>
        <v>854353</v>
      </c>
      <c r="Q978">
        <f>VLOOKUP(A978,Sheet1!A:I,9,0)</f>
        <v>854353</v>
      </c>
      <c r="R978">
        <f>VLOOKUP(A978,Sheet1!A:E,5,0)</f>
        <v>225229</v>
      </c>
      <c r="S978">
        <f>VLOOKUP(A978,Sheet1!A:F,6,0)</f>
        <v>332519</v>
      </c>
      <c r="U978" t="str">
        <f>VLOOKUP(A978,New_scrd!A:H,8,0)</f>
        <v>Low_risk_sub_purpose_code</v>
      </c>
    </row>
    <row r="979" spans="1:21" x14ac:dyDescent="0.3">
      <c r="A979" t="s">
        <v>1025</v>
      </c>
      <c r="B979" t="s">
        <v>24</v>
      </c>
      <c r="C979">
        <v>49</v>
      </c>
      <c r="D979" t="s">
        <v>28</v>
      </c>
      <c r="E979">
        <v>2012</v>
      </c>
      <c r="F979">
        <v>20</v>
      </c>
      <c r="G979">
        <v>0.83021685499999998</v>
      </c>
      <c r="H979" t="s">
        <v>72</v>
      </c>
      <c r="I979" t="s">
        <v>50</v>
      </c>
      <c r="J979" t="s">
        <v>50</v>
      </c>
      <c r="K979" t="s">
        <v>50</v>
      </c>
      <c r="L979" t="s">
        <v>50</v>
      </c>
      <c r="M979" t="s">
        <v>22</v>
      </c>
      <c r="N979" t="s">
        <v>37</v>
      </c>
      <c r="O979" t="str">
        <f>VLOOKUP(A979,Sheet1!A:D,4,0)</f>
        <v>Green</v>
      </c>
      <c r="P979">
        <f>VLOOKUP(A979,Sheet1!A:I,8,0)</f>
        <v>632917</v>
      </c>
      <c r="Q979">
        <f>VLOOKUP(A979,Sheet1!A:I,9,0)</f>
        <v>0</v>
      </c>
      <c r="R979">
        <f>VLOOKUP(A979,Sheet1!A:E,5,0)</f>
        <v>590235</v>
      </c>
      <c r="S979">
        <f>VLOOKUP(A979,Sheet1!A:F,6,0)</f>
        <v>590235</v>
      </c>
      <c r="U979" t="str">
        <f>VLOOKUP(A979,New_scrd!A:H,8,0)</f>
        <v>Medium_risk_sub_purpose_code</v>
      </c>
    </row>
    <row r="980" spans="1:21" x14ac:dyDescent="0.3">
      <c r="A980" t="s">
        <v>1026</v>
      </c>
      <c r="B980" t="s">
        <v>24</v>
      </c>
      <c r="C980">
        <v>49</v>
      </c>
      <c r="D980" t="s">
        <v>16</v>
      </c>
      <c r="E980">
        <v>2010</v>
      </c>
      <c r="F980">
        <v>25</v>
      </c>
      <c r="G980">
        <v>0.62448220700000001</v>
      </c>
      <c r="H980" t="s">
        <v>17</v>
      </c>
      <c r="I980" t="s">
        <v>63</v>
      </c>
      <c r="J980" t="s">
        <v>80</v>
      </c>
      <c r="K980" t="s">
        <v>78</v>
      </c>
      <c r="L980" t="s">
        <v>34</v>
      </c>
      <c r="M980" t="s">
        <v>22</v>
      </c>
      <c r="N980" t="s">
        <v>37</v>
      </c>
      <c r="O980" t="str">
        <f>VLOOKUP(A980,Sheet1!A:D,4,0)</f>
        <v>NA</v>
      </c>
      <c r="P980">
        <f>VLOOKUP(A980,Sheet1!A:I,8,0)</f>
        <v>534885</v>
      </c>
      <c r="Q980">
        <f>VLOOKUP(A980,Sheet1!A:I,9,0)</f>
        <v>0</v>
      </c>
      <c r="R980">
        <f>VLOOKUP(A980,Sheet1!A:E,5,0)</f>
        <v>220211</v>
      </c>
      <c r="S980">
        <f>VLOOKUP(A980,Sheet1!A:F,6,0)</f>
        <v>257345</v>
      </c>
      <c r="U980" t="str">
        <f>VLOOKUP(A980,New_scrd!A:H,8,0)</f>
        <v>Low_risk_sub_purpose_code</v>
      </c>
    </row>
    <row r="981" spans="1:21" x14ac:dyDescent="0.3">
      <c r="A981" t="s">
        <v>1027</v>
      </c>
      <c r="B981" t="s">
        <v>24</v>
      </c>
      <c r="C981">
        <v>48</v>
      </c>
      <c r="D981" t="s">
        <v>414</v>
      </c>
      <c r="E981">
        <v>2016</v>
      </c>
      <c r="F981">
        <v>36</v>
      </c>
      <c r="G981">
        <v>0.29250800399999999</v>
      </c>
      <c r="H981" t="s">
        <v>17</v>
      </c>
      <c r="I981" t="s">
        <v>293</v>
      </c>
      <c r="J981" t="s">
        <v>32</v>
      </c>
      <c r="K981" t="s">
        <v>78</v>
      </c>
      <c r="L981" t="s">
        <v>21</v>
      </c>
      <c r="M981" t="s">
        <v>22</v>
      </c>
      <c r="N981" t="s">
        <v>22</v>
      </c>
      <c r="O981" t="str">
        <f>VLOOKUP(A981,Sheet1!A:D,4,0)</f>
        <v>Manual</v>
      </c>
      <c r="P981">
        <f>VLOOKUP(A981,Sheet1!A:I,8,0)</f>
        <v>287506</v>
      </c>
      <c r="Q981">
        <f>VLOOKUP(A981,Sheet1!A:I,9,0)</f>
        <v>0</v>
      </c>
      <c r="R981">
        <f>VLOOKUP(A981,Sheet1!A:E,5,0)</f>
        <v>183386</v>
      </c>
      <c r="S981">
        <f>VLOOKUP(A981,Sheet1!A:F,6,0)</f>
        <v>183386</v>
      </c>
      <c r="U981" t="str">
        <f>VLOOKUP(A981,New_scrd!A:H,8,0)</f>
        <v>Low_risk_sub_purpose_code</v>
      </c>
    </row>
    <row r="982" spans="1:21" x14ac:dyDescent="0.3">
      <c r="A982" t="s">
        <v>1028</v>
      </c>
      <c r="B982" t="s">
        <v>15</v>
      </c>
      <c r="C982">
        <v>61</v>
      </c>
      <c r="D982" t="s">
        <v>31</v>
      </c>
      <c r="E982">
        <v>2011</v>
      </c>
      <c r="F982">
        <v>25</v>
      </c>
      <c r="G982">
        <v>0.74463102999999997</v>
      </c>
      <c r="H982" t="s">
        <v>72</v>
      </c>
      <c r="I982" t="s">
        <v>46</v>
      </c>
      <c r="J982" t="s">
        <v>32</v>
      </c>
      <c r="K982" t="s">
        <v>43</v>
      </c>
      <c r="L982" t="s">
        <v>34</v>
      </c>
      <c r="M982" t="s">
        <v>37</v>
      </c>
      <c r="N982" t="s">
        <v>22</v>
      </c>
      <c r="O982" t="str">
        <f>VLOOKUP(A982,Sheet1!A:D,4,0)</f>
        <v>NA</v>
      </c>
      <c r="P982">
        <f>VLOOKUP(A982,Sheet1!A:I,8,0)</f>
        <v>777702</v>
      </c>
      <c r="Q982">
        <f>VLOOKUP(A982,Sheet1!A:I,9,0)</f>
        <v>777702</v>
      </c>
      <c r="R982">
        <f>VLOOKUP(A982,Sheet1!A:E,5,0)</f>
        <v>245476.61</v>
      </c>
      <c r="S982">
        <f>VLOOKUP(A982,Sheet1!A:F,6,0)</f>
        <v>338287</v>
      </c>
      <c r="U982" t="str">
        <f>VLOOKUP(A982,New_scrd!A:H,8,0)</f>
        <v>Medium_risk_sub_purpose_code</v>
      </c>
    </row>
    <row r="983" spans="1:21" x14ac:dyDescent="0.3">
      <c r="A983" t="s">
        <v>1029</v>
      </c>
      <c r="B983" t="s">
        <v>24</v>
      </c>
      <c r="C983">
        <v>25</v>
      </c>
      <c r="D983" t="s">
        <v>414</v>
      </c>
      <c r="E983">
        <v>2015</v>
      </c>
      <c r="F983">
        <v>31</v>
      </c>
      <c r="G983">
        <v>0.67027478299999999</v>
      </c>
      <c r="H983" t="s">
        <v>72</v>
      </c>
      <c r="I983" t="s">
        <v>63</v>
      </c>
      <c r="J983" t="s">
        <v>19</v>
      </c>
      <c r="K983" t="s">
        <v>20</v>
      </c>
      <c r="L983" t="s">
        <v>50</v>
      </c>
      <c r="M983" t="s">
        <v>22</v>
      </c>
      <c r="N983" t="s">
        <v>22</v>
      </c>
      <c r="O983" t="str">
        <f>VLOOKUP(A983,Sheet1!A:D,4,0)</f>
        <v>Yellow</v>
      </c>
      <c r="P983">
        <f>VLOOKUP(A983,Sheet1!A:I,8,0)</f>
        <v>190802</v>
      </c>
      <c r="Q983">
        <f>VLOOKUP(A983,Sheet1!A:I,9,0)</f>
        <v>0</v>
      </c>
      <c r="R983">
        <f>VLOOKUP(A983,Sheet1!A:E,5,0)</f>
        <v>895566</v>
      </c>
      <c r="S983">
        <f>VLOOKUP(A983,Sheet1!A:F,6,0)</f>
        <v>895566</v>
      </c>
      <c r="U983" t="str">
        <f>VLOOKUP(A983,New_scrd!A:H,8,0)</f>
        <v>Medium_risk_sub_purpose_code</v>
      </c>
    </row>
    <row r="984" spans="1:21" x14ac:dyDescent="0.3">
      <c r="A984" t="s">
        <v>1030</v>
      </c>
      <c r="B984" t="s">
        <v>24</v>
      </c>
      <c r="C984">
        <v>61</v>
      </c>
      <c r="D984" t="s">
        <v>16</v>
      </c>
      <c r="E984">
        <v>2014</v>
      </c>
      <c r="F984">
        <v>31</v>
      </c>
      <c r="G984">
        <v>0.755638382</v>
      </c>
      <c r="H984" t="s">
        <v>72</v>
      </c>
      <c r="I984" t="s">
        <v>63</v>
      </c>
      <c r="J984" t="s">
        <v>19</v>
      </c>
      <c r="K984" t="s">
        <v>78</v>
      </c>
      <c r="L984" t="s">
        <v>26</v>
      </c>
      <c r="M984" t="s">
        <v>37</v>
      </c>
      <c r="N984" t="s">
        <v>37</v>
      </c>
      <c r="O984" t="str">
        <f>VLOOKUP(A984,Sheet1!A:D,4,0)</f>
        <v>Green</v>
      </c>
      <c r="P984">
        <f>VLOOKUP(A984,Sheet1!A:I,8,0)</f>
        <v>0</v>
      </c>
      <c r="Q984">
        <f>VLOOKUP(A984,Sheet1!A:I,9,0)</f>
        <v>0</v>
      </c>
      <c r="R984">
        <f>VLOOKUP(A984,Sheet1!A:E,5,0)</f>
        <v>172551</v>
      </c>
      <c r="S984">
        <f>VLOOKUP(A984,Sheet1!A:F,6,0)</f>
        <v>579448</v>
      </c>
      <c r="U984" t="str">
        <f>VLOOKUP(A984,New_scrd!A:H,8,0)</f>
        <v>Medium_risk_sub_purpose_code</v>
      </c>
    </row>
    <row r="985" spans="1:21" x14ac:dyDescent="0.3">
      <c r="A985" t="s">
        <v>1031</v>
      </c>
      <c r="B985" t="s">
        <v>24</v>
      </c>
      <c r="C985">
        <v>49</v>
      </c>
      <c r="D985" t="s">
        <v>25</v>
      </c>
      <c r="E985">
        <v>2007</v>
      </c>
      <c r="F985">
        <v>49</v>
      </c>
      <c r="G985">
        <v>0.83069579800000004</v>
      </c>
      <c r="H985" t="s">
        <v>72</v>
      </c>
      <c r="I985" t="s">
        <v>50</v>
      </c>
      <c r="J985" t="s">
        <v>50</v>
      </c>
      <c r="K985" t="s">
        <v>50</v>
      </c>
      <c r="L985" t="s">
        <v>50</v>
      </c>
      <c r="M985" t="s">
        <v>37</v>
      </c>
      <c r="N985" t="s">
        <v>37</v>
      </c>
      <c r="O985" t="str">
        <f>VLOOKUP(A985,Sheet1!A:D,4,0)</f>
        <v>Green</v>
      </c>
      <c r="P985">
        <f>VLOOKUP(A985,Sheet1!A:I,8,0)</f>
        <v>0</v>
      </c>
      <c r="Q985">
        <f>VLOOKUP(A985,Sheet1!A:I,9,0)</f>
        <v>0</v>
      </c>
      <c r="R985">
        <f>VLOOKUP(A985,Sheet1!A:E,5,0)</f>
        <v>294742</v>
      </c>
      <c r="S985">
        <f>VLOOKUP(A985,Sheet1!A:F,6,0)</f>
        <v>451744</v>
      </c>
      <c r="U985" t="str">
        <f>VLOOKUP(A985,New_scrd!A:H,8,0)</f>
        <v>Medium_risk_sub_purpose_code</v>
      </c>
    </row>
    <row r="986" spans="1:21" x14ac:dyDescent="0.3">
      <c r="A986" t="s">
        <v>1032</v>
      </c>
      <c r="B986" t="s">
        <v>24</v>
      </c>
      <c r="C986">
        <v>61</v>
      </c>
      <c r="D986" t="s">
        <v>25</v>
      </c>
      <c r="E986">
        <v>2007</v>
      </c>
      <c r="F986">
        <v>36</v>
      </c>
      <c r="G986">
        <v>0.82092504200000005</v>
      </c>
      <c r="H986" t="s">
        <v>72</v>
      </c>
      <c r="I986" t="s">
        <v>63</v>
      </c>
      <c r="J986" t="s">
        <v>50</v>
      </c>
      <c r="K986" t="s">
        <v>50</v>
      </c>
      <c r="L986" t="s">
        <v>50</v>
      </c>
      <c r="M986" t="s">
        <v>37</v>
      </c>
      <c r="N986" t="s">
        <v>37</v>
      </c>
      <c r="O986" t="str">
        <f>VLOOKUP(A986,Sheet1!A:D,4,0)</f>
        <v>Green</v>
      </c>
      <c r="P986">
        <f>VLOOKUP(A986,Sheet1!A:I,8,0)</f>
        <v>590721</v>
      </c>
      <c r="Q986">
        <f>VLOOKUP(A986,Sheet1!A:I,9,0)</f>
        <v>590721</v>
      </c>
      <c r="R986">
        <f>VLOOKUP(A986,Sheet1!A:E,5,0)</f>
        <v>350074</v>
      </c>
      <c r="S986">
        <f>VLOOKUP(A986,Sheet1!A:F,6,0)</f>
        <v>428580</v>
      </c>
      <c r="U986" t="str">
        <f>VLOOKUP(A986,New_scrd!A:H,8,0)</f>
        <v>Medium_risk_sub_purpose_code</v>
      </c>
    </row>
    <row r="987" spans="1:21" x14ac:dyDescent="0.3">
      <c r="A987" t="s">
        <v>1033</v>
      </c>
      <c r="B987" t="s">
        <v>24</v>
      </c>
      <c r="C987">
        <v>61</v>
      </c>
      <c r="D987" t="s">
        <v>28</v>
      </c>
      <c r="E987">
        <v>2015</v>
      </c>
      <c r="F987">
        <v>35</v>
      </c>
      <c r="G987">
        <v>0.726202609</v>
      </c>
      <c r="H987" t="s">
        <v>72</v>
      </c>
      <c r="I987" t="s">
        <v>54</v>
      </c>
      <c r="J987" t="s">
        <v>32</v>
      </c>
      <c r="K987" t="s">
        <v>43</v>
      </c>
      <c r="L987" t="s">
        <v>34</v>
      </c>
      <c r="M987" t="s">
        <v>37</v>
      </c>
      <c r="N987" t="s">
        <v>37</v>
      </c>
      <c r="O987" t="str">
        <f>VLOOKUP(A987,Sheet1!A:D,4,0)</f>
        <v>NA</v>
      </c>
      <c r="P987">
        <f>VLOOKUP(A987,Sheet1!A:I,8,0)</f>
        <v>848400</v>
      </c>
      <c r="Q987">
        <f>VLOOKUP(A987,Sheet1!A:I,9,0)</f>
        <v>848400</v>
      </c>
      <c r="R987">
        <f>VLOOKUP(A987,Sheet1!A:E,5,0)</f>
        <v>308147</v>
      </c>
      <c r="S987">
        <f>VLOOKUP(A987,Sheet1!A:F,6,0)</f>
        <v>428736</v>
      </c>
      <c r="U987" t="str">
        <f>VLOOKUP(A987,New_scrd!A:H,8,0)</f>
        <v>Medium_risk_sub_purpose_code</v>
      </c>
    </row>
    <row r="988" spans="1:21" x14ac:dyDescent="0.3">
      <c r="A988" t="s">
        <v>1034</v>
      </c>
      <c r="B988" t="s">
        <v>15</v>
      </c>
      <c r="C988">
        <v>61</v>
      </c>
      <c r="D988" t="s">
        <v>25</v>
      </c>
      <c r="E988">
        <v>2007</v>
      </c>
      <c r="F988">
        <v>36</v>
      </c>
      <c r="G988">
        <v>0.622808739</v>
      </c>
      <c r="H988" t="s">
        <v>72</v>
      </c>
      <c r="I988" t="s">
        <v>50</v>
      </c>
      <c r="J988" t="s">
        <v>50</v>
      </c>
      <c r="K988" t="s">
        <v>50</v>
      </c>
      <c r="L988" t="s">
        <v>50</v>
      </c>
      <c r="M988" t="s">
        <v>22</v>
      </c>
      <c r="N988" t="s">
        <v>22</v>
      </c>
      <c r="O988" t="str">
        <f>VLOOKUP(A988,Sheet1!A:D,4,0)</f>
        <v>NA</v>
      </c>
      <c r="P988">
        <f>VLOOKUP(A988,Sheet1!A:I,8,0)</f>
        <v>433055</v>
      </c>
      <c r="Q988">
        <f>VLOOKUP(A988,Sheet1!A:I,9,0)</f>
        <v>0</v>
      </c>
      <c r="R988">
        <f>VLOOKUP(A988,Sheet1!A:E,5,0)</f>
        <v>211610</v>
      </c>
      <c r="S988">
        <f>VLOOKUP(A988,Sheet1!A:F,6,0)</f>
        <v>241220</v>
      </c>
      <c r="U988" t="str">
        <f>VLOOKUP(A988,New_scrd!A:H,8,0)</f>
        <v>Medium_risk_sub_purpose_code</v>
      </c>
    </row>
    <row r="989" spans="1:21" x14ac:dyDescent="0.3">
      <c r="A989" t="s">
        <v>1035</v>
      </c>
      <c r="B989" t="s">
        <v>24</v>
      </c>
      <c r="C989">
        <v>60</v>
      </c>
      <c r="D989" t="s">
        <v>414</v>
      </c>
      <c r="E989">
        <v>2015</v>
      </c>
      <c r="F989">
        <v>36</v>
      </c>
      <c r="G989">
        <v>0.52824561400000003</v>
      </c>
      <c r="H989" t="s">
        <v>17</v>
      </c>
      <c r="I989" t="s">
        <v>50</v>
      </c>
      <c r="J989" t="s">
        <v>50</v>
      </c>
      <c r="K989" t="s">
        <v>50</v>
      </c>
      <c r="L989" t="s">
        <v>50</v>
      </c>
      <c r="M989" t="s">
        <v>37</v>
      </c>
      <c r="N989" t="s">
        <v>22</v>
      </c>
      <c r="O989" t="str">
        <f>VLOOKUP(A989,Sheet1!A:D,4,0)</f>
        <v>Manual</v>
      </c>
      <c r="P989">
        <f>VLOOKUP(A989,Sheet1!A:I,8,0)</f>
        <v>599613</v>
      </c>
      <c r="Q989">
        <f>VLOOKUP(A989,Sheet1!A:I,9,0)</f>
        <v>599613</v>
      </c>
      <c r="R989">
        <f>VLOOKUP(A989,Sheet1!A:E,5,0)</f>
        <v>220050</v>
      </c>
      <c r="S989">
        <f>VLOOKUP(A989,Sheet1!A:F,6,0)</f>
        <v>307650</v>
      </c>
      <c r="U989" t="str">
        <f>VLOOKUP(A989,New_scrd!A:H,8,0)</f>
        <v>Low_risk_sub_purpose_code</v>
      </c>
    </row>
    <row r="990" spans="1:21" x14ac:dyDescent="0.3">
      <c r="A990" t="s">
        <v>1036</v>
      </c>
      <c r="B990" t="s">
        <v>24</v>
      </c>
      <c r="C990">
        <v>37</v>
      </c>
      <c r="D990" t="s">
        <v>31</v>
      </c>
      <c r="E990">
        <v>2016</v>
      </c>
      <c r="F990">
        <v>31</v>
      </c>
      <c r="G990">
        <v>0.62745359199999995</v>
      </c>
      <c r="H990" t="s">
        <v>17</v>
      </c>
      <c r="I990" t="s">
        <v>63</v>
      </c>
      <c r="J990" t="s">
        <v>32</v>
      </c>
      <c r="K990" t="s">
        <v>227</v>
      </c>
      <c r="L990" t="s">
        <v>34</v>
      </c>
      <c r="M990" t="s">
        <v>22</v>
      </c>
      <c r="N990" t="s">
        <v>22</v>
      </c>
      <c r="O990" t="str">
        <f>VLOOKUP(A990,Sheet1!A:D,4,0)</f>
        <v>Green</v>
      </c>
      <c r="P990">
        <f>VLOOKUP(A990,Sheet1!A:I,8,0)</f>
        <v>581563</v>
      </c>
      <c r="Q990">
        <f>VLOOKUP(A990,Sheet1!A:I,9,0)</f>
        <v>0</v>
      </c>
      <c r="R990">
        <f>VLOOKUP(A990,Sheet1!A:E,5,0)</f>
        <v>326100</v>
      </c>
      <c r="S990">
        <f>VLOOKUP(A990,Sheet1!A:F,6,0)</f>
        <v>326100</v>
      </c>
      <c r="U990" t="str">
        <f>VLOOKUP(A990,New_scrd!A:H,8,0)</f>
        <v>Low_risk_sub_purpose_code</v>
      </c>
    </row>
    <row r="991" spans="1:21" x14ac:dyDescent="0.3">
      <c r="A991" t="s">
        <v>1037</v>
      </c>
      <c r="B991" t="s">
        <v>24</v>
      </c>
      <c r="C991">
        <v>61</v>
      </c>
      <c r="D991" t="s">
        <v>16</v>
      </c>
      <c r="E991">
        <v>2008</v>
      </c>
      <c r="F991">
        <v>33</v>
      </c>
      <c r="G991">
        <v>0.62245935500000005</v>
      </c>
      <c r="H991" t="s">
        <v>17</v>
      </c>
      <c r="I991" t="s">
        <v>63</v>
      </c>
      <c r="J991" t="s">
        <v>160</v>
      </c>
      <c r="K991" t="s">
        <v>20</v>
      </c>
      <c r="L991" t="s">
        <v>34</v>
      </c>
      <c r="M991" t="s">
        <v>22</v>
      </c>
      <c r="N991" t="s">
        <v>22</v>
      </c>
      <c r="O991" t="str">
        <f>VLOOKUP(A991,Sheet1!A:D,4,0)</f>
        <v>NA</v>
      </c>
      <c r="P991">
        <f>VLOOKUP(A991,Sheet1!A:I,8,0)</f>
        <v>449897</v>
      </c>
      <c r="Q991">
        <f>VLOOKUP(A991,Sheet1!A:I,9,0)</f>
        <v>0</v>
      </c>
      <c r="R991">
        <f>VLOOKUP(A991,Sheet1!A:E,5,0)</f>
        <v>203324</v>
      </c>
      <c r="S991">
        <f>VLOOKUP(A991,Sheet1!A:F,6,0)</f>
        <v>203324</v>
      </c>
      <c r="U991" t="str">
        <f>VLOOKUP(A991,New_scrd!A:H,8,0)</f>
        <v>Low_risk_sub_purpose_code</v>
      </c>
    </row>
    <row r="992" spans="1:21" x14ac:dyDescent="0.3">
      <c r="A992" t="s">
        <v>1038</v>
      </c>
      <c r="B992" t="s">
        <v>24</v>
      </c>
      <c r="C992">
        <v>55</v>
      </c>
      <c r="D992" t="s">
        <v>16</v>
      </c>
      <c r="E992">
        <v>2010</v>
      </c>
      <c r="F992">
        <v>20</v>
      </c>
      <c r="G992">
        <v>0.62820744799999995</v>
      </c>
      <c r="H992" t="s">
        <v>72</v>
      </c>
      <c r="I992" t="s">
        <v>50</v>
      </c>
      <c r="J992" t="s">
        <v>50</v>
      </c>
      <c r="K992" t="s">
        <v>50</v>
      </c>
      <c r="L992" t="s">
        <v>50</v>
      </c>
      <c r="M992" t="s">
        <v>22</v>
      </c>
      <c r="N992" t="s">
        <v>37</v>
      </c>
      <c r="O992" t="str">
        <f>VLOOKUP(A992,Sheet1!A:D,4,0)</f>
        <v>NA</v>
      </c>
      <c r="P992">
        <f>VLOOKUP(A992,Sheet1!A:I,8,0)</f>
        <v>529717</v>
      </c>
      <c r="Q992">
        <f>VLOOKUP(A992,Sheet1!A:I,9,0)</f>
        <v>0</v>
      </c>
      <c r="R992">
        <f>VLOOKUP(A992,Sheet1!A:E,5,0)</f>
        <v>274664</v>
      </c>
      <c r="S992">
        <f>VLOOKUP(A992,Sheet1!A:F,6,0)</f>
        <v>295792</v>
      </c>
      <c r="U992" t="str">
        <f>VLOOKUP(A992,New_scrd!A:H,8,0)</f>
        <v>Medium_risk_sub_purpose_code</v>
      </c>
    </row>
    <row r="993" spans="1:21" x14ac:dyDescent="0.3">
      <c r="A993" t="s">
        <v>1039</v>
      </c>
      <c r="B993" t="s">
        <v>15</v>
      </c>
      <c r="C993">
        <v>61</v>
      </c>
      <c r="D993" t="s">
        <v>28</v>
      </c>
      <c r="E993">
        <v>2010</v>
      </c>
      <c r="F993">
        <v>32</v>
      </c>
      <c r="G993">
        <v>0.77031613799999998</v>
      </c>
      <c r="H993" t="s">
        <v>72</v>
      </c>
      <c r="I993" t="s">
        <v>50</v>
      </c>
      <c r="J993" t="s">
        <v>50</v>
      </c>
      <c r="K993" t="s">
        <v>50</v>
      </c>
      <c r="L993" t="s">
        <v>50</v>
      </c>
      <c r="M993" t="s">
        <v>22</v>
      </c>
      <c r="N993" t="s">
        <v>37</v>
      </c>
      <c r="O993" t="str">
        <f>VLOOKUP(A993,Sheet1!A:D,4,0)</f>
        <v>Manual</v>
      </c>
      <c r="P993">
        <f>VLOOKUP(A993,Sheet1!A:I,8,0)</f>
        <v>614608</v>
      </c>
      <c r="Q993">
        <f>VLOOKUP(A993,Sheet1!A:I,9,0)</f>
        <v>0</v>
      </c>
      <c r="R993">
        <f>VLOOKUP(A993,Sheet1!A:E,5,0)</f>
        <v>430326</v>
      </c>
      <c r="S993">
        <f>VLOOKUP(A993,Sheet1!A:F,6,0)</f>
        <v>454233</v>
      </c>
      <c r="U993" t="str">
        <f>VLOOKUP(A993,New_scrd!A:H,8,0)</f>
        <v>Medium_risk_sub_purpose_code</v>
      </c>
    </row>
    <row r="994" spans="1:21" x14ac:dyDescent="0.3">
      <c r="A994" t="s">
        <v>1040</v>
      </c>
      <c r="B994" t="s">
        <v>15</v>
      </c>
      <c r="C994">
        <v>61</v>
      </c>
      <c r="D994" t="s">
        <v>414</v>
      </c>
      <c r="E994">
        <v>2015</v>
      </c>
      <c r="F994">
        <v>33</v>
      </c>
      <c r="G994">
        <v>0.82737565199999996</v>
      </c>
      <c r="H994" t="s">
        <v>72</v>
      </c>
      <c r="I994" t="s">
        <v>46</v>
      </c>
      <c r="J994" t="s">
        <v>19</v>
      </c>
      <c r="K994" t="s">
        <v>20</v>
      </c>
      <c r="L994" t="s">
        <v>26</v>
      </c>
      <c r="M994" t="s">
        <v>22</v>
      </c>
      <c r="N994" t="s">
        <v>22</v>
      </c>
      <c r="O994" t="str">
        <f>VLOOKUP(A994,Sheet1!A:D,4,0)</f>
        <v>Green</v>
      </c>
      <c r="P994">
        <f>VLOOKUP(A994,Sheet1!A:I,8,0)</f>
        <v>826952</v>
      </c>
      <c r="Q994">
        <f>VLOOKUP(A994,Sheet1!A:I,9,0)</f>
        <v>0</v>
      </c>
      <c r="R994">
        <f>VLOOKUP(A994,Sheet1!A:E,5,0)</f>
        <v>626425.72</v>
      </c>
      <c r="S994">
        <f>VLOOKUP(A994,Sheet1!A:F,6,0)</f>
        <v>643360</v>
      </c>
      <c r="U994" t="str">
        <f>VLOOKUP(A994,New_scrd!A:H,8,0)</f>
        <v>Medium_risk_sub_purpose_code</v>
      </c>
    </row>
    <row r="995" spans="1:21" x14ac:dyDescent="0.3">
      <c r="A995" t="s">
        <v>1041</v>
      </c>
      <c r="B995" t="s">
        <v>15</v>
      </c>
      <c r="C995">
        <v>37</v>
      </c>
      <c r="D995" t="s">
        <v>68</v>
      </c>
      <c r="E995">
        <v>2012</v>
      </c>
      <c r="F995">
        <v>27</v>
      </c>
      <c r="G995">
        <v>0.688406607</v>
      </c>
      <c r="H995" t="s">
        <v>72</v>
      </c>
      <c r="I995" t="s">
        <v>46</v>
      </c>
      <c r="J995" t="s">
        <v>80</v>
      </c>
      <c r="K995" t="s">
        <v>109</v>
      </c>
      <c r="L995" t="s">
        <v>34</v>
      </c>
      <c r="M995" t="s">
        <v>37</v>
      </c>
      <c r="N995" t="s">
        <v>22</v>
      </c>
      <c r="O995" t="str">
        <f>VLOOKUP(A995,Sheet1!A:D,4,0)</f>
        <v>NA</v>
      </c>
      <c r="P995">
        <f>VLOOKUP(A995,Sheet1!A:I,8,0)</f>
        <v>647302</v>
      </c>
      <c r="Q995">
        <f>VLOOKUP(A995,Sheet1!A:I,9,0)</f>
        <v>647302</v>
      </c>
      <c r="R995">
        <f>VLOOKUP(A995,Sheet1!A:E,5,0)</f>
        <v>302387</v>
      </c>
      <c r="S995">
        <f>VLOOKUP(A995,Sheet1!A:F,6,0)</f>
        <v>417872</v>
      </c>
      <c r="U995" t="str">
        <f>VLOOKUP(A995,New_scrd!A:H,8,0)</f>
        <v>Medium_risk_sub_purpose_code</v>
      </c>
    </row>
    <row r="996" spans="1:21" x14ac:dyDescent="0.3">
      <c r="A996" t="s">
        <v>1042</v>
      </c>
      <c r="B996" t="s">
        <v>24</v>
      </c>
      <c r="C996">
        <v>49</v>
      </c>
      <c r="D996" t="s">
        <v>31</v>
      </c>
      <c r="E996">
        <v>2014</v>
      </c>
      <c r="F996">
        <v>22</v>
      </c>
      <c r="G996">
        <v>0.82564081600000006</v>
      </c>
      <c r="H996" t="s">
        <v>72</v>
      </c>
      <c r="I996" t="s">
        <v>50</v>
      </c>
      <c r="J996" t="s">
        <v>50</v>
      </c>
      <c r="K996" t="s">
        <v>50</v>
      </c>
      <c r="L996" t="s">
        <v>50</v>
      </c>
      <c r="M996" t="s">
        <v>37</v>
      </c>
      <c r="N996" t="s">
        <v>37</v>
      </c>
      <c r="O996" t="str">
        <f>VLOOKUP(A996,Sheet1!A:D,4,0)</f>
        <v>Manual</v>
      </c>
      <c r="P996">
        <f>VLOOKUP(A996,Sheet1!A:I,8,0)</f>
        <v>766598</v>
      </c>
      <c r="Q996">
        <f>VLOOKUP(A996,Sheet1!A:I,9,0)</f>
        <v>0</v>
      </c>
      <c r="R996">
        <f>VLOOKUP(A996,Sheet1!A:E,5,0)</f>
        <v>616531</v>
      </c>
      <c r="S996">
        <f>VLOOKUP(A996,Sheet1!A:F,6,0)</f>
        <v>683319</v>
      </c>
      <c r="U996" t="str">
        <f>VLOOKUP(A996,New_scrd!A:H,8,0)</f>
        <v>Medium_risk_sub_purpose_code</v>
      </c>
    </row>
    <row r="997" spans="1:21" x14ac:dyDescent="0.3">
      <c r="A997" t="s">
        <v>1043</v>
      </c>
      <c r="B997" t="s">
        <v>24</v>
      </c>
      <c r="C997">
        <v>49</v>
      </c>
      <c r="D997" t="s">
        <v>68</v>
      </c>
      <c r="E997">
        <v>2012</v>
      </c>
      <c r="F997">
        <v>38</v>
      </c>
      <c r="G997">
        <v>0.83117685500000005</v>
      </c>
      <c r="H997" t="s">
        <v>17</v>
      </c>
      <c r="I997" t="s">
        <v>54</v>
      </c>
      <c r="J997" t="s">
        <v>32</v>
      </c>
      <c r="K997" t="s">
        <v>43</v>
      </c>
      <c r="L997" t="s">
        <v>34</v>
      </c>
      <c r="M997" t="s">
        <v>37</v>
      </c>
      <c r="N997" t="s">
        <v>22</v>
      </c>
      <c r="O997" t="str">
        <f>VLOOKUP(A997,Sheet1!A:D,4,0)</f>
        <v>Green</v>
      </c>
      <c r="P997">
        <f>VLOOKUP(A997,Sheet1!A:I,8,0)</f>
        <v>772797</v>
      </c>
      <c r="Q997">
        <f>VLOOKUP(A997,Sheet1!A:I,9,0)</f>
        <v>772797</v>
      </c>
      <c r="R997">
        <f>VLOOKUP(A997,Sheet1!A:E,5,0)</f>
        <v>236143.76</v>
      </c>
      <c r="S997">
        <f>VLOOKUP(A997,Sheet1!A:F,6,0)</f>
        <v>640920</v>
      </c>
      <c r="U997" t="str">
        <f>VLOOKUP(A997,New_scrd!A:H,8,0)</f>
        <v>Low_risk_sub_purpose_code</v>
      </c>
    </row>
    <row r="998" spans="1:21" x14ac:dyDescent="0.3">
      <c r="A998" t="s">
        <v>1044</v>
      </c>
      <c r="B998" t="s">
        <v>24</v>
      </c>
      <c r="C998">
        <v>61</v>
      </c>
      <c r="D998" t="s">
        <v>25</v>
      </c>
      <c r="E998">
        <v>2009</v>
      </c>
      <c r="F998">
        <v>22</v>
      </c>
      <c r="G998">
        <v>0.62155094899999996</v>
      </c>
      <c r="H998" t="s">
        <v>17</v>
      </c>
      <c r="I998" t="s">
        <v>50</v>
      </c>
      <c r="J998" t="s">
        <v>50</v>
      </c>
      <c r="K998" t="s">
        <v>50</v>
      </c>
      <c r="L998" t="s">
        <v>50</v>
      </c>
      <c r="M998" t="s">
        <v>22</v>
      </c>
      <c r="N998" t="s">
        <v>37</v>
      </c>
      <c r="O998" t="str">
        <f>VLOOKUP(A998,Sheet1!A:D,4,0)</f>
        <v>Green</v>
      </c>
      <c r="P998">
        <f>VLOOKUP(A998,Sheet1!A:I,8,0)</f>
        <v>492130</v>
      </c>
      <c r="Q998">
        <f>VLOOKUP(A998,Sheet1!A:I,9,0)</f>
        <v>0</v>
      </c>
      <c r="R998">
        <f>VLOOKUP(A998,Sheet1!A:E,5,0)</f>
        <v>222013</v>
      </c>
      <c r="S998">
        <f>VLOOKUP(A998,Sheet1!A:F,6,0)</f>
        <v>242196</v>
      </c>
      <c r="U998" t="str">
        <f>VLOOKUP(A998,New_scrd!A:H,8,0)</f>
        <v>Low_risk_sub_purpose_code</v>
      </c>
    </row>
    <row r="999" spans="1:21" x14ac:dyDescent="0.3">
      <c r="A999" t="s">
        <v>1045</v>
      </c>
      <c r="B999" t="s">
        <v>15</v>
      </c>
      <c r="C999">
        <v>61</v>
      </c>
      <c r="D999" t="s">
        <v>28</v>
      </c>
      <c r="E999">
        <v>2009</v>
      </c>
      <c r="F999">
        <v>39</v>
      </c>
      <c r="G999">
        <v>0.76657193999999995</v>
      </c>
      <c r="H999" t="s">
        <v>72</v>
      </c>
      <c r="I999" t="s">
        <v>54</v>
      </c>
      <c r="J999" t="s">
        <v>19</v>
      </c>
      <c r="K999" t="s">
        <v>109</v>
      </c>
      <c r="L999" t="s">
        <v>26</v>
      </c>
      <c r="M999" t="s">
        <v>37</v>
      </c>
      <c r="N999" t="s">
        <v>22</v>
      </c>
      <c r="O999" t="str">
        <f>VLOOKUP(A999,Sheet1!A:D,4,0)</f>
        <v>Green</v>
      </c>
      <c r="P999">
        <f>VLOOKUP(A999,Sheet1!A:I,8,0)</f>
        <v>663386</v>
      </c>
      <c r="Q999">
        <f>VLOOKUP(A999,Sheet1!A:I,9,0)</f>
        <v>0</v>
      </c>
      <c r="R999">
        <f>VLOOKUP(A999,Sheet1!A:E,5,0)</f>
        <v>324838.90999999997</v>
      </c>
      <c r="S999">
        <f>VLOOKUP(A999,Sheet1!A:F,6,0)</f>
        <v>477162</v>
      </c>
      <c r="U999" t="str">
        <f>VLOOKUP(A999,New_scrd!A:H,8,0)</f>
        <v>Medium_risk_sub_purpose_code</v>
      </c>
    </row>
    <row r="1000" spans="1:21" x14ac:dyDescent="0.3">
      <c r="A1000" t="s">
        <v>1046</v>
      </c>
      <c r="B1000" t="s">
        <v>24</v>
      </c>
      <c r="C1000">
        <v>61</v>
      </c>
      <c r="D1000" t="s">
        <v>28</v>
      </c>
      <c r="E1000">
        <v>2011</v>
      </c>
      <c r="F1000">
        <v>18</v>
      </c>
      <c r="G1000">
        <v>0.62216577100000003</v>
      </c>
      <c r="H1000" t="s">
        <v>17</v>
      </c>
      <c r="I1000" t="s">
        <v>50</v>
      </c>
      <c r="J1000" t="s">
        <v>50</v>
      </c>
      <c r="K1000" t="s">
        <v>50</v>
      </c>
      <c r="L1000" t="s">
        <v>50</v>
      </c>
      <c r="M1000" t="s">
        <v>37</v>
      </c>
      <c r="N1000" t="s">
        <v>37</v>
      </c>
      <c r="O1000" t="str">
        <f>VLOOKUP(A1000,Sheet1!A:D,4,0)</f>
        <v>Manual</v>
      </c>
      <c r="P1000">
        <f>VLOOKUP(A1000,Sheet1!A:I,8,0)</f>
        <v>577208</v>
      </c>
      <c r="Q1000">
        <f>VLOOKUP(A1000,Sheet1!A:I,9,0)</f>
        <v>577208</v>
      </c>
      <c r="R1000">
        <f>VLOOKUP(A1000,Sheet1!A:E,5,0)</f>
        <v>127169</v>
      </c>
      <c r="S1000">
        <f>VLOOKUP(A1000,Sheet1!A:F,6,0)</f>
        <v>208190</v>
      </c>
      <c r="U1000" t="str">
        <f>VLOOKUP(A1000,New_scrd!A:H,8,0)</f>
        <v>Low_risk_sub_purpose_code</v>
      </c>
    </row>
    <row r="1001" spans="1:21" x14ac:dyDescent="0.3">
      <c r="A1001" t="s">
        <v>1047</v>
      </c>
      <c r="B1001" t="s">
        <v>15</v>
      </c>
      <c r="C1001">
        <v>61</v>
      </c>
      <c r="D1001" t="s">
        <v>31</v>
      </c>
      <c r="E1001">
        <v>2013</v>
      </c>
      <c r="F1001">
        <v>39</v>
      </c>
      <c r="G1001">
        <v>0.77908285700000002</v>
      </c>
      <c r="H1001" t="s">
        <v>72</v>
      </c>
      <c r="I1001" t="s">
        <v>50</v>
      </c>
      <c r="J1001" t="s">
        <v>50</v>
      </c>
      <c r="K1001" t="s">
        <v>50</v>
      </c>
      <c r="L1001" t="s">
        <v>50</v>
      </c>
      <c r="M1001" t="s">
        <v>22</v>
      </c>
      <c r="N1001" t="s">
        <v>37</v>
      </c>
      <c r="O1001" t="str">
        <f>VLOOKUP(A1001,Sheet1!A:D,4,0)</f>
        <v>Manual</v>
      </c>
      <c r="P1001">
        <f>VLOOKUP(A1001,Sheet1!A:I,8,0)</f>
        <v>726398</v>
      </c>
      <c r="Q1001">
        <f>VLOOKUP(A1001,Sheet1!A:I,9,0)</f>
        <v>0</v>
      </c>
      <c r="R1001">
        <f>VLOOKUP(A1001,Sheet1!A:E,5,0)</f>
        <v>518652</v>
      </c>
      <c r="S1001">
        <f>VLOOKUP(A1001,Sheet1!A:F,6,0)</f>
        <v>547466</v>
      </c>
      <c r="U1001" t="str">
        <f>VLOOKUP(A1001,New_scrd!A:H,8,0)</f>
        <v>Medium_risk_sub_purpose_code</v>
      </c>
    </row>
    <row r="1002" spans="1:21" x14ac:dyDescent="0.3">
      <c r="A1002" t="s">
        <v>1048</v>
      </c>
      <c r="B1002" t="s">
        <v>24</v>
      </c>
      <c r="C1002">
        <v>61</v>
      </c>
      <c r="D1002" t="s">
        <v>28</v>
      </c>
      <c r="E1002">
        <v>2012</v>
      </c>
      <c r="F1002">
        <v>66</v>
      </c>
      <c r="G1002">
        <v>0.658889057</v>
      </c>
      <c r="H1002" t="s">
        <v>72</v>
      </c>
      <c r="I1002" t="s">
        <v>50</v>
      </c>
      <c r="J1002" t="s">
        <v>50</v>
      </c>
      <c r="K1002" t="s">
        <v>50</v>
      </c>
      <c r="L1002" t="s">
        <v>50</v>
      </c>
      <c r="M1002" t="s">
        <v>22</v>
      </c>
      <c r="N1002" t="s">
        <v>22</v>
      </c>
      <c r="O1002" t="str">
        <f>VLOOKUP(A1002,Sheet1!A:D,4,0)</f>
        <v>Green</v>
      </c>
      <c r="P1002">
        <f>VLOOKUP(A1002,Sheet1!A:I,8,0)</f>
        <v>527121</v>
      </c>
      <c r="Q1002">
        <f>VLOOKUP(A1002,Sheet1!A:I,9,0)</f>
        <v>0</v>
      </c>
      <c r="R1002">
        <f>VLOOKUP(A1002,Sheet1!A:E,5,0)</f>
        <v>433839</v>
      </c>
      <c r="S1002">
        <f>VLOOKUP(A1002,Sheet1!A:F,6,0)</f>
        <v>433839</v>
      </c>
      <c r="U1002" t="str">
        <f>VLOOKUP(A1002,New_scrd!A:H,8,0)</f>
        <v>Medium_risk_sub_purpose_code</v>
      </c>
    </row>
    <row r="1003" spans="1:21" x14ac:dyDescent="0.3">
      <c r="A1003" t="s">
        <v>1049</v>
      </c>
      <c r="B1003" t="s">
        <v>15</v>
      </c>
      <c r="C1003">
        <v>61</v>
      </c>
      <c r="D1003" t="s">
        <v>68</v>
      </c>
      <c r="E1003">
        <v>2008</v>
      </c>
      <c r="F1003">
        <v>22</v>
      </c>
      <c r="G1003">
        <v>0.62720387099999997</v>
      </c>
      <c r="H1003" t="s">
        <v>17</v>
      </c>
      <c r="I1003" t="s">
        <v>54</v>
      </c>
      <c r="J1003" t="s">
        <v>19</v>
      </c>
      <c r="K1003" t="s">
        <v>43</v>
      </c>
      <c r="L1003" t="s">
        <v>21</v>
      </c>
      <c r="M1003" t="s">
        <v>22</v>
      </c>
      <c r="N1003" t="s">
        <v>22</v>
      </c>
      <c r="O1003" t="str">
        <f>VLOOKUP(A1003,Sheet1!A:D,4,0)</f>
        <v>Green</v>
      </c>
      <c r="P1003">
        <f>VLOOKUP(A1003,Sheet1!A:I,8,0)</f>
        <v>456579</v>
      </c>
      <c r="Q1003">
        <f>VLOOKUP(A1003,Sheet1!A:I,9,0)</f>
        <v>0</v>
      </c>
      <c r="R1003">
        <f>VLOOKUP(A1003,Sheet1!A:E,5,0)</f>
        <v>287719.06</v>
      </c>
      <c r="S1003">
        <f>VLOOKUP(A1003,Sheet1!A:F,6,0)</f>
        <v>337040</v>
      </c>
      <c r="U1003" t="str">
        <f>VLOOKUP(A1003,New_scrd!A:H,8,0)</f>
        <v>Low_risk_sub_purpose_code</v>
      </c>
    </row>
    <row r="1004" spans="1:21" x14ac:dyDescent="0.3">
      <c r="A1004" t="s">
        <v>1050</v>
      </c>
      <c r="B1004" t="s">
        <v>15</v>
      </c>
      <c r="C1004">
        <v>61</v>
      </c>
      <c r="D1004" t="s">
        <v>68</v>
      </c>
      <c r="E1004">
        <v>2011</v>
      </c>
      <c r="F1004">
        <v>27</v>
      </c>
      <c r="G1004">
        <v>0.64054916100000003</v>
      </c>
      <c r="H1004" t="s">
        <v>72</v>
      </c>
      <c r="I1004" t="s">
        <v>63</v>
      </c>
      <c r="J1004" t="s">
        <v>19</v>
      </c>
      <c r="K1004" t="s">
        <v>20</v>
      </c>
      <c r="L1004" t="s">
        <v>50</v>
      </c>
      <c r="M1004" t="s">
        <v>22</v>
      </c>
      <c r="N1004" t="s">
        <v>22</v>
      </c>
      <c r="O1004" t="str">
        <f>VLOOKUP(A1004,Sheet1!A:D,4,0)</f>
        <v>Green</v>
      </c>
      <c r="P1004">
        <f>VLOOKUP(A1004,Sheet1!A:I,8,0)</f>
        <v>560797</v>
      </c>
      <c r="Q1004">
        <f>VLOOKUP(A1004,Sheet1!A:I,9,0)</f>
        <v>0</v>
      </c>
      <c r="R1004">
        <f>VLOOKUP(A1004,Sheet1!A:E,5,0)</f>
        <v>403351</v>
      </c>
      <c r="S1004">
        <f>VLOOKUP(A1004,Sheet1!A:F,6,0)</f>
        <v>424580</v>
      </c>
      <c r="U1004" t="str">
        <f>VLOOKUP(A1004,New_scrd!A:H,8,0)</f>
        <v>Medium_risk_sub_purpose_code</v>
      </c>
    </row>
    <row r="1005" spans="1:21" x14ac:dyDescent="0.3">
      <c r="A1005" t="s">
        <v>1051</v>
      </c>
      <c r="B1005" t="s">
        <v>24</v>
      </c>
      <c r="C1005">
        <v>61</v>
      </c>
      <c r="D1005" t="s">
        <v>31</v>
      </c>
      <c r="E1005">
        <v>2013</v>
      </c>
      <c r="F1005">
        <v>19</v>
      </c>
      <c r="G1005">
        <v>0.62246000000000001</v>
      </c>
      <c r="H1005" t="s">
        <v>17</v>
      </c>
      <c r="I1005" t="s">
        <v>50</v>
      </c>
      <c r="J1005" t="s">
        <v>50</v>
      </c>
      <c r="K1005" t="s">
        <v>50</v>
      </c>
      <c r="L1005" t="s">
        <v>50</v>
      </c>
      <c r="M1005" t="s">
        <v>22</v>
      </c>
      <c r="N1005" t="s">
        <v>37</v>
      </c>
      <c r="O1005" t="str">
        <f>VLOOKUP(A1005,Sheet1!A:D,4,0)</f>
        <v>Green</v>
      </c>
      <c r="P1005">
        <f>VLOOKUP(A1005,Sheet1!A:I,8,0)</f>
        <v>609540</v>
      </c>
      <c r="Q1005">
        <f>VLOOKUP(A1005,Sheet1!A:I,9,0)</f>
        <v>0</v>
      </c>
      <c r="R1005">
        <f>VLOOKUP(A1005,Sheet1!A:E,5,0)</f>
        <v>245958</v>
      </c>
      <c r="S1005">
        <f>VLOOKUP(A1005,Sheet1!A:F,6,0)</f>
        <v>270358</v>
      </c>
      <c r="U1005" t="str">
        <f>VLOOKUP(A1005,New_scrd!A:H,8,0)</f>
        <v>Low_risk_sub_purpose_code</v>
      </c>
    </row>
    <row r="1006" spans="1:21" x14ac:dyDescent="0.3">
      <c r="A1006" t="s">
        <v>1052</v>
      </c>
      <c r="B1006" t="s">
        <v>24</v>
      </c>
      <c r="C1006">
        <v>61</v>
      </c>
      <c r="D1006" t="s">
        <v>28</v>
      </c>
      <c r="E1006">
        <v>2014</v>
      </c>
      <c r="F1006">
        <v>48</v>
      </c>
      <c r="G1006">
        <v>0.82788254299999997</v>
      </c>
      <c r="H1006" t="s">
        <v>72</v>
      </c>
      <c r="I1006" t="s">
        <v>146</v>
      </c>
      <c r="J1006" t="s">
        <v>50</v>
      </c>
      <c r="K1006" t="s">
        <v>50</v>
      </c>
      <c r="L1006" t="s">
        <v>50</v>
      </c>
      <c r="M1006" t="s">
        <v>22</v>
      </c>
      <c r="N1006" t="s">
        <v>37</v>
      </c>
      <c r="O1006" t="str">
        <f>VLOOKUP(A1006,Sheet1!A:D,4,0)</f>
        <v>Green</v>
      </c>
      <c r="P1006">
        <f>VLOOKUP(A1006,Sheet1!A:I,8,0)</f>
        <v>791284</v>
      </c>
      <c r="Q1006">
        <f>VLOOKUP(A1006,Sheet1!A:I,9,0)</f>
        <v>0</v>
      </c>
      <c r="R1006">
        <f>VLOOKUP(A1006,Sheet1!A:E,5,0)</f>
        <v>566263.31999999995</v>
      </c>
      <c r="S1006">
        <f>VLOOKUP(A1006,Sheet1!A:F,6,0)</f>
        <v>589722</v>
      </c>
      <c r="U1006" t="str">
        <f>VLOOKUP(A1006,New_scrd!A:H,8,0)</f>
        <v>Medium_risk_sub_purpose_code</v>
      </c>
    </row>
    <row r="1007" spans="1:21" x14ac:dyDescent="0.3">
      <c r="A1007" t="s">
        <v>1053</v>
      </c>
      <c r="B1007" t="s">
        <v>24</v>
      </c>
      <c r="C1007">
        <v>49</v>
      </c>
      <c r="D1007" t="s">
        <v>31</v>
      </c>
      <c r="E1007">
        <v>2014</v>
      </c>
      <c r="F1007">
        <v>24</v>
      </c>
      <c r="G1007">
        <v>0.78793618499999996</v>
      </c>
      <c r="H1007" t="s">
        <v>72</v>
      </c>
      <c r="I1007" t="s">
        <v>146</v>
      </c>
      <c r="J1007" t="s">
        <v>50</v>
      </c>
      <c r="K1007" t="s">
        <v>50</v>
      </c>
      <c r="L1007" t="s">
        <v>50</v>
      </c>
      <c r="M1007" t="s">
        <v>37</v>
      </c>
      <c r="N1007" t="s">
        <v>37</v>
      </c>
      <c r="O1007" t="str">
        <f>VLOOKUP(A1007,Sheet1!A:D,4,0)</f>
        <v>Green</v>
      </c>
      <c r="P1007">
        <f>VLOOKUP(A1007,Sheet1!A:I,8,0)</f>
        <v>1016539</v>
      </c>
      <c r="Q1007">
        <f>VLOOKUP(A1007,Sheet1!A:I,9,0)</f>
        <v>1016539</v>
      </c>
      <c r="R1007">
        <f>VLOOKUP(A1007,Sheet1!A:E,5,0)</f>
        <v>394641</v>
      </c>
      <c r="S1007">
        <f>VLOOKUP(A1007,Sheet1!A:F,6,0)</f>
        <v>624116</v>
      </c>
      <c r="U1007" t="str">
        <f>VLOOKUP(A1007,New_scrd!A:H,8,0)</f>
        <v>Medium_risk_sub_purpose_code</v>
      </c>
    </row>
    <row r="1008" spans="1:21" x14ac:dyDescent="0.3">
      <c r="A1008" t="s">
        <v>1054</v>
      </c>
      <c r="B1008" t="s">
        <v>24</v>
      </c>
      <c r="C1008">
        <v>49</v>
      </c>
      <c r="D1008" t="s">
        <v>68</v>
      </c>
      <c r="E1008">
        <v>2008</v>
      </c>
      <c r="F1008">
        <v>30</v>
      </c>
      <c r="G1008">
        <v>0.44189032299999997</v>
      </c>
      <c r="H1008" t="s">
        <v>72</v>
      </c>
      <c r="I1008" t="s">
        <v>63</v>
      </c>
      <c r="J1008" t="s">
        <v>80</v>
      </c>
      <c r="K1008" t="s">
        <v>78</v>
      </c>
      <c r="L1008" t="s">
        <v>34</v>
      </c>
      <c r="M1008" t="s">
        <v>22</v>
      </c>
      <c r="N1008" t="s">
        <v>22</v>
      </c>
      <c r="O1008" t="str">
        <f>VLOOKUP(A1008,Sheet1!A:D,4,0)</f>
        <v>Green</v>
      </c>
      <c r="P1008">
        <f>VLOOKUP(A1008,Sheet1!A:I,8,0)</f>
        <v>257116</v>
      </c>
      <c r="Q1008">
        <f>VLOOKUP(A1008,Sheet1!A:I,9,0)</f>
        <v>0</v>
      </c>
      <c r="R1008">
        <f>VLOOKUP(A1008,Sheet1!A:E,5,0)</f>
        <v>268860</v>
      </c>
      <c r="S1008">
        <f>VLOOKUP(A1008,Sheet1!A:F,6,0)</f>
        <v>268860</v>
      </c>
      <c r="U1008" t="str">
        <f>VLOOKUP(A1008,New_scrd!A:H,8,0)</f>
        <v>Medium_risk_sub_purpose_code</v>
      </c>
    </row>
    <row r="1009" spans="1:21" x14ac:dyDescent="0.3">
      <c r="A1009" t="s">
        <v>1055</v>
      </c>
      <c r="B1009" t="s">
        <v>24</v>
      </c>
      <c r="C1009">
        <v>61</v>
      </c>
      <c r="D1009" t="s">
        <v>16</v>
      </c>
      <c r="E1009">
        <v>2014</v>
      </c>
      <c r="F1009">
        <v>23</v>
      </c>
      <c r="G1009">
        <v>0.78304214299999997</v>
      </c>
      <c r="H1009" t="s">
        <v>72</v>
      </c>
      <c r="I1009" t="s">
        <v>63</v>
      </c>
      <c r="J1009" t="s">
        <v>80</v>
      </c>
      <c r="K1009" t="s">
        <v>43</v>
      </c>
      <c r="L1009" t="s">
        <v>34</v>
      </c>
      <c r="M1009" t="s">
        <v>22</v>
      </c>
      <c r="N1009" t="s">
        <v>37</v>
      </c>
      <c r="O1009" t="str">
        <f>VLOOKUP(A1009,Sheet1!A:D,4,0)</f>
        <v>Manual</v>
      </c>
      <c r="P1009">
        <f>VLOOKUP(A1009,Sheet1!A:I,8,0)</f>
        <v>922547</v>
      </c>
      <c r="Q1009">
        <f>VLOOKUP(A1009,Sheet1!A:I,9,0)</f>
        <v>0</v>
      </c>
      <c r="R1009">
        <f>VLOOKUP(A1009,Sheet1!A:E,5,0)</f>
        <v>627487.47</v>
      </c>
      <c r="S1009">
        <f>VLOOKUP(A1009,Sheet1!A:F,6,0)</f>
        <v>680253</v>
      </c>
      <c r="U1009" t="str">
        <f>VLOOKUP(A1009,New_scrd!A:H,8,0)</f>
        <v>Medium_risk_sub_purpose_code</v>
      </c>
    </row>
    <row r="1010" spans="1:21" x14ac:dyDescent="0.3">
      <c r="A1010" t="s">
        <v>1056</v>
      </c>
      <c r="B1010" t="s">
        <v>24</v>
      </c>
      <c r="C1010">
        <v>61</v>
      </c>
      <c r="D1010" t="s">
        <v>25</v>
      </c>
      <c r="E1010">
        <v>2016</v>
      </c>
      <c r="F1010">
        <v>40</v>
      </c>
      <c r="G1010">
        <v>0.73180533599999997</v>
      </c>
      <c r="H1010" t="s">
        <v>17</v>
      </c>
      <c r="I1010" t="s">
        <v>146</v>
      </c>
      <c r="J1010" t="s">
        <v>80</v>
      </c>
      <c r="K1010" t="s">
        <v>109</v>
      </c>
      <c r="L1010" t="s">
        <v>34</v>
      </c>
      <c r="M1010" t="s">
        <v>37</v>
      </c>
      <c r="N1010" t="s">
        <v>37</v>
      </c>
      <c r="O1010" t="str">
        <f>VLOOKUP(A1010,Sheet1!A:D,4,0)</f>
        <v>NA</v>
      </c>
      <c r="P1010">
        <f>VLOOKUP(A1010,Sheet1!A:I,8,0)</f>
        <v>946159</v>
      </c>
      <c r="Q1010">
        <f>VLOOKUP(A1010,Sheet1!A:I,9,0)</f>
        <v>946159</v>
      </c>
      <c r="R1010">
        <f>VLOOKUP(A1010,Sheet1!A:E,5,0)</f>
        <v>220768</v>
      </c>
      <c r="S1010">
        <f>VLOOKUP(A1010,Sheet1!A:F,6,0)</f>
        <v>343816</v>
      </c>
      <c r="U1010" t="str">
        <f>VLOOKUP(A1010,New_scrd!A:H,8,0)</f>
        <v>Low_risk_sub_purpose_code</v>
      </c>
    </row>
    <row r="1011" spans="1:21" x14ac:dyDescent="0.3">
      <c r="A1011" t="s">
        <v>1057</v>
      </c>
      <c r="B1011" t="s">
        <v>24</v>
      </c>
      <c r="C1011">
        <v>49</v>
      </c>
      <c r="D1011" t="s">
        <v>31</v>
      </c>
      <c r="E1011">
        <v>2011</v>
      </c>
      <c r="F1011">
        <v>32</v>
      </c>
      <c r="G1011">
        <v>0.62313909700000003</v>
      </c>
      <c r="H1011" t="s">
        <v>17</v>
      </c>
      <c r="I1011" t="s">
        <v>54</v>
      </c>
      <c r="J1011" t="s">
        <v>32</v>
      </c>
      <c r="K1011" t="s">
        <v>109</v>
      </c>
      <c r="L1011" t="s">
        <v>34</v>
      </c>
      <c r="M1011" t="s">
        <v>22</v>
      </c>
      <c r="N1011" t="s">
        <v>37</v>
      </c>
      <c r="O1011" t="str">
        <f>VLOOKUP(A1011,Sheet1!A:D,4,0)</f>
        <v>Green</v>
      </c>
      <c r="P1011">
        <f>VLOOKUP(A1011,Sheet1!A:I,8,0)</f>
        <v>583188</v>
      </c>
      <c r="Q1011">
        <f>VLOOKUP(A1011,Sheet1!A:I,9,0)</f>
        <v>0</v>
      </c>
      <c r="R1011">
        <f>VLOOKUP(A1011,Sheet1!A:E,5,0)</f>
        <v>224950</v>
      </c>
      <c r="S1011">
        <f>VLOOKUP(A1011,Sheet1!A:F,6,0)</f>
        <v>273075</v>
      </c>
      <c r="U1011" t="str">
        <f>VLOOKUP(A1011,New_scrd!A:H,8,0)</f>
        <v>Low_risk_sub_purpose_code</v>
      </c>
    </row>
    <row r="1012" spans="1:21" x14ac:dyDescent="0.3">
      <c r="A1012" t="s">
        <v>1058</v>
      </c>
      <c r="B1012" t="s">
        <v>15</v>
      </c>
      <c r="C1012">
        <v>49</v>
      </c>
      <c r="D1012" t="s">
        <v>68</v>
      </c>
      <c r="E1012">
        <v>2005</v>
      </c>
      <c r="F1012">
        <v>32</v>
      </c>
      <c r="G1012">
        <v>0.82608149500000005</v>
      </c>
      <c r="H1012" t="s">
        <v>17</v>
      </c>
      <c r="I1012" t="s">
        <v>50</v>
      </c>
      <c r="J1012" t="s">
        <v>50</v>
      </c>
      <c r="K1012" t="s">
        <v>50</v>
      </c>
      <c r="L1012" t="s">
        <v>50</v>
      </c>
      <c r="M1012" t="s">
        <v>22</v>
      </c>
      <c r="N1012" t="s">
        <v>37</v>
      </c>
      <c r="O1012" t="str">
        <f>VLOOKUP(A1012,Sheet1!A:D,4,0)</f>
        <v>Green</v>
      </c>
      <c r="P1012">
        <f>VLOOKUP(A1012,Sheet1!A:I,8,0)</f>
        <v>409007</v>
      </c>
      <c r="Q1012">
        <f>VLOOKUP(A1012,Sheet1!A:I,9,0)</f>
        <v>0</v>
      </c>
      <c r="R1012">
        <f>VLOOKUP(A1012,Sheet1!A:E,5,0)</f>
        <v>349315</v>
      </c>
      <c r="S1012">
        <f>VLOOKUP(A1012,Sheet1!A:F,6,0)</f>
        <v>391041</v>
      </c>
      <c r="U1012" t="str">
        <f>VLOOKUP(A1012,New_scrd!A:H,8,0)</f>
        <v>Low_risk_sub_purpose_code</v>
      </c>
    </row>
    <row r="1013" spans="1:21" x14ac:dyDescent="0.3">
      <c r="A1013" t="s">
        <v>1059</v>
      </c>
      <c r="B1013" t="s">
        <v>24</v>
      </c>
      <c r="C1013">
        <v>61</v>
      </c>
      <c r="D1013" t="s">
        <v>16</v>
      </c>
      <c r="E1013">
        <v>2007</v>
      </c>
      <c r="F1013">
        <v>39</v>
      </c>
      <c r="G1013">
        <v>0.76574117600000002</v>
      </c>
      <c r="H1013" t="s">
        <v>72</v>
      </c>
      <c r="I1013" t="s">
        <v>63</v>
      </c>
      <c r="J1013" t="s">
        <v>50</v>
      </c>
      <c r="K1013" t="s">
        <v>50</v>
      </c>
      <c r="L1013" t="s">
        <v>50</v>
      </c>
      <c r="M1013" t="s">
        <v>22</v>
      </c>
      <c r="N1013" t="s">
        <v>37</v>
      </c>
      <c r="O1013" t="str">
        <f>VLOOKUP(A1013,Sheet1!A:D,4,0)</f>
        <v>Green</v>
      </c>
      <c r="P1013">
        <f>VLOOKUP(A1013,Sheet1!A:I,8,0)</f>
        <v>479676</v>
      </c>
      <c r="Q1013">
        <f>VLOOKUP(A1013,Sheet1!A:I,9,0)</f>
        <v>0</v>
      </c>
      <c r="R1013">
        <f>VLOOKUP(A1013,Sheet1!A:E,5,0)</f>
        <v>406160</v>
      </c>
      <c r="S1013">
        <f>VLOOKUP(A1013,Sheet1!A:F,6,0)</f>
        <v>406160</v>
      </c>
      <c r="U1013" t="str">
        <f>VLOOKUP(A1013,New_scrd!A:H,8,0)</f>
        <v>Medium_risk_sub_purpose_code</v>
      </c>
    </row>
    <row r="1014" spans="1:21" x14ac:dyDescent="0.3">
      <c r="A1014" t="s">
        <v>1060</v>
      </c>
      <c r="B1014" t="s">
        <v>24</v>
      </c>
      <c r="C1014">
        <v>61</v>
      </c>
      <c r="D1014" t="s">
        <v>68</v>
      </c>
      <c r="E1014">
        <v>2013</v>
      </c>
      <c r="F1014">
        <v>52</v>
      </c>
      <c r="G1014">
        <v>0.758892381</v>
      </c>
      <c r="H1014" t="s">
        <v>72</v>
      </c>
      <c r="I1014" t="s">
        <v>63</v>
      </c>
      <c r="J1014" t="s">
        <v>19</v>
      </c>
      <c r="K1014" t="s">
        <v>20</v>
      </c>
      <c r="L1014" t="s">
        <v>50</v>
      </c>
      <c r="M1014" t="s">
        <v>37</v>
      </c>
      <c r="N1014" t="s">
        <v>22</v>
      </c>
      <c r="O1014" t="str">
        <f>VLOOKUP(A1014,Sheet1!A:D,4,0)</f>
        <v>Green</v>
      </c>
      <c r="P1014">
        <f>VLOOKUP(A1014,Sheet1!A:I,8,0)</f>
        <v>751948</v>
      </c>
      <c r="Q1014">
        <f>VLOOKUP(A1014,Sheet1!A:I,9,0)</f>
        <v>751948</v>
      </c>
      <c r="R1014">
        <f>VLOOKUP(A1014,Sheet1!A:E,5,0)</f>
        <v>422851.48</v>
      </c>
      <c r="S1014">
        <f>VLOOKUP(A1014,Sheet1!A:F,6,0)</f>
        <v>525559</v>
      </c>
      <c r="U1014" t="str">
        <f>VLOOKUP(A1014,New_scrd!A:H,8,0)</f>
        <v>Medium_risk_sub_purpose_code</v>
      </c>
    </row>
    <row r="1015" spans="1:21" x14ac:dyDescent="0.3">
      <c r="A1015" t="s">
        <v>1061</v>
      </c>
      <c r="B1015" t="s">
        <v>24</v>
      </c>
      <c r="C1015">
        <v>49</v>
      </c>
      <c r="D1015" t="s">
        <v>16</v>
      </c>
      <c r="E1015">
        <v>2014</v>
      </c>
      <c r="F1015">
        <v>59</v>
      </c>
      <c r="G1015">
        <v>0.62042358399999997</v>
      </c>
      <c r="H1015" t="s">
        <v>72</v>
      </c>
      <c r="I1015" t="s">
        <v>293</v>
      </c>
      <c r="J1015" t="s">
        <v>32</v>
      </c>
      <c r="K1015" t="s">
        <v>109</v>
      </c>
      <c r="L1015" t="s">
        <v>26</v>
      </c>
      <c r="M1015" t="s">
        <v>22</v>
      </c>
      <c r="N1015" t="s">
        <v>22</v>
      </c>
      <c r="O1015" t="str">
        <f>VLOOKUP(A1015,Sheet1!A:D,4,0)</f>
        <v>Red</v>
      </c>
      <c r="P1015">
        <f>VLOOKUP(A1015,Sheet1!A:I,8,0)</f>
        <v>496450</v>
      </c>
      <c r="Q1015">
        <f>VLOOKUP(A1015,Sheet1!A:I,9,0)</f>
        <v>0</v>
      </c>
      <c r="R1015">
        <f>VLOOKUP(A1015,Sheet1!A:E,5,0)</f>
        <v>408412</v>
      </c>
      <c r="S1015">
        <f>VLOOKUP(A1015,Sheet1!A:F,6,0)</f>
        <v>460971</v>
      </c>
      <c r="U1015" t="str">
        <f>VLOOKUP(A1015,New_scrd!A:H,8,0)</f>
        <v>Medium_risk_sub_purpose_code</v>
      </c>
    </row>
    <row r="1016" spans="1:21" x14ac:dyDescent="0.3">
      <c r="A1016" t="s">
        <v>1062</v>
      </c>
      <c r="B1016" t="s">
        <v>24</v>
      </c>
      <c r="C1016">
        <v>61</v>
      </c>
      <c r="D1016" t="s">
        <v>16</v>
      </c>
      <c r="E1016">
        <v>2008</v>
      </c>
      <c r="F1016">
        <v>20</v>
      </c>
      <c r="G1016">
        <v>0.62245941999999999</v>
      </c>
      <c r="H1016" t="s">
        <v>17</v>
      </c>
      <c r="I1016" t="s">
        <v>50</v>
      </c>
      <c r="J1016" t="s">
        <v>50</v>
      </c>
      <c r="K1016" t="s">
        <v>50</v>
      </c>
      <c r="L1016" t="s">
        <v>50</v>
      </c>
      <c r="M1016" t="s">
        <v>22</v>
      </c>
      <c r="N1016" t="s">
        <v>37</v>
      </c>
      <c r="O1016" t="str">
        <f>VLOOKUP(A1016,Sheet1!A:D,4,0)</f>
        <v>Manual</v>
      </c>
      <c r="P1016">
        <f>VLOOKUP(A1016,Sheet1!A:I,8,0)</f>
        <v>417075</v>
      </c>
      <c r="Q1016">
        <f>VLOOKUP(A1016,Sheet1!A:I,9,0)</f>
        <v>0</v>
      </c>
      <c r="R1016">
        <f>VLOOKUP(A1016,Sheet1!A:E,5,0)</f>
        <v>165992.88</v>
      </c>
      <c r="S1016">
        <f>VLOOKUP(A1016,Sheet1!A:F,6,0)</f>
        <v>181742</v>
      </c>
      <c r="U1016" t="str">
        <f>VLOOKUP(A1016,New_scrd!A:H,8,0)</f>
        <v>Low_risk_sub_purpose_code</v>
      </c>
    </row>
    <row r="1017" spans="1:21" x14ac:dyDescent="0.3">
      <c r="A1017" t="s">
        <v>1063</v>
      </c>
      <c r="B1017" t="s">
        <v>24</v>
      </c>
      <c r="C1017">
        <v>36</v>
      </c>
      <c r="D1017" t="s">
        <v>28</v>
      </c>
      <c r="E1017">
        <v>2008</v>
      </c>
      <c r="F1017">
        <v>32</v>
      </c>
      <c r="G1017">
        <v>0.55251612900000002</v>
      </c>
      <c r="H1017" t="s">
        <v>72</v>
      </c>
      <c r="I1017" t="s">
        <v>293</v>
      </c>
      <c r="J1017" t="s">
        <v>32</v>
      </c>
      <c r="K1017" t="s">
        <v>227</v>
      </c>
      <c r="L1017" t="s">
        <v>21</v>
      </c>
      <c r="M1017" t="s">
        <v>37</v>
      </c>
      <c r="N1017" t="s">
        <v>22</v>
      </c>
      <c r="O1017" t="str">
        <f>VLOOKUP(A1017,Sheet1!A:D,4,0)</f>
        <v>Manual</v>
      </c>
      <c r="P1017">
        <f>VLOOKUP(A1017,Sheet1!A:I,8,0)</f>
        <v>384311</v>
      </c>
      <c r="Q1017">
        <f>VLOOKUP(A1017,Sheet1!A:I,9,0)</f>
        <v>384311</v>
      </c>
      <c r="R1017">
        <f>VLOOKUP(A1017,Sheet1!A:E,5,0)</f>
        <v>119633</v>
      </c>
      <c r="S1017">
        <f>VLOOKUP(A1017,Sheet1!A:F,6,0)</f>
        <v>235596</v>
      </c>
      <c r="U1017" t="str">
        <f>VLOOKUP(A1017,New_scrd!A:H,8,0)</f>
        <v>Medium_risk_sub_purpose_code</v>
      </c>
    </row>
    <row r="1018" spans="1:21" x14ac:dyDescent="0.3">
      <c r="A1018" t="s">
        <v>1064</v>
      </c>
      <c r="B1018" t="s">
        <v>24</v>
      </c>
      <c r="C1018">
        <v>49</v>
      </c>
      <c r="D1018" t="s">
        <v>31</v>
      </c>
      <c r="E1018">
        <v>2008</v>
      </c>
      <c r="F1018">
        <v>19</v>
      </c>
      <c r="G1018">
        <v>0.62448258099999998</v>
      </c>
      <c r="H1018" t="s">
        <v>17</v>
      </c>
      <c r="I1018" t="s">
        <v>50</v>
      </c>
      <c r="J1018" t="s">
        <v>50</v>
      </c>
      <c r="K1018" t="s">
        <v>50</v>
      </c>
      <c r="L1018" t="s">
        <v>50</v>
      </c>
      <c r="M1018" t="s">
        <v>22</v>
      </c>
      <c r="N1018" t="s">
        <v>37</v>
      </c>
      <c r="O1018" t="str">
        <f>VLOOKUP(A1018,Sheet1!A:D,4,0)</f>
        <v>Green</v>
      </c>
      <c r="P1018">
        <f>VLOOKUP(A1018,Sheet1!A:I,8,0)</f>
        <v>451058</v>
      </c>
      <c r="Q1018">
        <f>VLOOKUP(A1018,Sheet1!A:I,9,0)</f>
        <v>0</v>
      </c>
      <c r="R1018">
        <f>VLOOKUP(A1018,Sheet1!A:E,5,0)</f>
        <v>198827</v>
      </c>
      <c r="S1018">
        <f>VLOOKUP(A1018,Sheet1!A:F,6,0)</f>
        <v>243312</v>
      </c>
      <c r="U1018" t="str">
        <f>VLOOKUP(A1018,New_scrd!A:H,8,0)</f>
        <v>Low_risk_sub_purpose_code</v>
      </c>
    </row>
    <row r="1019" spans="1:21" x14ac:dyDescent="0.3">
      <c r="A1019" t="s">
        <v>1065</v>
      </c>
      <c r="B1019" t="s">
        <v>24</v>
      </c>
      <c r="C1019">
        <v>49</v>
      </c>
      <c r="D1019" t="s">
        <v>31</v>
      </c>
      <c r="E1019">
        <v>2008</v>
      </c>
      <c r="F1019">
        <v>20</v>
      </c>
      <c r="G1019">
        <v>0.71845652199999999</v>
      </c>
      <c r="H1019" t="s">
        <v>17</v>
      </c>
      <c r="I1019" t="s">
        <v>50</v>
      </c>
      <c r="J1019" t="s">
        <v>50</v>
      </c>
      <c r="K1019" t="s">
        <v>50</v>
      </c>
      <c r="L1019" t="s">
        <v>50</v>
      </c>
      <c r="M1019" t="s">
        <v>37</v>
      </c>
      <c r="N1019" t="s">
        <v>37</v>
      </c>
      <c r="O1019" t="str">
        <f>VLOOKUP(A1019,Sheet1!A:D,4,0)</f>
        <v>Manual</v>
      </c>
      <c r="P1019">
        <f>VLOOKUP(A1019,Sheet1!A:I,8,0)</f>
        <v>526887</v>
      </c>
      <c r="Q1019">
        <f>VLOOKUP(A1019,Sheet1!A:I,9,0)</f>
        <v>526887</v>
      </c>
      <c r="R1019">
        <f>VLOOKUP(A1019,Sheet1!A:E,5,0)</f>
        <v>120702</v>
      </c>
      <c r="S1019">
        <f>VLOOKUP(A1019,Sheet1!A:F,6,0)</f>
        <v>203630</v>
      </c>
      <c r="U1019" t="str">
        <f>VLOOKUP(A1019,New_scrd!A:H,8,0)</f>
        <v>Low_risk_sub_purpose_code</v>
      </c>
    </row>
    <row r="1020" spans="1:21" x14ac:dyDescent="0.3">
      <c r="A1020" t="s">
        <v>1066</v>
      </c>
      <c r="B1020" t="s">
        <v>24</v>
      </c>
      <c r="C1020">
        <v>49</v>
      </c>
      <c r="D1020" t="s">
        <v>31</v>
      </c>
      <c r="E1020">
        <v>2006</v>
      </c>
      <c r="F1020">
        <v>18</v>
      </c>
      <c r="G1020">
        <v>0.62448292699999997</v>
      </c>
      <c r="H1020" t="s">
        <v>17</v>
      </c>
      <c r="I1020" t="s">
        <v>50</v>
      </c>
      <c r="J1020" t="s">
        <v>50</v>
      </c>
      <c r="K1020" t="s">
        <v>50</v>
      </c>
      <c r="L1020" t="s">
        <v>50</v>
      </c>
      <c r="M1020" t="s">
        <v>22</v>
      </c>
      <c r="N1020" t="s">
        <v>22</v>
      </c>
      <c r="O1020" t="str">
        <f>VLOOKUP(A1020,Sheet1!A:D,4,0)</f>
        <v>Green</v>
      </c>
      <c r="P1020">
        <f>VLOOKUP(A1020,Sheet1!A:I,8,0)</f>
        <v>359693</v>
      </c>
      <c r="Q1020">
        <f>VLOOKUP(A1020,Sheet1!A:I,9,0)</f>
        <v>0</v>
      </c>
      <c r="R1020">
        <f>VLOOKUP(A1020,Sheet1!A:E,5,0)</f>
        <v>146330</v>
      </c>
      <c r="S1020">
        <f>VLOOKUP(A1020,Sheet1!A:F,6,0)</f>
        <v>178794</v>
      </c>
      <c r="U1020" t="str">
        <f>VLOOKUP(A1020,New_scrd!A:H,8,0)</f>
        <v>Low_risk_sub_purpose_code</v>
      </c>
    </row>
    <row r="1021" spans="1:21" x14ac:dyDescent="0.3">
      <c r="A1021" t="s">
        <v>1067</v>
      </c>
      <c r="B1021" t="s">
        <v>24</v>
      </c>
      <c r="C1021">
        <v>49</v>
      </c>
      <c r="D1021" t="s">
        <v>31</v>
      </c>
      <c r="E1021">
        <v>2006</v>
      </c>
      <c r="F1021">
        <v>23</v>
      </c>
      <c r="G1021">
        <v>0.62448292699999997</v>
      </c>
      <c r="H1021" t="s">
        <v>17</v>
      </c>
      <c r="I1021" t="s">
        <v>50</v>
      </c>
      <c r="J1021" t="s">
        <v>50</v>
      </c>
      <c r="K1021" t="s">
        <v>50</v>
      </c>
      <c r="L1021" t="s">
        <v>50</v>
      </c>
      <c r="M1021" t="s">
        <v>37</v>
      </c>
      <c r="N1021" t="s">
        <v>22</v>
      </c>
      <c r="O1021" t="str">
        <f>VLOOKUP(A1021,Sheet1!A:D,4,0)</f>
        <v>Manual</v>
      </c>
      <c r="P1021">
        <f>VLOOKUP(A1021,Sheet1!A:I,8,0)</f>
        <v>0</v>
      </c>
      <c r="Q1021">
        <f>VLOOKUP(A1021,Sheet1!A:I,9,0)</f>
        <v>0</v>
      </c>
      <c r="R1021">
        <f>VLOOKUP(A1021,Sheet1!A:E,5,0)</f>
        <v>48783</v>
      </c>
      <c r="S1021">
        <f>VLOOKUP(A1021,Sheet1!A:F,6,0)</f>
        <v>178849</v>
      </c>
      <c r="U1021" t="str">
        <f>VLOOKUP(A1021,New_scrd!A:H,8,0)</f>
        <v>Low_risk_sub_purpose_code</v>
      </c>
    </row>
    <row r="1022" spans="1:21" x14ac:dyDescent="0.3">
      <c r="A1022" t="s">
        <v>1068</v>
      </c>
      <c r="B1022" t="s">
        <v>15</v>
      </c>
      <c r="C1022">
        <v>49</v>
      </c>
      <c r="D1022" t="s">
        <v>28</v>
      </c>
      <c r="E1022">
        <v>2006</v>
      </c>
      <c r="F1022">
        <v>42</v>
      </c>
      <c r="G1022">
        <v>0.83117714300000001</v>
      </c>
      <c r="H1022" t="s">
        <v>72</v>
      </c>
      <c r="I1022" t="s">
        <v>54</v>
      </c>
      <c r="J1022" t="s">
        <v>32</v>
      </c>
      <c r="K1022" t="s">
        <v>78</v>
      </c>
      <c r="L1022" t="s">
        <v>34</v>
      </c>
      <c r="M1022" t="s">
        <v>37</v>
      </c>
      <c r="N1022" t="s">
        <v>37</v>
      </c>
      <c r="O1022" t="str">
        <f>VLOOKUP(A1022,Sheet1!A:D,4,0)</f>
        <v>Green</v>
      </c>
      <c r="P1022">
        <f>VLOOKUP(A1022,Sheet1!A:I,8,0)</f>
        <v>0</v>
      </c>
      <c r="Q1022">
        <f>VLOOKUP(A1022,Sheet1!A:I,9,0)</f>
        <v>0</v>
      </c>
      <c r="R1022">
        <f>VLOOKUP(A1022,Sheet1!A:E,5,0)</f>
        <v>75360</v>
      </c>
      <c r="S1022">
        <f>VLOOKUP(A1022,Sheet1!A:F,6,0)</f>
        <v>430920</v>
      </c>
      <c r="U1022" t="str">
        <f>VLOOKUP(A1022,New_scrd!A:H,8,0)</f>
        <v>Medium_risk_sub_purpose_code</v>
      </c>
    </row>
    <row r="1023" spans="1:21" x14ac:dyDescent="0.3">
      <c r="A1023" t="s">
        <v>1069</v>
      </c>
      <c r="B1023" t="s">
        <v>24</v>
      </c>
      <c r="C1023">
        <v>49</v>
      </c>
      <c r="D1023" t="s">
        <v>31</v>
      </c>
      <c r="E1023">
        <v>2008</v>
      </c>
      <c r="F1023">
        <v>20</v>
      </c>
      <c r="G1023">
        <v>0.62448260899999997</v>
      </c>
      <c r="H1023" t="s">
        <v>17</v>
      </c>
      <c r="I1023" t="s">
        <v>50</v>
      </c>
      <c r="J1023" t="s">
        <v>50</v>
      </c>
      <c r="K1023" t="s">
        <v>50</v>
      </c>
      <c r="L1023" t="s">
        <v>50</v>
      </c>
      <c r="M1023" t="s">
        <v>22</v>
      </c>
      <c r="N1023" t="s">
        <v>37</v>
      </c>
      <c r="O1023" t="str">
        <f>VLOOKUP(A1023,Sheet1!A:D,4,0)</f>
        <v>Manual</v>
      </c>
      <c r="P1023">
        <f>VLOOKUP(A1023,Sheet1!A:I,8,0)</f>
        <v>390551</v>
      </c>
      <c r="Q1023">
        <f>VLOOKUP(A1023,Sheet1!A:I,9,0)</f>
        <v>0</v>
      </c>
      <c r="R1023">
        <f>VLOOKUP(A1023,Sheet1!A:E,5,0)</f>
        <v>180900</v>
      </c>
      <c r="S1023">
        <f>VLOOKUP(A1023,Sheet1!A:F,6,0)</f>
        <v>180900</v>
      </c>
      <c r="U1023" t="str">
        <f>VLOOKUP(A1023,New_scrd!A:H,8,0)</f>
        <v>Low_risk_sub_purpose_code</v>
      </c>
    </row>
    <row r="1024" spans="1:21" x14ac:dyDescent="0.3">
      <c r="A1024" t="s">
        <v>1070</v>
      </c>
      <c r="B1024" t="s">
        <v>24</v>
      </c>
      <c r="C1024">
        <v>61</v>
      </c>
      <c r="D1024" t="s">
        <v>16</v>
      </c>
      <c r="E1024">
        <v>2009</v>
      </c>
      <c r="F1024">
        <v>21</v>
      </c>
      <c r="G1024">
        <v>0.62183999999999995</v>
      </c>
      <c r="H1024" t="s">
        <v>17</v>
      </c>
      <c r="I1024" t="s">
        <v>50</v>
      </c>
      <c r="J1024" t="s">
        <v>50</v>
      </c>
      <c r="K1024" t="s">
        <v>50</v>
      </c>
      <c r="L1024" t="s">
        <v>50</v>
      </c>
      <c r="M1024" t="s">
        <v>22</v>
      </c>
      <c r="N1024" t="s">
        <v>37</v>
      </c>
      <c r="O1024" t="str">
        <f>VLOOKUP(A1024,Sheet1!A:D,4,0)</f>
        <v>NA</v>
      </c>
      <c r="P1024">
        <f>VLOOKUP(A1024,Sheet1!A:I,8,0)</f>
        <v>498916</v>
      </c>
      <c r="Q1024">
        <f>VLOOKUP(A1024,Sheet1!A:I,9,0)</f>
        <v>0</v>
      </c>
      <c r="R1024">
        <f>VLOOKUP(A1024,Sheet1!A:E,5,0)</f>
        <v>220240</v>
      </c>
      <c r="S1024">
        <f>VLOOKUP(A1024,Sheet1!A:F,6,0)</f>
        <v>237360</v>
      </c>
      <c r="U1024" t="str">
        <f>VLOOKUP(A1024,New_scrd!A:H,8,0)</f>
        <v>Low_risk_sub_purpose_code</v>
      </c>
    </row>
    <row r="1025" spans="1:21" x14ac:dyDescent="0.3">
      <c r="A1025" t="s">
        <v>1071</v>
      </c>
      <c r="B1025" t="s">
        <v>24</v>
      </c>
      <c r="C1025">
        <v>61</v>
      </c>
      <c r="D1025" t="s">
        <v>28</v>
      </c>
      <c r="E1025">
        <v>2006</v>
      </c>
      <c r="F1025">
        <v>40</v>
      </c>
      <c r="G1025">
        <v>0.62246000000000001</v>
      </c>
      <c r="H1025" t="s">
        <v>17</v>
      </c>
      <c r="I1025" t="s">
        <v>50</v>
      </c>
      <c r="J1025" t="s">
        <v>50</v>
      </c>
      <c r="K1025" t="s">
        <v>50</v>
      </c>
      <c r="L1025" t="s">
        <v>50</v>
      </c>
      <c r="M1025" t="s">
        <v>22</v>
      </c>
      <c r="N1025" t="s">
        <v>37</v>
      </c>
      <c r="O1025" t="str">
        <f>VLOOKUP(A1025,Sheet1!A:D,4,0)</f>
        <v>Green</v>
      </c>
      <c r="P1025">
        <f>VLOOKUP(A1025,Sheet1!A:I,8,0)</f>
        <v>438337</v>
      </c>
      <c r="Q1025">
        <f>VLOOKUP(A1025,Sheet1!A:I,9,0)</f>
        <v>0</v>
      </c>
      <c r="R1025">
        <f>VLOOKUP(A1025,Sheet1!A:E,5,0)</f>
        <v>158493</v>
      </c>
      <c r="S1025">
        <f>VLOOKUP(A1025,Sheet1!A:F,6,0)</f>
        <v>184217</v>
      </c>
      <c r="U1025" t="str">
        <f>VLOOKUP(A1025,New_scrd!A:H,8,0)</f>
        <v>Low_risk_sub_purpose_code</v>
      </c>
    </row>
    <row r="1026" spans="1:21" x14ac:dyDescent="0.3">
      <c r="A1026" t="s">
        <v>1072</v>
      </c>
      <c r="B1026" t="s">
        <v>24</v>
      </c>
      <c r="C1026">
        <v>61</v>
      </c>
      <c r="D1026" t="s">
        <v>16</v>
      </c>
      <c r="E1026">
        <v>2008</v>
      </c>
      <c r="F1026">
        <v>22</v>
      </c>
      <c r="G1026">
        <v>0.62245935500000005</v>
      </c>
      <c r="H1026" t="s">
        <v>17</v>
      </c>
      <c r="I1026" t="s">
        <v>50</v>
      </c>
      <c r="J1026" t="s">
        <v>50</v>
      </c>
      <c r="K1026" t="s">
        <v>50</v>
      </c>
      <c r="L1026" t="s">
        <v>50</v>
      </c>
      <c r="M1026" t="s">
        <v>37</v>
      </c>
      <c r="N1026" t="s">
        <v>37</v>
      </c>
      <c r="O1026" t="str">
        <f>VLOOKUP(A1026,Sheet1!A:D,4,0)</f>
        <v>Green</v>
      </c>
      <c r="P1026">
        <f>VLOOKUP(A1026,Sheet1!A:I,8,0)</f>
        <v>540885</v>
      </c>
      <c r="Q1026">
        <f>VLOOKUP(A1026,Sheet1!A:I,9,0)</f>
        <v>540885</v>
      </c>
      <c r="R1026">
        <f>VLOOKUP(A1026,Sheet1!A:E,5,0)</f>
        <v>93321.76</v>
      </c>
      <c r="S1026">
        <f>VLOOKUP(A1026,Sheet1!A:F,6,0)</f>
        <v>202741</v>
      </c>
      <c r="U1026" t="str">
        <f>VLOOKUP(A1026,New_scrd!A:H,8,0)</f>
        <v>Low_risk_sub_purpose_code</v>
      </c>
    </row>
    <row r="1027" spans="1:21" x14ac:dyDescent="0.3">
      <c r="A1027" t="s">
        <v>1073</v>
      </c>
      <c r="B1027" t="s">
        <v>24</v>
      </c>
      <c r="C1027">
        <v>61</v>
      </c>
      <c r="D1027" t="s">
        <v>31</v>
      </c>
      <c r="E1027">
        <v>2015</v>
      </c>
      <c r="F1027">
        <v>24</v>
      </c>
      <c r="G1027">
        <v>0.82737565199999996</v>
      </c>
      <c r="H1027" t="s">
        <v>72</v>
      </c>
      <c r="I1027" t="s">
        <v>46</v>
      </c>
      <c r="J1027" t="s">
        <v>80</v>
      </c>
      <c r="K1027" t="s">
        <v>43</v>
      </c>
      <c r="L1027" t="s">
        <v>34</v>
      </c>
      <c r="M1027" t="s">
        <v>22</v>
      </c>
      <c r="N1027" t="s">
        <v>37</v>
      </c>
      <c r="O1027" t="str">
        <f>VLOOKUP(A1027,Sheet1!A:D,4,0)</f>
        <v>NA</v>
      </c>
      <c r="P1027">
        <f>VLOOKUP(A1027,Sheet1!A:I,8,0)</f>
        <v>869617</v>
      </c>
      <c r="Q1027">
        <f>VLOOKUP(A1027,Sheet1!A:I,9,0)</f>
        <v>0</v>
      </c>
      <c r="R1027">
        <f>VLOOKUP(A1027,Sheet1!A:E,5,0)</f>
        <v>550188</v>
      </c>
      <c r="S1027">
        <f>VLOOKUP(A1027,Sheet1!A:F,6,0)</f>
        <v>550188</v>
      </c>
      <c r="U1027" t="str">
        <f>VLOOKUP(A1027,New_scrd!A:H,8,0)</f>
        <v>Medium_risk_sub_purpose_code</v>
      </c>
    </row>
    <row r="1028" spans="1:21" x14ac:dyDescent="0.3">
      <c r="A1028" t="s">
        <v>1074</v>
      </c>
      <c r="B1028" t="s">
        <v>24</v>
      </c>
      <c r="C1028">
        <v>61</v>
      </c>
      <c r="D1028" t="s">
        <v>25</v>
      </c>
      <c r="E1028">
        <v>2011</v>
      </c>
      <c r="F1028">
        <v>41</v>
      </c>
      <c r="G1028">
        <v>0.82064317200000003</v>
      </c>
      <c r="H1028" t="s">
        <v>72</v>
      </c>
      <c r="I1028" t="s">
        <v>50</v>
      </c>
      <c r="J1028" t="s">
        <v>50</v>
      </c>
      <c r="K1028" t="s">
        <v>50</v>
      </c>
      <c r="L1028" t="s">
        <v>50</v>
      </c>
      <c r="M1028" t="s">
        <v>37</v>
      </c>
      <c r="N1028" t="s">
        <v>37</v>
      </c>
      <c r="O1028" t="str">
        <f>VLOOKUP(A1028,Sheet1!A:D,4,0)</f>
        <v>Manual</v>
      </c>
      <c r="P1028">
        <f>VLOOKUP(A1028,Sheet1!A:I,8,0)</f>
        <v>0</v>
      </c>
      <c r="Q1028">
        <f>VLOOKUP(A1028,Sheet1!A:I,9,0)</f>
        <v>0</v>
      </c>
      <c r="R1028">
        <f>VLOOKUP(A1028,Sheet1!A:E,5,0)</f>
        <v>109807.79</v>
      </c>
      <c r="S1028">
        <f>VLOOKUP(A1028,Sheet1!A:F,6,0)</f>
        <v>577101</v>
      </c>
      <c r="U1028" t="str">
        <f>VLOOKUP(A1028,New_scrd!A:H,8,0)</f>
        <v>Medium_risk_sub_purpose_code</v>
      </c>
    </row>
    <row r="1029" spans="1:21" x14ac:dyDescent="0.3">
      <c r="A1029" t="s">
        <v>1075</v>
      </c>
      <c r="B1029" t="s">
        <v>24</v>
      </c>
      <c r="C1029">
        <v>61</v>
      </c>
      <c r="D1029" t="s">
        <v>25</v>
      </c>
      <c r="E1029">
        <v>2010</v>
      </c>
      <c r="F1029">
        <v>46</v>
      </c>
      <c r="G1029">
        <v>0.78417544800000005</v>
      </c>
      <c r="H1029" t="s">
        <v>72</v>
      </c>
      <c r="I1029" t="s">
        <v>50</v>
      </c>
      <c r="J1029" t="s">
        <v>50</v>
      </c>
      <c r="K1029" t="s">
        <v>50</v>
      </c>
      <c r="L1029" t="s">
        <v>50</v>
      </c>
      <c r="M1029" t="s">
        <v>22</v>
      </c>
      <c r="N1029" t="s">
        <v>37</v>
      </c>
      <c r="O1029" t="str">
        <f>VLOOKUP(A1029,Sheet1!A:D,4,0)</f>
        <v>Green</v>
      </c>
      <c r="P1029">
        <f>VLOOKUP(A1029,Sheet1!A:I,8,0)</f>
        <v>575090</v>
      </c>
      <c r="Q1029">
        <f>VLOOKUP(A1029,Sheet1!A:I,9,0)</f>
        <v>0</v>
      </c>
      <c r="R1029">
        <f>VLOOKUP(A1029,Sheet1!A:E,5,0)</f>
        <v>431900</v>
      </c>
      <c r="S1029">
        <f>VLOOKUP(A1029,Sheet1!A:F,6,0)</f>
        <v>431900</v>
      </c>
      <c r="U1029" t="str">
        <f>VLOOKUP(A1029,New_scrd!A:H,8,0)</f>
        <v>Medium_risk_sub_purpose_code</v>
      </c>
    </row>
    <row r="1030" spans="1:21" x14ac:dyDescent="0.3">
      <c r="A1030" t="s">
        <v>1076</v>
      </c>
      <c r="B1030" t="s">
        <v>24</v>
      </c>
      <c r="C1030">
        <v>61</v>
      </c>
      <c r="D1030" t="s">
        <v>25</v>
      </c>
      <c r="E1030">
        <v>2011</v>
      </c>
      <c r="F1030">
        <v>40</v>
      </c>
      <c r="G1030">
        <v>0.82839225800000005</v>
      </c>
      <c r="H1030" t="s">
        <v>72</v>
      </c>
      <c r="I1030" t="s">
        <v>50</v>
      </c>
      <c r="J1030" t="s">
        <v>50</v>
      </c>
      <c r="K1030" t="s">
        <v>50</v>
      </c>
      <c r="L1030" t="s">
        <v>50</v>
      </c>
      <c r="M1030" t="s">
        <v>37</v>
      </c>
      <c r="N1030" t="s">
        <v>37</v>
      </c>
      <c r="O1030" t="str">
        <f>VLOOKUP(A1030,Sheet1!A:D,4,0)</f>
        <v>Manual</v>
      </c>
      <c r="P1030">
        <f>VLOOKUP(A1030,Sheet1!A:I,8,0)</f>
        <v>761041</v>
      </c>
      <c r="Q1030">
        <f>VLOOKUP(A1030,Sheet1!A:I,9,0)</f>
        <v>761041</v>
      </c>
      <c r="R1030">
        <f>VLOOKUP(A1030,Sheet1!A:E,5,0)</f>
        <v>454064</v>
      </c>
      <c r="S1030">
        <f>VLOOKUP(A1030,Sheet1!A:F,6,0)</f>
        <v>567580</v>
      </c>
      <c r="U1030" t="str">
        <f>VLOOKUP(A1030,New_scrd!A:H,8,0)</f>
        <v>Medium_risk_sub_purpose_code</v>
      </c>
    </row>
    <row r="1031" spans="1:21" x14ac:dyDescent="0.3">
      <c r="A1031" t="s">
        <v>1077</v>
      </c>
      <c r="B1031" t="s">
        <v>24</v>
      </c>
      <c r="C1031">
        <v>61</v>
      </c>
      <c r="D1031" t="s">
        <v>28</v>
      </c>
      <c r="E1031">
        <v>2014</v>
      </c>
      <c r="F1031">
        <v>25</v>
      </c>
      <c r="G1031">
        <v>0.62206797700000005</v>
      </c>
      <c r="H1031" t="s">
        <v>17</v>
      </c>
      <c r="I1031" t="s">
        <v>63</v>
      </c>
      <c r="J1031" t="s">
        <v>80</v>
      </c>
      <c r="K1031" t="s">
        <v>109</v>
      </c>
      <c r="L1031" t="s">
        <v>149</v>
      </c>
      <c r="M1031" t="s">
        <v>37</v>
      </c>
      <c r="N1031" t="s">
        <v>22</v>
      </c>
      <c r="O1031" t="str">
        <f>VLOOKUP(A1031,Sheet1!A:D,4,0)</f>
        <v>Green</v>
      </c>
      <c r="P1031">
        <f>VLOOKUP(A1031,Sheet1!A:I,8,0)</f>
        <v>698640</v>
      </c>
      <c r="Q1031">
        <f>VLOOKUP(A1031,Sheet1!A:I,9,0)</f>
        <v>698640</v>
      </c>
      <c r="R1031">
        <f>VLOOKUP(A1031,Sheet1!A:E,5,0)</f>
        <v>175873</v>
      </c>
      <c r="S1031">
        <f>VLOOKUP(A1031,Sheet1!A:F,6,0)</f>
        <v>273251</v>
      </c>
      <c r="U1031" t="str">
        <f>VLOOKUP(A1031,New_scrd!A:H,8,0)</f>
        <v>Low_risk_sub_purpose_code</v>
      </c>
    </row>
    <row r="1032" spans="1:21" x14ac:dyDescent="0.3">
      <c r="A1032" t="s">
        <v>1078</v>
      </c>
      <c r="B1032" t="s">
        <v>24</v>
      </c>
      <c r="C1032">
        <v>61</v>
      </c>
      <c r="D1032" t="s">
        <v>28</v>
      </c>
      <c r="E1032">
        <v>2007</v>
      </c>
      <c r="F1032">
        <v>43</v>
      </c>
      <c r="G1032">
        <v>0.63926453800000005</v>
      </c>
      <c r="H1032" t="s">
        <v>72</v>
      </c>
      <c r="I1032" t="s">
        <v>63</v>
      </c>
      <c r="J1032" t="s">
        <v>50</v>
      </c>
      <c r="K1032" t="s">
        <v>50</v>
      </c>
      <c r="L1032" t="s">
        <v>50</v>
      </c>
      <c r="M1032" t="s">
        <v>22</v>
      </c>
      <c r="N1032" t="s">
        <v>37</v>
      </c>
      <c r="O1032" t="str">
        <f>VLOOKUP(A1032,Sheet1!A:D,4,0)</f>
        <v>Green</v>
      </c>
      <c r="P1032">
        <f>VLOOKUP(A1032,Sheet1!A:I,8,0)</f>
        <v>406797</v>
      </c>
      <c r="Q1032">
        <f>VLOOKUP(A1032,Sheet1!A:I,9,0)</f>
        <v>0</v>
      </c>
      <c r="R1032">
        <f>VLOOKUP(A1032,Sheet1!A:E,5,0)</f>
        <v>275235</v>
      </c>
      <c r="S1032">
        <f>VLOOKUP(A1032,Sheet1!A:F,6,0)</f>
        <v>292482</v>
      </c>
      <c r="U1032" t="str">
        <f>VLOOKUP(A1032,New_scrd!A:H,8,0)</f>
        <v>Medium_risk_sub_purpose_code</v>
      </c>
    </row>
    <row r="1033" spans="1:21" x14ac:dyDescent="0.3">
      <c r="A1033" t="s">
        <v>1079</v>
      </c>
      <c r="B1033" t="s">
        <v>24</v>
      </c>
      <c r="C1033">
        <v>49</v>
      </c>
      <c r="D1033" t="s">
        <v>31</v>
      </c>
      <c r="E1033">
        <v>2012</v>
      </c>
      <c r="F1033">
        <v>37</v>
      </c>
      <c r="G1033">
        <v>0.69224571400000001</v>
      </c>
      <c r="H1033" t="s">
        <v>72</v>
      </c>
      <c r="I1033" t="s">
        <v>63</v>
      </c>
      <c r="J1033" t="s">
        <v>19</v>
      </c>
      <c r="K1033" t="s">
        <v>109</v>
      </c>
      <c r="L1033" t="s">
        <v>21</v>
      </c>
      <c r="M1033" t="s">
        <v>22</v>
      </c>
      <c r="N1033" t="s">
        <v>37</v>
      </c>
      <c r="O1033" t="str">
        <f>VLOOKUP(A1033,Sheet1!A:D,4,0)</f>
        <v>Manual</v>
      </c>
      <c r="P1033">
        <f>VLOOKUP(A1033,Sheet1!A:I,8,0)</f>
        <v>712687</v>
      </c>
      <c r="Q1033">
        <f>VLOOKUP(A1033,Sheet1!A:I,9,0)</f>
        <v>0</v>
      </c>
      <c r="R1033">
        <f>VLOOKUP(A1033,Sheet1!A:E,5,0)</f>
        <v>447987.85</v>
      </c>
      <c r="S1033">
        <f>VLOOKUP(A1033,Sheet1!A:F,6,0)</f>
        <v>482173</v>
      </c>
      <c r="U1033" t="str">
        <f>VLOOKUP(A1033,New_scrd!A:H,8,0)</f>
        <v>Medium_risk_sub_purpose_code</v>
      </c>
    </row>
    <row r="1034" spans="1:21" x14ac:dyDescent="0.3">
      <c r="A1034" t="s">
        <v>1080</v>
      </c>
      <c r="B1034" t="s">
        <v>24</v>
      </c>
      <c r="C1034">
        <v>49</v>
      </c>
      <c r="D1034" t="s">
        <v>31</v>
      </c>
      <c r="E1034">
        <v>2012</v>
      </c>
      <c r="F1034">
        <v>21</v>
      </c>
      <c r="G1034">
        <v>0.83117658500000002</v>
      </c>
      <c r="H1034" t="s">
        <v>72</v>
      </c>
      <c r="I1034" t="s">
        <v>50</v>
      </c>
      <c r="J1034" t="s">
        <v>50</v>
      </c>
      <c r="K1034" t="s">
        <v>50</v>
      </c>
      <c r="L1034" t="s">
        <v>50</v>
      </c>
      <c r="M1034" t="s">
        <v>37</v>
      </c>
      <c r="N1034" t="s">
        <v>37</v>
      </c>
      <c r="O1034" t="str">
        <f>VLOOKUP(A1034,Sheet1!A:D,4,0)</f>
        <v>Green</v>
      </c>
      <c r="P1034">
        <f>VLOOKUP(A1034,Sheet1!A:I,8,0)</f>
        <v>0</v>
      </c>
      <c r="Q1034">
        <f>VLOOKUP(A1034,Sheet1!A:I,9,0)</f>
        <v>0</v>
      </c>
      <c r="R1034">
        <f>VLOOKUP(A1034,Sheet1!A:E,5,0)</f>
        <v>201347.94</v>
      </c>
      <c r="S1034">
        <f>VLOOKUP(A1034,Sheet1!A:F,6,0)</f>
        <v>660820</v>
      </c>
      <c r="U1034" t="str">
        <f>VLOOKUP(A1034,New_scrd!A:H,8,0)</f>
        <v>Medium_risk_sub_purpose_code</v>
      </c>
    </row>
    <row r="1035" spans="1:21" x14ac:dyDescent="0.3">
      <c r="A1035" t="s">
        <v>1081</v>
      </c>
      <c r="B1035" t="s">
        <v>24</v>
      </c>
      <c r="C1035">
        <v>61</v>
      </c>
      <c r="D1035" t="s">
        <v>31</v>
      </c>
      <c r="E1035">
        <v>2009</v>
      </c>
      <c r="F1035">
        <v>25</v>
      </c>
      <c r="G1035">
        <v>0.81552597000000004</v>
      </c>
      <c r="H1035" t="s">
        <v>72</v>
      </c>
      <c r="I1035" t="s">
        <v>63</v>
      </c>
      <c r="J1035" t="s">
        <v>80</v>
      </c>
      <c r="K1035" t="s">
        <v>20</v>
      </c>
      <c r="L1035" t="s">
        <v>21</v>
      </c>
      <c r="M1035" t="s">
        <v>37</v>
      </c>
      <c r="N1035" t="s">
        <v>37</v>
      </c>
      <c r="O1035" t="str">
        <f>VLOOKUP(A1035,Sheet1!A:D,4,0)</f>
        <v>Green</v>
      </c>
      <c r="P1035">
        <f>VLOOKUP(A1035,Sheet1!A:I,8,0)</f>
        <v>0</v>
      </c>
      <c r="Q1035">
        <f>VLOOKUP(A1035,Sheet1!A:I,9,0)</f>
        <v>0</v>
      </c>
      <c r="R1035">
        <f>VLOOKUP(A1035,Sheet1!A:E,5,0)</f>
        <v>132869</v>
      </c>
      <c r="S1035">
        <f>VLOOKUP(A1035,Sheet1!A:F,6,0)</f>
        <v>477380</v>
      </c>
      <c r="U1035" t="str">
        <f>VLOOKUP(A1035,New_scrd!A:H,8,0)</f>
        <v>Medium_risk_sub_purpose_code</v>
      </c>
    </row>
    <row r="1036" spans="1:21" x14ac:dyDescent="0.3">
      <c r="A1036" t="s">
        <v>1082</v>
      </c>
      <c r="B1036" t="s">
        <v>15</v>
      </c>
      <c r="C1036">
        <v>61</v>
      </c>
      <c r="D1036" t="s">
        <v>31</v>
      </c>
      <c r="E1036">
        <v>2006</v>
      </c>
      <c r="F1036">
        <v>28</v>
      </c>
      <c r="G1036">
        <v>0.82687428600000001</v>
      </c>
      <c r="H1036" t="s">
        <v>17</v>
      </c>
      <c r="I1036" t="s">
        <v>63</v>
      </c>
      <c r="J1036" t="s">
        <v>32</v>
      </c>
      <c r="K1036" t="s">
        <v>78</v>
      </c>
      <c r="L1036" t="s">
        <v>21</v>
      </c>
      <c r="M1036" t="s">
        <v>37</v>
      </c>
      <c r="N1036" t="s">
        <v>22</v>
      </c>
      <c r="O1036" t="str">
        <f>VLOOKUP(A1036,Sheet1!A:D,4,0)</f>
        <v>Green</v>
      </c>
      <c r="P1036">
        <f>VLOOKUP(A1036,Sheet1!A:I,8,0)</f>
        <v>0</v>
      </c>
      <c r="Q1036">
        <f>VLOOKUP(A1036,Sheet1!A:I,9,0)</f>
        <v>0</v>
      </c>
      <c r="R1036">
        <f>VLOOKUP(A1036,Sheet1!A:E,5,0)</f>
        <v>39226</v>
      </c>
      <c r="S1036">
        <f>VLOOKUP(A1036,Sheet1!A:F,6,0)</f>
        <v>353034</v>
      </c>
      <c r="U1036" t="str">
        <f>VLOOKUP(A1036,New_scrd!A:H,8,0)</f>
        <v>Low_risk_sub_purpose_code</v>
      </c>
    </row>
    <row r="1037" spans="1:21" x14ac:dyDescent="0.3">
      <c r="A1037" t="s">
        <v>1083</v>
      </c>
      <c r="B1037" t="s">
        <v>24</v>
      </c>
      <c r="C1037">
        <v>61</v>
      </c>
      <c r="D1037" t="s">
        <v>31</v>
      </c>
      <c r="E1037">
        <v>2010</v>
      </c>
      <c r="F1037">
        <v>30</v>
      </c>
      <c r="G1037">
        <v>0.62151232899999997</v>
      </c>
      <c r="H1037" t="s">
        <v>17</v>
      </c>
      <c r="I1037" t="s">
        <v>50</v>
      </c>
      <c r="J1037" t="s">
        <v>50</v>
      </c>
      <c r="K1037" t="s">
        <v>50</v>
      </c>
      <c r="L1037" t="s">
        <v>50</v>
      </c>
      <c r="M1037" t="s">
        <v>37</v>
      </c>
      <c r="N1037" t="s">
        <v>37</v>
      </c>
      <c r="O1037" t="str">
        <f>VLOOKUP(A1037,Sheet1!A:D,4,0)</f>
        <v>Manual</v>
      </c>
      <c r="P1037">
        <f>VLOOKUP(A1037,Sheet1!A:I,8,0)</f>
        <v>0</v>
      </c>
      <c r="Q1037">
        <f>VLOOKUP(A1037,Sheet1!A:I,9,0)</f>
        <v>0</v>
      </c>
      <c r="R1037">
        <f>VLOOKUP(A1037,Sheet1!A:E,5,0)</f>
        <v>19400</v>
      </c>
      <c r="S1037">
        <f>VLOOKUP(A1037,Sheet1!A:F,6,0)</f>
        <v>194000</v>
      </c>
      <c r="U1037" t="str">
        <f>VLOOKUP(A1037,New_scrd!A:H,8,0)</f>
        <v>Low_risk_sub_purpose_code</v>
      </c>
    </row>
    <row r="1038" spans="1:21" x14ac:dyDescent="0.3">
      <c r="A1038" t="s">
        <v>1084</v>
      </c>
      <c r="B1038" t="s">
        <v>24</v>
      </c>
      <c r="C1038">
        <v>61</v>
      </c>
      <c r="D1038" t="s">
        <v>31</v>
      </c>
      <c r="E1038">
        <v>2009</v>
      </c>
      <c r="F1038">
        <v>42</v>
      </c>
      <c r="G1038">
        <v>0.82839283600000002</v>
      </c>
      <c r="H1038" t="s">
        <v>72</v>
      </c>
      <c r="I1038" t="s">
        <v>46</v>
      </c>
      <c r="J1038" t="s">
        <v>19</v>
      </c>
      <c r="K1038" t="s">
        <v>43</v>
      </c>
      <c r="L1038" t="s">
        <v>21</v>
      </c>
      <c r="M1038" t="s">
        <v>37</v>
      </c>
      <c r="N1038" t="s">
        <v>37</v>
      </c>
      <c r="O1038" t="str">
        <f>VLOOKUP(A1038,Sheet1!A:D,4,0)</f>
        <v>Green</v>
      </c>
      <c r="P1038">
        <f>VLOOKUP(A1038,Sheet1!A:I,8,0)</f>
        <v>0</v>
      </c>
      <c r="Q1038">
        <f>VLOOKUP(A1038,Sheet1!A:I,9,0)</f>
        <v>0</v>
      </c>
      <c r="R1038">
        <f>VLOOKUP(A1038,Sheet1!A:E,5,0)</f>
        <v>99214.89</v>
      </c>
      <c r="S1038">
        <f>VLOOKUP(A1038,Sheet1!A:F,6,0)</f>
        <v>467457</v>
      </c>
      <c r="U1038" t="str">
        <f>VLOOKUP(A1038,New_scrd!A:H,8,0)</f>
        <v>Medium_risk_sub_purpose_code</v>
      </c>
    </row>
    <row r="1039" spans="1:21" x14ac:dyDescent="0.3">
      <c r="A1039" t="s">
        <v>1085</v>
      </c>
      <c r="B1039" t="s">
        <v>24</v>
      </c>
      <c r="C1039">
        <v>60</v>
      </c>
      <c r="D1039" t="s">
        <v>28</v>
      </c>
      <c r="E1039">
        <v>2009</v>
      </c>
      <c r="F1039">
        <v>28</v>
      </c>
      <c r="G1039">
        <v>0.72809667700000003</v>
      </c>
      <c r="H1039" t="s">
        <v>17</v>
      </c>
      <c r="I1039" t="s">
        <v>50</v>
      </c>
      <c r="J1039" t="s">
        <v>50</v>
      </c>
      <c r="K1039" t="s">
        <v>50</v>
      </c>
      <c r="L1039" t="s">
        <v>50</v>
      </c>
      <c r="M1039" t="s">
        <v>37</v>
      </c>
      <c r="N1039" t="s">
        <v>37</v>
      </c>
      <c r="O1039" t="str">
        <f>VLOOKUP(A1039,Sheet1!A:D,4,0)</f>
        <v>Manual</v>
      </c>
      <c r="P1039">
        <f>VLOOKUP(A1039,Sheet1!A:I,8,0)</f>
        <v>0</v>
      </c>
      <c r="Q1039">
        <f>VLOOKUP(A1039,Sheet1!A:I,9,0)</f>
        <v>0</v>
      </c>
      <c r="R1039">
        <f>VLOOKUP(A1039,Sheet1!A:E,5,0)</f>
        <v>71701</v>
      </c>
      <c r="S1039">
        <f>VLOOKUP(A1039,Sheet1!A:F,6,0)</f>
        <v>301262</v>
      </c>
      <c r="U1039" t="str">
        <f>VLOOKUP(A1039,New_scrd!A:H,8,0)</f>
        <v>Low_risk_sub_purpose_code</v>
      </c>
    </row>
    <row r="1040" spans="1:21" x14ac:dyDescent="0.3">
      <c r="A1040" t="s">
        <v>1086</v>
      </c>
      <c r="B1040" t="s">
        <v>24</v>
      </c>
      <c r="C1040">
        <v>61</v>
      </c>
      <c r="D1040" t="s">
        <v>68</v>
      </c>
      <c r="E1040">
        <v>2014</v>
      </c>
      <c r="F1040">
        <v>24</v>
      </c>
      <c r="G1040">
        <v>0.82687445100000001</v>
      </c>
      <c r="H1040" t="s">
        <v>72</v>
      </c>
      <c r="I1040" t="s">
        <v>63</v>
      </c>
      <c r="J1040" t="s">
        <v>19</v>
      </c>
      <c r="K1040" t="s">
        <v>20</v>
      </c>
      <c r="L1040" t="s">
        <v>50</v>
      </c>
      <c r="M1040" t="s">
        <v>37</v>
      </c>
      <c r="N1040" t="s">
        <v>22</v>
      </c>
      <c r="O1040" t="str">
        <f>VLOOKUP(A1040,Sheet1!A:D,4,0)</f>
        <v>Yellow</v>
      </c>
      <c r="P1040">
        <f>VLOOKUP(A1040,Sheet1!A:I,8,0)</f>
        <v>884180</v>
      </c>
      <c r="Q1040">
        <f>VLOOKUP(A1040,Sheet1!A:I,9,0)</f>
        <v>884180</v>
      </c>
      <c r="R1040">
        <f>VLOOKUP(A1040,Sheet1!A:E,5,0)</f>
        <v>89564</v>
      </c>
      <c r="S1040">
        <f>VLOOKUP(A1040,Sheet1!A:F,6,0)</f>
        <v>506294</v>
      </c>
      <c r="U1040" t="str">
        <f>VLOOKUP(A1040,New_scrd!A:H,8,0)</f>
        <v>Medium_risk_sub_purpose_code</v>
      </c>
    </row>
    <row r="1041" spans="1:21" x14ac:dyDescent="0.3">
      <c r="A1041" t="s">
        <v>1087</v>
      </c>
      <c r="B1041" t="s">
        <v>24</v>
      </c>
      <c r="C1041">
        <v>49</v>
      </c>
      <c r="D1041" t="s">
        <v>31</v>
      </c>
      <c r="E1041">
        <v>2012</v>
      </c>
      <c r="F1041">
        <v>24</v>
      </c>
      <c r="G1041">
        <v>0.75934536600000002</v>
      </c>
      <c r="H1041" t="s">
        <v>72</v>
      </c>
      <c r="I1041" t="s">
        <v>146</v>
      </c>
      <c r="J1041" t="s">
        <v>50</v>
      </c>
      <c r="K1041" t="s">
        <v>50</v>
      </c>
      <c r="L1041" t="s">
        <v>50</v>
      </c>
      <c r="M1041" t="s">
        <v>22</v>
      </c>
      <c r="N1041" t="s">
        <v>37</v>
      </c>
      <c r="O1041" t="str">
        <f>VLOOKUP(A1041,Sheet1!A:D,4,0)</f>
        <v>Green</v>
      </c>
      <c r="P1041">
        <f>VLOOKUP(A1041,Sheet1!A:I,8,0)</f>
        <v>642490</v>
      </c>
      <c r="Q1041">
        <f>VLOOKUP(A1041,Sheet1!A:I,9,0)</f>
        <v>0</v>
      </c>
      <c r="R1041">
        <f>VLOOKUP(A1041,Sheet1!A:E,5,0)</f>
        <v>560080</v>
      </c>
      <c r="S1041">
        <f>VLOOKUP(A1041,Sheet1!A:F,6,0)</f>
        <v>587600</v>
      </c>
      <c r="U1041" t="str">
        <f>VLOOKUP(A1041,New_scrd!A:H,8,0)</f>
        <v>Medium_risk_sub_purpose_code</v>
      </c>
    </row>
    <row r="1042" spans="1:21" x14ac:dyDescent="0.3">
      <c r="A1042" t="s">
        <v>1088</v>
      </c>
      <c r="B1042" t="s">
        <v>24</v>
      </c>
      <c r="C1042">
        <v>60</v>
      </c>
      <c r="D1042" t="s">
        <v>68</v>
      </c>
      <c r="E1042">
        <v>2015</v>
      </c>
      <c r="F1042">
        <v>28</v>
      </c>
      <c r="G1042">
        <v>0.74956521700000001</v>
      </c>
      <c r="H1042" t="s">
        <v>17</v>
      </c>
      <c r="I1042" t="s">
        <v>54</v>
      </c>
      <c r="J1042" t="s">
        <v>32</v>
      </c>
      <c r="K1042" t="s">
        <v>43</v>
      </c>
      <c r="L1042" t="s">
        <v>34</v>
      </c>
      <c r="M1042" t="s">
        <v>22</v>
      </c>
      <c r="N1042" t="s">
        <v>37</v>
      </c>
      <c r="O1042" t="str">
        <f>VLOOKUP(A1042,Sheet1!A:D,4,0)</f>
        <v>Manual</v>
      </c>
      <c r="P1042">
        <f>VLOOKUP(A1042,Sheet1!A:I,8,0)</f>
        <v>669415</v>
      </c>
      <c r="Q1042">
        <f>VLOOKUP(A1042,Sheet1!A:I,9,0)</f>
        <v>0</v>
      </c>
      <c r="R1042">
        <f>VLOOKUP(A1042,Sheet1!A:E,5,0)</f>
        <v>206189</v>
      </c>
      <c r="S1042">
        <f>VLOOKUP(A1042,Sheet1!A:F,6,0)</f>
        <v>283470</v>
      </c>
      <c r="U1042" t="str">
        <f>VLOOKUP(A1042,New_scrd!A:H,8,0)</f>
        <v>Low_risk_sub_purpose_code</v>
      </c>
    </row>
    <row r="1043" spans="1:21" x14ac:dyDescent="0.3">
      <c r="A1043" t="s">
        <v>1089</v>
      </c>
      <c r="B1043" t="s">
        <v>15</v>
      </c>
      <c r="C1043">
        <v>37</v>
      </c>
      <c r="D1043" t="s">
        <v>68</v>
      </c>
      <c r="E1043">
        <v>2009</v>
      </c>
      <c r="F1043">
        <v>49</v>
      </c>
      <c r="G1043">
        <v>0.67066978099999996</v>
      </c>
      <c r="H1043" t="s">
        <v>72</v>
      </c>
      <c r="I1043" t="s">
        <v>63</v>
      </c>
      <c r="J1043" t="s">
        <v>19</v>
      </c>
      <c r="K1043" t="s">
        <v>109</v>
      </c>
      <c r="L1043" t="s">
        <v>26</v>
      </c>
      <c r="M1043" t="s">
        <v>22</v>
      </c>
      <c r="N1043" t="s">
        <v>22</v>
      </c>
      <c r="O1043" t="str">
        <f>VLOOKUP(A1043,Sheet1!A:D,4,0)</f>
        <v>Green</v>
      </c>
      <c r="P1043">
        <f>VLOOKUP(A1043,Sheet1!A:I,8,0)</f>
        <v>381824</v>
      </c>
      <c r="Q1043">
        <f>VLOOKUP(A1043,Sheet1!A:I,9,0)</f>
        <v>0</v>
      </c>
      <c r="R1043">
        <f>VLOOKUP(A1043,Sheet1!A:E,5,0)</f>
        <v>457344</v>
      </c>
      <c r="S1043">
        <f>VLOOKUP(A1043,Sheet1!A:F,6,0)</f>
        <v>483721</v>
      </c>
      <c r="U1043" t="str">
        <f>VLOOKUP(A1043,New_scrd!A:H,8,0)</f>
        <v>Medium_risk_sub_purpose_code</v>
      </c>
    </row>
    <row r="1044" spans="1:21" x14ac:dyDescent="0.3">
      <c r="A1044" t="s">
        <v>1090</v>
      </c>
      <c r="B1044" t="s">
        <v>15</v>
      </c>
      <c r="C1044">
        <v>61</v>
      </c>
      <c r="D1044" t="s">
        <v>31</v>
      </c>
      <c r="E1044">
        <v>2011</v>
      </c>
      <c r="F1044">
        <v>35</v>
      </c>
      <c r="G1044">
        <v>0.77259974200000003</v>
      </c>
      <c r="H1044" t="s">
        <v>72</v>
      </c>
      <c r="I1044" t="s">
        <v>50</v>
      </c>
      <c r="J1044" t="s">
        <v>50</v>
      </c>
      <c r="K1044" t="s">
        <v>50</v>
      </c>
      <c r="L1044" t="s">
        <v>50</v>
      </c>
      <c r="M1044" t="s">
        <v>37</v>
      </c>
      <c r="N1044" t="s">
        <v>37</v>
      </c>
      <c r="O1044" t="str">
        <f>VLOOKUP(A1044,Sheet1!A:D,4,0)</f>
        <v>Green</v>
      </c>
      <c r="P1044">
        <f>VLOOKUP(A1044,Sheet1!A:I,8,0)</f>
        <v>648300</v>
      </c>
      <c r="Q1044">
        <f>VLOOKUP(A1044,Sheet1!A:I,9,0)</f>
        <v>648300</v>
      </c>
      <c r="R1044">
        <f>VLOOKUP(A1044,Sheet1!A:E,5,0)</f>
        <v>376330.42</v>
      </c>
      <c r="S1044">
        <f>VLOOKUP(A1044,Sheet1!A:F,6,0)</f>
        <v>507129</v>
      </c>
      <c r="U1044" t="str">
        <f>VLOOKUP(A1044,New_scrd!A:H,8,0)</f>
        <v>Medium_risk_sub_purpose_code</v>
      </c>
    </row>
    <row r="1045" spans="1:21" x14ac:dyDescent="0.3">
      <c r="A1045" t="s">
        <v>1091</v>
      </c>
      <c r="B1045" t="s">
        <v>24</v>
      </c>
      <c r="C1045">
        <v>61</v>
      </c>
      <c r="D1045" t="s">
        <v>28</v>
      </c>
      <c r="E1045">
        <v>2009</v>
      </c>
      <c r="F1045">
        <v>28</v>
      </c>
      <c r="G1045">
        <v>0.67756179100000002</v>
      </c>
      <c r="H1045" t="s">
        <v>72</v>
      </c>
      <c r="I1045" t="s">
        <v>63</v>
      </c>
      <c r="J1045" t="s">
        <v>50</v>
      </c>
      <c r="K1045" t="s">
        <v>50</v>
      </c>
      <c r="L1045" t="s">
        <v>50</v>
      </c>
      <c r="M1045" t="s">
        <v>22</v>
      </c>
      <c r="N1045" t="s">
        <v>37</v>
      </c>
      <c r="O1045" t="str">
        <f>VLOOKUP(A1045,Sheet1!A:D,4,0)</f>
        <v>Yellow</v>
      </c>
      <c r="P1045">
        <f>VLOOKUP(A1045,Sheet1!A:I,8,0)</f>
        <v>459071</v>
      </c>
      <c r="Q1045">
        <f>VLOOKUP(A1045,Sheet1!A:I,9,0)</f>
        <v>0</v>
      </c>
      <c r="R1045">
        <f>VLOOKUP(A1045,Sheet1!A:E,5,0)</f>
        <v>384804</v>
      </c>
      <c r="S1045">
        <f>VLOOKUP(A1045,Sheet1!A:F,6,0)</f>
        <v>384804</v>
      </c>
      <c r="U1045" t="str">
        <f>VLOOKUP(A1045,New_scrd!A:H,8,0)</f>
        <v>Medium_risk_sub_purpose_code</v>
      </c>
    </row>
    <row r="1046" spans="1:21" x14ac:dyDescent="0.3">
      <c r="A1046" t="s">
        <v>1092</v>
      </c>
      <c r="B1046" t="s">
        <v>24</v>
      </c>
      <c r="C1046">
        <v>49</v>
      </c>
      <c r="D1046" t="s">
        <v>31</v>
      </c>
      <c r="E1046">
        <v>2011</v>
      </c>
      <c r="F1046">
        <v>45</v>
      </c>
      <c r="G1046">
        <v>0.74882993499999995</v>
      </c>
      <c r="H1046" t="s">
        <v>72</v>
      </c>
      <c r="I1046" t="s">
        <v>50</v>
      </c>
      <c r="J1046" t="s">
        <v>50</v>
      </c>
      <c r="K1046" t="s">
        <v>50</v>
      </c>
      <c r="L1046" t="s">
        <v>50</v>
      </c>
      <c r="M1046" t="s">
        <v>22</v>
      </c>
      <c r="N1046" t="s">
        <v>37</v>
      </c>
      <c r="O1046" t="str">
        <f>VLOOKUP(A1046,Sheet1!A:D,4,0)</f>
        <v>Manual</v>
      </c>
      <c r="P1046">
        <f>VLOOKUP(A1046,Sheet1!A:I,8,0)</f>
        <v>527458</v>
      </c>
      <c r="Q1046">
        <f>VLOOKUP(A1046,Sheet1!A:I,9,0)</f>
        <v>0</v>
      </c>
      <c r="R1046">
        <f>VLOOKUP(A1046,Sheet1!A:E,5,0)</f>
        <v>473980</v>
      </c>
      <c r="S1046">
        <f>VLOOKUP(A1046,Sheet1!A:F,6,0)</f>
        <v>497679</v>
      </c>
      <c r="U1046" t="str">
        <f>VLOOKUP(A1046,New_scrd!A:H,8,0)</f>
        <v>Medium_risk_sub_purpose_code</v>
      </c>
    </row>
    <row r="1047" spans="1:21" x14ac:dyDescent="0.3">
      <c r="A1047" t="s">
        <v>1093</v>
      </c>
      <c r="B1047" t="s">
        <v>15</v>
      </c>
      <c r="C1047">
        <v>43</v>
      </c>
      <c r="D1047" t="s">
        <v>414</v>
      </c>
      <c r="E1047">
        <v>2008</v>
      </c>
      <c r="F1047">
        <v>50</v>
      </c>
      <c r="G1047">
        <v>0.54284387099999998</v>
      </c>
      <c r="H1047" t="s">
        <v>72</v>
      </c>
      <c r="I1047" t="s">
        <v>63</v>
      </c>
      <c r="J1047" t="s">
        <v>80</v>
      </c>
      <c r="K1047" t="s">
        <v>109</v>
      </c>
      <c r="L1047" t="s">
        <v>34</v>
      </c>
      <c r="M1047" t="s">
        <v>37</v>
      </c>
      <c r="N1047" t="s">
        <v>22</v>
      </c>
      <c r="O1047" t="str">
        <f>VLOOKUP(A1047,Sheet1!A:D,4,0)</f>
        <v>NA</v>
      </c>
      <c r="P1047">
        <f>VLOOKUP(A1047,Sheet1!A:I,8,0)</f>
        <v>423216</v>
      </c>
      <c r="Q1047">
        <f>VLOOKUP(A1047,Sheet1!A:I,9,0)</f>
        <v>0</v>
      </c>
      <c r="R1047">
        <f>VLOOKUP(A1047,Sheet1!A:E,5,0)</f>
        <v>209711</v>
      </c>
      <c r="S1047">
        <f>VLOOKUP(A1047,Sheet1!A:F,6,0)</f>
        <v>257280</v>
      </c>
      <c r="U1047" t="str">
        <f>VLOOKUP(A1047,New_scrd!A:H,8,0)</f>
        <v>Medium_risk_sub_purpose_code</v>
      </c>
    </row>
    <row r="1048" spans="1:21" x14ac:dyDescent="0.3">
      <c r="A1048" t="s">
        <v>1094</v>
      </c>
      <c r="B1048" t="s">
        <v>24</v>
      </c>
      <c r="C1048">
        <v>60</v>
      </c>
      <c r="D1048" t="s">
        <v>31</v>
      </c>
      <c r="E1048">
        <v>2014</v>
      </c>
      <c r="F1048">
        <v>41</v>
      </c>
      <c r="G1048">
        <v>0.66265896000000002</v>
      </c>
      <c r="H1048" t="s">
        <v>72</v>
      </c>
      <c r="I1048" t="s">
        <v>50</v>
      </c>
      <c r="J1048" t="s">
        <v>50</v>
      </c>
      <c r="K1048" t="s">
        <v>50</v>
      </c>
      <c r="L1048" t="s">
        <v>50</v>
      </c>
      <c r="M1048" t="s">
        <v>37</v>
      </c>
      <c r="N1048" t="s">
        <v>37</v>
      </c>
      <c r="O1048" t="str">
        <f>VLOOKUP(A1048,Sheet1!A:D,4,0)</f>
        <v>Manual</v>
      </c>
      <c r="P1048">
        <f>VLOOKUP(A1048,Sheet1!A:I,8,0)</f>
        <v>752104</v>
      </c>
      <c r="Q1048">
        <f>VLOOKUP(A1048,Sheet1!A:I,9,0)</f>
        <v>752104</v>
      </c>
      <c r="R1048">
        <f>VLOOKUP(A1048,Sheet1!A:E,5,0)</f>
        <v>225273</v>
      </c>
      <c r="S1048">
        <f>VLOOKUP(A1048,Sheet1!A:F,6,0)</f>
        <v>325296</v>
      </c>
      <c r="U1048" t="str">
        <f>VLOOKUP(A1048,New_scrd!A:H,8,0)</f>
        <v>Medium_risk_sub_purpose_code</v>
      </c>
    </row>
    <row r="1049" spans="1:21" x14ac:dyDescent="0.3">
      <c r="A1049" t="s">
        <v>1095</v>
      </c>
      <c r="B1049" t="s">
        <v>24</v>
      </c>
      <c r="C1049">
        <v>55</v>
      </c>
      <c r="D1049" t="s">
        <v>31</v>
      </c>
      <c r="E1049">
        <v>2010</v>
      </c>
      <c r="F1049">
        <v>43</v>
      </c>
      <c r="G1049">
        <v>0.73949131000000001</v>
      </c>
      <c r="H1049" t="s">
        <v>72</v>
      </c>
      <c r="I1049" t="s">
        <v>50</v>
      </c>
      <c r="J1049" t="s">
        <v>50</v>
      </c>
      <c r="K1049" t="s">
        <v>50</v>
      </c>
      <c r="L1049" t="s">
        <v>50</v>
      </c>
      <c r="M1049" t="s">
        <v>22</v>
      </c>
      <c r="N1049" t="s">
        <v>37</v>
      </c>
      <c r="O1049" t="str">
        <f>VLOOKUP(A1049,Sheet1!A:D,4,0)</f>
        <v>Yellow</v>
      </c>
      <c r="P1049">
        <f>VLOOKUP(A1049,Sheet1!A:I,8,0)</f>
        <v>533006</v>
      </c>
      <c r="Q1049">
        <f>VLOOKUP(A1049,Sheet1!A:I,9,0)</f>
        <v>0</v>
      </c>
      <c r="R1049">
        <f>VLOOKUP(A1049,Sheet1!A:E,5,0)</f>
        <v>413686</v>
      </c>
      <c r="S1049">
        <f>VLOOKUP(A1049,Sheet1!A:F,6,0)</f>
        <v>442029</v>
      </c>
      <c r="U1049" t="str">
        <f>VLOOKUP(A1049,New_scrd!A:H,8,0)</f>
        <v>Medium_risk_sub_purpose_code</v>
      </c>
    </row>
    <row r="1050" spans="1:21" x14ac:dyDescent="0.3">
      <c r="A1050" t="s">
        <v>1096</v>
      </c>
      <c r="B1050" t="s">
        <v>24</v>
      </c>
      <c r="C1050">
        <v>37</v>
      </c>
      <c r="D1050" t="s">
        <v>28</v>
      </c>
      <c r="E1050">
        <v>2010</v>
      </c>
      <c r="F1050">
        <v>32</v>
      </c>
      <c r="G1050">
        <v>0.65638951700000003</v>
      </c>
      <c r="H1050" t="s">
        <v>17</v>
      </c>
      <c r="I1050" t="s">
        <v>63</v>
      </c>
      <c r="J1050" t="s">
        <v>32</v>
      </c>
      <c r="K1050" t="s">
        <v>227</v>
      </c>
      <c r="L1050" t="s">
        <v>34</v>
      </c>
      <c r="M1050" t="s">
        <v>22</v>
      </c>
      <c r="N1050" t="s">
        <v>22</v>
      </c>
      <c r="O1050" t="str">
        <f>VLOOKUP(A1050,Sheet1!A:D,4,0)</f>
        <v>NA</v>
      </c>
      <c r="P1050">
        <f>VLOOKUP(A1050,Sheet1!A:I,8,0)</f>
        <v>468102</v>
      </c>
      <c r="Q1050">
        <f>VLOOKUP(A1050,Sheet1!A:I,9,0)</f>
        <v>0</v>
      </c>
      <c r="R1050">
        <f>VLOOKUP(A1050,Sheet1!A:E,5,0)</f>
        <v>370728</v>
      </c>
      <c r="S1050">
        <f>VLOOKUP(A1050,Sheet1!A:F,6,0)</f>
        <v>399435</v>
      </c>
      <c r="U1050" t="str">
        <f>VLOOKUP(A1050,New_scrd!A:H,8,0)</f>
        <v>Low_risk_sub_purpose_code</v>
      </c>
    </row>
    <row r="1051" spans="1:21" x14ac:dyDescent="0.3">
      <c r="A1051" t="s">
        <v>1097</v>
      </c>
      <c r="B1051" t="s">
        <v>24</v>
      </c>
      <c r="C1051">
        <v>60</v>
      </c>
      <c r="D1051" t="s">
        <v>28</v>
      </c>
      <c r="E1051">
        <v>2005</v>
      </c>
      <c r="F1051">
        <v>21</v>
      </c>
      <c r="G1051">
        <v>0.75187855800000003</v>
      </c>
      <c r="H1051" t="s">
        <v>17</v>
      </c>
      <c r="I1051" t="s">
        <v>50</v>
      </c>
      <c r="J1051" t="s">
        <v>50</v>
      </c>
      <c r="K1051" t="s">
        <v>50</v>
      </c>
      <c r="L1051" t="s">
        <v>50</v>
      </c>
      <c r="M1051" t="s">
        <v>37</v>
      </c>
      <c r="N1051" t="s">
        <v>22</v>
      </c>
      <c r="O1051" t="str">
        <f>VLOOKUP(A1051,Sheet1!A:D,4,0)</f>
        <v>Manual</v>
      </c>
      <c r="P1051">
        <f>VLOOKUP(A1051,Sheet1!A:I,8,0)</f>
        <v>542962</v>
      </c>
      <c r="Q1051">
        <f>VLOOKUP(A1051,Sheet1!A:I,9,0)</f>
        <v>542962</v>
      </c>
      <c r="R1051">
        <f>VLOOKUP(A1051,Sheet1!A:E,5,0)</f>
        <v>105992</v>
      </c>
      <c r="S1051">
        <f>VLOOKUP(A1051,Sheet1!A:F,6,0)</f>
        <v>212352</v>
      </c>
      <c r="U1051" t="str">
        <f>VLOOKUP(A1051,New_scrd!A:H,8,0)</f>
        <v>Low_risk_sub_purpose_code</v>
      </c>
    </row>
    <row r="1052" spans="1:21" x14ac:dyDescent="0.3">
      <c r="A1052" t="s">
        <v>1098</v>
      </c>
      <c r="B1052" t="s">
        <v>24</v>
      </c>
      <c r="C1052">
        <v>60</v>
      </c>
      <c r="D1052" t="s">
        <v>28</v>
      </c>
      <c r="E1052">
        <v>2007</v>
      </c>
      <c r="F1052">
        <v>21</v>
      </c>
      <c r="G1052">
        <v>0.65526405499999996</v>
      </c>
      <c r="H1052" t="s">
        <v>17</v>
      </c>
      <c r="I1052" t="s">
        <v>50</v>
      </c>
      <c r="J1052" t="s">
        <v>50</v>
      </c>
      <c r="K1052" t="s">
        <v>50</v>
      </c>
      <c r="L1052" t="s">
        <v>50</v>
      </c>
      <c r="M1052" t="s">
        <v>37</v>
      </c>
      <c r="N1052" t="s">
        <v>37</v>
      </c>
      <c r="O1052" t="str">
        <f>VLOOKUP(A1052,Sheet1!A:D,4,0)</f>
        <v>Manual</v>
      </c>
      <c r="P1052">
        <f>VLOOKUP(A1052,Sheet1!A:I,8,0)</f>
        <v>470041</v>
      </c>
      <c r="Q1052">
        <f>VLOOKUP(A1052,Sheet1!A:I,9,0)</f>
        <v>0</v>
      </c>
      <c r="R1052">
        <f>VLOOKUP(A1052,Sheet1!A:E,5,0)</f>
        <v>81608</v>
      </c>
      <c r="S1052">
        <f>VLOOKUP(A1052,Sheet1!A:F,6,0)</f>
        <v>237952</v>
      </c>
      <c r="U1052" t="str">
        <f>VLOOKUP(A1052,New_scrd!A:H,8,0)</f>
        <v>Low_risk_sub_purpose_code</v>
      </c>
    </row>
    <row r="1053" spans="1:21" x14ac:dyDescent="0.3">
      <c r="A1053" t="s">
        <v>1099</v>
      </c>
      <c r="B1053" t="s">
        <v>24</v>
      </c>
      <c r="C1053">
        <v>61</v>
      </c>
      <c r="D1053" t="s">
        <v>28</v>
      </c>
      <c r="E1053">
        <v>2008</v>
      </c>
      <c r="F1053">
        <v>22</v>
      </c>
      <c r="G1053">
        <v>0.71115032700000003</v>
      </c>
      <c r="H1053" t="s">
        <v>17</v>
      </c>
      <c r="I1053" t="s">
        <v>50</v>
      </c>
      <c r="J1053" t="s">
        <v>50</v>
      </c>
      <c r="K1053" t="s">
        <v>50</v>
      </c>
      <c r="L1053" t="s">
        <v>50</v>
      </c>
      <c r="M1053" t="s">
        <v>22</v>
      </c>
      <c r="N1053" t="s">
        <v>37</v>
      </c>
      <c r="O1053" t="str">
        <f>VLOOKUP(A1053,Sheet1!A:D,4,0)</f>
        <v>Yellow</v>
      </c>
      <c r="P1053">
        <f>VLOOKUP(A1053,Sheet1!A:I,8,0)</f>
        <v>518574</v>
      </c>
      <c r="Q1053">
        <f>VLOOKUP(A1053,Sheet1!A:I,9,0)</f>
        <v>0</v>
      </c>
      <c r="R1053">
        <f>VLOOKUP(A1053,Sheet1!A:E,5,0)</f>
        <v>264652.65999999997</v>
      </c>
      <c r="S1053">
        <f>VLOOKUP(A1053,Sheet1!A:F,6,0)</f>
        <v>265837</v>
      </c>
      <c r="U1053" t="str">
        <f>VLOOKUP(A1053,New_scrd!A:H,8,0)</f>
        <v>Low_risk_sub_purpose_code</v>
      </c>
    </row>
    <row r="1054" spans="1:21" x14ac:dyDescent="0.3">
      <c r="A1054" t="s">
        <v>1100</v>
      </c>
      <c r="B1054" t="s">
        <v>24</v>
      </c>
      <c r="C1054">
        <v>49</v>
      </c>
      <c r="D1054" t="s">
        <v>68</v>
      </c>
      <c r="E1054">
        <v>2010</v>
      </c>
      <c r="F1054">
        <v>40</v>
      </c>
      <c r="G1054">
        <v>0.83117744999999998</v>
      </c>
      <c r="H1054" t="s">
        <v>72</v>
      </c>
      <c r="I1054" t="s">
        <v>63</v>
      </c>
      <c r="J1054" t="s">
        <v>50</v>
      </c>
      <c r="K1054" t="s">
        <v>50</v>
      </c>
      <c r="L1054" t="s">
        <v>50</v>
      </c>
      <c r="M1054" t="s">
        <v>22</v>
      </c>
      <c r="N1054" t="s">
        <v>37</v>
      </c>
      <c r="O1054" t="str">
        <f>VLOOKUP(A1054,Sheet1!A:D,4,0)</f>
        <v>Green</v>
      </c>
      <c r="P1054">
        <f>VLOOKUP(A1054,Sheet1!A:I,8,0)</f>
        <v>599177</v>
      </c>
      <c r="Q1054">
        <f>VLOOKUP(A1054,Sheet1!A:I,9,0)</f>
        <v>0</v>
      </c>
      <c r="R1054">
        <f>VLOOKUP(A1054,Sheet1!A:E,5,0)</f>
        <v>571805</v>
      </c>
      <c r="S1054">
        <f>VLOOKUP(A1054,Sheet1!A:F,6,0)</f>
        <v>571805</v>
      </c>
      <c r="U1054" t="str">
        <f>VLOOKUP(A1054,New_scrd!A:H,8,0)</f>
        <v>Medium_risk_sub_purpose_code</v>
      </c>
    </row>
    <row r="1055" spans="1:21" x14ac:dyDescent="0.3">
      <c r="A1055" t="s">
        <v>1101</v>
      </c>
      <c r="B1055" t="s">
        <v>24</v>
      </c>
      <c r="C1055">
        <v>61</v>
      </c>
      <c r="D1055" t="s">
        <v>16</v>
      </c>
      <c r="E1055">
        <v>2011</v>
      </c>
      <c r="F1055">
        <v>44</v>
      </c>
      <c r="G1055">
        <v>0.828906323</v>
      </c>
      <c r="H1055" t="s">
        <v>72</v>
      </c>
      <c r="I1055" t="s">
        <v>146</v>
      </c>
      <c r="J1055" t="s">
        <v>50</v>
      </c>
      <c r="K1055" t="s">
        <v>50</v>
      </c>
      <c r="L1055" t="s">
        <v>50</v>
      </c>
      <c r="M1055" t="s">
        <v>22</v>
      </c>
      <c r="N1055" t="s">
        <v>37</v>
      </c>
      <c r="O1055" t="str">
        <f>VLOOKUP(A1055,Sheet1!A:D,4,0)</f>
        <v>Green</v>
      </c>
      <c r="P1055">
        <f>VLOOKUP(A1055,Sheet1!A:I,8,0)</f>
        <v>689163</v>
      </c>
      <c r="Q1055">
        <f>VLOOKUP(A1055,Sheet1!A:I,9,0)</f>
        <v>0</v>
      </c>
      <c r="R1055">
        <f>VLOOKUP(A1055,Sheet1!A:E,5,0)</f>
        <v>547656</v>
      </c>
      <c r="S1055">
        <f>VLOOKUP(A1055,Sheet1!A:F,6,0)</f>
        <v>547656</v>
      </c>
      <c r="U1055" t="str">
        <f>VLOOKUP(A1055,New_scrd!A:H,8,0)</f>
        <v>Medium_risk_sub_purpose_code</v>
      </c>
    </row>
    <row r="1056" spans="1:21" x14ac:dyDescent="0.3">
      <c r="A1056" t="s">
        <v>1102</v>
      </c>
      <c r="B1056" t="s">
        <v>24</v>
      </c>
      <c r="C1056">
        <v>61</v>
      </c>
      <c r="D1056" t="s">
        <v>31</v>
      </c>
      <c r="E1056">
        <v>2015</v>
      </c>
      <c r="F1056">
        <v>31</v>
      </c>
      <c r="G1056">
        <v>0.80988434799999998</v>
      </c>
      <c r="H1056" t="s">
        <v>72</v>
      </c>
      <c r="I1056" t="s">
        <v>63</v>
      </c>
      <c r="J1056" t="s">
        <v>19</v>
      </c>
      <c r="K1056" t="s">
        <v>109</v>
      </c>
      <c r="L1056" t="s">
        <v>26</v>
      </c>
      <c r="M1056" t="s">
        <v>37</v>
      </c>
      <c r="N1056" t="s">
        <v>37</v>
      </c>
      <c r="O1056" t="str">
        <f>VLOOKUP(A1056,Sheet1!A:D,4,0)</f>
        <v>Green</v>
      </c>
      <c r="P1056">
        <f>VLOOKUP(A1056,Sheet1!A:I,8,0)</f>
        <v>0</v>
      </c>
      <c r="Q1056">
        <f>VLOOKUP(A1056,Sheet1!A:I,9,0)</f>
        <v>0</v>
      </c>
      <c r="R1056">
        <f>VLOOKUP(A1056,Sheet1!A:E,5,0)</f>
        <v>184774.56</v>
      </c>
      <c r="S1056">
        <f>VLOOKUP(A1056,Sheet1!A:F,6,0)</f>
        <v>668978</v>
      </c>
      <c r="U1056" t="str">
        <f>VLOOKUP(A1056,New_scrd!A:H,8,0)</f>
        <v>Medium_risk_sub_purpose_code</v>
      </c>
    </row>
    <row r="1057" spans="1:21" x14ac:dyDescent="0.3">
      <c r="A1057" t="s">
        <v>1103</v>
      </c>
      <c r="B1057" t="s">
        <v>15</v>
      </c>
      <c r="C1057">
        <v>61</v>
      </c>
      <c r="D1057" t="s">
        <v>31</v>
      </c>
      <c r="E1057">
        <v>2006</v>
      </c>
      <c r="F1057">
        <v>48</v>
      </c>
      <c r="G1057">
        <v>0.61228714299999998</v>
      </c>
      <c r="H1057" t="s">
        <v>72</v>
      </c>
      <c r="I1057" t="s">
        <v>54</v>
      </c>
      <c r="J1057" t="s">
        <v>80</v>
      </c>
      <c r="K1057" t="s">
        <v>43</v>
      </c>
      <c r="L1057" t="s">
        <v>34</v>
      </c>
      <c r="M1057" t="s">
        <v>37</v>
      </c>
      <c r="N1057" t="s">
        <v>37</v>
      </c>
      <c r="O1057" t="str">
        <f>VLOOKUP(A1057,Sheet1!A:D,4,0)</f>
        <v>NA</v>
      </c>
      <c r="P1057">
        <f>VLOOKUP(A1057,Sheet1!A:I,8,0)</f>
        <v>0</v>
      </c>
      <c r="Q1057">
        <f>VLOOKUP(A1057,Sheet1!A:I,9,0)</f>
        <v>0</v>
      </c>
      <c r="R1057">
        <f>VLOOKUP(A1057,Sheet1!A:E,5,0)</f>
        <v>59881</v>
      </c>
      <c r="S1057">
        <f>VLOOKUP(A1057,Sheet1!A:F,6,0)</f>
        <v>226215</v>
      </c>
      <c r="U1057" t="str">
        <f>VLOOKUP(A1057,New_scrd!A:H,8,0)</f>
        <v>Medium_risk_sub_purpose_code</v>
      </c>
    </row>
    <row r="1058" spans="1:21" x14ac:dyDescent="0.3">
      <c r="A1058" t="s">
        <v>1104</v>
      </c>
      <c r="B1058" t="s">
        <v>15</v>
      </c>
      <c r="C1058">
        <v>61</v>
      </c>
      <c r="D1058" t="s">
        <v>31</v>
      </c>
      <c r="E1058">
        <v>2014</v>
      </c>
      <c r="F1058">
        <v>32</v>
      </c>
      <c r="G1058">
        <v>0.82687445100000001</v>
      </c>
      <c r="H1058" t="s">
        <v>72</v>
      </c>
      <c r="I1058" t="s">
        <v>63</v>
      </c>
      <c r="J1058" t="s">
        <v>80</v>
      </c>
      <c r="K1058" t="s">
        <v>109</v>
      </c>
      <c r="L1058" t="s">
        <v>34</v>
      </c>
      <c r="M1058" t="s">
        <v>37</v>
      </c>
      <c r="N1058" t="s">
        <v>37</v>
      </c>
      <c r="O1058" t="str">
        <f>VLOOKUP(A1058,Sheet1!A:D,4,0)</f>
        <v>Green</v>
      </c>
      <c r="P1058">
        <f>VLOOKUP(A1058,Sheet1!A:I,8,0)</f>
        <v>0</v>
      </c>
      <c r="Q1058">
        <f>VLOOKUP(A1058,Sheet1!A:I,9,0)</f>
        <v>0</v>
      </c>
      <c r="R1058">
        <f>VLOOKUP(A1058,Sheet1!A:E,5,0)</f>
        <v>44437</v>
      </c>
      <c r="S1058">
        <f>VLOOKUP(A1058,Sheet1!A:F,6,0)</f>
        <v>588740</v>
      </c>
      <c r="U1058" t="str">
        <f>VLOOKUP(A1058,New_scrd!A:H,8,0)</f>
        <v>Medium_risk_sub_purpose_code</v>
      </c>
    </row>
    <row r="1059" spans="1:21" x14ac:dyDescent="0.3">
      <c r="A1059" t="s">
        <v>1105</v>
      </c>
      <c r="B1059" t="s">
        <v>24</v>
      </c>
      <c r="C1059">
        <v>37</v>
      </c>
      <c r="D1059" t="s">
        <v>31</v>
      </c>
      <c r="E1059">
        <v>2015</v>
      </c>
      <c r="F1059">
        <v>25</v>
      </c>
      <c r="G1059">
        <v>0.62393565200000001</v>
      </c>
      <c r="H1059" t="s">
        <v>17</v>
      </c>
      <c r="I1059" t="s">
        <v>146</v>
      </c>
      <c r="J1059" t="s">
        <v>32</v>
      </c>
      <c r="K1059" t="s">
        <v>227</v>
      </c>
      <c r="L1059" t="s">
        <v>21</v>
      </c>
      <c r="M1059" t="s">
        <v>37</v>
      </c>
      <c r="N1059" t="s">
        <v>22</v>
      </c>
      <c r="O1059" t="str">
        <f>VLOOKUP(A1059,Sheet1!A:D,4,0)</f>
        <v>NA</v>
      </c>
      <c r="P1059">
        <f>VLOOKUP(A1059,Sheet1!A:I,8,0)</f>
        <v>691184</v>
      </c>
      <c r="Q1059">
        <f>VLOOKUP(A1059,Sheet1!A:I,9,0)</f>
        <v>691184</v>
      </c>
      <c r="R1059">
        <f>VLOOKUP(A1059,Sheet1!A:E,5,0)</f>
        <v>254406</v>
      </c>
      <c r="S1059">
        <f>VLOOKUP(A1059,Sheet1!A:F,6,0)</f>
        <v>418639</v>
      </c>
      <c r="U1059" t="str">
        <f>VLOOKUP(A1059,New_scrd!A:H,8,0)</f>
        <v>Low_risk_sub_purpose_code</v>
      </c>
    </row>
    <row r="1060" spans="1:21" x14ac:dyDescent="0.3">
      <c r="A1060" t="s">
        <v>1106</v>
      </c>
      <c r="B1060" t="s">
        <v>24</v>
      </c>
      <c r="C1060">
        <v>61</v>
      </c>
      <c r="D1060" t="s">
        <v>31</v>
      </c>
      <c r="E1060">
        <v>2008</v>
      </c>
      <c r="F1060">
        <v>23</v>
      </c>
      <c r="G1060">
        <v>0.55093333300000003</v>
      </c>
      <c r="H1060" t="s">
        <v>514</v>
      </c>
      <c r="I1060" t="s">
        <v>50</v>
      </c>
      <c r="J1060" t="s">
        <v>50</v>
      </c>
      <c r="K1060" t="s">
        <v>50</v>
      </c>
      <c r="L1060" t="s">
        <v>50</v>
      </c>
      <c r="M1060" t="s">
        <v>37</v>
      </c>
      <c r="N1060" t="s">
        <v>37</v>
      </c>
      <c r="O1060" t="str">
        <f>VLOOKUP(A1060,Sheet1!A:D,4,0)</f>
        <v>Manual</v>
      </c>
      <c r="P1060">
        <f>VLOOKUP(A1060,Sheet1!A:I,8,0)</f>
        <v>415447</v>
      </c>
      <c r="Q1060">
        <f>VLOOKUP(A1060,Sheet1!A:I,9,0)</f>
        <v>415447</v>
      </c>
      <c r="R1060">
        <f>VLOOKUP(A1060,Sheet1!A:E,5,0)</f>
        <v>101531</v>
      </c>
      <c r="S1060">
        <f>VLOOKUP(A1060,Sheet1!A:F,6,0)</f>
        <v>217434</v>
      </c>
      <c r="U1060" t="str">
        <f>VLOOKUP(A1060,New_scrd!A:H,8,0)</f>
        <v>High_risk_sub_purpose_code</v>
      </c>
    </row>
    <row r="1061" spans="1:21" x14ac:dyDescent="0.3">
      <c r="A1061" t="s">
        <v>1107</v>
      </c>
      <c r="B1061" t="s">
        <v>24</v>
      </c>
      <c r="C1061">
        <v>73</v>
      </c>
      <c r="D1061" t="s">
        <v>16</v>
      </c>
      <c r="E1061">
        <v>2012</v>
      </c>
      <c r="F1061">
        <v>25</v>
      </c>
      <c r="G1061">
        <v>0.80575076899999998</v>
      </c>
      <c r="H1061" t="s">
        <v>72</v>
      </c>
      <c r="I1061" t="s">
        <v>63</v>
      </c>
      <c r="J1061" t="s">
        <v>32</v>
      </c>
      <c r="K1061" t="s">
        <v>78</v>
      </c>
      <c r="L1061" t="s">
        <v>21</v>
      </c>
      <c r="M1061" t="s">
        <v>22</v>
      </c>
      <c r="N1061" t="s">
        <v>37</v>
      </c>
      <c r="O1061" t="str">
        <f>VLOOKUP(A1061,Sheet1!A:D,4,0)</f>
        <v>Manual</v>
      </c>
      <c r="P1061">
        <f>VLOOKUP(A1061,Sheet1!A:I,8,0)</f>
        <v>947751</v>
      </c>
      <c r="Q1061">
        <f>VLOOKUP(A1061,Sheet1!A:I,9,0)</f>
        <v>0</v>
      </c>
      <c r="R1061">
        <f>VLOOKUP(A1061,Sheet1!A:E,5,0)</f>
        <v>595350</v>
      </c>
      <c r="S1061">
        <f>VLOOKUP(A1061,Sheet1!A:F,6,0)</f>
        <v>595350</v>
      </c>
      <c r="U1061" t="str">
        <f>VLOOKUP(A1061,New_scrd!A:H,8,0)</f>
        <v>Medium_risk_sub_purpose_code</v>
      </c>
    </row>
    <row r="1062" spans="1:21" x14ac:dyDescent="0.3">
      <c r="A1062" t="s">
        <v>1108</v>
      </c>
      <c r="B1062" t="s">
        <v>24</v>
      </c>
      <c r="C1062">
        <v>61</v>
      </c>
      <c r="D1062" t="s">
        <v>16</v>
      </c>
      <c r="E1062">
        <v>2010</v>
      </c>
      <c r="F1062">
        <v>39</v>
      </c>
      <c r="G1062">
        <v>0.82490813799999996</v>
      </c>
      <c r="H1062" t="s">
        <v>72</v>
      </c>
      <c r="I1062" t="s">
        <v>50</v>
      </c>
      <c r="J1062" t="s">
        <v>50</v>
      </c>
      <c r="K1062" t="s">
        <v>50</v>
      </c>
      <c r="L1062" t="s">
        <v>50</v>
      </c>
      <c r="M1062" t="s">
        <v>37</v>
      </c>
      <c r="N1062" t="s">
        <v>37</v>
      </c>
      <c r="O1062" t="str">
        <f>VLOOKUP(A1062,Sheet1!A:D,4,0)</f>
        <v>Green</v>
      </c>
      <c r="P1062">
        <f>VLOOKUP(A1062,Sheet1!A:I,8,0)</f>
        <v>0</v>
      </c>
      <c r="Q1062">
        <f>VLOOKUP(A1062,Sheet1!A:I,9,0)</f>
        <v>0</v>
      </c>
      <c r="R1062">
        <f>VLOOKUP(A1062,Sheet1!A:E,5,0)</f>
        <v>189271.67999999999</v>
      </c>
      <c r="S1062">
        <f>VLOOKUP(A1062,Sheet1!A:F,6,0)</f>
        <v>492219</v>
      </c>
      <c r="U1062" t="str">
        <f>VLOOKUP(A1062,New_scrd!A:H,8,0)</f>
        <v>Medium_risk_sub_purpose_code</v>
      </c>
    </row>
    <row r="1063" spans="1:21" x14ac:dyDescent="0.3">
      <c r="A1063" t="s">
        <v>1109</v>
      </c>
      <c r="B1063" t="s">
        <v>24</v>
      </c>
      <c r="C1063">
        <v>61</v>
      </c>
      <c r="D1063" t="s">
        <v>68</v>
      </c>
      <c r="E1063">
        <v>2012</v>
      </c>
      <c r="F1063">
        <v>57</v>
      </c>
      <c r="G1063">
        <v>0.82737610100000003</v>
      </c>
      <c r="H1063" t="s">
        <v>72</v>
      </c>
      <c r="I1063" t="s">
        <v>63</v>
      </c>
      <c r="J1063" t="s">
        <v>50</v>
      </c>
      <c r="K1063" t="s">
        <v>50</v>
      </c>
      <c r="L1063" t="s">
        <v>50</v>
      </c>
      <c r="M1063" t="s">
        <v>37</v>
      </c>
      <c r="N1063" t="s">
        <v>37</v>
      </c>
      <c r="O1063" t="str">
        <f>VLOOKUP(A1063,Sheet1!A:D,4,0)</f>
        <v>Green</v>
      </c>
      <c r="P1063">
        <f>VLOOKUP(A1063,Sheet1!A:I,8,0)</f>
        <v>0</v>
      </c>
      <c r="Q1063">
        <f>VLOOKUP(A1063,Sheet1!A:I,9,0)</f>
        <v>0</v>
      </c>
      <c r="R1063">
        <f>VLOOKUP(A1063,Sheet1!A:E,5,0)</f>
        <v>56071</v>
      </c>
      <c r="S1063">
        <f>VLOOKUP(A1063,Sheet1!A:F,6,0)</f>
        <v>532399</v>
      </c>
      <c r="U1063" t="str">
        <f>VLOOKUP(A1063,New_scrd!A:H,8,0)</f>
        <v>Medium_risk_sub_purpose_code</v>
      </c>
    </row>
    <row r="1064" spans="1:21" x14ac:dyDescent="0.3">
      <c r="A1064" t="s">
        <v>1110</v>
      </c>
      <c r="B1064" t="s">
        <v>24</v>
      </c>
      <c r="C1064">
        <v>37</v>
      </c>
      <c r="D1064" t="s">
        <v>16</v>
      </c>
      <c r="E1064">
        <v>2008</v>
      </c>
      <c r="F1064">
        <v>28</v>
      </c>
      <c r="G1064">
        <v>0.62175941999999995</v>
      </c>
      <c r="H1064" t="s">
        <v>17</v>
      </c>
      <c r="I1064" t="s">
        <v>63</v>
      </c>
      <c r="J1064" t="s">
        <v>80</v>
      </c>
      <c r="K1064" t="s">
        <v>227</v>
      </c>
      <c r="L1064" t="s">
        <v>34</v>
      </c>
      <c r="M1064" t="s">
        <v>37</v>
      </c>
      <c r="N1064" t="s">
        <v>37</v>
      </c>
      <c r="O1064" t="str">
        <f>VLOOKUP(A1064,Sheet1!A:D,4,0)</f>
        <v>Green</v>
      </c>
      <c r="P1064">
        <f>VLOOKUP(A1064,Sheet1!A:I,8,0)</f>
        <v>419761</v>
      </c>
      <c r="Q1064">
        <f>VLOOKUP(A1064,Sheet1!A:I,9,0)</f>
        <v>0</v>
      </c>
      <c r="R1064">
        <f>VLOOKUP(A1064,Sheet1!A:E,5,0)</f>
        <v>179551</v>
      </c>
      <c r="S1064">
        <f>VLOOKUP(A1064,Sheet1!A:F,6,0)</f>
        <v>225511</v>
      </c>
      <c r="U1064" t="str">
        <f>VLOOKUP(A1064,New_scrd!A:H,8,0)</f>
        <v>Low_risk_sub_purpose_code</v>
      </c>
    </row>
    <row r="1065" spans="1:21" x14ac:dyDescent="0.3">
      <c r="A1065" t="s">
        <v>1111</v>
      </c>
      <c r="B1065" t="s">
        <v>24</v>
      </c>
      <c r="C1065">
        <v>49</v>
      </c>
      <c r="D1065" t="s">
        <v>28</v>
      </c>
      <c r="E1065">
        <v>2008</v>
      </c>
      <c r="F1065">
        <v>37</v>
      </c>
      <c r="G1065">
        <v>0.61776774199999995</v>
      </c>
      <c r="H1065" t="s">
        <v>17</v>
      </c>
      <c r="I1065" t="s">
        <v>63</v>
      </c>
      <c r="J1065" t="s">
        <v>32</v>
      </c>
      <c r="K1065" t="s">
        <v>78</v>
      </c>
      <c r="L1065" t="s">
        <v>34</v>
      </c>
      <c r="M1065" t="s">
        <v>37</v>
      </c>
      <c r="N1065" t="s">
        <v>22</v>
      </c>
      <c r="O1065" t="str">
        <f>VLOOKUP(A1065,Sheet1!A:D,4,0)</f>
        <v>Green</v>
      </c>
      <c r="P1065">
        <f>VLOOKUP(A1065,Sheet1!A:I,8,0)</f>
        <v>473103</v>
      </c>
      <c r="Q1065">
        <f>VLOOKUP(A1065,Sheet1!A:I,9,0)</f>
        <v>473103</v>
      </c>
      <c r="R1065">
        <f>VLOOKUP(A1065,Sheet1!A:E,5,0)</f>
        <v>59916</v>
      </c>
      <c r="S1065">
        <f>VLOOKUP(A1065,Sheet1!A:F,6,0)</f>
        <v>219076</v>
      </c>
      <c r="U1065" t="str">
        <f>VLOOKUP(A1065,New_scrd!A:H,8,0)</f>
        <v>Low_risk_sub_purpose_code</v>
      </c>
    </row>
    <row r="1066" spans="1:21" x14ac:dyDescent="0.3">
      <c r="A1066" t="s">
        <v>1112</v>
      </c>
      <c r="B1066" t="s">
        <v>24</v>
      </c>
      <c r="C1066">
        <v>49</v>
      </c>
      <c r="D1066" t="s">
        <v>28</v>
      </c>
      <c r="E1066">
        <v>2008</v>
      </c>
      <c r="F1066">
        <v>33</v>
      </c>
      <c r="G1066">
        <v>0.79943354799999999</v>
      </c>
      <c r="H1066" t="s">
        <v>72</v>
      </c>
      <c r="I1066" t="s">
        <v>50</v>
      </c>
      <c r="J1066" t="s">
        <v>50</v>
      </c>
      <c r="K1066" t="s">
        <v>50</v>
      </c>
      <c r="L1066" t="s">
        <v>50</v>
      </c>
      <c r="M1066" t="s">
        <v>37</v>
      </c>
      <c r="N1066" t="s">
        <v>37</v>
      </c>
      <c r="O1066" t="str">
        <f>VLOOKUP(A1066,Sheet1!A:D,4,0)</f>
        <v>Yellow</v>
      </c>
      <c r="P1066">
        <f>VLOOKUP(A1066,Sheet1!A:I,8,0)</f>
        <v>491618</v>
      </c>
      <c r="Q1066">
        <f>VLOOKUP(A1066,Sheet1!A:I,9,0)</f>
        <v>491618</v>
      </c>
      <c r="R1066">
        <f>VLOOKUP(A1066,Sheet1!A:E,5,0)</f>
        <v>356349</v>
      </c>
      <c r="S1066">
        <f>VLOOKUP(A1066,Sheet1!A:F,6,0)</f>
        <v>435939</v>
      </c>
      <c r="U1066" t="str">
        <f>VLOOKUP(A1066,New_scrd!A:H,8,0)</f>
        <v>Medium_risk_sub_purpose_code</v>
      </c>
    </row>
    <row r="1067" spans="1:21" x14ac:dyDescent="0.3">
      <c r="A1067" t="s">
        <v>1113</v>
      </c>
      <c r="B1067" t="s">
        <v>15</v>
      </c>
      <c r="C1067">
        <v>61</v>
      </c>
      <c r="D1067" t="s">
        <v>28</v>
      </c>
      <c r="E1067">
        <v>2014</v>
      </c>
      <c r="F1067">
        <v>27</v>
      </c>
      <c r="G1067">
        <v>0.60476266000000001</v>
      </c>
      <c r="H1067" t="s">
        <v>17</v>
      </c>
      <c r="I1067" t="s">
        <v>293</v>
      </c>
      <c r="J1067" t="s">
        <v>80</v>
      </c>
      <c r="K1067" t="s">
        <v>78</v>
      </c>
      <c r="L1067" t="s">
        <v>34</v>
      </c>
      <c r="M1067" t="s">
        <v>37</v>
      </c>
      <c r="N1067" t="s">
        <v>37</v>
      </c>
      <c r="O1067" t="str">
        <f>VLOOKUP(A1067,Sheet1!A:D,4,0)</f>
        <v>NA</v>
      </c>
      <c r="P1067">
        <f>VLOOKUP(A1067,Sheet1!A:I,8,0)</f>
        <v>0</v>
      </c>
      <c r="Q1067">
        <f>VLOOKUP(A1067,Sheet1!A:I,9,0)</f>
        <v>0</v>
      </c>
      <c r="R1067">
        <f>VLOOKUP(A1067,Sheet1!A:E,5,0)</f>
        <v>23278.55</v>
      </c>
      <c r="S1067">
        <f>VLOOKUP(A1067,Sheet1!A:F,6,0)</f>
        <v>278796</v>
      </c>
      <c r="U1067" t="str">
        <f>VLOOKUP(A1067,New_scrd!A:H,8,0)</f>
        <v>Low_risk_sub_purpose_code</v>
      </c>
    </row>
    <row r="1068" spans="1:21" x14ac:dyDescent="0.3">
      <c r="A1068" t="s">
        <v>1114</v>
      </c>
      <c r="B1068" t="s">
        <v>24</v>
      </c>
      <c r="C1068">
        <v>61</v>
      </c>
      <c r="D1068" t="s">
        <v>31</v>
      </c>
      <c r="E1068">
        <v>2015</v>
      </c>
      <c r="F1068">
        <v>31</v>
      </c>
      <c r="G1068">
        <v>0.80938956500000003</v>
      </c>
      <c r="H1068" t="s">
        <v>72</v>
      </c>
      <c r="I1068" t="s">
        <v>50</v>
      </c>
      <c r="J1068" t="s">
        <v>50</v>
      </c>
      <c r="K1068" t="s">
        <v>50</v>
      </c>
      <c r="L1068" t="s">
        <v>50</v>
      </c>
      <c r="M1068" t="s">
        <v>37</v>
      </c>
      <c r="N1068" t="s">
        <v>37</v>
      </c>
      <c r="O1068" t="str">
        <f>VLOOKUP(A1068,Sheet1!A:D,4,0)</f>
        <v>Manual</v>
      </c>
      <c r="P1068">
        <f>VLOOKUP(A1068,Sheet1!A:I,8,0)</f>
        <v>882394</v>
      </c>
      <c r="Q1068">
        <f>VLOOKUP(A1068,Sheet1!A:I,9,0)</f>
        <v>0</v>
      </c>
      <c r="R1068">
        <f>VLOOKUP(A1068,Sheet1!A:E,5,0)</f>
        <v>507796</v>
      </c>
      <c r="S1068">
        <f>VLOOKUP(A1068,Sheet1!A:F,6,0)</f>
        <v>601768</v>
      </c>
      <c r="U1068" t="str">
        <f>VLOOKUP(A1068,New_scrd!A:H,8,0)</f>
        <v>Medium_risk_sub_purpose_code</v>
      </c>
    </row>
    <row r="1069" spans="1:21" x14ac:dyDescent="0.3">
      <c r="A1069" t="s">
        <v>1115</v>
      </c>
      <c r="B1069" t="s">
        <v>24</v>
      </c>
      <c r="C1069">
        <v>61</v>
      </c>
      <c r="D1069" t="s">
        <v>31</v>
      </c>
      <c r="E1069">
        <v>2013</v>
      </c>
      <c r="F1069">
        <v>49</v>
      </c>
      <c r="G1069">
        <v>0.62206839400000002</v>
      </c>
      <c r="H1069" t="s">
        <v>17</v>
      </c>
      <c r="I1069" t="s">
        <v>146</v>
      </c>
      <c r="J1069" t="s">
        <v>160</v>
      </c>
      <c r="K1069" t="s">
        <v>20</v>
      </c>
      <c r="L1069" t="s">
        <v>34</v>
      </c>
      <c r="M1069" t="s">
        <v>22</v>
      </c>
      <c r="N1069" t="s">
        <v>22</v>
      </c>
      <c r="O1069" t="str">
        <f>VLOOKUP(A1069,Sheet1!A:D,4,0)</f>
        <v>Green</v>
      </c>
      <c r="P1069">
        <f>VLOOKUP(A1069,Sheet1!A:I,8,0)</f>
        <v>558789</v>
      </c>
      <c r="Q1069">
        <f>VLOOKUP(A1069,Sheet1!A:I,9,0)</f>
        <v>0</v>
      </c>
      <c r="R1069">
        <f>VLOOKUP(A1069,Sheet1!A:E,5,0)</f>
        <v>244585</v>
      </c>
      <c r="S1069">
        <f>VLOOKUP(A1069,Sheet1!A:F,6,0)</f>
        <v>244585</v>
      </c>
      <c r="U1069" t="str">
        <f>VLOOKUP(A1069,New_scrd!A:H,8,0)</f>
        <v>Low_risk_sub_purpose_code</v>
      </c>
    </row>
    <row r="1070" spans="1:21" x14ac:dyDescent="0.3">
      <c r="A1070" t="s">
        <v>1116</v>
      </c>
      <c r="B1070" t="s">
        <v>24</v>
      </c>
      <c r="C1070">
        <v>61</v>
      </c>
      <c r="D1070" t="s">
        <v>68</v>
      </c>
      <c r="E1070">
        <v>2012</v>
      </c>
      <c r="F1070">
        <v>23</v>
      </c>
      <c r="G1070">
        <v>0.70641509400000002</v>
      </c>
      <c r="H1070" t="s">
        <v>72</v>
      </c>
      <c r="I1070" t="s">
        <v>63</v>
      </c>
      <c r="J1070" t="s">
        <v>19</v>
      </c>
      <c r="K1070" t="s">
        <v>20</v>
      </c>
      <c r="L1070" t="s">
        <v>50</v>
      </c>
      <c r="M1070" t="s">
        <v>22</v>
      </c>
      <c r="N1070" t="s">
        <v>22</v>
      </c>
      <c r="O1070" t="str">
        <f>VLOOKUP(A1070,Sheet1!A:D,4,0)</f>
        <v>Green</v>
      </c>
      <c r="P1070">
        <f>VLOOKUP(A1070,Sheet1!A:I,8,0)</f>
        <v>586745</v>
      </c>
      <c r="Q1070">
        <f>VLOOKUP(A1070,Sheet1!A:I,9,0)</f>
        <v>0</v>
      </c>
      <c r="R1070">
        <f>VLOOKUP(A1070,Sheet1!A:E,5,0)</f>
        <v>414568.34</v>
      </c>
      <c r="S1070">
        <f>VLOOKUP(A1070,Sheet1!A:F,6,0)</f>
        <v>433694</v>
      </c>
      <c r="U1070" t="str">
        <f>VLOOKUP(A1070,New_scrd!A:H,8,0)</f>
        <v>Medium_risk_sub_purpose_code</v>
      </c>
    </row>
    <row r="1071" spans="1:21" x14ac:dyDescent="0.3">
      <c r="A1071" t="s">
        <v>1117</v>
      </c>
      <c r="B1071" t="s">
        <v>24</v>
      </c>
      <c r="C1071">
        <v>49</v>
      </c>
      <c r="D1071" t="s">
        <v>68</v>
      </c>
      <c r="E1071">
        <v>2006</v>
      </c>
      <c r="F1071">
        <v>29</v>
      </c>
      <c r="G1071">
        <v>0.74126571399999996</v>
      </c>
      <c r="H1071" t="s">
        <v>72</v>
      </c>
      <c r="I1071" t="s">
        <v>63</v>
      </c>
      <c r="J1071" t="s">
        <v>19</v>
      </c>
      <c r="K1071" t="s">
        <v>20</v>
      </c>
      <c r="L1071" t="s">
        <v>50</v>
      </c>
      <c r="M1071" t="s">
        <v>37</v>
      </c>
      <c r="N1071" t="s">
        <v>37</v>
      </c>
      <c r="O1071" t="str">
        <f>VLOOKUP(A1071,Sheet1!A:D,4,0)</f>
        <v>Yellow</v>
      </c>
      <c r="P1071">
        <f>VLOOKUP(A1071,Sheet1!A:I,8,0)</f>
        <v>489599</v>
      </c>
      <c r="Q1071">
        <f>VLOOKUP(A1071,Sheet1!A:I,9,0)</f>
        <v>489599</v>
      </c>
      <c r="R1071">
        <f>VLOOKUP(A1071,Sheet1!A:E,5,0)</f>
        <v>218724</v>
      </c>
      <c r="S1071">
        <f>VLOOKUP(A1071,Sheet1!A:F,6,0)</f>
        <v>298260</v>
      </c>
      <c r="U1071" t="str">
        <f>VLOOKUP(A1071,New_scrd!A:H,8,0)</f>
        <v>Medium_risk_sub_purpose_code</v>
      </c>
    </row>
    <row r="1072" spans="1:21" x14ac:dyDescent="0.3">
      <c r="A1072" t="s">
        <v>1118</v>
      </c>
      <c r="B1072" t="s">
        <v>24</v>
      </c>
      <c r="C1072">
        <v>61</v>
      </c>
      <c r="D1072" t="s">
        <v>31</v>
      </c>
      <c r="E1072">
        <v>2015</v>
      </c>
      <c r="F1072">
        <v>33</v>
      </c>
      <c r="G1072">
        <v>0.82737565199999996</v>
      </c>
      <c r="H1072" t="s">
        <v>72</v>
      </c>
      <c r="I1072" t="s">
        <v>146</v>
      </c>
      <c r="J1072" t="s">
        <v>50</v>
      </c>
      <c r="K1072" t="s">
        <v>50</v>
      </c>
      <c r="L1072" t="s">
        <v>50</v>
      </c>
      <c r="M1072" t="s">
        <v>37</v>
      </c>
      <c r="N1072" t="s">
        <v>37</v>
      </c>
      <c r="O1072" t="str">
        <f>VLOOKUP(A1072,Sheet1!A:D,4,0)</f>
        <v>Green</v>
      </c>
      <c r="P1072">
        <f>VLOOKUP(A1072,Sheet1!A:I,8,0)</f>
        <v>989343</v>
      </c>
      <c r="Q1072">
        <f>VLOOKUP(A1072,Sheet1!A:I,9,0)</f>
        <v>989343</v>
      </c>
      <c r="R1072">
        <f>VLOOKUP(A1072,Sheet1!A:E,5,0)</f>
        <v>421744</v>
      </c>
      <c r="S1072">
        <f>VLOOKUP(A1072,Sheet1!A:F,6,0)</f>
        <v>648740</v>
      </c>
      <c r="U1072" t="str">
        <f>VLOOKUP(A1072,New_scrd!A:H,8,0)</f>
        <v>Medium_risk_sub_purpose_code</v>
      </c>
    </row>
    <row r="1073" spans="1:21" x14ac:dyDescent="0.3">
      <c r="A1073" t="s">
        <v>1119</v>
      </c>
      <c r="B1073" t="s">
        <v>24</v>
      </c>
      <c r="C1073">
        <v>61</v>
      </c>
      <c r="D1073" t="s">
        <v>31</v>
      </c>
      <c r="E1073">
        <v>2015</v>
      </c>
      <c r="F1073">
        <v>29</v>
      </c>
      <c r="G1073">
        <v>0.82788173899999995</v>
      </c>
      <c r="H1073" t="s">
        <v>72</v>
      </c>
      <c r="I1073" t="s">
        <v>146</v>
      </c>
      <c r="J1073" t="s">
        <v>50</v>
      </c>
      <c r="K1073" t="s">
        <v>50</v>
      </c>
      <c r="L1073" t="s">
        <v>50</v>
      </c>
      <c r="M1073" t="s">
        <v>22</v>
      </c>
      <c r="N1073" t="s">
        <v>37</v>
      </c>
      <c r="O1073" t="str">
        <f>VLOOKUP(A1073,Sheet1!A:D,4,0)</f>
        <v>Green</v>
      </c>
      <c r="P1073">
        <f>VLOOKUP(A1073,Sheet1!A:I,8,0)</f>
        <v>798596</v>
      </c>
      <c r="Q1073">
        <f>VLOOKUP(A1073,Sheet1!A:I,9,0)</f>
        <v>0</v>
      </c>
      <c r="R1073">
        <f>VLOOKUP(A1073,Sheet1!A:E,5,0)</f>
        <v>658200</v>
      </c>
      <c r="S1073">
        <f>VLOOKUP(A1073,Sheet1!A:F,6,0)</f>
        <v>658200</v>
      </c>
      <c r="U1073" t="str">
        <f>VLOOKUP(A1073,New_scrd!A:H,8,0)</f>
        <v>Medium_risk_sub_purpose_code</v>
      </c>
    </row>
    <row r="1074" spans="1:21" x14ac:dyDescent="0.3">
      <c r="A1074" t="s">
        <v>1120</v>
      </c>
      <c r="B1074" t="s">
        <v>24</v>
      </c>
      <c r="C1074">
        <v>37</v>
      </c>
      <c r="D1074" t="s">
        <v>31</v>
      </c>
      <c r="E1074">
        <v>2005</v>
      </c>
      <c r="F1074">
        <v>22</v>
      </c>
      <c r="G1074">
        <v>0.83528972000000001</v>
      </c>
      <c r="H1074" t="s">
        <v>72</v>
      </c>
      <c r="I1074" t="s">
        <v>50</v>
      </c>
      <c r="J1074" t="s">
        <v>50</v>
      </c>
      <c r="K1074" t="s">
        <v>50</v>
      </c>
      <c r="L1074" t="s">
        <v>50</v>
      </c>
      <c r="M1074" t="s">
        <v>22</v>
      </c>
      <c r="N1074" t="s">
        <v>22</v>
      </c>
      <c r="O1074" t="str">
        <f>VLOOKUP(A1074,Sheet1!A:D,4,0)</f>
        <v>Manual</v>
      </c>
      <c r="P1074">
        <f>VLOOKUP(A1074,Sheet1!A:I,8,0)</f>
        <v>353735</v>
      </c>
      <c r="Q1074">
        <f>VLOOKUP(A1074,Sheet1!A:I,9,0)</f>
        <v>0</v>
      </c>
      <c r="R1074">
        <f>VLOOKUP(A1074,Sheet1!A:E,5,0)</f>
        <v>469526.5</v>
      </c>
      <c r="S1074">
        <f>VLOOKUP(A1074,Sheet1!A:F,6,0)</f>
        <v>472891</v>
      </c>
      <c r="U1074" t="str">
        <f>VLOOKUP(A1074,New_scrd!A:H,8,0)</f>
        <v>Medium_risk_sub_purpose_code</v>
      </c>
    </row>
    <row r="1075" spans="1:21" x14ac:dyDescent="0.3">
      <c r="A1075" t="s">
        <v>1121</v>
      </c>
      <c r="B1075" t="s">
        <v>24</v>
      </c>
      <c r="C1075">
        <v>61</v>
      </c>
      <c r="D1075" t="s">
        <v>16</v>
      </c>
      <c r="E1075">
        <v>2010</v>
      </c>
      <c r="F1075">
        <v>22</v>
      </c>
      <c r="G1075">
        <v>0.82737610699999997</v>
      </c>
      <c r="H1075" t="s">
        <v>72</v>
      </c>
      <c r="I1075" t="s">
        <v>50</v>
      </c>
      <c r="J1075" t="s">
        <v>50</v>
      </c>
      <c r="K1075" t="s">
        <v>50</v>
      </c>
      <c r="L1075" t="s">
        <v>50</v>
      </c>
      <c r="M1075" t="s">
        <v>37</v>
      </c>
      <c r="N1075" t="s">
        <v>37</v>
      </c>
      <c r="O1075" t="str">
        <f>VLOOKUP(A1075,Sheet1!A:D,4,0)</f>
        <v>Yellow</v>
      </c>
      <c r="P1075">
        <f>VLOOKUP(A1075,Sheet1!A:I,8,0)</f>
        <v>745333</v>
      </c>
      <c r="Q1075">
        <f>VLOOKUP(A1075,Sheet1!A:I,9,0)</f>
        <v>745333</v>
      </c>
      <c r="R1075">
        <f>VLOOKUP(A1075,Sheet1!A:E,5,0)</f>
        <v>166310</v>
      </c>
      <c r="S1075">
        <f>VLOOKUP(A1075,Sheet1!A:F,6,0)</f>
        <v>526200</v>
      </c>
      <c r="U1075" t="str">
        <f>VLOOKUP(A1075,New_scrd!A:H,8,0)</f>
        <v>Medium_risk_sub_purpose_code</v>
      </c>
    </row>
    <row r="1076" spans="1:21" x14ac:dyDescent="0.3">
      <c r="A1076" t="s">
        <v>1122</v>
      </c>
      <c r="B1076" t="s">
        <v>24</v>
      </c>
      <c r="C1076">
        <v>73</v>
      </c>
      <c r="D1076" t="s">
        <v>31</v>
      </c>
      <c r="E1076">
        <v>2015</v>
      </c>
      <c r="F1076">
        <v>23</v>
      </c>
      <c r="G1076">
        <v>0.8780192</v>
      </c>
      <c r="H1076" t="s">
        <v>72</v>
      </c>
      <c r="I1076" t="s">
        <v>50</v>
      </c>
      <c r="J1076" t="s">
        <v>50</v>
      </c>
      <c r="K1076" t="s">
        <v>50</v>
      </c>
      <c r="L1076" t="s">
        <v>50</v>
      </c>
      <c r="M1076" t="s">
        <v>37</v>
      </c>
      <c r="N1076" t="s">
        <v>37</v>
      </c>
      <c r="O1076" t="str">
        <f>VLOOKUP(A1076,Sheet1!A:D,4,0)</f>
        <v>Red</v>
      </c>
      <c r="P1076">
        <f>VLOOKUP(A1076,Sheet1!A:I,8,0)</f>
        <v>0</v>
      </c>
      <c r="Q1076">
        <f>VLOOKUP(A1076,Sheet1!A:I,9,0)</f>
        <v>0</v>
      </c>
      <c r="R1076">
        <f>VLOOKUP(A1076,Sheet1!A:E,5,0)</f>
        <v>186712</v>
      </c>
      <c r="S1076">
        <f>VLOOKUP(A1076,Sheet1!A:F,6,0)</f>
        <v>595476</v>
      </c>
      <c r="U1076" t="str">
        <f>VLOOKUP(A1076,New_scrd!A:H,8,0)</f>
        <v>Medium_risk_sub_purpose_code</v>
      </c>
    </row>
    <row r="1077" spans="1:21" x14ac:dyDescent="0.3">
      <c r="A1077" t="s">
        <v>1123</v>
      </c>
      <c r="B1077" t="s">
        <v>15</v>
      </c>
      <c r="C1077">
        <v>61</v>
      </c>
      <c r="D1077" t="s">
        <v>31</v>
      </c>
      <c r="E1077">
        <v>2005</v>
      </c>
      <c r="F1077">
        <v>41</v>
      </c>
      <c r="G1077">
        <v>0.82115887899999995</v>
      </c>
      <c r="H1077" t="s">
        <v>72</v>
      </c>
      <c r="I1077" t="s">
        <v>50</v>
      </c>
      <c r="J1077" t="s">
        <v>50</v>
      </c>
      <c r="K1077" t="s">
        <v>50</v>
      </c>
      <c r="L1077" t="s">
        <v>50</v>
      </c>
      <c r="M1077" t="s">
        <v>37</v>
      </c>
      <c r="N1077" t="s">
        <v>37</v>
      </c>
      <c r="O1077" t="str">
        <f>VLOOKUP(A1077,Sheet1!A:D,4,0)</f>
        <v>Yellow</v>
      </c>
      <c r="P1077">
        <f>VLOOKUP(A1077,Sheet1!A:I,8,0)</f>
        <v>0</v>
      </c>
      <c r="Q1077">
        <f>VLOOKUP(A1077,Sheet1!A:I,9,0)</f>
        <v>0</v>
      </c>
      <c r="R1077">
        <f>VLOOKUP(A1077,Sheet1!A:E,5,0)</f>
        <v>59742.22</v>
      </c>
      <c r="S1077">
        <f>VLOOKUP(A1077,Sheet1!A:F,6,0)</f>
        <v>377454</v>
      </c>
      <c r="U1077" t="str">
        <f>VLOOKUP(A1077,New_scrd!A:H,8,0)</f>
        <v>Medium_risk_sub_purpose_code</v>
      </c>
    </row>
    <row r="1078" spans="1:21" x14ac:dyDescent="0.3">
      <c r="A1078" t="s">
        <v>1124</v>
      </c>
      <c r="B1078" t="s">
        <v>24</v>
      </c>
      <c r="C1078">
        <v>49</v>
      </c>
      <c r="D1078" t="s">
        <v>31</v>
      </c>
      <c r="E1078">
        <v>2007</v>
      </c>
      <c r="F1078">
        <v>55</v>
      </c>
      <c r="G1078">
        <v>0.83117714300000001</v>
      </c>
      <c r="H1078" t="s">
        <v>72</v>
      </c>
      <c r="I1078" t="s">
        <v>63</v>
      </c>
      <c r="J1078" t="s">
        <v>80</v>
      </c>
      <c r="K1078" t="s">
        <v>43</v>
      </c>
      <c r="L1078" t="s">
        <v>34</v>
      </c>
      <c r="M1078" t="s">
        <v>37</v>
      </c>
      <c r="N1078" t="s">
        <v>37</v>
      </c>
      <c r="O1078" t="str">
        <f>VLOOKUP(A1078,Sheet1!A:D,4,0)</f>
        <v>Green</v>
      </c>
      <c r="P1078">
        <f>VLOOKUP(A1078,Sheet1!A:I,8,0)</f>
        <v>0</v>
      </c>
      <c r="Q1078">
        <f>VLOOKUP(A1078,Sheet1!A:I,9,0)</f>
        <v>0</v>
      </c>
      <c r="R1078">
        <f>VLOOKUP(A1078,Sheet1!A:E,5,0)</f>
        <v>206580</v>
      </c>
      <c r="S1078">
        <f>VLOOKUP(A1078,Sheet1!A:F,6,0)</f>
        <v>485600</v>
      </c>
      <c r="U1078" t="str">
        <f>VLOOKUP(A1078,New_scrd!A:H,8,0)</f>
        <v>Medium_risk_sub_purpose_code</v>
      </c>
    </row>
    <row r="1079" spans="1:21" x14ac:dyDescent="0.3">
      <c r="A1079" t="s">
        <v>1125</v>
      </c>
      <c r="B1079" t="s">
        <v>24</v>
      </c>
      <c r="C1079">
        <v>24</v>
      </c>
      <c r="D1079" t="s">
        <v>414</v>
      </c>
      <c r="E1079">
        <v>2006</v>
      </c>
      <c r="F1079">
        <v>36</v>
      </c>
      <c r="G1079">
        <v>0.51108695699999995</v>
      </c>
      <c r="H1079" t="s">
        <v>17</v>
      </c>
      <c r="I1079" t="s">
        <v>293</v>
      </c>
      <c r="J1079" t="s">
        <v>32</v>
      </c>
      <c r="K1079" t="s">
        <v>78</v>
      </c>
      <c r="L1079" t="s">
        <v>21</v>
      </c>
      <c r="M1079" t="s">
        <v>22</v>
      </c>
      <c r="N1079" t="s">
        <v>22</v>
      </c>
      <c r="O1079" t="str">
        <f>VLOOKUP(A1079,Sheet1!A:D,4,0)</f>
        <v>Manual</v>
      </c>
      <c r="P1079">
        <f>VLOOKUP(A1079,Sheet1!A:I,8,0)</f>
        <v>158826</v>
      </c>
      <c r="Q1079">
        <f>VLOOKUP(A1079,Sheet1!A:I,9,0)</f>
        <v>0</v>
      </c>
      <c r="R1079">
        <f>VLOOKUP(A1079,Sheet1!A:E,5,0)</f>
        <v>320860.99</v>
      </c>
      <c r="S1079">
        <f>VLOOKUP(A1079,Sheet1!A:F,6,0)</f>
        <v>326240</v>
      </c>
      <c r="U1079" t="str">
        <f>VLOOKUP(A1079,New_scrd!A:H,8,0)</f>
        <v>Low_risk_sub_purpose_code</v>
      </c>
    </row>
    <row r="1080" spans="1:21" x14ac:dyDescent="0.3">
      <c r="A1080" t="s">
        <v>1126</v>
      </c>
      <c r="B1080" t="s">
        <v>24</v>
      </c>
      <c r="C1080">
        <v>30</v>
      </c>
      <c r="D1080" t="s">
        <v>414</v>
      </c>
      <c r="E1080">
        <v>2007</v>
      </c>
      <c r="F1080">
        <v>36</v>
      </c>
      <c r="G1080">
        <v>0.53583781900000005</v>
      </c>
      <c r="H1080" t="s">
        <v>17</v>
      </c>
      <c r="I1080" t="s">
        <v>293</v>
      </c>
      <c r="J1080" t="s">
        <v>32</v>
      </c>
      <c r="K1080" t="s">
        <v>78</v>
      </c>
      <c r="L1080" t="s">
        <v>21</v>
      </c>
      <c r="M1080" t="s">
        <v>22</v>
      </c>
      <c r="N1080" t="s">
        <v>22</v>
      </c>
      <c r="O1080" t="str">
        <f>VLOOKUP(A1080,Sheet1!A:D,4,0)</f>
        <v>Manual</v>
      </c>
      <c r="P1080">
        <f>VLOOKUP(A1080,Sheet1!A:I,8,0)</f>
        <v>350839</v>
      </c>
      <c r="Q1080">
        <f>VLOOKUP(A1080,Sheet1!A:I,9,0)</f>
        <v>0</v>
      </c>
      <c r="R1080">
        <f>VLOOKUP(A1080,Sheet1!A:E,5,0)</f>
        <v>268349</v>
      </c>
      <c r="S1080">
        <f>VLOOKUP(A1080,Sheet1!A:F,6,0)</f>
        <v>293588</v>
      </c>
      <c r="U1080" t="str">
        <f>VLOOKUP(A1080,New_scrd!A:H,8,0)</f>
        <v>Low_risk_sub_purpose_code</v>
      </c>
    </row>
    <row r="1081" spans="1:21" x14ac:dyDescent="0.3">
      <c r="A1081" t="s">
        <v>1127</v>
      </c>
      <c r="B1081" t="s">
        <v>24</v>
      </c>
      <c r="C1081">
        <v>61</v>
      </c>
      <c r="D1081" t="s">
        <v>31</v>
      </c>
      <c r="E1081">
        <v>2012</v>
      </c>
      <c r="F1081">
        <v>40</v>
      </c>
      <c r="G1081">
        <v>0.82839245299999997</v>
      </c>
      <c r="H1081" t="s">
        <v>72</v>
      </c>
      <c r="I1081" t="s">
        <v>50</v>
      </c>
      <c r="J1081" t="s">
        <v>50</v>
      </c>
      <c r="K1081" t="s">
        <v>50</v>
      </c>
      <c r="L1081" t="s">
        <v>50</v>
      </c>
      <c r="M1081" t="s">
        <v>37</v>
      </c>
      <c r="N1081" t="s">
        <v>37</v>
      </c>
      <c r="O1081" t="str">
        <f>VLOOKUP(A1081,Sheet1!A:D,4,0)</f>
        <v>Manual</v>
      </c>
      <c r="P1081">
        <f>VLOOKUP(A1081,Sheet1!A:I,8,0)</f>
        <v>0</v>
      </c>
      <c r="Q1081">
        <f>VLOOKUP(A1081,Sheet1!A:I,9,0)</f>
        <v>0</v>
      </c>
      <c r="R1081">
        <f>VLOOKUP(A1081,Sheet1!A:E,5,0)</f>
        <v>138094</v>
      </c>
      <c r="S1081">
        <f>VLOOKUP(A1081,Sheet1!A:F,6,0)</f>
        <v>551893</v>
      </c>
      <c r="U1081" t="str">
        <f>VLOOKUP(A1081,New_scrd!A:H,8,0)</f>
        <v>Medium_risk_sub_purpose_code</v>
      </c>
    </row>
    <row r="1082" spans="1:21" x14ac:dyDescent="0.3">
      <c r="A1082" t="s">
        <v>1128</v>
      </c>
      <c r="B1082" t="s">
        <v>24</v>
      </c>
      <c r="C1082">
        <v>61</v>
      </c>
      <c r="D1082" t="s">
        <v>28</v>
      </c>
      <c r="E1082">
        <v>2007</v>
      </c>
      <c r="F1082">
        <v>63</v>
      </c>
      <c r="G1082">
        <v>0.62211092400000001</v>
      </c>
      <c r="H1082" t="s">
        <v>17</v>
      </c>
      <c r="I1082" t="s">
        <v>54</v>
      </c>
      <c r="J1082" t="s">
        <v>32</v>
      </c>
      <c r="K1082" t="s">
        <v>227</v>
      </c>
      <c r="L1082" t="s">
        <v>21</v>
      </c>
      <c r="M1082" t="s">
        <v>22</v>
      </c>
      <c r="N1082" t="s">
        <v>37</v>
      </c>
      <c r="O1082" t="str">
        <f>VLOOKUP(A1082,Sheet1!A:D,4,0)</f>
        <v>NA</v>
      </c>
      <c r="P1082">
        <f>VLOOKUP(A1082,Sheet1!A:I,8,0)</f>
        <v>431515</v>
      </c>
      <c r="Q1082">
        <f>VLOOKUP(A1082,Sheet1!A:I,9,0)</f>
        <v>0</v>
      </c>
      <c r="R1082">
        <f>VLOOKUP(A1082,Sheet1!A:E,5,0)</f>
        <v>194612</v>
      </c>
      <c r="S1082">
        <f>VLOOKUP(A1082,Sheet1!A:F,6,0)</f>
        <v>194612</v>
      </c>
      <c r="U1082" t="str">
        <f>VLOOKUP(A1082,New_scrd!A:H,8,0)</f>
        <v>Low_risk_sub_purpose_code</v>
      </c>
    </row>
    <row r="1083" spans="1:21" x14ac:dyDescent="0.3">
      <c r="A1083" t="s">
        <v>1129</v>
      </c>
      <c r="B1083" t="s">
        <v>24</v>
      </c>
      <c r="C1083">
        <v>36</v>
      </c>
      <c r="D1083" t="s">
        <v>414</v>
      </c>
      <c r="E1083">
        <v>2013</v>
      </c>
      <c r="F1083">
        <v>36</v>
      </c>
      <c r="G1083">
        <v>0.51176666699999995</v>
      </c>
      <c r="H1083" t="s">
        <v>17</v>
      </c>
      <c r="I1083" t="s">
        <v>63</v>
      </c>
      <c r="J1083" t="s">
        <v>80</v>
      </c>
      <c r="K1083" t="s">
        <v>227</v>
      </c>
      <c r="L1083" t="s">
        <v>34</v>
      </c>
      <c r="M1083" t="s">
        <v>37</v>
      </c>
      <c r="N1083" t="s">
        <v>37</v>
      </c>
      <c r="O1083" t="str">
        <f>VLOOKUP(A1083,Sheet1!A:D,4,0)</f>
        <v>Manual</v>
      </c>
      <c r="P1083">
        <f>VLOOKUP(A1083,Sheet1!A:I,8,0)</f>
        <v>496715</v>
      </c>
      <c r="Q1083">
        <f>VLOOKUP(A1083,Sheet1!A:I,9,0)</f>
        <v>496715</v>
      </c>
      <c r="R1083">
        <f>VLOOKUP(A1083,Sheet1!A:E,5,0)</f>
        <v>230673.39</v>
      </c>
      <c r="S1083">
        <f>VLOOKUP(A1083,Sheet1!A:F,6,0)</f>
        <v>378400</v>
      </c>
      <c r="U1083" t="str">
        <f>VLOOKUP(A1083,New_scrd!A:H,8,0)</f>
        <v>Low_risk_sub_purpose_code</v>
      </c>
    </row>
    <row r="1084" spans="1:21" x14ac:dyDescent="0.3">
      <c r="A1084" t="s">
        <v>1130</v>
      </c>
      <c r="B1084" t="s">
        <v>24</v>
      </c>
      <c r="C1084">
        <v>37</v>
      </c>
      <c r="D1084" t="s">
        <v>68</v>
      </c>
      <c r="E1084">
        <v>2007</v>
      </c>
      <c r="F1084">
        <v>37</v>
      </c>
      <c r="G1084">
        <v>0.66704537799999997</v>
      </c>
      <c r="H1084" t="s">
        <v>17</v>
      </c>
      <c r="I1084" t="s">
        <v>63</v>
      </c>
      <c r="J1084" t="s">
        <v>32</v>
      </c>
      <c r="K1084" t="s">
        <v>109</v>
      </c>
      <c r="L1084" t="s">
        <v>21</v>
      </c>
      <c r="M1084" t="s">
        <v>37</v>
      </c>
      <c r="N1084" t="s">
        <v>22</v>
      </c>
      <c r="O1084" t="str">
        <f>VLOOKUP(A1084,Sheet1!A:D,4,0)</f>
        <v>Manual</v>
      </c>
      <c r="P1084">
        <f>VLOOKUP(A1084,Sheet1!A:I,8,0)</f>
        <v>504972</v>
      </c>
      <c r="Q1084">
        <f>VLOOKUP(A1084,Sheet1!A:I,9,0)</f>
        <v>504972</v>
      </c>
      <c r="R1084">
        <f>VLOOKUP(A1084,Sheet1!A:E,5,0)</f>
        <v>153993</v>
      </c>
      <c r="S1084">
        <f>VLOOKUP(A1084,Sheet1!A:F,6,0)</f>
        <v>307888</v>
      </c>
      <c r="U1084" t="str">
        <f>VLOOKUP(A1084,New_scrd!A:H,8,0)</f>
        <v>Low_risk_sub_purpose_code</v>
      </c>
    </row>
    <row r="1085" spans="1:21" x14ac:dyDescent="0.3">
      <c r="A1085" t="s">
        <v>1131</v>
      </c>
      <c r="B1085" t="s">
        <v>24</v>
      </c>
      <c r="C1085">
        <v>49</v>
      </c>
      <c r="D1085" t="s">
        <v>68</v>
      </c>
      <c r="E1085">
        <v>2005</v>
      </c>
      <c r="F1085">
        <v>45</v>
      </c>
      <c r="G1085">
        <v>0.62403597399999999</v>
      </c>
      <c r="H1085" t="s">
        <v>17</v>
      </c>
      <c r="I1085" t="s">
        <v>50</v>
      </c>
      <c r="J1085" t="s">
        <v>160</v>
      </c>
      <c r="K1085" t="s">
        <v>109</v>
      </c>
      <c r="L1085" t="s">
        <v>34</v>
      </c>
      <c r="M1085" t="s">
        <v>22</v>
      </c>
      <c r="N1085" t="s">
        <v>37</v>
      </c>
      <c r="O1085" t="str">
        <f>VLOOKUP(A1085,Sheet1!A:D,4,0)</f>
        <v>Manual</v>
      </c>
      <c r="P1085">
        <f>VLOOKUP(A1085,Sheet1!A:I,8,0)</f>
        <v>344872</v>
      </c>
      <c r="Q1085">
        <f>VLOOKUP(A1085,Sheet1!A:I,9,0)</f>
        <v>0</v>
      </c>
      <c r="R1085">
        <f>VLOOKUP(A1085,Sheet1!A:E,5,0)</f>
        <v>155200</v>
      </c>
      <c r="S1085">
        <f>VLOOKUP(A1085,Sheet1!A:F,6,0)</f>
        <v>155200</v>
      </c>
      <c r="U1085" t="str">
        <f>VLOOKUP(A1085,New_scrd!A:H,8,0)</f>
        <v>Low_risk_sub_purpose_code</v>
      </c>
    </row>
    <row r="1086" spans="1:21" x14ac:dyDescent="0.3">
      <c r="A1086" t="s">
        <v>1132</v>
      </c>
      <c r="B1086" t="s">
        <v>15</v>
      </c>
      <c r="C1086">
        <v>61</v>
      </c>
      <c r="D1086" t="s">
        <v>28</v>
      </c>
      <c r="E1086">
        <v>2011</v>
      </c>
      <c r="F1086">
        <v>27</v>
      </c>
      <c r="G1086">
        <v>0.76991690300000004</v>
      </c>
      <c r="H1086" t="s">
        <v>72</v>
      </c>
      <c r="I1086" t="s">
        <v>293</v>
      </c>
      <c r="J1086" t="s">
        <v>32</v>
      </c>
      <c r="K1086" t="s">
        <v>43</v>
      </c>
      <c r="L1086" t="s">
        <v>21</v>
      </c>
      <c r="M1086" t="s">
        <v>22</v>
      </c>
      <c r="N1086" t="s">
        <v>37</v>
      </c>
      <c r="O1086" t="str">
        <f>VLOOKUP(A1086,Sheet1!A:D,4,0)</f>
        <v>Green</v>
      </c>
      <c r="P1086">
        <f>VLOOKUP(A1086,Sheet1!A:I,8,0)</f>
        <v>780514</v>
      </c>
      <c r="Q1086">
        <f>VLOOKUP(A1086,Sheet1!A:I,9,0)</f>
        <v>0</v>
      </c>
      <c r="R1086">
        <f>VLOOKUP(A1086,Sheet1!A:E,5,0)</f>
        <v>424992.64</v>
      </c>
      <c r="S1086">
        <f>VLOOKUP(A1086,Sheet1!A:F,6,0)</f>
        <v>477072</v>
      </c>
      <c r="U1086" t="str">
        <f>VLOOKUP(A1086,New_scrd!A:H,8,0)</f>
        <v>Medium_risk_sub_purpose_code</v>
      </c>
    </row>
    <row r="1087" spans="1:21" x14ac:dyDescent="0.3">
      <c r="A1087" t="s">
        <v>1133</v>
      </c>
      <c r="B1087" t="s">
        <v>24</v>
      </c>
      <c r="C1087">
        <v>61</v>
      </c>
      <c r="D1087" t="s">
        <v>31</v>
      </c>
      <c r="E1087">
        <v>2006</v>
      </c>
      <c r="F1087">
        <v>33</v>
      </c>
      <c r="G1087">
        <v>0.82737571399999998</v>
      </c>
      <c r="H1087" t="s">
        <v>72</v>
      </c>
      <c r="I1087" t="s">
        <v>63</v>
      </c>
      <c r="J1087" t="s">
        <v>50</v>
      </c>
      <c r="K1087" t="s">
        <v>50</v>
      </c>
      <c r="L1087" t="s">
        <v>50</v>
      </c>
      <c r="M1087" t="s">
        <v>37</v>
      </c>
      <c r="N1087" t="s">
        <v>37</v>
      </c>
      <c r="O1087" t="str">
        <f>VLOOKUP(A1087,Sheet1!A:D,4,0)</f>
        <v>Green</v>
      </c>
      <c r="P1087">
        <f>VLOOKUP(A1087,Sheet1!A:I,8,0)</f>
        <v>0</v>
      </c>
      <c r="Q1087">
        <f>VLOOKUP(A1087,Sheet1!A:I,9,0)</f>
        <v>0</v>
      </c>
      <c r="R1087">
        <f>VLOOKUP(A1087,Sheet1!A:E,5,0)</f>
        <v>273660.05</v>
      </c>
      <c r="S1087">
        <f>VLOOKUP(A1087,Sheet1!A:F,6,0)</f>
        <v>380703</v>
      </c>
      <c r="U1087" t="str">
        <f>VLOOKUP(A1087,New_scrd!A:H,8,0)</f>
        <v>Medium_risk_sub_purpose_code</v>
      </c>
    </row>
    <row r="1088" spans="1:21" x14ac:dyDescent="0.3">
      <c r="A1088" t="s">
        <v>1134</v>
      </c>
      <c r="B1088" t="s">
        <v>24</v>
      </c>
      <c r="C1088">
        <v>37</v>
      </c>
      <c r="D1088" t="s">
        <v>28</v>
      </c>
      <c r="E1088">
        <v>2015</v>
      </c>
      <c r="F1088">
        <v>42</v>
      </c>
      <c r="G1088">
        <v>0.67039122799999995</v>
      </c>
      <c r="H1088" t="s">
        <v>17</v>
      </c>
      <c r="I1088" t="s">
        <v>293</v>
      </c>
      <c r="J1088" t="s">
        <v>32</v>
      </c>
      <c r="K1088" t="s">
        <v>227</v>
      </c>
      <c r="L1088" t="s">
        <v>34</v>
      </c>
      <c r="M1088" t="s">
        <v>37</v>
      </c>
      <c r="N1088" t="s">
        <v>22</v>
      </c>
      <c r="O1088" t="str">
        <f>VLOOKUP(A1088,Sheet1!A:D,4,0)</f>
        <v>NA</v>
      </c>
      <c r="P1088">
        <f>VLOOKUP(A1088,Sheet1!A:I,8,0)</f>
        <v>707464</v>
      </c>
      <c r="Q1088">
        <f>VLOOKUP(A1088,Sheet1!A:I,9,0)</f>
        <v>707464</v>
      </c>
      <c r="R1088">
        <f>VLOOKUP(A1088,Sheet1!A:E,5,0)</f>
        <v>163392</v>
      </c>
      <c r="S1088">
        <f>VLOOKUP(A1088,Sheet1!A:F,6,0)</f>
        <v>410352</v>
      </c>
      <c r="U1088" t="str">
        <f>VLOOKUP(A1088,New_scrd!A:H,8,0)</f>
        <v>Low_risk_sub_purpose_code</v>
      </c>
    </row>
    <row r="1089" spans="1:21" x14ac:dyDescent="0.3">
      <c r="A1089" t="s">
        <v>1135</v>
      </c>
      <c r="B1089" t="s">
        <v>24</v>
      </c>
      <c r="C1089">
        <v>36</v>
      </c>
      <c r="D1089" t="s">
        <v>414</v>
      </c>
      <c r="E1089">
        <v>2013</v>
      </c>
      <c r="F1089">
        <v>36</v>
      </c>
      <c r="G1089">
        <v>0.45692307700000001</v>
      </c>
      <c r="H1089" t="s">
        <v>17</v>
      </c>
      <c r="I1089" t="s">
        <v>293</v>
      </c>
      <c r="J1089" t="s">
        <v>32</v>
      </c>
      <c r="K1089" t="s">
        <v>78</v>
      </c>
      <c r="L1089" t="s">
        <v>34</v>
      </c>
      <c r="M1089" t="s">
        <v>22</v>
      </c>
      <c r="N1089" t="s">
        <v>22</v>
      </c>
      <c r="O1089" t="str">
        <f>VLOOKUP(A1089,Sheet1!A:D,4,0)</f>
        <v>Manual</v>
      </c>
      <c r="P1089">
        <f>VLOOKUP(A1089,Sheet1!A:I,8,0)</f>
        <v>367746</v>
      </c>
      <c r="Q1089">
        <f>VLOOKUP(A1089,Sheet1!A:I,9,0)</f>
        <v>0</v>
      </c>
      <c r="R1089">
        <f>VLOOKUP(A1089,Sheet1!A:E,5,0)</f>
        <v>312018</v>
      </c>
      <c r="S1089">
        <f>VLOOKUP(A1089,Sheet1!A:F,6,0)</f>
        <v>334305</v>
      </c>
      <c r="U1089" t="str">
        <f>VLOOKUP(A1089,New_scrd!A:H,8,0)</f>
        <v>Low_risk_sub_purpose_code</v>
      </c>
    </row>
    <row r="1090" spans="1:21" x14ac:dyDescent="0.3">
      <c r="A1090" t="s">
        <v>1136</v>
      </c>
      <c r="B1090" t="s">
        <v>24</v>
      </c>
      <c r="C1090">
        <v>61</v>
      </c>
      <c r="D1090" t="s">
        <v>16</v>
      </c>
      <c r="E1090">
        <v>2008</v>
      </c>
      <c r="F1090">
        <v>28</v>
      </c>
      <c r="G1090">
        <v>0.622068387</v>
      </c>
      <c r="H1090" t="s">
        <v>17</v>
      </c>
      <c r="I1090" t="s">
        <v>146</v>
      </c>
      <c r="J1090" t="s">
        <v>160</v>
      </c>
      <c r="K1090" t="s">
        <v>20</v>
      </c>
      <c r="L1090" t="s">
        <v>34</v>
      </c>
      <c r="M1090" t="s">
        <v>22</v>
      </c>
      <c r="N1090" t="s">
        <v>22</v>
      </c>
      <c r="O1090" t="str">
        <f>VLOOKUP(A1090,Sheet1!A:D,4,0)</f>
        <v>Green</v>
      </c>
      <c r="P1090">
        <f>VLOOKUP(A1090,Sheet1!A:I,8,0)</f>
        <v>448768</v>
      </c>
      <c r="Q1090">
        <f>VLOOKUP(A1090,Sheet1!A:I,9,0)</f>
        <v>0</v>
      </c>
      <c r="R1090">
        <f>VLOOKUP(A1090,Sheet1!A:E,5,0)</f>
        <v>199034</v>
      </c>
      <c r="S1090">
        <f>VLOOKUP(A1090,Sheet1!A:F,6,0)</f>
        <v>199034</v>
      </c>
      <c r="U1090" t="str">
        <f>VLOOKUP(A1090,New_scrd!A:H,8,0)</f>
        <v>Low_risk_sub_purpose_code</v>
      </c>
    </row>
    <row r="1091" spans="1:21" x14ac:dyDescent="0.3">
      <c r="A1091" t="s">
        <v>1137</v>
      </c>
      <c r="B1091" t="s">
        <v>24</v>
      </c>
      <c r="C1091">
        <v>48</v>
      </c>
      <c r="D1091" t="s">
        <v>414</v>
      </c>
      <c r="E1091">
        <v>2015</v>
      </c>
      <c r="F1091">
        <v>36</v>
      </c>
      <c r="G1091">
        <v>0.52719298199999998</v>
      </c>
      <c r="H1091" t="s">
        <v>17</v>
      </c>
      <c r="I1091" t="s">
        <v>63</v>
      </c>
      <c r="J1091" t="s">
        <v>32</v>
      </c>
      <c r="K1091" t="s">
        <v>227</v>
      </c>
      <c r="L1091" t="s">
        <v>34</v>
      </c>
      <c r="M1091" t="s">
        <v>22</v>
      </c>
      <c r="N1091" t="s">
        <v>37</v>
      </c>
      <c r="O1091" t="str">
        <f>VLOOKUP(A1091,Sheet1!A:D,4,0)</f>
        <v>Manual</v>
      </c>
      <c r="P1091">
        <f>VLOOKUP(A1091,Sheet1!A:I,8,0)</f>
        <v>534978</v>
      </c>
      <c r="Q1091">
        <f>VLOOKUP(A1091,Sheet1!A:I,9,0)</f>
        <v>0</v>
      </c>
      <c r="R1091">
        <f>VLOOKUP(A1091,Sheet1!A:E,5,0)</f>
        <v>345185</v>
      </c>
      <c r="S1091">
        <f>VLOOKUP(A1091,Sheet1!A:F,6,0)</f>
        <v>377205</v>
      </c>
      <c r="U1091" t="str">
        <f>VLOOKUP(A1091,New_scrd!A:H,8,0)</f>
        <v>Low_risk_sub_purpose_code</v>
      </c>
    </row>
    <row r="1092" spans="1:21" x14ac:dyDescent="0.3">
      <c r="A1092" t="s">
        <v>1138</v>
      </c>
      <c r="B1092" t="s">
        <v>24</v>
      </c>
      <c r="C1092">
        <v>49</v>
      </c>
      <c r="D1092" t="s">
        <v>68</v>
      </c>
      <c r="E1092">
        <v>2006</v>
      </c>
      <c r="F1092">
        <v>43</v>
      </c>
      <c r="G1092">
        <v>0.83021714300000005</v>
      </c>
      <c r="H1092" t="s">
        <v>72</v>
      </c>
      <c r="I1092" t="s">
        <v>63</v>
      </c>
      <c r="J1092" t="s">
        <v>50</v>
      </c>
      <c r="K1092" t="s">
        <v>50</v>
      </c>
      <c r="L1092" t="s">
        <v>50</v>
      </c>
      <c r="M1092" t="s">
        <v>22</v>
      </c>
      <c r="N1092" t="s">
        <v>37</v>
      </c>
      <c r="O1092" t="str">
        <f>VLOOKUP(A1092,Sheet1!A:D,4,0)</f>
        <v>Green</v>
      </c>
      <c r="P1092">
        <f>VLOOKUP(A1092,Sheet1!A:I,8,0)</f>
        <v>436312</v>
      </c>
      <c r="Q1092">
        <f>VLOOKUP(A1092,Sheet1!A:I,9,0)</f>
        <v>0</v>
      </c>
      <c r="R1092">
        <f>VLOOKUP(A1092,Sheet1!A:E,5,0)</f>
        <v>442600</v>
      </c>
      <c r="S1092">
        <f>VLOOKUP(A1092,Sheet1!A:F,6,0)</f>
        <v>442600</v>
      </c>
      <c r="U1092" t="str">
        <f>VLOOKUP(A1092,New_scrd!A:H,8,0)</f>
        <v>Medium_risk_sub_purpose_code</v>
      </c>
    </row>
    <row r="1093" spans="1:21" x14ac:dyDescent="0.3">
      <c r="A1093" t="s">
        <v>1139</v>
      </c>
      <c r="B1093" t="s">
        <v>24</v>
      </c>
      <c r="C1093">
        <v>61</v>
      </c>
      <c r="D1093" t="s">
        <v>28</v>
      </c>
      <c r="E1093">
        <v>2011</v>
      </c>
      <c r="F1093">
        <v>20</v>
      </c>
      <c r="G1093">
        <v>0.81215896799999998</v>
      </c>
      <c r="H1093" t="s">
        <v>72</v>
      </c>
      <c r="I1093" t="s">
        <v>50</v>
      </c>
      <c r="J1093" t="s">
        <v>50</v>
      </c>
      <c r="K1093" t="s">
        <v>50</v>
      </c>
      <c r="L1093" t="s">
        <v>50</v>
      </c>
      <c r="M1093" t="s">
        <v>22</v>
      </c>
      <c r="N1093" t="s">
        <v>22</v>
      </c>
      <c r="O1093" t="str">
        <f>VLOOKUP(A1093,Sheet1!A:D,4,0)</f>
        <v>NA</v>
      </c>
      <c r="P1093">
        <f>VLOOKUP(A1093,Sheet1!A:I,8,0)</f>
        <v>772808</v>
      </c>
      <c r="Q1093">
        <f>VLOOKUP(A1093,Sheet1!A:I,9,0)</f>
        <v>0</v>
      </c>
      <c r="R1093">
        <f>VLOOKUP(A1093,Sheet1!A:E,5,0)</f>
        <v>272754</v>
      </c>
      <c r="S1093">
        <f>VLOOKUP(A1093,Sheet1!A:F,6,0)</f>
        <v>343954</v>
      </c>
      <c r="U1093" t="str">
        <f>VLOOKUP(A1093,New_scrd!A:H,8,0)</f>
        <v>Medium_risk_sub_purpose_code</v>
      </c>
    </row>
    <row r="1094" spans="1:21" x14ac:dyDescent="0.3">
      <c r="A1094" t="s">
        <v>1140</v>
      </c>
      <c r="B1094" t="s">
        <v>24</v>
      </c>
      <c r="C1094">
        <v>61</v>
      </c>
      <c r="D1094" t="s">
        <v>28</v>
      </c>
      <c r="E1094">
        <v>2012</v>
      </c>
      <c r="F1094">
        <v>31</v>
      </c>
      <c r="G1094">
        <v>0.57080165100000002</v>
      </c>
      <c r="H1094" t="s">
        <v>17</v>
      </c>
      <c r="I1094" t="s">
        <v>146</v>
      </c>
      <c r="J1094" t="s">
        <v>525</v>
      </c>
      <c r="K1094" t="s">
        <v>227</v>
      </c>
      <c r="L1094" t="s">
        <v>149</v>
      </c>
      <c r="M1094" t="s">
        <v>37</v>
      </c>
      <c r="N1094" t="s">
        <v>37</v>
      </c>
      <c r="O1094" t="str">
        <f>VLOOKUP(A1094,Sheet1!A:D,4,0)</f>
        <v>Green</v>
      </c>
      <c r="P1094">
        <f>VLOOKUP(A1094,Sheet1!A:I,8,0)</f>
        <v>590710</v>
      </c>
      <c r="Q1094">
        <f>VLOOKUP(A1094,Sheet1!A:I,9,0)</f>
        <v>590710</v>
      </c>
      <c r="R1094">
        <f>VLOOKUP(A1094,Sheet1!A:E,5,0)</f>
        <v>124746</v>
      </c>
      <c r="S1094">
        <f>VLOOKUP(A1094,Sheet1!A:F,6,0)</f>
        <v>197460</v>
      </c>
      <c r="U1094" t="str">
        <f>VLOOKUP(A1094,New_scrd!A:H,8,0)</f>
        <v>Low_risk_sub_purpose_code</v>
      </c>
    </row>
    <row r="1095" spans="1:21" x14ac:dyDescent="0.3">
      <c r="A1095" t="s">
        <v>1141</v>
      </c>
      <c r="B1095" t="s">
        <v>15</v>
      </c>
      <c r="C1095">
        <v>61</v>
      </c>
      <c r="D1095" t="s">
        <v>31</v>
      </c>
      <c r="E1095">
        <v>2008</v>
      </c>
      <c r="F1095">
        <v>35</v>
      </c>
      <c r="G1095">
        <v>0.82788258100000001</v>
      </c>
      <c r="H1095" t="s">
        <v>72</v>
      </c>
      <c r="I1095" t="s">
        <v>63</v>
      </c>
      <c r="J1095" t="s">
        <v>32</v>
      </c>
      <c r="K1095" t="s">
        <v>43</v>
      </c>
      <c r="L1095" t="s">
        <v>34</v>
      </c>
      <c r="M1095" t="s">
        <v>37</v>
      </c>
      <c r="N1095" t="s">
        <v>37</v>
      </c>
      <c r="O1095" t="str">
        <f>VLOOKUP(A1095,Sheet1!A:D,4,0)</f>
        <v>Green</v>
      </c>
      <c r="P1095">
        <f>VLOOKUP(A1095,Sheet1!A:I,8,0)</f>
        <v>587298</v>
      </c>
      <c r="Q1095">
        <f>VLOOKUP(A1095,Sheet1!A:I,9,0)</f>
        <v>0</v>
      </c>
      <c r="R1095">
        <f>VLOOKUP(A1095,Sheet1!A:E,5,0)</f>
        <v>381875</v>
      </c>
      <c r="S1095">
        <f>VLOOKUP(A1095,Sheet1!A:F,6,0)</f>
        <v>447900</v>
      </c>
      <c r="U1095" t="str">
        <f>VLOOKUP(A1095,New_scrd!A:H,8,0)</f>
        <v>Medium_risk_sub_purpose_code</v>
      </c>
    </row>
    <row r="1096" spans="1:21" x14ac:dyDescent="0.3">
      <c r="A1096" t="s">
        <v>1142</v>
      </c>
      <c r="B1096" t="s">
        <v>24</v>
      </c>
      <c r="C1096">
        <v>49</v>
      </c>
      <c r="D1096" t="s">
        <v>31</v>
      </c>
      <c r="E1096">
        <v>2006</v>
      </c>
      <c r="F1096">
        <v>29</v>
      </c>
      <c r="G1096">
        <v>0.74084142900000005</v>
      </c>
      <c r="H1096" t="s">
        <v>72</v>
      </c>
      <c r="I1096" t="s">
        <v>50</v>
      </c>
      <c r="J1096" t="s">
        <v>50</v>
      </c>
      <c r="K1096" t="s">
        <v>50</v>
      </c>
      <c r="L1096" t="s">
        <v>50</v>
      </c>
      <c r="M1096" t="s">
        <v>22</v>
      </c>
      <c r="N1096" t="s">
        <v>37</v>
      </c>
      <c r="O1096" t="str">
        <f>VLOOKUP(A1096,Sheet1!A:D,4,0)</f>
        <v>Green</v>
      </c>
      <c r="P1096">
        <f>VLOOKUP(A1096,Sheet1!A:I,8,0)</f>
        <v>378659</v>
      </c>
      <c r="Q1096">
        <f>VLOOKUP(A1096,Sheet1!A:I,9,0)</f>
        <v>0</v>
      </c>
      <c r="R1096">
        <f>VLOOKUP(A1096,Sheet1!A:E,5,0)</f>
        <v>410592</v>
      </c>
      <c r="S1096">
        <f>VLOOKUP(A1096,Sheet1!A:F,6,0)</f>
        <v>410592</v>
      </c>
      <c r="U1096" t="str">
        <f>VLOOKUP(A1096,New_scrd!A:H,8,0)</f>
        <v>Medium_risk_sub_purpose_code</v>
      </c>
    </row>
    <row r="1097" spans="1:21" x14ac:dyDescent="0.3">
      <c r="A1097" t="s">
        <v>1143</v>
      </c>
      <c r="B1097" t="s">
        <v>24</v>
      </c>
      <c r="C1097">
        <v>49</v>
      </c>
      <c r="D1097" t="s">
        <v>31</v>
      </c>
      <c r="E1097">
        <v>2010</v>
      </c>
      <c r="F1097">
        <v>53</v>
      </c>
      <c r="G1097">
        <v>0.83069572400000002</v>
      </c>
      <c r="H1097" t="s">
        <v>72</v>
      </c>
      <c r="I1097" t="s">
        <v>63</v>
      </c>
      <c r="J1097" t="s">
        <v>32</v>
      </c>
      <c r="K1097" t="s">
        <v>109</v>
      </c>
      <c r="L1097" t="s">
        <v>34</v>
      </c>
      <c r="M1097" t="s">
        <v>22</v>
      </c>
      <c r="N1097" t="s">
        <v>37</v>
      </c>
      <c r="O1097" t="str">
        <f>VLOOKUP(A1097,Sheet1!A:D,4,0)</f>
        <v>Yellow</v>
      </c>
      <c r="P1097">
        <f>VLOOKUP(A1097,Sheet1!A:I,8,0)</f>
        <v>580154</v>
      </c>
      <c r="Q1097">
        <f>VLOOKUP(A1097,Sheet1!A:I,9,0)</f>
        <v>0</v>
      </c>
      <c r="R1097">
        <f>VLOOKUP(A1097,Sheet1!A:E,5,0)</f>
        <v>547371</v>
      </c>
      <c r="S1097">
        <f>VLOOKUP(A1097,Sheet1!A:F,6,0)</f>
        <v>547371</v>
      </c>
      <c r="U1097" t="str">
        <f>VLOOKUP(A1097,New_scrd!A:H,8,0)</f>
        <v>Medium_risk_sub_purpose_code</v>
      </c>
    </row>
    <row r="1098" spans="1:21" x14ac:dyDescent="0.3">
      <c r="A1098" t="s">
        <v>1144</v>
      </c>
      <c r="B1098" t="s">
        <v>24</v>
      </c>
      <c r="C1098">
        <v>49</v>
      </c>
      <c r="D1098" t="s">
        <v>68</v>
      </c>
      <c r="E1098">
        <v>2011</v>
      </c>
      <c r="F1098">
        <v>34</v>
      </c>
      <c r="G1098">
        <v>0.79272361300000005</v>
      </c>
      <c r="H1098" t="s">
        <v>72</v>
      </c>
      <c r="I1098" t="s">
        <v>46</v>
      </c>
      <c r="J1098" t="s">
        <v>32</v>
      </c>
      <c r="K1098" t="s">
        <v>43</v>
      </c>
      <c r="L1098" t="s">
        <v>34</v>
      </c>
      <c r="M1098" t="s">
        <v>37</v>
      </c>
      <c r="N1098" t="s">
        <v>37</v>
      </c>
      <c r="O1098" t="str">
        <f>VLOOKUP(A1098,Sheet1!A:D,4,0)</f>
        <v>Green</v>
      </c>
      <c r="P1098">
        <f>VLOOKUP(A1098,Sheet1!A:I,8,0)</f>
        <v>0</v>
      </c>
      <c r="Q1098">
        <f>VLOOKUP(A1098,Sheet1!A:I,9,0)</f>
        <v>0</v>
      </c>
      <c r="R1098">
        <f>VLOOKUP(A1098,Sheet1!A:E,5,0)</f>
        <v>28939</v>
      </c>
      <c r="S1098">
        <f>VLOOKUP(A1098,Sheet1!A:F,6,0)</f>
        <v>549841</v>
      </c>
      <c r="U1098" t="str">
        <f>VLOOKUP(A1098,New_scrd!A:H,8,0)</f>
        <v>Medium_risk_sub_purpose_code</v>
      </c>
    </row>
    <row r="1099" spans="1:21" x14ac:dyDescent="0.3">
      <c r="A1099" t="s">
        <v>1145</v>
      </c>
      <c r="B1099" t="s">
        <v>24</v>
      </c>
      <c r="C1099">
        <v>49</v>
      </c>
      <c r="D1099" t="s">
        <v>68</v>
      </c>
      <c r="E1099">
        <v>2008</v>
      </c>
      <c r="F1099">
        <v>39</v>
      </c>
      <c r="G1099">
        <v>0.80413161300000002</v>
      </c>
      <c r="H1099" t="s">
        <v>17</v>
      </c>
      <c r="I1099" t="s">
        <v>50</v>
      </c>
      <c r="J1099" t="s">
        <v>50</v>
      </c>
      <c r="K1099" t="s">
        <v>50</v>
      </c>
      <c r="L1099" t="s">
        <v>50</v>
      </c>
      <c r="M1099" t="s">
        <v>22</v>
      </c>
      <c r="N1099" t="s">
        <v>37</v>
      </c>
      <c r="O1099" t="str">
        <f>VLOOKUP(A1099,Sheet1!A:D,4,0)</f>
        <v>Green</v>
      </c>
      <c r="P1099">
        <f>VLOOKUP(A1099,Sheet1!A:I,8,0)</f>
        <v>497769</v>
      </c>
      <c r="Q1099">
        <f>VLOOKUP(A1099,Sheet1!A:I,9,0)</f>
        <v>0</v>
      </c>
      <c r="R1099">
        <f>VLOOKUP(A1099,Sheet1!A:E,5,0)</f>
        <v>458050.89</v>
      </c>
      <c r="S1099">
        <f>VLOOKUP(A1099,Sheet1!A:F,6,0)</f>
        <v>483740</v>
      </c>
      <c r="U1099" t="str">
        <f>VLOOKUP(A1099,New_scrd!A:H,8,0)</f>
        <v>Low_risk_sub_purpose_code</v>
      </c>
    </row>
    <row r="1100" spans="1:21" x14ac:dyDescent="0.3">
      <c r="A1100" t="s">
        <v>1146</v>
      </c>
      <c r="B1100" t="s">
        <v>24</v>
      </c>
      <c r="C1100">
        <v>49</v>
      </c>
      <c r="D1100" t="s">
        <v>31</v>
      </c>
      <c r="E1100">
        <v>2005</v>
      </c>
      <c r="F1100">
        <v>27</v>
      </c>
      <c r="G1100">
        <v>0.83021756999999996</v>
      </c>
      <c r="H1100" t="s">
        <v>72</v>
      </c>
      <c r="I1100" t="s">
        <v>50</v>
      </c>
      <c r="J1100" t="s">
        <v>50</v>
      </c>
      <c r="K1100" t="s">
        <v>50</v>
      </c>
      <c r="L1100" t="s">
        <v>50</v>
      </c>
      <c r="M1100" t="s">
        <v>37</v>
      </c>
      <c r="N1100" t="s">
        <v>22</v>
      </c>
      <c r="O1100" t="str">
        <f>VLOOKUP(A1100,Sheet1!A:D,4,0)</f>
        <v>Green</v>
      </c>
      <c r="P1100">
        <f>VLOOKUP(A1100,Sheet1!A:I,8,0)</f>
        <v>539741</v>
      </c>
      <c r="Q1100">
        <f>VLOOKUP(A1100,Sheet1!A:I,9,0)</f>
        <v>539741</v>
      </c>
      <c r="R1100">
        <f>VLOOKUP(A1100,Sheet1!A:E,5,0)</f>
        <v>106455.69</v>
      </c>
      <c r="S1100">
        <f>VLOOKUP(A1100,Sheet1!A:F,6,0)</f>
        <v>425180</v>
      </c>
      <c r="U1100" t="str">
        <f>VLOOKUP(A1100,New_scrd!A:H,8,0)</f>
        <v>Medium_risk_sub_purpose_code</v>
      </c>
    </row>
    <row r="1101" spans="1:21" x14ac:dyDescent="0.3">
      <c r="A1101" t="s">
        <v>1147</v>
      </c>
      <c r="B1101" t="s">
        <v>24</v>
      </c>
      <c r="C1101">
        <v>49</v>
      </c>
      <c r="D1101" t="s">
        <v>31</v>
      </c>
      <c r="E1101">
        <v>2008</v>
      </c>
      <c r="F1101">
        <v>36</v>
      </c>
      <c r="G1101">
        <v>0.73020774200000005</v>
      </c>
      <c r="H1101" t="s">
        <v>72</v>
      </c>
      <c r="I1101" t="s">
        <v>50</v>
      </c>
      <c r="J1101" t="s">
        <v>50</v>
      </c>
      <c r="K1101" t="s">
        <v>50</v>
      </c>
      <c r="L1101" t="s">
        <v>50</v>
      </c>
      <c r="M1101" t="s">
        <v>37</v>
      </c>
      <c r="N1101" t="s">
        <v>37</v>
      </c>
      <c r="O1101" t="str">
        <f>VLOOKUP(A1101,Sheet1!A:D,4,0)</f>
        <v>Green</v>
      </c>
      <c r="P1101">
        <f>VLOOKUP(A1101,Sheet1!A:I,8,0)</f>
        <v>532405</v>
      </c>
      <c r="Q1101">
        <f>VLOOKUP(A1101,Sheet1!A:I,9,0)</f>
        <v>0</v>
      </c>
      <c r="R1101">
        <f>VLOOKUP(A1101,Sheet1!A:E,5,0)</f>
        <v>395446.46</v>
      </c>
      <c r="S1101">
        <f>VLOOKUP(A1101,Sheet1!A:F,6,0)</f>
        <v>416081</v>
      </c>
      <c r="U1101" t="str">
        <f>VLOOKUP(A1101,New_scrd!A:H,8,0)</f>
        <v>Medium_risk_sub_purpose_code</v>
      </c>
    </row>
    <row r="1102" spans="1:21" x14ac:dyDescent="0.3">
      <c r="A1102" t="s">
        <v>1148</v>
      </c>
      <c r="B1102" t="s">
        <v>24</v>
      </c>
      <c r="C1102">
        <v>61</v>
      </c>
      <c r="D1102" t="s">
        <v>31</v>
      </c>
      <c r="E1102">
        <v>2013</v>
      </c>
      <c r="F1102">
        <v>30</v>
      </c>
      <c r="G1102">
        <v>0.74421428599999995</v>
      </c>
      <c r="H1102" t="s">
        <v>72</v>
      </c>
      <c r="I1102" t="s">
        <v>63</v>
      </c>
      <c r="J1102" t="s">
        <v>80</v>
      </c>
      <c r="K1102" t="s">
        <v>43</v>
      </c>
      <c r="L1102" t="s">
        <v>34</v>
      </c>
      <c r="M1102" t="s">
        <v>22</v>
      </c>
      <c r="N1102" t="s">
        <v>37</v>
      </c>
      <c r="O1102" t="str">
        <f>VLOOKUP(A1102,Sheet1!A:D,4,0)</f>
        <v>Yellow</v>
      </c>
      <c r="P1102">
        <f>VLOOKUP(A1102,Sheet1!A:I,8,0)</f>
        <v>617068</v>
      </c>
      <c r="Q1102">
        <f>VLOOKUP(A1102,Sheet1!A:I,9,0)</f>
        <v>0</v>
      </c>
      <c r="R1102">
        <f>VLOOKUP(A1102,Sheet1!A:E,5,0)</f>
        <v>462550.25</v>
      </c>
      <c r="S1102">
        <f>VLOOKUP(A1102,Sheet1!A:F,6,0)</f>
        <v>469182</v>
      </c>
      <c r="U1102" t="str">
        <f>VLOOKUP(A1102,New_scrd!A:H,8,0)</f>
        <v>Medium_risk_sub_purpose_code</v>
      </c>
    </row>
    <row r="1103" spans="1:21" x14ac:dyDescent="0.3">
      <c r="A1103" t="s">
        <v>1149</v>
      </c>
      <c r="B1103" t="s">
        <v>24</v>
      </c>
      <c r="C1103">
        <v>49</v>
      </c>
      <c r="D1103" t="s">
        <v>31</v>
      </c>
      <c r="E1103">
        <v>2012</v>
      </c>
      <c r="F1103">
        <v>55</v>
      </c>
      <c r="G1103">
        <v>0.69949756100000005</v>
      </c>
      <c r="H1103" t="s">
        <v>72</v>
      </c>
      <c r="I1103" t="s">
        <v>146</v>
      </c>
      <c r="J1103" t="s">
        <v>32</v>
      </c>
      <c r="K1103" t="s">
        <v>109</v>
      </c>
      <c r="L1103" t="s">
        <v>21</v>
      </c>
      <c r="M1103" t="s">
        <v>37</v>
      </c>
      <c r="N1103" t="s">
        <v>37</v>
      </c>
      <c r="O1103" t="str">
        <f>VLOOKUP(A1103,Sheet1!A:D,4,0)</f>
        <v>NA</v>
      </c>
      <c r="P1103">
        <f>VLOOKUP(A1103,Sheet1!A:I,8,0)</f>
        <v>0</v>
      </c>
      <c r="Q1103">
        <f>VLOOKUP(A1103,Sheet1!A:I,9,0)</f>
        <v>0</v>
      </c>
      <c r="R1103">
        <f>VLOOKUP(A1103,Sheet1!A:E,5,0)</f>
        <v>156998</v>
      </c>
      <c r="S1103">
        <f>VLOOKUP(A1103,Sheet1!A:F,6,0)</f>
        <v>398972</v>
      </c>
      <c r="U1103" t="str">
        <f>VLOOKUP(A1103,New_scrd!A:H,8,0)</f>
        <v>Medium_risk_sub_purpose_code</v>
      </c>
    </row>
    <row r="1104" spans="1:21" x14ac:dyDescent="0.3">
      <c r="A1104" t="s">
        <v>1150</v>
      </c>
      <c r="B1104" t="s">
        <v>24</v>
      </c>
      <c r="C1104">
        <v>61</v>
      </c>
      <c r="D1104" t="s">
        <v>31</v>
      </c>
      <c r="E1104">
        <v>2012</v>
      </c>
      <c r="F1104">
        <v>24</v>
      </c>
      <c r="G1104">
        <v>0.82301427100000002</v>
      </c>
      <c r="H1104" t="s">
        <v>72</v>
      </c>
      <c r="I1104" t="s">
        <v>50</v>
      </c>
      <c r="J1104" t="s">
        <v>50</v>
      </c>
      <c r="K1104" t="s">
        <v>50</v>
      </c>
      <c r="L1104" t="s">
        <v>50</v>
      </c>
      <c r="M1104" t="s">
        <v>37</v>
      </c>
      <c r="N1104" t="s">
        <v>37</v>
      </c>
      <c r="O1104" t="str">
        <f>VLOOKUP(A1104,Sheet1!A:D,4,0)</f>
        <v>Manual</v>
      </c>
      <c r="P1104">
        <f>VLOOKUP(A1104,Sheet1!A:I,8,0)</f>
        <v>953546</v>
      </c>
      <c r="Q1104">
        <f>VLOOKUP(A1104,Sheet1!A:I,9,0)</f>
        <v>953546</v>
      </c>
      <c r="R1104">
        <f>VLOOKUP(A1104,Sheet1!A:E,5,0)</f>
        <v>250541.75</v>
      </c>
      <c r="S1104">
        <f>VLOOKUP(A1104,Sheet1!A:F,6,0)</f>
        <v>593880</v>
      </c>
      <c r="U1104" t="str">
        <f>VLOOKUP(A1104,New_scrd!A:H,8,0)</f>
        <v>Medium_risk_sub_purpose_code</v>
      </c>
    </row>
    <row r="1105" spans="1:21" x14ac:dyDescent="0.3">
      <c r="A1105" t="s">
        <v>1151</v>
      </c>
      <c r="B1105" t="s">
        <v>24</v>
      </c>
      <c r="C1105">
        <v>61</v>
      </c>
      <c r="D1105" t="s">
        <v>68</v>
      </c>
      <c r="E1105">
        <v>2013</v>
      </c>
      <c r="F1105">
        <v>21</v>
      </c>
      <c r="G1105">
        <v>0.62246010399999996</v>
      </c>
      <c r="H1105" t="s">
        <v>17</v>
      </c>
      <c r="I1105" t="s">
        <v>50</v>
      </c>
      <c r="J1105" t="s">
        <v>50</v>
      </c>
      <c r="K1105" t="s">
        <v>50</v>
      </c>
      <c r="L1105" t="s">
        <v>50</v>
      </c>
      <c r="M1105" t="s">
        <v>22</v>
      </c>
      <c r="N1105" t="s">
        <v>22</v>
      </c>
      <c r="O1105" t="str">
        <f>VLOOKUP(A1105,Sheet1!A:D,4,0)</f>
        <v>Manual</v>
      </c>
      <c r="P1105">
        <f>VLOOKUP(A1105,Sheet1!A:I,8,0)</f>
        <v>587462</v>
      </c>
      <c r="Q1105">
        <f>VLOOKUP(A1105,Sheet1!A:I,9,0)</f>
        <v>0</v>
      </c>
      <c r="R1105">
        <f>VLOOKUP(A1105,Sheet1!A:E,5,0)</f>
        <v>181232</v>
      </c>
      <c r="S1105">
        <f>VLOOKUP(A1105,Sheet1!A:F,6,0)</f>
        <v>226540</v>
      </c>
      <c r="U1105" t="str">
        <f>VLOOKUP(A1105,New_scrd!A:H,8,0)</f>
        <v>Low_risk_sub_purpose_code</v>
      </c>
    </row>
    <row r="1106" spans="1:21" x14ac:dyDescent="0.3">
      <c r="A1106" t="s">
        <v>1152</v>
      </c>
      <c r="B1106" t="s">
        <v>24</v>
      </c>
      <c r="C1106">
        <v>61</v>
      </c>
      <c r="D1106" t="s">
        <v>16</v>
      </c>
      <c r="E1106">
        <v>2012</v>
      </c>
      <c r="F1106">
        <v>25</v>
      </c>
      <c r="G1106">
        <v>0.62859211800000003</v>
      </c>
      <c r="H1106" t="s">
        <v>17</v>
      </c>
      <c r="I1106" t="s">
        <v>146</v>
      </c>
      <c r="J1106" t="s">
        <v>160</v>
      </c>
      <c r="K1106" t="s">
        <v>43</v>
      </c>
      <c r="L1106" t="s">
        <v>34</v>
      </c>
      <c r="M1106" t="s">
        <v>22</v>
      </c>
      <c r="N1106" t="s">
        <v>37</v>
      </c>
      <c r="O1106" t="str">
        <f>VLOOKUP(A1106,Sheet1!A:D,4,0)</f>
        <v>Green</v>
      </c>
      <c r="P1106">
        <f>VLOOKUP(A1106,Sheet1!A:I,8,0)</f>
        <v>620160</v>
      </c>
      <c r="Q1106">
        <f>VLOOKUP(A1106,Sheet1!A:I,9,0)</f>
        <v>0</v>
      </c>
      <c r="R1106">
        <f>VLOOKUP(A1106,Sheet1!A:E,5,0)</f>
        <v>258314</v>
      </c>
      <c r="S1106">
        <f>VLOOKUP(A1106,Sheet1!A:F,6,0)</f>
        <v>287448</v>
      </c>
      <c r="U1106" t="str">
        <f>VLOOKUP(A1106,New_scrd!A:H,8,0)</f>
        <v>Low_risk_sub_purpose_code</v>
      </c>
    </row>
    <row r="1107" spans="1:21" x14ac:dyDescent="0.3">
      <c r="A1107" t="s">
        <v>1153</v>
      </c>
      <c r="B1107" t="s">
        <v>24</v>
      </c>
      <c r="C1107">
        <v>49</v>
      </c>
      <c r="D1107" t="s">
        <v>28</v>
      </c>
      <c r="E1107">
        <v>2013</v>
      </c>
      <c r="F1107">
        <v>50</v>
      </c>
      <c r="G1107">
        <v>0.71171142899999995</v>
      </c>
      <c r="H1107" t="s">
        <v>72</v>
      </c>
      <c r="I1107" t="s">
        <v>63</v>
      </c>
      <c r="J1107" t="s">
        <v>32</v>
      </c>
      <c r="K1107" t="s">
        <v>227</v>
      </c>
      <c r="L1107" t="s">
        <v>34</v>
      </c>
      <c r="M1107" t="s">
        <v>22</v>
      </c>
      <c r="N1107" t="s">
        <v>37</v>
      </c>
      <c r="O1107" t="str">
        <f>VLOOKUP(A1107,Sheet1!A:D,4,0)</f>
        <v>NA</v>
      </c>
      <c r="P1107">
        <f>VLOOKUP(A1107,Sheet1!A:I,8,0)</f>
        <v>679468</v>
      </c>
      <c r="Q1107">
        <f>VLOOKUP(A1107,Sheet1!A:I,9,0)</f>
        <v>0</v>
      </c>
      <c r="R1107">
        <f>VLOOKUP(A1107,Sheet1!A:E,5,0)</f>
        <v>388843</v>
      </c>
      <c r="S1107">
        <f>VLOOKUP(A1107,Sheet1!A:F,6,0)</f>
        <v>388843</v>
      </c>
      <c r="U1107" t="str">
        <f>VLOOKUP(A1107,New_scrd!A:H,8,0)</f>
        <v>Medium_risk_sub_purpose_code</v>
      </c>
    </row>
    <row r="1108" spans="1:21" x14ac:dyDescent="0.3">
      <c r="A1108" t="s">
        <v>1154</v>
      </c>
      <c r="B1108" t="s">
        <v>24</v>
      </c>
      <c r="C1108">
        <v>61</v>
      </c>
      <c r="D1108" t="s">
        <v>16</v>
      </c>
      <c r="E1108">
        <v>2014</v>
      </c>
      <c r="F1108">
        <v>21</v>
      </c>
      <c r="G1108">
        <v>0.71565965300000001</v>
      </c>
      <c r="H1108" t="s">
        <v>514</v>
      </c>
      <c r="I1108" t="s">
        <v>50</v>
      </c>
      <c r="J1108" t="s">
        <v>50</v>
      </c>
      <c r="K1108" t="s">
        <v>50</v>
      </c>
      <c r="L1108" t="s">
        <v>50</v>
      </c>
      <c r="M1108" t="s">
        <v>22</v>
      </c>
      <c r="N1108" t="s">
        <v>37</v>
      </c>
      <c r="O1108" t="str">
        <f>VLOOKUP(A1108,Sheet1!A:D,4,0)</f>
        <v>NA</v>
      </c>
      <c r="P1108">
        <f>VLOOKUP(A1108,Sheet1!A:I,8,0)</f>
        <v>698808</v>
      </c>
      <c r="Q1108">
        <f>VLOOKUP(A1108,Sheet1!A:I,9,0)</f>
        <v>0</v>
      </c>
      <c r="R1108">
        <f>VLOOKUP(A1108,Sheet1!A:E,5,0)</f>
        <v>405561.01</v>
      </c>
      <c r="S1108">
        <f>VLOOKUP(A1108,Sheet1!A:F,6,0)</f>
        <v>429200</v>
      </c>
      <c r="U1108" t="str">
        <f>VLOOKUP(A1108,New_scrd!A:H,8,0)</f>
        <v>High_risk_sub_purpose_code</v>
      </c>
    </row>
    <row r="1109" spans="1:21" x14ac:dyDescent="0.3">
      <c r="A1109" t="s">
        <v>1155</v>
      </c>
      <c r="B1109" t="s">
        <v>24</v>
      </c>
      <c r="C1109">
        <v>60</v>
      </c>
      <c r="D1109" t="s">
        <v>28</v>
      </c>
      <c r="E1109">
        <v>2014</v>
      </c>
      <c r="F1109">
        <v>35</v>
      </c>
      <c r="G1109">
        <v>0.69223089400000004</v>
      </c>
      <c r="H1109" t="s">
        <v>17</v>
      </c>
      <c r="I1109" t="s">
        <v>146</v>
      </c>
      <c r="J1109" t="s">
        <v>32</v>
      </c>
      <c r="K1109" t="s">
        <v>78</v>
      </c>
      <c r="L1109" t="s">
        <v>34</v>
      </c>
      <c r="M1109" t="s">
        <v>37</v>
      </c>
      <c r="N1109" t="s">
        <v>37</v>
      </c>
      <c r="O1109" t="str">
        <f>VLOOKUP(A1109,Sheet1!A:D,4,0)</f>
        <v>Manual</v>
      </c>
      <c r="P1109">
        <f>VLOOKUP(A1109,Sheet1!A:I,8,0)</f>
        <v>0</v>
      </c>
      <c r="Q1109">
        <f>VLOOKUP(A1109,Sheet1!A:I,9,0)</f>
        <v>0</v>
      </c>
      <c r="R1109">
        <f>VLOOKUP(A1109,Sheet1!A:E,5,0)</f>
        <v>1501</v>
      </c>
      <c r="S1109">
        <f>VLOOKUP(A1109,Sheet1!A:F,6,0)</f>
        <v>359205</v>
      </c>
      <c r="U1109" t="str">
        <f>VLOOKUP(A1109,New_scrd!A:H,8,0)</f>
        <v>Low_risk_sub_purpose_code</v>
      </c>
    </row>
    <row r="1110" spans="1:21" x14ac:dyDescent="0.3">
      <c r="A1110" t="s">
        <v>1156</v>
      </c>
      <c r="B1110" t="s">
        <v>24</v>
      </c>
      <c r="C1110">
        <v>61</v>
      </c>
      <c r="D1110" t="s">
        <v>31</v>
      </c>
      <c r="E1110">
        <v>2010</v>
      </c>
      <c r="F1110">
        <v>48</v>
      </c>
      <c r="G1110">
        <v>0.74269682800000003</v>
      </c>
      <c r="H1110" t="s">
        <v>72</v>
      </c>
      <c r="I1110" t="s">
        <v>50</v>
      </c>
      <c r="J1110" t="s">
        <v>50</v>
      </c>
      <c r="K1110" t="s">
        <v>50</v>
      </c>
      <c r="L1110" t="s">
        <v>50</v>
      </c>
      <c r="M1110" t="s">
        <v>22</v>
      </c>
      <c r="N1110" t="s">
        <v>37</v>
      </c>
      <c r="O1110" t="str">
        <f>VLOOKUP(A1110,Sheet1!A:D,4,0)</f>
        <v>Yellow</v>
      </c>
      <c r="P1110">
        <f>VLOOKUP(A1110,Sheet1!A:I,8,0)</f>
        <v>621755</v>
      </c>
      <c r="Q1110">
        <f>VLOOKUP(A1110,Sheet1!A:I,9,0)</f>
        <v>0</v>
      </c>
      <c r="R1110">
        <f>VLOOKUP(A1110,Sheet1!A:E,5,0)</f>
        <v>405320</v>
      </c>
      <c r="S1110">
        <f>VLOOKUP(A1110,Sheet1!A:F,6,0)</f>
        <v>454005</v>
      </c>
      <c r="U1110" t="str">
        <f>VLOOKUP(A1110,New_scrd!A:H,8,0)</f>
        <v>Medium_risk_sub_purpose_code</v>
      </c>
    </row>
    <row r="1111" spans="1:21" x14ac:dyDescent="0.3">
      <c r="A1111" t="s">
        <v>1157</v>
      </c>
      <c r="B1111" t="s">
        <v>24</v>
      </c>
      <c r="C1111">
        <v>48</v>
      </c>
      <c r="D1111" t="s">
        <v>16</v>
      </c>
      <c r="E1111">
        <v>2013</v>
      </c>
      <c r="F1111">
        <v>71</v>
      </c>
      <c r="G1111">
        <v>0.63875000000000004</v>
      </c>
      <c r="H1111" t="s">
        <v>17</v>
      </c>
      <c r="I1111" t="s">
        <v>293</v>
      </c>
      <c r="J1111" t="s">
        <v>32</v>
      </c>
      <c r="K1111" t="s">
        <v>227</v>
      </c>
      <c r="L1111" t="s">
        <v>34</v>
      </c>
      <c r="M1111" t="s">
        <v>37</v>
      </c>
      <c r="N1111" t="s">
        <v>37</v>
      </c>
      <c r="O1111" t="str">
        <f>VLOOKUP(A1111,Sheet1!A:D,4,0)</f>
        <v>Manual</v>
      </c>
      <c r="P1111">
        <f>VLOOKUP(A1111,Sheet1!A:I,8,0)</f>
        <v>679732</v>
      </c>
      <c r="Q1111">
        <f>VLOOKUP(A1111,Sheet1!A:I,9,0)</f>
        <v>0</v>
      </c>
      <c r="R1111">
        <f>VLOOKUP(A1111,Sheet1!A:E,5,0)</f>
        <v>383801</v>
      </c>
      <c r="S1111">
        <f>VLOOKUP(A1111,Sheet1!A:F,6,0)</f>
        <v>383241</v>
      </c>
      <c r="U1111" t="str">
        <f>VLOOKUP(A1111,New_scrd!A:H,8,0)</f>
        <v>Low_risk_sub_purpose_code</v>
      </c>
    </row>
    <row r="1112" spans="1:21" x14ac:dyDescent="0.3">
      <c r="A1112" t="s">
        <v>1158</v>
      </c>
      <c r="B1112" t="s">
        <v>24</v>
      </c>
      <c r="C1112">
        <v>49</v>
      </c>
      <c r="D1112" t="s">
        <v>31</v>
      </c>
      <c r="E1112">
        <v>2008</v>
      </c>
      <c r="F1112">
        <v>21</v>
      </c>
      <c r="G1112">
        <v>0.80361290299999999</v>
      </c>
      <c r="H1112" t="s">
        <v>72</v>
      </c>
      <c r="I1112" t="s">
        <v>50</v>
      </c>
      <c r="J1112" t="s">
        <v>50</v>
      </c>
      <c r="K1112" t="s">
        <v>50</v>
      </c>
      <c r="L1112" t="s">
        <v>50</v>
      </c>
      <c r="M1112" t="s">
        <v>37</v>
      </c>
      <c r="N1112" t="s">
        <v>37</v>
      </c>
      <c r="O1112" t="str">
        <f>VLOOKUP(A1112,Sheet1!A:D,4,0)</f>
        <v>Manual</v>
      </c>
      <c r="P1112">
        <f>VLOOKUP(A1112,Sheet1!A:I,8,0)</f>
        <v>0</v>
      </c>
      <c r="Q1112">
        <f>VLOOKUP(A1112,Sheet1!A:I,9,0)</f>
        <v>0</v>
      </c>
      <c r="R1112">
        <f>VLOOKUP(A1112,Sheet1!A:E,5,0)</f>
        <v>24591</v>
      </c>
      <c r="S1112">
        <f>VLOOKUP(A1112,Sheet1!A:F,6,0)</f>
        <v>295092</v>
      </c>
      <c r="U1112" t="str">
        <f>VLOOKUP(A1112,New_scrd!A:H,8,0)</f>
        <v>Medium_risk_sub_purpose_code</v>
      </c>
    </row>
    <row r="1113" spans="1:21" x14ac:dyDescent="0.3">
      <c r="A1113" t="s">
        <v>1159</v>
      </c>
      <c r="B1113" t="s">
        <v>24</v>
      </c>
      <c r="C1113">
        <v>61</v>
      </c>
      <c r="D1113" t="s">
        <v>28</v>
      </c>
      <c r="E1113">
        <v>2012</v>
      </c>
      <c r="F1113">
        <v>50</v>
      </c>
      <c r="G1113">
        <v>0.69589031400000001</v>
      </c>
      <c r="H1113" t="s">
        <v>514</v>
      </c>
      <c r="I1113" t="s">
        <v>50</v>
      </c>
      <c r="J1113" t="s">
        <v>50</v>
      </c>
      <c r="K1113" t="s">
        <v>50</v>
      </c>
      <c r="L1113" t="s">
        <v>50</v>
      </c>
      <c r="M1113" t="s">
        <v>22</v>
      </c>
      <c r="N1113" t="s">
        <v>37</v>
      </c>
      <c r="O1113" t="str">
        <f>VLOOKUP(A1113,Sheet1!A:D,4,0)</f>
        <v>NA</v>
      </c>
      <c r="P1113">
        <f>VLOOKUP(A1113,Sheet1!A:I,8,0)</f>
        <v>624653</v>
      </c>
      <c r="Q1113">
        <f>VLOOKUP(A1113,Sheet1!A:I,9,0)</f>
        <v>0</v>
      </c>
      <c r="R1113">
        <f>VLOOKUP(A1113,Sheet1!A:E,5,0)</f>
        <v>321347</v>
      </c>
      <c r="S1113">
        <f>VLOOKUP(A1113,Sheet1!A:F,6,0)</f>
        <v>354315</v>
      </c>
      <c r="U1113" t="str">
        <f>VLOOKUP(A1113,New_scrd!A:H,8,0)</f>
        <v>High_risk_sub_purpose_code</v>
      </c>
    </row>
    <row r="1114" spans="1:21" x14ac:dyDescent="0.3">
      <c r="A1114" t="s">
        <v>1160</v>
      </c>
      <c r="B1114" t="s">
        <v>24</v>
      </c>
      <c r="C1114">
        <v>49</v>
      </c>
      <c r="D1114" t="s">
        <v>68</v>
      </c>
      <c r="E1114">
        <v>2005</v>
      </c>
      <c r="F1114">
        <v>19</v>
      </c>
      <c r="G1114">
        <v>0.62216822400000005</v>
      </c>
      <c r="H1114" t="s">
        <v>17</v>
      </c>
      <c r="I1114" t="s">
        <v>50</v>
      </c>
      <c r="J1114" t="s">
        <v>50</v>
      </c>
      <c r="K1114" t="s">
        <v>50</v>
      </c>
      <c r="L1114" t="s">
        <v>50</v>
      </c>
      <c r="M1114" t="s">
        <v>22</v>
      </c>
      <c r="N1114" t="s">
        <v>37</v>
      </c>
      <c r="O1114" t="str">
        <f>VLOOKUP(A1114,Sheet1!A:D,4,0)</f>
        <v>Green</v>
      </c>
      <c r="P1114">
        <f>VLOOKUP(A1114,Sheet1!A:I,8,0)</f>
        <v>371282</v>
      </c>
      <c r="Q1114">
        <f>VLOOKUP(A1114,Sheet1!A:I,9,0)</f>
        <v>0</v>
      </c>
      <c r="R1114">
        <f>VLOOKUP(A1114,Sheet1!A:E,5,0)</f>
        <v>189508</v>
      </c>
      <c r="S1114">
        <f>VLOOKUP(A1114,Sheet1!A:F,6,0)</f>
        <v>189508</v>
      </c>
      <c r="U1114" t="str">
        <f>VLOOKUP(A1114,New_scrd!A:H,8,0)</f>
        <v>Low_risk_sub_purpose_code</v>
      </c>
    </row>
    <row r="1115" spans="1:21" x14ac:dyDescent="0.3">
      <c r="A1115" t="s">
        <v>1161</v>
      </c>
      <c r="B1115" t="s">
        <v>24</v>
      </c>
      <c r="C1115">
        <v>73</v>
      </c>
      <c r="D1115" t="s">
        <v>16</v>
      </c>
      <c r="E1115">
        <v>2009</v>
      </c>
      <c r="F1115">
        <v>20</v>
      </c>
      <c r="G1115">
        <v>0.82670328400000004</v>
      </c>
      <c r="H1115" t="s">
        <v>72</v>
      </c>
      <c r="I1115" t="s">
        <v>50</v>
      </c>
      <c r="J1115" t="s">
        <v>50</v>
      </c>
      <c r="K1115" t="s">
        <v>50</v>
      </c>
      <c r="L1115" t="s">
        <v>50</v>
      </c>
      <c r="M1115" t="s">
        <v>37</v>
      </c>
      <c r="N1115" t="s">
        <v>37</v>
      </c>
      <c r="O1115" t="str">
        <f>VLOOKUP(A1115,Sheet1!A:D,4,0)</f>
        <v>Manual</v>
      </c>
      <c r="P1115">
        <f>VLOOKUP(A1115,Sheet1!A:I,8,0)</f>
        <v>0</v>
      </c>
      <c r="Q1115">
        <f>VLOOKUP(A1115,Sheet1!A:I,9,0)</f>
        <v>0</v>
      </c>
      <c r="R1115">
        <f>VLOOKUP(A1115,Sheet1!A:E,5,0)</f>
        <v>23113</v>
      </c>
      <c r="S1115">
        <f>VLOOKUP(A1115,Sheet1!A:F,6,0)</f>
        <v>416034</v>
      </c>
      <c r="U1115" t="str">
        <f>VLOOKUP(A1115,New_scrd!A:H,8,0)</f>
        <v>Medium_risk_sub_purpose_code</v>
      </c>
    </row>
    <row r="1116" spans="1:21" x14ac:dyDescent="0.3">
      <c r="A1116" t="s">
        <v>1162</v>
      </c>
      <c r="B1116" t="s">
        <v>15</v>
      </c>
      <c r="C1116">
        <v>61</v>
      </c>
      <c r="D1116" t="s">
        <v>28</v>
      </c>
      <c r="E1116">
        <v>2010</v>
      </c>
      <c r="F1116">
        <v>22</v>
      </c>
      <c r="G1116">
        <v>0.827391141</v>
      </c>
      <c r="H1116" t="s">
        <v>514</v>
      </c>
      <c r="I1116" t="s">
        <v>50</v>
      </c>
      <c r="J1116" t="s">
        <v>50</v>
      </c>
      <c r="K1116" t="s">
        <v>50</v>
      </c>
      <c r="L1116" t="s">
        <v>50</v>
      </c>
      <c r="M1116" t="s">
        <v>37</v>
      </c>
      <c r="N1116" t="s">
        <v>37</v>
      </c>
      <c r="O1116" t="str">
        <f>VLOOKUP(A1116,Sheet1!A:D,4,0)</f>
        <v>NA</v>
      </c>
      <c r="P1116">
        <f>VLOOKUP(A1116,Sheet1!A:I,8,0)</f>
        <v>789145</v>
      </c>
      <c r="Q1116">
        <f>VLOOKUP(A1116,Sheet1!A:I,9,0)</f>
        <v>789145</v>
      </c>
      <c r="R1116">
        <f>VLOOKUP(A1116,Sheet1!A:E,5,0)</f>
        <v>265622.39</v>
      </c>
      <c r="S1116">
        <f>VLOOKUP(A1116,Sheet1!A:F,6,0)</f>
        <v>368312</v>
      </c>
      <c r="U1116" t="str">
        <f>VLOOKUP(A1116,New_scrd!A:H,8,0)</f>
        <v>High_risk_sub_purpose_code</v>
      </c>
    </row>
    <row r="1117" spans="1:21" x14ac:dyDescent="0.3">
      <c r="A1117" t="s">
        <v>1163</v>
      </c>
      <c r="B1117" t="s">
        <v>15</v>
      </c>
      <c r="C1117">
        <v>49</v>
      </c>
      <c r="D1117" t="s">
        <v>31</v>
      </c>
      <c r="E1117">
        <v>2006</v>
      </c>
      <c r="F1117">
        <v>36</v>
      </c>
      <c r="G1117">
        <v>0.69639142899999995</v>
      </c>
      <c r="H1117" t="s">
        <v>72</v>
      </c>
      <c r="I1117" t="s">
        <v>46</v>
      </c>
      <c r="J1117" t="s">
        <v>80</v>
      </c>
      <c r="K1117" t="s">
        <v>227</v>
      </c>
      <c r="L1117" t="s">
        <v>34</v>
      </c>
      <c r="M1117" t="s">
        <v>37</v>
      </c>
      <c r="N1117" t="s">
        <v>22</v>
      </c>
      <c r="O1117" t="str">
        <f>VLOOKUP(A1117,Sheet1!A:D,4,0)</f>
        <v>Green</v>
      </c>
      <c r="P1117">
        <f>VLOOKUP(A1117,Sheet1!A:I,8,0)</f>
        <v>431922</v>
      </c>
      <c r="Q1117">
        <f>VLOOKUP(A1117,Sheet1!A:I,9,0)</f>
        <v>431922</v>
      </c>
      <c r="R1117">
        <f>VLOOKUP(A1117,Sheet1!A:E,5,0)</f>
        <v>297399.58999999898</v>
      </c>
      <c r="S1117">
        <f>VLOOKUP(A1117,Sheet1!A:F,6,0)</f>
        <v>376299</v>
      </c>
      <c r="U1117" t="str">
        <f>VLOOKUP(A1117,New_scrd!A:H,8,0)</f>
        <v>Medium_risk_sub_purpose_code</v>
      </c>
    </row>
    <row r="1118" spans="1:21" x14ac:dyDescent="0.3">
      <c r="A1118" t="s">
        <v>1164</v>
      </c>
      <c r="B1118" t="s">
        <v>24</v>
      </c>
      <c r="C1118">
        <v>36</v>
      </c>
      <c r="D1118" t="s">
        <v>414</v>
      </c>
      <c r="E1118">
        <v>2013</v>
      </c>
      <c r="F1118">
        <v>36</v>
      </c>
      <c r="G1118">
        <v>0.22038461500000001</v>
      </c>
      <c r="H1118" t="s">
        <v>17</v>
      </c>
      <c r="I1118" t="s">
        <v>293</v>
      </c>
      <c r="J1118" t="s">
        <v>32</v>
      </c>
      <c r="K1118" t="s">
        <v>227</v>
      </c>
      <c r="L1118" t="s">
        <v>34</v>
      </c>
      <c r="M1118" t="s">
        <v>37</v>
      </c>
      <c r="N1118" t="s">
        <v>22</v>
      </c>
      <c r="O1118" t="str">
        <f>VLOOKUP(A1118,Sheet1!A:D,4,0)</f>
        <v>Manual</v>
      </c>
      <c r="P1118">
        <f>VLOOKUP(A1118,Sheet1!A:I,8,0)</f>
        <v>208266</v>
      </c>
      <c r="Q1118">
        <f>VLOOKUP(A1118,Sheet1!A:I,9,0)</f>
        <v>208266</v>
      </c>
      <c r="R1118">
        <f>VLOOKUP(A1118,Sheet1!A:E,5,0)</f>
        <v>132184</v>
      </c>
      <c r="S1118">
        <f>VLOOKUP(A1118,Sheet1!A:F,6,0)</f>
        <v>171195</v>
      </c>
      <c r="U1118" t="str">
        <f>VLOOKUP(A1118,New_scrd!A:H,8,0)</f>
        <v>Low_risk_sub_purpose_code</v>
      </c>
    </row>
    <row r="1119" spans="1:21" x14ac:dyDescent="0.3">
      <c r="A1119" t="s">
        <v>1165</v>
      </c>
      <c r="B1119" t="s">
        <v>24</v>
      </c>
      <c r="C1119">
        <v>48</v>
      </c>
      <c r="D1119" t="s">
        <v>414</v>
      </c>
      <c r="E1119">
        <v>2014</v>
      </c>
      <c r="F1119">
        <v>36</v>
      </c>
      <c r="G1119">
        <v>0.74259043199999997</v>
      </c>
      <c r="H1119" t="s">
        <v>17</v>
      </c>
      <c r="I1119" t="s">
        <v>54</v>
      </c>
      <c r="J1119" t="s">
        <v>19</v>
      </c>
      <c r="K1119" t="s">
        <v>43</v>
      </c>
      <c r="L1119" t="s">
        <v>34</v>
      </c>
      <c r="M1119" t="s">
        <v>37</v>
      </c>
      <c r="N1119" t="s">
        <v>37</v>
      </c>
      <c r="O1119" t="str">
        <f>VLOOKUP(A1119,Sheet1!A:D,4,0)</f>
        <v>Manual</v>
      </c>
      <c r="P1119">
        <f>VLOOKUP(A1119,Sheet1!A:I,8,0)</f>
        <v>750212</v>
      </c>
      <c r="Q1119">
        <f>VLOOKUP(A1119,Sheet1!A:I,9,0)</f>
        <v>0</v>
      </c>
      <c r="R1119">
        <f>VLOOKUP(A1119,Sheet1!A:E,5,0)</f>
        <v>336000</v>
      </c>
      <c r="S1119">
        <f>VLOOKUP(A1119,Sheet1!A:F,6,0)</f>
        <v>418530</v>
      </c>
      <c r="U1119" t="str">
        <f>VLOOKUP(A1119,New_scrd!A:H,8,0)</f>
        <v>Low_risk_sub_purpose_code</v>
      </c>
    </row>
    <row r="1120" spans="1:21" x14ac:dyDescent="0.3">
      <c r="A1120" t="s">
        <v>1166</v>
      </c>
      <c r="B1120" t="s">
        <v>24</v>
      </c>
      <c r="C1120">
        <v>61</v>
      </c>
      <c r="D1120" t="s">
        <v>28</v>
      </c>
      <c r="E1120">
        <v>2009</v>
      </c>
      <c r="F1120">
        <v>29</v>
      </c>
      <c r="G1120">
        <v>0.80689222199999999</v>
      </c>
      <c r="H1120" t="s">
        <v>72</v>
      </c>
      <c r="I1120" t="s">
        <v>50</v>
      </c>
      <c r="J1120" t="s">
        <v>50</v>
      </c>
      <c r="K1120" t="s">
        <v>50</v>
      </c>
      <c r="L1120" t="s">
        <v>50</v>
      </c>
      <c r="M1120" t="s">
        <v>37</v>
      </c>
      <c r="N1120" t="s">
        <v>37</v>
      </c>
      <c r="O1120" t="str">
        <f>VLOOKUP(A1120,Sheet1!A:D,4,0)</f>
        <v>Manual</v>
      </c>
      <c r="P1120">
        <f>VLOOKUP(A1120,Sheet1!A:I,8,0)</f>
        <v>666161</v>
      </c>
      <c r="Q1120">
        <f>VLOOKUP(A1120,Sheet1!A:I,9,0)</f>
        <v>666161</v>
      </c>
      <c r="R1120">
        <f>VLOOKUP(A1120,Sheet1!A:E,5,0)</f>
        <v>49754</v>
      </c>
      <c r="S1120">
        <f>VLOOKUP(A1120,Sheet1!A:F,6,0)</f>
        <v>348278</v>
      </c>
      <c r="U1120" t="str">
        <f>VLOOKUP(A1120,New_scrd!A:H,8,0)</f>
        <v>Medium_risk_sub_purpose_code</v>
      </c>
    </row>
    <row r="1121" spans="1:21" x14ac:dyDescent="0.3">
      <c r="A1121" t="s">
        <v>1167</v>
      </c>
      <c r="B1121" t="s">
        <v>24</v>
      </c>
      <c r="C1121">
        <v>61</v>
      </c>
      <c r="D1121" t="s">
        <v>28</v>
      </c>
      <c r="E1121">
        <v>2007</v>
      </c>
      <c r="F1121">
        <v>34</v>
      </c>
      <c r="G1121">
        <v>0.69527395000000003</v>
      </c>
      <c r="H1121" t="s">
        <v>72</v>
      </c>
      <c r="I1121" t="s">
        <v>50</v>
      </c>
      <c r="J1121" t="s">
        <v>50</v>
      </c>
      <c r="K1121" t="s">
        <v>50</v>
      </c>
      <c r="L1121" t="s">
        <v>50</v>
      </c>
      <c r="M1121" t="s">
        <v>37</v>
      </c>
      <c r="N1121" t="s">
        <v>37</v>
      </c>
      <c r="O1121" t="str">
        <f>VLOOKUP(A1121,Sheet1!A:D,4,0)</f>
        <v>Green</v>
      </c>
      <c r="P1121">
        <f>VLOOKUP(A1121,Sheet1!A:I,8,0)</f>
        <v>485884</v>
      </c>
      <c r="Q1121">
        <f>VLOOKUP(A1121,Sheet1!A:I,9,0)</f>
        <v>0</v>
      </c>
      <c r="R1121">
        <f>VLOOKUP(A1121,Sheet1!A:E,5,0)</f>
        <v>357648</v>
      </c>
      <c r="S1121">
        <f>VLOOKUP(A1121,Sheet1!A:F,6,0)</f>
        <v>359560</v>
      </c>
      <c r="U1121" t="str">
        <f>VLOOKUP(A1121,New_scrd!A:H,8,0)</f>
        <v>Medium_risk_sub_purpose_code</v>
      </c>
    </row>
    <row r="1122" spans="1:21" x14ac:dyDescent="0.3">
      <c r="A1122" t="s">
        <v>1168</v>
      </c>
      <c r="B1122" t="s">
        <v>24</v>
      </c>
      <c r="C1122">
        <v>36</v>
      </c>
      <c r="D1122" t="s">
        <v>414</v>
      </c>
      <c r="E1122">
        <v>2008</v>
      </c>
      <c r="F1122">
        <v>36</v>
      </c>
      <c r="G1122">
        <v>0.32901960800000002</v>
      </c>
      <c r="H1122" t="s">
        <v>17</v>
      </c>
      <c r="I1122" t="s">
        <v>293</v>
      </c>
      <c r="J1122" t="s">
        <v>32</v>
      </c>
      <c r="K1122" t="s">
        <v>78</v>
      </c>
      <c r="L1122" t="s">
        <v>34</v>
      </c>
      <c r="M1122" t="s">
        <v>22</v>
      </c>
      <c r="N1122" t="s">
        <v>22</v>
      </c>
      <c r="O1122" t="str">
        <f>VLOOKUP(A1122,Sheet1!A:D,4,0)</f>
        <v>Manual</v>
      </c>
      <c r="P1122">
        <f>VLOOKUP(A1122,Sheet1!A:I,8,0)</f>
        <v>194332</v>
      </c>
      <c r="Q1122">
        <f>VLOOKUP(A1122,Sheet1!A:I,9,0)</f>
        <v>0</v>
      </c>
      <c r="R1122">
        <f>VLOOKUP(A1122,Sheet1!A:E,5,0)</f>
        <v>163343</v>
      </c>
      <c r="S1122">
        <f>VLOOKUP(A1122,Sheet1!A:F,6,0)</f>
        <v>168195</v>
      </c>
      <c r="U1122" t="str">
        <f>VLOOKUP(A1122,New_scrd!A:H,8,0)</f>
        <v>Low_risk_sub_purpose_code</v>
      </c>
    </row>
    <row r="1123" spans="1:21" x14ac:dyDescent="0.3">
      <c r="A1123" t="s">
        <v>1169</v>
      </c>
      <c r="B1123" t="s">
        <v>24</v>
      </c>
      <c r="C1123">
        <v>73</v>
      </c>
      <c r="D1123" t="s">
        <v>31</v>
      </c>
      <c r="E1123">
        <v>2011</v>
      </c>
      <c r="F1123">
        <v>38</v>
      </c>
      <c r="G1123">
        <v>0.87206555600000002</v>
      </c>
      <c r="H1123" t="s">
        <v>72</v>
      </c>
      <c r="I1123" t="s">
        <v>50</v>
      </c>
      <c r="J1123" t="s">
        <v>50</v>
      </c>
      <c r="K1123" t="s">
        <v>50</v>
      </c>
      <c r="L1123" t="s">
        <v>50</v>
      </c>
      <c r="M1123" t="s">
        <v>37</v>
      </c>
      <c r="N1123" t="s">
        <v>37</v>
      </c>
      <c r="O1123" t="str">
        <f>VLOOKUP(A1123,Sheet1!A:D,4,0)</f>
        <v>Manual</v>
      </c>
      <c r="P1123">
        <f>VLOOKUP(A1123,Sheet1!A:I,8,0)</f>
        <v>793229</v>
      </c>
      <c r="Q1123">
        <f>VLOOKUP(A1123,Sheet1!A:I,9,0)</f>
        <v>793229</v>
      </c>
      <c r="R1123">
        <f>VLOOKUP(A1123,Sheet1!A:E,5,0)</f>
        <v>25601</v>
      </c>
      <c r="S1123">
        <f>VLOOKUP(A1123,Sheet1!A:F,6,0)</f>
        <v>460818</v>
      </c>
      <c r="U1123" t="str">
        <f>VLOOKUP(A1123,New_scrd!A:H,8,0)</f>
        <v>Medium_risk_sub_purpose_code</v>
      </c>
    </row>
    <row r="1124" spans="1:21" x14ac:dyDescent="0.3">
      <c r="A1124" t="s">
        <v>1170</v>
      </c>
      <c r="B1124" t="s">
        <v>24</v>
      </c>
      <c r="C1124">
        <v>61</v>
      </c>
      <c r="D1124" t="s">
        <v>31</v>
      </c>
      <c r="E1124">
        <v>2010</v>
      </c>
      <c r="F1124">
        <v>26</v>
      </c>
      <c r="G1124">
        <v>0.82788187899999999</v>
      </c>
      <c r="H1124" t="s">
        <v>72</v>
      </c>
      <c r="I1124" t="s">
        <v>50</v>
      </c>
      <c r="J1124" t="s">
        <v>50</v>
      </c>
      <c r="K1124" t="s">
        <v>50</v>
      </c>
      <c r="L1124" t="s">
        <v>50</v>
      </c>
      <c r="M1124" t="s">
        <v>37</v>
      </c>
      <c r="N1124" t="s">
        <v>37</v>
      </c>
      <c r="O1124" t="str">
        <f>VLOOKUP(A1124,Sheet1!A:D,4,0)</f>
        <v>NA</v>
      </c>
      <c r="P1124">
        <f>VLOOKUP(A1124,Sheet1!A:I,8,0)</f>
        <v>743022</v>
      </c>
      <c r="Q1124">
        <f>VLOOKUP(A1124,Sheet1!A:I,9,0)</f>
        <v>743022</v>
      </c>
      <c r="R1124">
        <f>VLOOKUP(A1124,Sheet1!A:E,5,0)</f>
        <v>420704.57</v>
      </c>
      <c r="S1124">
        <f>VLOOKUP(A1124,Sheet1!A:F,6,0)</f>
        <v>508573</v>
      </c>
      <c r="U1124" t="str">
        <f>VLOOKUP(A1124,New_scrd!A:H,8,0)</f>
        <v>Medium_risk_sub_purpose_code</v>
      </c>
    </row>
    <row r="1125" spans="1:21" x14ac:dyDescent="0.3">
      <c r="A1125" t="s">
        <v>1171</v>
      </c>
      <c r="B1125" t="s">
        <v>24</v>
      </c>
      <c r="C1125">
        <v>61</v>
      </c>
      <c r="D1125" t="s">
        <v>28</v>
      </c>
      <c r="E1125">
        <v>2005</v>
      </c>
      <c r="F1125">
        <v>30</v>
      </c>
      <c r="G1125">
        <v>0.82490915899999995</v>
      </c>
      <c r="H1125" t="s">
        <v>72</v>
      </c>
      <c r="I1125" t="s">
        <v>50</v>
      </c>
      <c r="J1125" t="s">
        <v>50</v>
      </c>
      <c r="K1125" t="s">
        <v>50</v>
      </c>
      <c r="L1125" t="s">
        <v>50</v>
      </c>
      <c r="M1125" t="s">
        <v>37</v>
      </c>
      <c r="N1125" t="s">
        <v>37</v>
      </c>
      <c r="O1125" t="str">
        <f>VLOOKUP(A1125,Sheet1!A:D,4,0)</f>
        <v>Manual</v>
      </c>
      <c r="P1125">
        <f>VLOOKUP(A1125,Sheet1!A:I,8,0)</f>
        <v>509884</v>
      </c>
      <c r="Q1125">
        <f>VLOOKUP(A1125,Sheet1!A:I,9,0)</f>
        <v>509884</v>
      </c>
      <c r="R1125">
        <f>VLOOKUP(A1125,Sheet1!A:E,5,0)</f>
        <v>177624</v>
      </c>
      <c r="S1125">
        <f>VLOOKUP(A1125,Sheet1!A:F,6,0)</f>
        <v>332956</v>
      </c>
      <c r="U1125" t="str">
        <f>VLOOKUP(A1125,New_scrd!A:H,8,0)</f>
        <v>Medium_risk_sub_purpose_code</v>
      </c>
    </row>
    <row r="1126" spans="1:21" x14ac:dyDescent="0.3">
      <c r="A1126" t="s">
        <v>1172</v>
      </c>
      <c r="B1126" t="s">
        <v>24</v>
      </c>
      <c r="C1126">
        <v>49</v>
      </c>
      <c r="D1126" t="s">
        <v>28</v>
      </c>
      <c r="E1126">
        <v>2010</v>
      </c>
      <c r="F1126">
        <v>30</v>
      </c>
      <c r="G1126">
        <v>0.62448219199999999</v>
      </c>
      <c r="H1126" t="s">
        <v>17</v>
      </c>
      <c r="I1126" t="s">
        <v>63</v>
      </c>
      <c r="J1126" t="s">
        <v>525</v>
      </c>
      <c r="K1126" t="s">
        <v>78</v>
      </c>
      <c r="L1126" t="s">
        <v>149</v>
      </c>
      <c r="M1126" t="s">
        <v>37</v>
      </c>
      <c r="N1126" t="s">
        <v>37</v>
      </c>
      <c r="O1126" t="str">
        <f>VLOOKUP(A1126,Sheet1!A:D,4,0)</f>
        <v>Green</v>
      </c>
      <c r="P1126">
        <f>VLOOKUP(A1126,Sheet1!A:I,8,0)</f>
        <v>0</v>
      </c>
      <c r="Q1126">
        <f>VLOOKUP(A1126,Sheet1!A:I,9,0)</f>
        <v>0</v>
      </c>
      <c r="R1126">
        <f>VLOOKUP(A1126,Sheet1!A:E,5,0)</f>
        <v>21355</v>
      </c>
      <c r="S1126">
        <f>VLOOKUP(A1126,Sheet1!A:F,6,0)</f>
        <v>234905</v>
      </c>
      <c r="U1126" t="str">
        <f>VLOOKUP(A1126,New_scrd!A:H,8,0)</f>
        <v>Low_risk_sub_purpose_code</v>
      </c>
    </row>
    <row r="1127" spans="1:21" x14ac:dyDescent="0.3">
      <c r="A1127" t="s">
        <v>1173</v>
      </c>
      <c r="B1127" t="s">
        <v>24</v>
      </c>
      <c r="C1127">
        <v>61</v>
      </c>
      <c r="D1127" t="s">
        <v>28</v>
      </c>
      <c r="E1127">
        <v>2009</v>
      </c>
      <c r="F1127">
        <v>24</v>
      </c>
      <c r="G1127">
        <v>0.53068059700000003</v>
      </c>
      <c r="H1127" t="s">
        <v>72</v>
      </c>
      <c r="I1127" t="s">
        <v>293</v>
      </c>
      <c r="J1127" t="s">
        <v>19</v>
      </c>
      <c r="K1127" t="s">
        <v>227</v>
      </c>
      <c r="L1127" t="s">
        <v>21</v>
      </c>
      <c r="M1127" t="s">
        <v>37</v>
      </c>
      <c r="N1127" t="s">
        <v>22</v>
      </c>
      <c r="O1127" t="str">
        <f>VLOOKUP(A1127,Sheet1!A:D,4,0)</f>
        <v>NA</v>
      </c>
      <c r="P1127">
        <f>VLOOKUP(A1127,Sheet1!A:I,8,0)</f>
        <v>435920</v>
      </c>
      <c r="Q1127">
        <f>VLOOKUP(A1127,Sheet1!A:I,9,0)</f>
        <v>435920</v>
      </c>
      <c r="R1127">
        <f>VLOOKUP(A1127,Sheet1!A:E,5,0)</f>
        <v>213523</v>
      </c>
      <c r="S1127">
        <f>VLOOKUP(A1127,Sheet1!A:F,6,0)</f>
        <v>290149</v>
      </c>
      <c r="U1127" t="str">
        <f>VLOOKUP(A1127,New_scrd!A:H,8,0)</f>
        <v>Medium_risk_sub_purpose_code</v>
      </c>
    </row>
    <row r="1128" spans="1:21" x14ac:dyDescent="0.3">
      <c r="A1128" t="s">
        <v>1174</v>
      </c>
      <c r="B1128" t="s">
        <v>24</v>
      </c>
      <c r="C1128">
        <v>61</v>
      </c>
      <c r="D1128" t="s">
        <v>68</v>
      </c>
      <c r="E1128">
        <v>2007</v>
      </c>
      <c r="F1128">
        <v>55</v>
      </c>
      <c r="G1128">
        <v>0.828392605</v>
      </c>
      <c r="H1128" t="s">
        <v>17</v>
      </c>
      <c r="I1128" t="s">
        <v>50</v>
      </c>
      <c r="J1128" t="s">
        <v>50</v>
      </c>
      <c r="K1128" t="s">
        <v>50</v>
      </c>
      <c r="L1128" t="s">
        <v>50</v>
      </c>
      <c r="M1128" t="s">
        <v>37</v>
      </c>
      <c r="N1128" t="s">
        <v>37</v>
      </c>
      <c r="O1128" t="str">
        <f>VLOOKUP(A1128,Sheet1!A:D,4,0)</f>
        <v>Manual</v>
      </c>
      <c r="P1128">
        <f>VLOOKUP(A1128,Sheet1!A:I,8,0)</f>
        <v>0</v>
      </c>
      <c r="Q1128">
        <f>VLOOKUP(A1128,Sheet1!A:I,9,0)</f>
        <v>0</v>
      </c>
      <c r="R1128">
        <f>VLOOKUP(A1128,Sheet1!A:E,5,0)</f>
        <v>21991</v>
      </c>
      <c r="S1128">
        <f>VLOOKUP(A1128,Sheet1!A:F,6,0)</f>
        <v>395838</v>
      </c>
      <c r="U1128" t="str">
        <f>VLOOKUP(A1128,New_scrd!A:H,8,0)</f>
        <v>Low_risk_sub_purpose_code</v>
      </c>
    </row>
    <row r="1129" spans="1:21" x14ac:dyDescent="0.3">
      <c r="A1129" t="s">
        <v>1175</v>
      </c>
      <c r="B1129" t="s">
        <v>15</v>
      </c>
      <c r="C1129">
        <v>61</v>
      </c>
      <c r="D1129" t="s">
        <v>414</v>
      </c>
      <c r="E1129">
        <v>2018</v>
      </c>
      <c r="F1129">
        <v>30</v>
      </c>
      <c r="G1129">
        <v>0.80616123100000003</v>
      </c>
      <c r="H1129" t="s">
        <v>72</v>
      </c>
      <c r="I1129" t="s">
        <v>63</v>
      </c>
      <c r="J1129" t="s">
        <v>50</v>
      </c>
      <c r="K1129" t="s">
        <v>50</v>
      </c>
      <c r="L1129" t="s">
        <v>50</v>
      </c>
      <c r="M1129" t="s">
        <v>22</v>
      </c>
      <c r="N1129" t="s">
        <v>37</v>
      </c>
      <c r="O1129" t="str">
        <f>VLOOKUP(A1129,Sheet1!A:D,4,0)</f>
        <v>Green</v>
      </c>
      <c r="P1129">
        <f>VLOOKUP(A1129,Sheet1!A:I,8,0)</f>
        <v>888390</v>
      </c>
      <c r="Q1129">
        <f>VLOOKUP(A1129,Sheet1!A:I,9,0)</f>
        <v>0</v>
      </c>
      <c r="R1129">
        <f>VLOOKUP(A1129,Sheet1!A:E,5,0)</f>
        <v>587201</v>
      </c>
      <c r="S1129">
        <f>VLOOKUP(A1129,Sheet1!A:F,6,0)</f>
        <v>632529</v>
      </c>
      <c r="U1129" t="str">
        <f>VLOOKUP(A1129,New_scrd!A:H,8,0)</f>
        <v>Medium_risk_sub_purpose_code</v>
      </c>
    </row>
    <row r="1130" spans="1:21" x14ac:dyDescent="0.3">
      <c r="A1130" t="s">
        <v>1176</v>
      </c>
      <c r="B1130" t="s">
        <v>24</v>
      </c>
      <c r="C1130">
        <v>61</v>
      </c>
      <c r="D1130" t="s">
        <v>68</v>
      </c>
      <c r="E1130">
        <v>2011</v>
      </c>
      <c r="F1130">
        <v>27</v>
      </c>
      <c r="G1130">
        <v>0.80729375299999995</v>
      </c>
      <c r="H1130" t="s">
        <v>72</v>
      </c>
      <c r="I1130" t="s">
        <v>63</v>
      </c>
      <c r="J1130" t="s">
        <v>50</v>
      </c>
      <c r="K1130" t="s">
        <v>50</v>
      </c>
      <c r="L1130" t="s">
        <v>50</v>
      </c>
      <c r="M1130" t="s">
        <v>37</v>
      </c>
      <c r="N1130" t="s">
        <v>37</v>
      </c>
      <c r="O1130" t="str">
        <f>VLOOKUP(A1130,Sheet1!A:D,4,0)</f>
        <v>Green</v>
      </c>
      <c r="P1130">
        <f>VLOOKUP(A1130,Sheet1!A:I,8,0)</f>
        <v>662436</v>
      </c>
      <c r="Q1130">
        <f>VLOOKUP(A1130,Sheet1!A:I,9,0)</f>
        <v>0</v>
      </c>
      <c r="R1130">
        <f>VLOOKUP(A1130,Sheet1!A:E,5,0)</f>
        <v>396100</v>
      </c>
      <c r="S1130">
        <f>VLOOKUP(A1130,Sheet1!A:F,6,0)</f>
        <v>454800</v>
      </c>
      <c r="U1130" t="str">
        <f>VLOOKUP(A1130,New_scrd!A:H,8,0)</f>
        <v>Medium_risk_sub_purpose_code</v>
      </c>
    </row>
    <row r="1131" spans="1:21" x14ac:dyDescent="0.3">
      <c r="A1131" t="s">
        <v>1177</v>
      </c>
      <c r="B1131" t="s">
        <v>24</v>
      </c>
      <c r="C1131">
        <v>61</v>
      </c>
      <c r="D1131" t="s">
        <v>68</v>
      </c>
      <c r="E1131">
        <v>2006</v>
      </c>
      <c r="F1131">
        <v>25</v>
      </c>
      <c r="G1131">
        <v>0.76689142899999996</v>
      </c>
      <c r="H1131" t="s">
        <v>72</v>
      </c>
      <c r="I1131" t="s">
        <v>63</v>
      </c>
      <c r="J1131" t="s">
        <v>19</v>
      </c>
      <c r="K1131" t="s">
        <v>20</v>
      </c>
      <c r="L1131" t="s">
        <v>50</v>
      </c>
      <c r="M1131" t="s">
        <v>37</v>
      </c>
      <c r="N1131" t="s">
        <v>37</v>
      </c>
      <c r="O1131" t="str">
        <f>VLOOKUP(A1131,Sheet1!A:D,4,0)</f>
        <v>Green</v>
      </c>
      <c r="P1131">
        <f>VLOOKUP(A1131,Sheet1!A:I,8,0)</f>
        <v>517164</v>
      </c>
      <c r="Q1131">
        <f>VLOOKUP(A1131,Sheet1!A:I,9,0)</f>
        <v>517164</v>
      </c>
      <c r="R1131">
        <f>VLOOKUP(A1131,Sheet1!A:E,5,0)</f>
        <v>272732</v>
      </c>
      <c r="S1131">
        <f>VLOOKUP(A1131,Sheet1!A:F,6,0)</f>
        <v>371196</v>
      </c>
      <c r="U1131" t="str">
        <f>VLOOKUP(A1131,New_scrd!A:H,8,0)</f>
        <v>Medium_risk_sub_purpose_code</v>
      </c>
    </row>
    <row r="1132" spans="1:21" x14ac:dyDescent="0.3">
      <c r="A1132" t="s">
        <v>1178</v>
      </c>
      <c r="B1132" t="s">
        <v>15</v>
      </c>
      <c r="C1132">
        <v>61</v>
      </c>
      <c r="D1132" t="s">
        <v>68</v>
      </c>
      <c r="E1132">
        <v>2011</v>
      </c>
      <c r="F1132">
        <v>38</v>
      </c>
      <c r="G1132">
        <v>0.79924128999999999</v>
      </c>
      <c r="H1132" t="s">
        <v>72</v>
      </c>
      <c r="I1132" t="s">
        <v>50</v>
      </c>
      <c r="J1132" t="s">
        <v>50</v>
      </c>
      <c r="K1132" t="s">
        <v>50</v>
      </c>
      <c r="L1132" t="s">
        <v>50</v>
      </c>
      <c r="M1132" t="s">
        <v>37</v>
      </c>
      <c r="N1132" t="s">
        <v>37</v>
      </c>
      <c r="O1132" t="str">
        <f>VLOOKUP(A1132,Sheet1!A:D,4,0)</f>
        <v>Green</v>
      </c>
      <c r="P1132">
        <f>VLOOKUP(A1132,Sheet1!A:I,8,0)</f>
        <v>741764</v>
      </c>
      <c r="Q1132">
        <f>VLOOKUP(A1132,Sheet1!A:I,9,0)</f>
        <v>741764</v>
      </c>
      <c r="R1132">
        <f>VLOOKUP(A1132,Sheet1!A:E,5,0)</f>
        <v>159780</v>
      </c>
      <c r="S1132">
        <f>VLOOKUP(A1132,Sheet1!A:F,6,0)</f>
        <v>520380</v>
      </c>
      <c r="U1132" t="str">
        <f>VLOOKUP(A1132,New_scrd!A:H,8,0)</f>
        <v>Medium_risk_sub_purpose_code</v>
      </c>
    </row>
    <row r="1133" spans="1:21" x14ac:dyDescent="0.3">
      <c r="A1133" t="s">
        <v>1179</v>
      </c>
      <c r="B1133" t="s">
        <v>24</v>
      </c>
      <c r="C1133">
        <v>30</v>
      </c>
      <c r="D1133" t="s">
        <v>414</v>
      </c>
      <c r="E1133">
        <v>2006</v>
      </c>
      <c r="F1133">
        <v>36</v>
      </c>
      <c r="G1133">
        <v>0.69492753600000001</v>
      </c>
      <c r="H1133" t="s">
        <v>17</v>
      </c>
      <c r="I1133" t="s">
        <v>50</v>
      </c>
      <c r="J1133" t="s">
        <v>50</v>
      </c>
      <c r="K1133" t="s">
        <v>50</v>
      </c>
      <c r="L1133" t="s">
        <v>50</v>
      </c>
      <c r="M1133" t="s">
        <v>37</v>
      </c>
      <c r="N1133" t="s">
        <v>22</v>
      </c>
      <c r="O1133" t="str">
        <f>VLOOKUP(A1133,Sheet1!A:D,4,0)</f>
        <v>Manual</v>
      </c>
      <c r="P1133">
        <f>VLOOKUP(A1133,Sheet1!A:I,8,0)</f>
        <v>343482</v>
      </c>
      <c r="Q1133">
        <f>VLOOKUP(A1133,Sheet1!A:I,9,0)</f>
        <v>0</v>
      </c>
      <c r="R1133">
        <f>VLOOKUP(A1133,Sheet1!A:E,5,0)</f>
        <v>283890</v>
      </c>
      <c r="S1133">
        <f>VLOOKUP(A1133,Sheet1!A:F,6,0)</f>
        <v>334446</v>
      </c>
      <c r="U1133" t="str">
        <f>VLOOKUP(A1133,New_scrd!A:H,8,0)</f>
        <v>Low_risk_sub_purpose_code</v>
      </c>
    </row>
    <row r="1134" spans="1:21" x14ac:dyDescent="0.3">
      <c r="A1134" t="s">
        <v>1180</v>
      </c>
      <c r="B1134" t="s">
        <v>24</v>
      </c>
      <c r="C1134">
        <v>61</v>
      </c>
      <c r="D1134" t="s">
        <v>31</v>
      </c>
      <c r="E1134">
        <v>2011</v>
      </c>
      <c r="F1134">
        <v>24</v>
      </c>
      <c r="G1134">
        <v>0.77981109699999995</v>
      </c>
      <c r="H1134" t="s">
        <v>72</v>
      </c>
      <c r="I1134" t="s">
        <v>50</v>
      </c>
      <c r="J1134" t="s">
        <v>50</v>
      </c>
      <c r="K1134" t="s">
        <v>50</v>
      </c>
      <c r="L1134" t="s">
        <v>50</v>
      </c>
      <c r="M1134" t="s">
        <v>22</v>
      </c>
      <c r="N1134" t="s">
        <v>37</v>
      </c>
      <c r="O1134" t="str">
        <f>VLOOKUP(A1134,Sheet1!A:D,4,0)</f>
        <v>Green</v>
      </c>
      <c r="P1134">
        <f>VLOOKUP(A1134,Sheet1!A:I,8,0)</f>
        <v>641733</v>
      </c>
      <c r="Q1134">
        <f>VLOOKUP(A1134,Sheet1!A:I,9,0)</f>
        <v>0</v>
      </c>
      <c r="R1134">
        <f>VLOOKUP(A1134,Sheet1!A:E,5,0)</f>
        <v>499529</v>
      </c>
      <c r="S1134">
        <f>VLOOKUP(A1134,Sheet1!A:F,6,0)</f>
        <v>499529</v>
      </c>
      <c r="U1134" t="str">
        <f>VLOOKUP(A1134,New_scrd!A:H,8,0)</f>
        <v>Medium_risk_sub_purpose_code</v>
      </c>
    </row>
    <row r="1135" spans="1:21" x14ac:dyDescent="0.3">
      <c r="A1135" t="s">
        <v>1181</v>
      </c>
      <c r="B1135" t="s">
        <v>24</v>
      </c>
      <c r="C1135">
        <v>61</v>
      </c>
      <c r="D1135" t="s">
        <v>25</v>
      </c>
      <c r="E1135">
        <v>2006</v>
      </c>
      <c r="F1135">
        <v>56</v>
      </c>
      <c r="G1135">
        <v>0.82788142899999995</v>
      </c>
      <c r="H1135" t="s">
        <v>72</v>
      </c>
      <c r="I1135" t="s">
        <v>146</v>
      </c>
      <c r="J1135" t="s">
        <v>19</v>
      </c>
      <c r="K1135" t="s">
        <v>78</v>
      </c>
      <c r="L1135" t="s">
        <v>26</v>
      </c>
      <c r="M1135" t="s">
        <v>37</v>
      </c>
      <c r="N1135" t="s">
        <v>37</v>
      </c>
      <c r="O1135" t="str">
        <f>VLOOKUP(A1135,Sheet1!A:D,4,0)</f>
        <v>Green</v>
      </c>
      <c r="P1135">
        <f>VLOOKUP(A1135,Sheet1!A:I,8,0)</f>
        <v>0</v>
      </c>
      <c r="Q1135">
        <f>VLOOKUP(A1135,Sheet1!A:I,9,0)</f>
        <v>0</v>
      </c>
      <c r="R1135">
        <f>VLOOKUP(A1135,Sheet1!A:E,5,0)</f>
        <v>85335</v>
      </c>
      <c r="S1135">
        <f>VLOOKUP(A1135,Sheet1!A:F,6,0)</f>
        <v>386365</v>
      </c>
      <c r="U1135" t="str">
        <f>VLOOKUP(A1135,New_scrd!A:H,8,0)</f>
        <v>Medium_risk_sub_purpose_code</v>
      </c>
    </row>
    <row r="1136" spans="1:21" x14ac:dyDescent="0.3">
      <c r="A1136" t="s">
        <v>1182</v>
      </c>
      <c r="B1136" t="s">
        <v>15</v>
      </c>
      <c r="C1136">
        <v>61</v>
      </c>
      <c r="D1136" t="s">
        <v>25</v>
      </c>
      <c r="E1136">
        <v>2008</v>
      </c>
      <c r="F1136">
        <v>27</v>
      </c>
      <c r="G1136">
        <v>0.80020128999999995</v>
      </c>
      <c r="H1136" t="s">
        <v>72</v>
      </c>
      <c r="I1136" t="s">
        <v>54</v>
      </c>
      <c r="J1136" t="s">
        <v>160</v>
      </c>
      <c r="K1136" t="s">
        <v>109</v>
      </c>
      <c r="L1136" t="s">
        <v>149</v>
      </c>
      <c r="M1136" t="s">
        <v>37</v>
      </c>
      <c r="N1136" t="s">
        <v>22</v>
      </c>
      <c r="O1136" t="str">
        <f>VLOOKUP(A1136,Sheet1!A:D,4,0)</f>
        <v>Green</v>
      </c>
      <c r="P1136">
        <f>VLOOKUP(A1136,Sheet1!A:I,8,0)</f>
        <v>0</v>
      </c>
      <c r="Q1136">
        <f>VLOOKUP(A1136,Sheet1!A:I,9,0)</f>
        <v>0</v>
      </c>
      <c r="R1136">
        <f>VLOOKUP(A1136,Sheet1!A:E,5,0)</f>
        <v>152568</v>
      </c>
      <c r="S1136">
        <f>VLOOKUP(A1136,Sheet1!A:F,6,0)</f>
        <v>441978</v>
      </c>
      <c r="U1136" t="str">
        <f>VLOOKUP(A1136,New_scrd!A:H,8,0)</f>
        <v>Medium_risk_sub_purpose_code</v>
      </c>
    </row>
    <row r="1137" spans="1:21" x14ac:dyDescent="0.3">
      <c r="A1137" t="s">
        <v>1183</v>
      </c>
      <c r="B1137" t="s">
        <v>24</v>
      </c>
      <c r="C1137">
        <v>48</v>
      </c>
      <c r="D1137" t="s">
        <v>414</v>
      </c>
      <c r="E1137">
        <v>2013</v>
      </c>
      <c r="F1137">
        <v>36</v>
      </c>
      <c r="G1137">
        <v>0.55394230799999999</v>
      </c>
      <c r="H1137" t="s">
        <v>17</v>
      </c>
      <c r="I1137" t="s">
        <v>146</v>
      </c>
      <c r="J1137" t="s">
        <v>32</v>
      </c>
      <c r="K1137" t="s">
        <v>78</v>
      </c>
      <c r="L1137" t="s">
        <v>34</v>
      </c>
      <c r="M1137" t="s">
        <v>37</v>
      </c>
      <c r="N1137" t="s">
        <v>37</v>
      </c>
      <c r="O1137" t="str">
        <f>VLOOKUP(A1137,Sheet1!A:D,4,0)</f>
        <v>Manual</v>
      </c>
      <c r="P1137">
        <f>VLOOKUP(A1137,Sheet1!A:I,8,0)</f>
        <v>564450</v>
      </c>
      <c r="Q1137">
        <f>VLOOKUP(A1137,Sheet1!A:I,9,0)</f>
        <v>564450</v>
      </c>
      <c r="R1137">
        <f>VLOOKUP(A1137,Sheet1!A:E,5,0)</f>
        <v>206418</v>
      </c>
      <c r="S1137">
        <f>VLOOKUP(A1137,Sheet1!A:F,6,0)</f>
        <v>286656</v>
      </c>
      <c r="U1137" t="str">
        <f>VLOOKUP(A1137,New_scrd!A:H,8,0)</f>
        <v>Low_risk_sub_purpose_code</v>
      </c>
    </row>
    <row r="1138" spans="1:21" x14ac:dyDescent="0.3">
      <c r="A1138" t="s">
        <v>1184</v>
      </c>
      <c r="B1138" t="s">
        <v>24</v>
      </c>
      <c r="C1138">
        <v>61</v>
      </c>
      <c r="D1138" t="s">
        <v>68</v>
      </c>
      <c r="E1138">
        <v>2015</v>
      </c>
      <c r="F1138">
        <v>47</v>
      </c>
      <c r="G1138">
        <v>0.67449130400000001</v>
      </c>
      <c r="H1138" t="s">
        <v>72</v>
      </c>
      <c r="I1138" t="s">
        <v>146</v>
      </c>
      <c r="J1138" t="s">
        <v>50</v>
      </c>
      <c r="K1138" t="s">
        <v>50</v>
      </c>
      <c r="L1138" t="s">
        <v>50</v>
      </c>
      <c r="M1138" t="s">
        <v>22</v>
      </c>
      <c r="N1138" t="s">
        <v>22</v>
      </c>
      <c r="O1138" t="str">
        <f>VLOOKUP(A1138,Sheet1!A:D,4,0)</f>
        <v>Green</v>
      </c>
      <c r="P1138">
        <f>VLOOKUP(A1138,Sheet1!A:I,8,0)</f>
        <v>647924</v>
      </c>
      <c r="Q1138">
        <f>VLOOKUP(A1138,Sheet1!A:I,9,0)</f>
        <v>0</v>
      </c>
      <c r="R1138">
        <f>VLOOKUP(A1138,Sheet1!A:E,5,0)</f>
        <v>529660</v>
      </c>
      <c r="S1138">
        <f>VLOOKUP(A1138,Sheet1!A:F,6,0)</f>
        <v>529660</v>
      </c>
      <c r="U1138" t="str">
        <f>VLOOKUP(A1138,New_scrd!A:H,8,0)</f>
        <v>Medium_risk_sub_purpose_code</v>
      </c>
    </row>
    <row r="1139" spans="1:21" x14ac:dyDescent="0.3">
      <c r="A1139" t="s">
        <v>1185</v>
      </c>
      <c r="B1139" t="s">
        <v>15</v>
      </c>
      <c r="C1139">
        <v>49</v>
      </c>
      <c r="D1139" t="s">
        <v>414</v>
      </c>
      <c r="E1139">
        <v>2008</v>
      </c>
      <c r="F1139">
        <v>44</v>
      </c>
      <c r="G1139">
        <v>0.63264575199999995</v>
      </c>
      <c r="H1139" t="s">
        <v>17</v>
      </c>
      <c r="I1139" t="s">
        <v>46</v>
      </c>
      <c r="J1139" t="s">
        <v>32</v>
      </c>
      <c r="K1139" t="s">
        <v>43</v>
      </c>
      <c r="L1139" t="s">
        <v>149</v>
      </c>
      <c r="M1139" t="s">
        <v>37</v>
      </c>
      <c r="N1139" t="s">
        <v>22</v>
      </c>
      <c r="O1139" t="str">
        <f>VLOOKUP(A1139,Sheet1!A:D,4,0)</f>
        <v>NA</v>
      </c>
      <c r="P1139">
        <f>VLOOKUP(A1139,Sheet1!A:I,8,0)</f>
        <v>485850</v>
      </c>
      <c r="Q1139">
        <f>VLOOKUP(A1139,Sheet1!A:I,9,0)</f>
        <v>485850</v>
      </c>
      <c r="R1139">
        <f>VLOOKUP(A1139,Sheet1!A:E,5,0)</f>
        <v>175768</v>
      </c>
      <c r="S1139">
        <f>VLOOKUP(A1139,Sheet1!A:F,6,0)</f>
        <v>303121</v>
      </c>
      <c r="U1139" t="str">
        <f>VLOOKUP(A1139,New_scrd!A:H,8,0)</f>
        <v>Low_risk_sub_purpose_code</v>
      </c>
    </row>
    <row r="1140" spans="1:21" x14ac:dyDescent="0.3">
      <c r="A1140" t="s">
        <v>1186</v>
      </c>
      <c r="B1140" t="s">
        <v>24</v>
      </c>
      <c r="C1140">
        <v>36</v>
      </c>
      <c r="D1140" t="s">
        <v>414</v>
      </c>
      <c r="E1140">
        <v>2013</v>
      </c>
      <c r="F1140">
        <v>36</v>
      </c>
      <c r="G1140">
        <v>0.67432692299999997</v>
      </c>
      <c r="H1140" t="s">
        <v>17</v>
      </c>
      <c r="I1140" t="s">
        <v>50</v>
      </c>
      <c r="J1140" t="s">
        <v>50</v>
      </c>
      <c r="K1140" t="s">
        <v>50</v>
      </c>
      <c r="L1140" t="s">
        <v>50</v>
      </c>
      <c r="M1140" t="s">
        <v>37</v>
      </c>
      <c r="N1140" t="s">
        <v>22</v>
      </c>
      <c r="O1140" t="str">
        <f>VLOOKUP(A1140,Sheet1!A:D,4,0)</f>
        <v>Manual</v>
      </c>
      <c r="P1140">
        <f>VLOOKUP(A1140,Sheet1!A:I,8,0)</f>
        <v>608449</v>
      </c>
      <c r="Q1140">
        <f>VLOOKUP(A1140,Sheet1!A:I,9,0)</f>
        <v>0</v>
      </c>
      <c r="R1140">
        <f>VLOOKUP(A1140,Sheet1!A:E,5,0)</f>
        <v>303792.33</v>
      </c>
      <c r="S1140">
        <f>VLOOKUP(A1140,Sheet1!A:F,6,0)</f>
        <v>444560.5</v>
      </c>
      <c r="U1140" t="str">
        <f>VLOOKUP(A1140,New_scrd!A:H,8,0)</f>
        <v>Low_risk_sub_purpose_code</v>
      </c>
    </row>
    <row r="1141" spans="1:21" x14ac:dyDescent="0.3">
      <c r="A1141" t="s">
        <v>1187</v>
      </c>
      <c r="B1141" t="s">
        <v>15</v>
      </c>
      <c r="C1141">
        <v>61</v>
      </c>
      <c r="D1141" t="s">
        <v>68</v>
      </c>
      <c r="E1141">
        <v>2011</v>
      </c>
      <c r="F1141">
        <v>19</v>
      </c>
      <c r="G1141">
        <v>0.82737651599999995</v>
      </c>
      <c r="H1141" t="s">
        <v>72</v>
      </c>
      <c r="I1141" t="s">
        <v>50</v>
      </c>
      <c r="J1141" t="s">
        <v>50</v>
      </c>
      <c r="K1141" t="s">
        <v>50</v>
      </c>
      <c r="L1141" t="s">
        <v>50</v>
      </c>
      <c r="M1141" t="s">
        <v>37</v>
      </c>
      <c r="N1141" t="s">
        <v>37</v>
      </c>
      <c r="O1141" t="str">
        <f>VLOOKUP(A1141,Sheet1!A:D,4,0)</f>
        <v>Green</v>
      </c>
      <c r="P1141">
        <f>VLOOKUP(A1141,Sheet1!A:I,8,0)</f>
        <v>0</v>
      </c>
      <c r="Q1141">
        <f>VLOOKUP(A1141,Sheet1!A:I,9,0)</f>
        <v>0</v>
      </c>
      <c r="R1141">
        <f>VLOOKUP(A1141,Sheet1!A:E,5,0)</f>
        <v>360921.95</v>
      </c>
      <c r="S1141">
        <f>VLOOKUP(A1141,Sheet1!A:F,6,0)</f>
        <v>569631</v>
      </c>
      <c r="U1141" t="str">
        <f>VLOOKUP(A1141,New_scrd!A:H,8,0)</f>
        <v>Medium_risk_sub_purpose_code</v>
      </c>
    </row>
    <row r="1142" spans="1:21" x14ac:dyDescent="0.3">
      <c r="A1142" t="s">
        <v>1188</v>
      </c>
      <c r="B1142" t="s">
        <v>24</v>
      </c>
      <c r="C1142">
        <v>49</v>
      </c>
      <c r="D1142" t="s">
        <v>68</v>
      </c>
      <c r="E1142">
        <v>2011</v>
      </c>
      <c r="F1142">
        <v>37</v>
      </c>
      <c r="G1142">
        <v>0.82533574200000004</v>
      </c>
      <c r="H1142" t="s">
        <v>72</v>
      </c>
      <c r="I1142" t="s">
        <v>50</v>
      </c>
      <c r="J1142" t="s">
        <v>50</v>
      </c>
      <c r="K1142" t="s">
        <v>50</v>
      </c>
      <c r="L1142" t="s">
        <v>50</v>
      </c>
      <c r="M1142" t="s">
        <v>37</v>
      </c>
      <c r="N1142" t="s">
        <v>37</v>
      </c>
      <c r="O1142" t="str">
        <f>VLOOKUP(A1142,Sheet1!A:D,4,0)</f>
        <v>Green</v>
      </c>
      <c r="P1142">
        <f>VLOOKUP(A1142,Sheet1!A:I,8,0)</f>
        <v>704307</v>
      </c>
      <c r="Q1142">
        <f>VLOOKUP(A1142,Sheet1!A:I,9,0)</f>
        <v>704307</v>
      </c>
      <c r="R1142">
        <f>VLOOKUP(A1142,Sheet1!A:E,5,0)</f>
        <v>337760</v>
      </c>
      <c r="S1142">
        <f>VLOOKUP(A1142,Sheet1!A:F,6,0)</f>
        <v>580298</v>
      </c>
      <c r="U1142" t="str">
        <f>VLOOKUP(A1142,New_scrd!A:H,8,0)</f>
        <v>Medium_risk_sub_purpose_code</v>
      </c>
    </row>
    <row r="1143" spans="1:21" x14ac:dyDescent="0.3">
      <c r="A1143" t="s">
        <v>1189</v>
      </c>
      <c r="B1143" t="s">
        <v>24</v>
      </c>
      <c r="C1143">
        <v>49</v>
      </c>
      <c r="D1143" t="s">
        <v>414</v>
      </c>
      <c r="E1143">
        <v>2011</v>
      </c>
      <c r="F1143">
        <v>54</v>
      </c>
      <c r="G1143">
        <v>0.69631174200000001</v>
      </c>
      <c r="H1143" t="s">
        <v>72</v>
      </c>
      <c r="I1143" t="s">
        <v>63</v>
      </c>
      <c r="J1143" t="s">
        <v>19</v>
      </c>
      <c r="K1143" t="s">
        <v>20</v>
      </c>
      <c r="L1143" t="s">
        <v>50</v>
      </c>
      <c r="M1143" t="s">
        <v>37</v>
      </c>
      <c r="N1143" t="s">
        <v>22</v>
      </c>
      <c r="O1143" t="str">
        <f>VLOOKUP(A1143,Sheet1!A:D,4,0)</f>
        <v>Green</v>
      </c>
      <c r="P1143">
        <f>VLOOKUP(A1143,Sheet1!A:I,8,0)</f>
        <v>590360</v>
      </c>
      <c r="Q1143">
        <f>VLOOKUP(A1143,Sheet1!A:I,9,0)</f>
        <v>590360</v>
      </c>
      <c r="R1143">
        <f>VLOOKUP(A1143,Sheet1!A:E,5,0)</f>
        <v>293864</v>
      </c>
      <c r="S1143">
        <f>VLOOKUP(A1143,Sheet1!A:F,6,0)</f>
        <v>511280</v>
      </c>
      <c r="U1143" t="str">
        <f>VLOOKUP(A1143,New_scrd!A:H,8,0)</f>
        <v>Medium_risk_sub_purpose_code</v>
      </c>
    </row>
    <row r="1144" spans="1:21" x14ac:dyDescent="0.3">
      <c r="A1144" t="s">
        <v>1190</v>
      </c>
      <c r="B1144" t="s">
        <v>24</v>
      </c>
      <c r="C1144">
        <v>61</v>
      </c>
      <c r="D1144" t="s">
        <v>31</v>
      </c>
      <c r="E1144">
        <v>2011</v>
      </c>
      <c r="F1144">
        <v>36</v>
      </c>
      <c r="G1144">
        <v>0.77399741899999996</v>
      </c>
      <c r="H1144" t="s">
        <v>72</v>
      </c>
      <c r="I1144" t="s">
        <v>63</v>
      </c>
      <c r="J1144" t="s">
        <v>32</v>
      </c>
      <c r="K1144" t="s">
        <v>109</v>
      </c>
      <c r="L1144" t="s">
        <v>21</v>
      </c>
      <c r="M1144" t="s">
        <v>22</v>
      </c>
      <c r="N1144" t="s">
        <v>22</v>
      </c>
      <c r="O1144" t="str">
        <f>VLOOKUP(A1144,Sheet1!A:D,4,0)</f>
        <v>Green</v>
      </c>
      <c r="P1144">
        <f>VLOOKUP(A1144,Sheet1!A:I,8,0)</f>
        <v>755421</v>
      </c>
      <c r="Q1144">
        <f>VLOOKUP(A1144,Sheet1!A:I,9,0)</f>
        <v>0</v>
      </c>
      <c r="R1144">
        <f>VLOOKUP(A1144,Sheet1!A:E,5,0)</f>
        <v>453930</v>
      </c>
      <c r="S1144">
        <f>VLOOKUP(A1144,Sheet1!A:F,6,0)</f>
        <v>508904</v>
      </c>
      <c r="U1144" t="str">
        <f>VLOOKUP(A1144,New_scrd!A:H,8,0)</f>
        <v>Medium_risk_sub_purpose_code</v>
      </c>
    </row>
    <row r="1145" spans="1:21" x14ac:dyDescent="0.3">
      <c r="A1145" t="s">
        <v>1191</v>
      </c>
      <c r="B1145" t="s">
        <v>24</v>
      </c>
      <c r="C1145">
        <v>61</v>
      </c>
      <c r="D1145" t="s">
        <v>68</v>
      </c>
      <c r="E1145">
        <v>2009</v>
      </c>
      <c r="F1145">
        <v>41</v>
      </c>
      <c r="G1145">
        <v>0.82737552199999997</v>
      </c>
      <c r="H1145" t="s">
        <v>17</v>
      </c>
      <c r="I1145" t="s">
        <v>50</v>
      </c>
      <c r="J1145" t="s">
        <v>50</v>
      </c>
      <c r="K1145" t="s">
        <v>50</v>
      </c>
      <c r="L1145" t="s">
        <v>50</v>
      </c>
      <c r="M1145" t="s">
        <v>22</v>
      </c>
      <c r="N1145" t="s">
        <v>37</v>
      </c>
      <c r="O1145" t="str">
        <f>VLOOKUP(A1145,Sheet1!A:D,4,0)</f>
        <v>Green</v>
      </c>
      <c r="P1145">
        <f>VLOOKUP(A1145,Sheet1!A:I,8,0)</f>
        <v>657425</v>
      </c>
      <c r="Q1145">
        <f>VLOOKUP(A1145,Sheet1!A:I,9,0)</f>
        <v>0</v>
      </c>
      <c r="R1145">
        <f>VLOOKUP(A1145,Sheet1!A:E,5,0)</f>
        <v>382313</v>
      </c>
      <c r="S1145">
        <f>VLOOKUP(A1145,Sheet1!A:F,6,0)</f>
        <v>452219</v>
      </c>
      <c r="U1145" t="str">
        <f>VLOOKUP(A1145,New_scrd!A:H,8,0)</f>
        <v>Low_risk_sub_purpose_code</v>
      </c>
    </row>
    <row r="1146" spans="1:21" x14ac:dyDescent="0.3">
      <c r="A1146" t="s">
        <v>1192</v>
      </c>
      <c r="B1146" t="s">
        <v>24</v>
      </c>
      <c r="C1146">
        <v>61</v>
      </c>
      <c r="D1146" t="s">
        <v>68</v>
      </c>
      <c r="E1146">
        <v>2014</v>
      </c>
      <c r="F1146">
        <v>39</v>
      </c>
      <c r="G1146">
        <v>0.64223630099999995</v>
      </c>
      <c r="H1146" t="s">
        <v>72</v>
      </c>
      <c r="I1146" t="s">
        <v>146</v>
      </c>
      <c r="J1146" t="s">
        <v>50</v>
      </c>
      <c r="K1146" t="s">
        <v>50</v>
      </c>
      <c r="L1146" t="s">
        <v>50</v>
      </c>
      <c r="M1146" t="s">
        <v>22</v>
      </c>
      <c r="N1146" t="s">
        <v>22</v>
      </c>
      <c r="O1146" t="str">
        <f>VLOOKUP(A1146,Sheet1!A:D,4,0)</f>
        <v>Green</v>
      </c>
      <c r="P1146">
        <f>VLOOKUP(A1146,Sheet1!A:I,8,0)</f>
        <v>587948</v>
      </c>
      <c r="Q1146">
        <f>VLOOKUP(A1146,Sheet1!A:I,9,0)</f>
        <v>0</v>
      </c>
      <c r="R1146">
        <f>VLOOKUP(A1146,Sheet1!A:E,5,0)</f>
        <v>383558.40000000002</v>
      </c>
      <c r="S1146">
        <f>VLOOKUP(A1146,Sheet1!A:F,6,0)</f>
        <v>422982</v>
      </c>
      <c r="U1146" t="str">
        <f>VLOOKUP(A1146,New_scrd!A:H,8,0)</f>
        <v>Medium_risk_sub_purpose_code</v>
      </c>
    </row>
    <row r="1147" spans="1:21" x14ac:dyDescent="0.3">
      <c r="A1147" t="s">
        <v>1193</v>
      </c>
      <c r="B1147" t="s">
        <v>24</v>
      </c>
      <c r="C1147">
        <v>36</v>
      </c>
      <c r="D1147" t="s">
        <v>68</v>
      </c>
      <c r="E1147">
        <v>2010</v>
      </c>
      <c r="F1147">
        <v>55</v>
      </c>
      <c r="G1147">
        <v>0.68918120800000005</v>
      </c>
      <c r="H1147" t="s">
        <v>72</v>
      </c>
      <c r="I1147" t="s">
        <v>63</v>
      </c>
      <c r="J1147" t="s">
        <v>32</v>
      </c>
      <c r="K1147" t="s">
        <v>78</v>
      </c>
      <c r="L1147" t="s">
        <v>34</v>
      </c>
      <c r="M1147" t="s">
        <v>22</v>
      </c>
      <c r="N1147" t="s">
        <v>22</v>
      </c>
      <c r="O1147" t="str">
        <f>VLOOKUP(A1147,Sheet1!A:D,4,0)</f>
        <v>Manual</v>
      </c>
      <c r="P1147">
        <f>VLOOKUP(A1147,Sheet1!A:I,8,0)</f>
        <v>507792</v>
      </c>
      <c r="Q1147">
        <f>VLOOKUP(A1147,Sheet1!A:I,9,0)</f>
        <v>0</v>
      </c>
      <c r="R1147">
        <f>VLOOKUP(A1147,Sheet1!A:E,5,0)</f>
        <v>419535.85</v>
      </c>
      <c r="S1147">
        <f>VLOOKUP(A1147,Sheet1!A:F,6,0)</f>
        <v>431116</v>
      </c>
      <c r="U1147" t="str">
        <f>VLOOKUP(A1147,New_scrd!A:H,8,0)</f>
        <v>Medium_risk_sub_purpose_code</v>
      </c>
    </row>
    <row r="1148" spans="1:21" x14ac:dyDescent="0.3">
      <c r="A1148" t="s">
        <v>1194</v>
      </c>
      <c r="B1148" t="s">
        <v>15</v>
      </c>
      <c r="C1148">
        <v>49</v>
      </c>
      <c r="D1148" t="s">
        <v>414</v>
      </c>
      <c r="E1148">
        <v>2013</v>
      </c>
      <c r="F1148">
        <v>50</v>
      </c>
      <c r="G1148">
        <v>0.67214857100000003</v>
      </c>
      <c r="H1148" t="s">
        <v>72</v>
      </c>
      <c r="I1148" t="s">
        <v>50</v>
      </c>
      <c r="J1148" t="s">
        <v>50</v>
      </c>
      <c r="K1148" t="s">
        <v>50</v>
      </c>
      <c r="L1148" t="s">
        <v>50</v>
      </c>
      <c r="M1148" t="s">
        <v>22</v>
      </c>
      <c r="N1148" t="s">
        <v>22</v>
      </c>
      <c r="O1148" t="str">
        <f>VLOOKUP(A1148,Sheet1!A:D,4,0)</f>
        <v>Manual</v>
      </c>
      <c r="P1148">
        <f>VLOOKUP(A1148,Sheet1!A:I,8,0)</f>
        <v>487169</v>
      </c>
      <c r="Q1148">
        <f>VLOOKUP(A1148,Sheet1!A:I,9,0)</f>
        <v>0</v>
      </c>
      <c r="R1148">
        <f>VLOOKUP(A1148,Sheet1!A:E,5,0)</f>
        <v>474831</v>
      </c>
      <c r="S1148">
        <f>VLOOKUP(A1148,Sheet1!A:F,6,0)</f>
        <v>474831</v>
      </c>
      <c r="U1148" t="str">
        <f>VLOOKUP(A1148,New_scrd!A:H,8,0)</f>
        <v>Medium_risk_sub_purpose_code</v>
      </c>
    </row>
    <row r="1149" spans="1:21" x14ac:dyDescent="0.3">
      <c r="A1149" t="s">
        <v>1195</v>
      </c>
      <c r="B1149" t="s">
        <v>24</v>
      </c>
      <c r="C1149">
        <v>61</v>
      </c>
      <c r="D1149" t="s">
        <v>68</v>
      </c>
      <c r="E1149">
        <v>2014</v>
      </c>
      <c r="F1149">
        <v>32</v>
      </c>
      <c r="G1149">
        <v>0.62249156100000003</v>
      </c>
      <c r="H1149" t="s">
        <v>72</v>
      </c>
      <c r="I1149" t="s">
        <v>146</v>
      </c>
      <c r="J1149" t="s">
        <v>50</v>
      </c>
      <c r="K1149" t="s">
        <v>50</v>
      </c>
      <c r="L1149" t="s">
        <v>50</v>
      </c>
      <c r="M1149" t="s">
        <v>37</v>
      </c>
      <c r="N1149" t="s">
        <v>22</v>
      </c>
      <c r="O1149" t="str">
        <f>VLOOKUP(A1149,Sheet1!A:D,4,0)</f>
        <v>Green</v>
      </c>
      <c r="P1149">
        <f>VLOOKUP(A1149,Sheet1!A:I,8,0)</f>
        <v>624707</v>
      </c>
      <c r="Q1149">
        <f>VLOOKUP(A1149,Sheet1!A:I,9,0)</f>
        <v>624707</v>
      </c>
      <c r="R1149">
        <f>VLOOKUP(A1149,Sheet1!A:E,5,0)</f>
        <v>262765</v>
      </c>
      <c r="S1149">
        <f>VLOOKUP(A1149,Sheet1!A:F,6,0)</f>
        <v>477300</v>
      </c>
      <c r="U1149" t="str">
        <f>VLOOKUP(A1149,New_scrd!A:H,8,0)</f>
        <v>Medium_risk_sub_purpose_code</v>
      </c>
    </row>
    <row r="1150" spans="1:21" x14ac:dyDescent="0.3">
      <c r="A1150" t="s">
        <v>1196</v>
      </c>
      <c r="B1150" t="s">
        <v>15</v>
      </c>
      <c r="C1150">
        <v>37</v>
      </c>
      <c r="D1150" t="s">
        <v>414</v>
      </c>
      <c r="E1150">
        <v>2006</v>
      </c>
      <c r="F1150">
        <v>30</v>
      </c>
      <c r="G1150">
        <v>0.83528857099999998</v>
      </c>
      <c r="H1150" t="s">
        <v>72</v>
      </c>
      <c r="I1150" t="s">
        <v>46</v>
      </c>
      <c r="J1150" t="s">
        <v>19</v>
      </c>
      <c r="K1150" t="s">
        <v>109</v>
      </c>
      <c r="L1150" t="s">
        <v>26</v>
      </c>
      <c r="M1150" t="s">
        <v>22</v>
      </c>
      <c r="N1150" t="s">
        <v>22</v>
      </c>
      <c r="O1150" t="str">
        <f>VLOOKUP(A1150,Sheet1!A:D,4,0)</f>
        <v>Green</v>
      </c>
      <c r="P1150">
        <f>VLOOKUP(A1150,Sheet1!A:I,8,0)</f>
        <v>401440</v>
      </c>
      <c r="Q1150">
        <f>VLOOKUP(A1150,Sheet1!A:I,9,0)</f>
        <v>0</v>
      </c>
      <c r="R1150">
        <f>VLOOKUP(A1150,Sheet1!A:E,5,0)</f>
        <v>430229.47</v>
      </c>
      <c r="S1150">
        <f>VLOOKUP(A1150,Sheet1!A:F,6,0)</f>
        <v>489991</v>
      </c>
      <c r="U1150" t="str">
        <f>VLOOKUP(A1150,New_scrd!A:H,8,0)</f>
        <v>Medium_risk_sub_purpose_code</v>
      </c>
    </row>
    <row r="1151" spans="1:21" x14ac:dyDescent="0.3">
      <c r="A1151" t="s">
        <v>1197</v>
      </c>
      <c r="B1151" t="s">
        <v>24</v>
      </c>
      <c r="C1151">
        <v>49</v>
      </c>
      <c r="D1151" t="s">
        <v>31</v>
      </c>
      <c r="E1151">
        <v>2011</v>
      </c>
      <c r="F1151">
        <v>49</v>
      </c>
      <c r="G1151">
        <v>0.62313909700000003</v>
      </c>
      <c r="H1151" t="s">
        <v>17</v>
      </c>
      <c r="I1151" t="s">
        <v>293</v>
      </c>
      <c r="J1151" t="s">
        <v>32</v>
      </c>
      <c r="K1151" t="s">
        <v>78</v>
      </c>
      <c r="L1151" t="s">
        <v>34</v>
      </c>
      <c r="M1151" t="s">
        <v>22</v>
      </c>
      <c r="N1151" t="s">
        <v>37</v>
      </c>
      <c r="O1151" t="str">
        <f>VLOOKUP(A1151,Sheet1!A:D,4,0)</f>
        <v>NA</v>
      </c>
      <c r="P1151">
        <f>VLOOKUP(A1151,Sheet1!A:I,8,0)</f>
        <v>584500</v>
      </c>
      <c r="Q1151">
        <f>VLOOKUP(A1151,Sheet1!A:I,9,0)</f>
        <v>0</v>
      </c>
      <c r="R1151">
        <f>VLOOKUP(A1151,Sheet1!A:E,5,0)</f>
        <v>229418</v>
      </c>
      <c r="S1151">
        <f>VLOOKUP(A1151,Sheet1!A:F,6,0)</f>
        <v>273933</v>
      </c>
      <c r="U1151" t="str">
        <f>VLOOKUP(A1151,New_scrd!A:H,8,0)</f>
        <v>Low_risk_sub_purpose_code</v>
      </c>
    </row>
    <row r="1152" spans="1:21" x14ac:dyDescent="0.3">
      <c r="A1152" t="s">
        <v>1198</v>
      </c>
      <c r="B1152" t="s">
        <v>24</v>
      </c>
      <c r="C1152">
        <v>61</v>
      </c>
      <c r="D1152" t="s">
        <v>31</v>
      </c>
      <c r="E1152">
        <v>2007</v>
      </c>
      <c r="F1152">
        <v>31</v>
      </c>
      <c r="G1152">
        <v>0.69160873899999997</v>
      </c>
      <c r="H1152" t="s">
        <v>72</v>
      </c>
      <c r="I1152" t="s">
        <v>50</v>
      </c>
      <c r="J1152" t="s">
        <v>50</v>
      </c>
      <c r="K1152" t="s">
        <v>50</v>
      </c>
      <c r="L1152" t="s">
        <v>50</v>
      </c>
      <c r="M1152" t="s">
        <v>22</v>
      </c>
      <c r="N1152" t="s">
        <v>37</v>
      </c>
      <c r="O1152" t="str">
        <f>VLOOKUP(A1152,Sheet1!A:D,4,0)</f>
        <v>Yellow</v>
      </c>
      <c r="P1152">
        <f>VLOOKUP(A1152,Sheet1!A:I,8,0)</f>
        <v>411563</v>
      </c>
      <c r="Q1152">
        <f>VLOOKUP(A1152,Sheet1!A:I,9,0)</f>
        <v>0</v>
      </c>
      <c r="R1152">
        <f>VLOOKUP(A1152,Sheet1!A:E,5,0)</f>
        <v>313199.89</v>
      </c>
      <c r="S1152">
        <f>VLOOKUP(A1152,Sheet1!A:F,6,0)</f>
        <v>322770</v>
      </c>
      <c r="U1152" t="str">
        <f>VLOOKUP(A1152,New_scrd!A:H,8,0)</f>
        <v>Medium_risk_sub_purpose_code</v>
      </c>
    </row>
    <row r="1153" spans="1:21" x14ac:dyDescent="0.3">
      <c r="A1153" t="s">
        <v>1199</v>
      </c>
      <c r="B1153" t="s">
        <v>24</v>
      </c>
      <c r="C1153">
        <v>61</v>
      </c>
      <c r="D1153" t="s">
        <v>68</v>
      </c>
      <c r="E1153">
        <v>2009</v>
      </c>
      <c r="F1153">
        <v>22</v>
      </c>
      <c r="G1153">
        <v>0.82737552199999997</v>
      </c>
      <c r="H1153" t="s">
        <v>72</v>
      </c>
      <c r="I1153" t="s">
        <v>46</v>
      </c>
      <c r="J1153" t="s">
        <v>32</v>
      </c>
      <c r="K1153" t="s">
        <v>43</v>
      </c>
      <c r="L1153" t="s">
        <v>21</v>
      </c>
      <c r="M1153" t="s">
        <v>22</v>
      </c>
      <c r="N1153" t="s">
        <v>37</v>
      </c>
      <c r="O1153" t="str">
        <f>VLOOKUP(A1153,Sheet1!A:D,4,0)</f>
        <v>Manual</v>
      </c>
      <c r="P1153">
        <f>VLOOKUP(A1153,Sheet1!A:I,8,0)</f>
        <v>578810</v>
      </c>
      <c r="Q1153">
        <f>VLOOKUP(A1153,Sheet1!A:I,9,0)</f>
        <v>0</v>
      </c>
      <c r="R1153">
        <f>VLOOKUP(A1153,Sheet1!A:E,5,0)</f>
        <v>477900</v>
      </c>
      <c r="S1153">
        <f>VLOOKUP(A1153,Sheet1!A:F,6,0)</f>
        <v>477900</v>
      </c>
      <c r="U1153" t="str">
        <f>VLOOKUP(A1153,New_scrd!A:H,8,0)</f>
        <v>Medium_risk_sub_purpose_code</v>
      </c>
    </row>
    <row r="1154" spans="1:21" x14ac:dyDescent="0.3">
      <c r="A1154" t="s">
        <v>1200</v>
      </c>
      <c r="B1154" t="s">
        <v>24</v>
      </c>
      <c r="C1154">
        <v>61</v>
      </c>
      <c r="D1154" t="s">
        <v>28</v>
      </c>
      <c r="E1154">
        <v>2011</v>
      </c>
      <c r="F1154">
        <v>41</v>
      </c>
      <c r="G1154">
        <v>0.82588283900000004</v>
      </c>
      <c r="H1154" t="s">
        <v>72</v>
      </c>
      <c r="I1154" t="s">
        <v>46</v>
      </c>
      <c r="J1154" t="s">
        <v>32</v>
      </c>
      <c r="K1154" t="s">
        <v>227</v>
      </c>
      <c r="L1154" t="s">
        <v>34</v>
      </c>
      <c r="M1154" t="s">
        <v>22</v>
      </c>
      <c r="N1154" t="s">
        <v>37</v>
      </c>
      <c r="O1154" t="str">
        <f>VLOOKUP(A1154,Sheet1!A:D,4,0)</f>
        <v>Green</v>
      </c>
      <c r="P1154">
        <f>VLOOKUP(A1154,Sheet1!A:I,8,0)</f>
        <v>676331</v>
      </c>
      <c r="Q1154">
        <f>VLOOKUP(A1154,Sheet1!A:I,9,0)</f>
        <v>0</v>
      </c>
      <c r="R1154">
        <f>VLOOKUP(A1154,Sheet1!A:E,5,0)</f>
        <v>493316</v>
      </c>
      <c r="S1154">
        <f>VLOOKUP(A1154,Sheet1!A:F,6,0)</f>
        <v>545244</v>
      </c>
      <c r="U1154" t="str">
        <f>VLOOKUP(A1154,New_scrd!A:H,8,0)</f>
        <v>Medium_risk_sub_purpose_code</v>
      </c>
    </row>
    <row r="1155" spans="1:21" x14ac:dyDescent="0.3">
      <c r="A1155" t="s">
        <v>1201</v>
      </c>
      <c r="B1155" t="s">
        <v>24</v>
      </c>
      <c r="C1155">
        <v>48</v>
      </c>
      <c r="D1155" t="s">
        <v>28</v>
      </c>
      <c r="E1155">
        <v>2013</v>
      </c>
      <c r="F1155">
        <v>24</v>
      </c>
      <c r="G1155">
        <v>0.77485714299999997</v>
      </c>
      <c r="H1155" t="s">
        <v>72</v>
      </c>
      <c r="I1155" t="s">
        <v>146</v>
      </c>
      <c r="J1155" t="s">
        <v>32</v>
      </c>
      <c r="K1155" t="s">
        <v>78</v>
      </c>
      <c r="L1155" t="s">
        <v>34</v>
      </c>
      <c r="M1155" t="s">
        <v>37</v>
      </c>
      <c r="N1155" t="s">
        <v>37</v>
      </c>
      <c r="O1155" t="str">
        <f>VLOOKUP(A1155,Sheet1!A:D,4,0)</f>
        <v>Manual</v>
      </c>
      <c r="P1155">
        <f>VLOOKUP(A1155,Sheet1!A:I,8,0)</f>
        <v>801735</v>
      </c>
      <c r="Q1155">
        <f>VLOOKUP(A1155,Sheet1!A:I,9,0)</f>
        <v>801735</v>
      </c>
      <c r="R1155">
        <f>VLOOKUP(A1155,Sheet1!A:E,5,0)</f>
        <v>272331</v>
      </c>
      <c r="S1155">
        <f>VLOOKUP(A1155,Sheet1!A:F,6,0)</f>
        <v>391980</v>
      </c>
      <c r="U1155" t="str">
        <f>VLOOKUP(A1155,New_scrd!A:H,8,0)</f>
        <v>Medium_risk_sub_purpose_code</v>
      </c>
    </row>
    <row r="1156" spans="1:21" x14ac:dyDescent="0.3">
      <c r="A1156" t="s">
        <v>1202</v>
      </c>
      <c r="B1156" t="s">
        <v>24</v>
      </c>
      <c r="C1156">
        <v>48</v>
      </c>
      <c r="D1156" t="s">
        <v>414</v>
      </c>
      <c r="E1156">
        <v>2013</v>
      </c>
      <c r="F1156">
        <v>36</v>
      </c>
      <c r="G1156">
        <v>0.43</v>
      </c>
      <c r="H1156" t="s">
        <v>17</v>
      </c>
      <c r="I1156" t="s">
        <v>146</v>
      </c>
      <c r="J1156" t="s">
        <v>80</v>
      </c>
      <c r="K1156" t="s">
        <v>227</v>
      </c>
      <c r="L1156" t="s">
        <v>34</v>
      </c>
      <c r="M1156" t="s">
        <v>37</v>
      </c>
      <c r="N1156" t="s">
        <v>37</v>
      </c>
      <c r="O1156" t="str">
        <f>VLOOKUP(A1156,Sheet1!A:D,4,0)</f>
        <v>Manual</v>
      </c>
      <c r="P1156">
        <f>VLOOKUP(A1156,Sheet1!A:I,8,0)</f>
        <v>414456</v>
      </c>
      <c r="Q1156">
        <f>VLOOKUP(A1156,Sheet1!A:I,9,0)</f>
        <v>414456</v>
      </c>
      <c r="R1156">
        <f>VLOOKUP(A1156,Sheet1!A:E,5,0)</f>
        <v>190000</v>
      </c>
      <c r="S1156">
        <f>VLOOKUP(A1156,Sheet1!A:F,6,0)</f>
        <v>252630</v>
      </c>
      <c r="U1156" t="str">
        <f>VLOOKUP(A1156,New_scrd!A:H,8,0)</f>
        <v>Low_risk_sub_purpose_code</v>
      </c>
    </row>
    <row r="1157" spans="1:21" x14ac:dyDescent="0.3">
      <c r="A1157" t="s">
        <v>1203</v>
      </c>
      <c r="B1157" t="s">
        <v>15</v>
      </c>
      <c r="C1157">
        <v>61</v>
      </c>
      <c r="D1157" t="s">
        <v>68</v>
      </c>
      <c r="E1157">
        <v>2005</v>
      </c>
      <c r="F1157">
        <v>30</v>
      </c>
      <c r="G1157">
        <v>0.60387439300000001</v>
      </c>
      <c r="H1157" t="s">
        <v>72</v>
      </c>
      <c r="I1157" t="s">
        <v>50</v>
      </c>
      <c r="J1157" t="s">
        <v>50</v>
      </c>
      <c r="K1157" t="s">
        <v>50</v>
      </c>
      <c r="L1157" t="s">
        <v>50</v>
      </c>
      <c r="M1157" t="s">
        <v>22</v>
      </c>
      <c r="N1157" t="s">
        <v>22</v>
      </c>
      <c r="O1157" t="str">
        <f>VLOOKUP(A1157,Sheet1!A:D,4,0)</f>
        <v>Green</v>
      </c>
      <c r="P1157">
        <f>VLOOKUP(A1157,Sheet1!A:I,8,0)</f>
        <v>344376</v>
      </c>
      <c r="Q1157">
        <f>VLOOKUP(A1157,Sheet1!A:I,9,0)</f>
        <v>0</v>
      </c>
      <c r="R1157">
        <f>VLOOKUP(A1157,Sheet1!A:E,5,0)</f>
        <v>274398</v>
      </c>
      <c r="S1157">
        <f>VLOOKUP(A1157,Sheet1!A:F,6,0)</f>
        <v>274398</v>
      </c>
      <c r="U1157" t="str">
        <f>VLOOKUP(A1157,New_scrd!A:H,8,0)</f>
        <v>Medium_risk_sub_purpose_code</v>
      </c>
    </row>
    <row r="1158" spans="1:21" x14ac:dyDescent="0.3">
      <c r="A1158" t="s">
        <v>1204</v>
      </c>
      <c r="B1158" t="s">
        <v>24</v>
      </c>
      <c r="C1158">
        <v>36</v>
      </c>
      <c r="D1158" t="s">
        <v>414</v>
      </c>
      <c r="E1158">
        <v>2011</v>
      </c>
      <c r="F1158">
        <v>36</v>
      </c>
      <c r="G1158">
        <v>0.61528031299999997</v>
      </c>
      <c r="H1158" t="s">
        <v>17</v>
      </c>
      <c r="I1158" t="s">
        <v>50</v>
      </c>
      <c r="J1158" t="s">
        <v>50</v>
      </c>
      <c r="K1158" t="s">
        <v>50</v>
      </c>
      <c r="L1158" t="s">
        <v>50</v>
      </c>
      <c r="M1158" t="s">
        <v>22</v>
      </c>
      <c r="N1158" t="s">
        <v>22</v>
      </c>
      <c r="O1158" t="str">
        <f>VLOOKUP(A1158,Sheet1!A:D,4,0)</f>
        <v>Manual</v>
      </c>
      <c r="P1158">
        <f>VLOOKUP(A1158,Sheet1!A:I,8,0)</f>
        <v>423480</v>
      </c>
      <c r="Q1158">
        <f>VLOOKUP(A1158,Sheet1!A:I,9,0)</f>
        <v>0</v>
      </c>
      <c r="R1158">
        <f>VLOOKUP(A1158,Sheet1!A:E,5,0)</f>
        <v>389085</v>
      </c>
      <c r="S1158">
        <f>VLOOKUP(A1158,Sheet1!A:F,6,0)</f>
        <v>389085</v>
      </c>
      <c r="U1158" t="str">
        <f>VLOOKUP(A1158,New_scrd!A:H,8,0)</f>
        <v>Low_risk_sub_purpose_code</v>
      </c>
    </row>
    <row r="1159" spans="1:21" x14ac:dyDescent="0.3">
      <c r="A1159" t="s">
        <v>1205</v>
      </c>
      <c r="B1159" t="s">
        <v>24</v>
      </c>
      <c r="C1159">
        <v>61</v>
      </c>
      <c r="D1159" t="s">
        <v>31</v>
      </c>
      <c r="E1159">
        <v>2008</v>
      </c>
      <c r="F1159">
        <v>19</v>
      </c>
      <c r="G1159">
        <v>0.82788258100000001</v>
      </c>
      <c r="H1159" t="s">
        <v>72</v>
      </c>
      <c r="I1159" t="s">
        <v>50</v>
      </c>
      <c r="J1159" t="s">
        <v>50</v>
      </c>
      <c r="K1159" t="s">
        <v>50</v>
      </c>
      <c r="L1159" t="s">
        <v>50</v>
      </c>
      <c r="M1159" t="s">
        <v>37</v>
      </c>
      <c r="N1159" t="s">
        <v>22</v>
      </c>
      <c r="O1159" t="str">
        <f>VLOOKUP(A1159,Sheet1!A:D,4,0)</f>
        <v>Green</v>
      </c>
      <c r="P1159">
        <f>VLOOKUP(A1159,Sheet1!A:I,8,0)</f>
        <v>0</v>
      </c>
      <c r="Q1159">
        <f>VLOOKUP(A1159,Sheet1!A:I,9,0)</f>
        <v>0</v>
      </c>
      <c r="R1159">
        <f>VLOOKUP(A1159,Sheet1!A:E,5,0)</f>
        <v>57416</v>
      </c>
      <c r="S1159">
        <f>VLOOKUP(A1159,Sheet1!A:F,6,0)</f>
        <v>403488</v>
      </c>
      <c r="U1159" t="str">
        <f>VLOOKUP(A1159,New_scrd!A:H,8,0)</f>
        <v>Medium_risk_sub_purpose_code</v>
      </c>
    </row>
    <row r="1160" spans="1:21" x14ac:dyDescent="0.3">
      <c r="A1160" t="s">
        <v>1206</v>
      </c>
      <c r="B1160" t="s">
        <v>24</v>
      </c>
      <c r="C1160">
        <v>61</v>
      </c>
      <c r="D1160" t="s">
        <v>68</v>
      </c>
      <c r="E1160">
        <v>2007</v>
      </c>
      <c r="F1160">
        <v>22</v>
      </c>
      <c r="G1160">
        <v>0.76480134499999997</v>
      </c>
      <c r="H1160" t="s">
        <v>17</v>
      </c>
      <c r="I1160" t="s">
        <v>50</v>
      </c>
      <c r="J1160" t="s">
        <v>50</v>
      </c>
      <c r="K1160" t="s">
        <v>50</v>
      </c>
      <c r="L1160" t="s">
        <v>50</v>
      </c>
      <c r="M1160" t="s">
        <v>37</v>
      </c>
      <c r="N1160" t="s">
        <v>37</v>
      </c>
      <c r="O1160" t="str">
        <f>VLOOKUP(A1160,Sheet1!A:D,4,0)</f>
        <v>Green</v>
      </c>
      <c r="P1160">
        <f>VLOOKUP(A1160,Sheet1!A:I,8,0)</f>
        <v>546811</v>
      </c>
      <c r="Q1160">
        <f>VLOOKUP(A1160,Sheet1!A:I,9,0)</f>
        <v>546811</v>
      </c>
      <c r="R1160">
        <f>VLOOKUP(A1160,Sheet1!A:E,5,0)</f>
        <v>320887</v>
      </c>
      <c r="S1160">
        <f>VLOOKUP(A1160,Sheet1!A:F,6,0)</f>
        <v>393740</v>
      </c>
      <c r="U1160" t="str">
        <f>VLOOKUP(A1160,New_scrd!A:H,8,0)</f>
        <v>Low_risk_sub_purpose_code</v>
      </c>
    </row>
    <row r="1161" spans="1:21" x14ac:dyDescent="0.3">
      <c r="A1161" t="s">
        <v>1207</v>
      </c>
      <c r="B1161" t="s">
        <v>24</v>
      </c>
      <c r="C1161">
        <v>42</v>
      </c>
      <c r="D1161" t="s">
        <v>414</v>
      </c>
      <c r="E1161">
        <v>2011</v>
      </c>
      <c r="F1161">
        <v>36</v>
      </c>
      <c r="G1161">
        <v>0.6463103</v>
      </c>
      <c r="H1161" t="s">
        <v>17</v>
      </c>
      <c r="I1161" t="s">
        <v>50</v>
      </c>
      <c r="J1161" t="s">
        <v>50</v>
      </c>
      <c r="K1161" t="s">
        <v>50</v>
      </c>
      <c r="L1161" t="s">
        <v>50</v>
      </c>
      <c r="M1161" t="s">
        <v>22</v>
      </c>
      <c r="N1161" t="s">
        <v>37</v>
      </c>
      <c r="O1161" t="str">
        <f>VLOOKUP(A1161,Sheet1!A:D,4,0)</f>
        <v>Manual</v>
      </c>
      <c r="P1161">
        <f>VLOOKUP(A1161,Sheet1!A:I,8,0)</f>
        <v>508425</v>
      </c>
      <c r="Q1161">
        <f>VLOOKUP(A1161,Sheet1!A:I,9,0)</f>
        <v>0</v>
      </c>
      <c r="R1161">
        <f>VLOOKUP(A1161,Sheet1!A:E,5,0)</f>
        <v>342421</v>
      </c>
      <c r="S1161">
        <f>VLOOKUP(A1161,Sheet1!A:F,6,0)</f>
        <v>381255</v>
      </c>
      <c r="U1161" t="str">
        <f>VLOOKUP(A1161,New_scrd!A:H,8,0)</f>
        <v>Low_risk_sub_purpose_code</v>
      </c>
    </row>
    <row r="1162" spans="1:21" x14ac:dyDescent="0.3">
      <c r="A1162" t="s">
        <v>1208</v>
      </c>
      <c r="B1162" t="s">
        <v>24</v>
      </c>
      <c r="C1162">
        <v>61</v>
      </c>
      <c r="D1162" t="s">
        <v>31</v>
      </c>
      <c r="E1162">
        <v>2008</v>
      </c>
      <c r="F1162">
        <v>20</v>
      </c>
      <c r="G1162">
        <v>0.82839225800000005</v>
      </c>
      <c r="H1162" t="s">
        <v>72</v>
      </c>
      <c r="I1162" t="s">
        <v>50</v>
      </c>
      <c r="J1162" t="s">
        <v>50</v>
      </c>
      <c r="K1162" t="s">
        <v>50</v>
      </c>
      <c r="L1162" t="s">
        <v>50</v>
      </c>
      <c r="M1162" t="s">
        <v>37</v>
      </c>
      <c r="N1162" t="s">
        <v>37</v>
      </c>
      <c r="O1162" t="str">
        <f>VLOOKUP(A1162,Sheet1!A:D,4,0)</f>
        <v>Yellow</v>
      </c>
      <c r="P1162">
        <f>VLOOKUP(A1162,Sheet1!A:I,8,0)</f>
        <v>0</v>
      </c>
      <c r="Q1162">
        <f>VLOOKUP(A1162,Sheet1!A:I,9,0)</f>
        <v>0</v>
      </c>
      <c r="R1162">
        <f>VLOOKUP(A1162,Sheet1!A:E,5,0)</f>
        <v>180934.18</v>
      </c>
      <c r="S1162">
        <f>VLOOKUP(A1162,Sheet1!A:F,6,0)</f>
        <v>457560</v>
      </c>
      <c r="U1162" t="str">
        <f>VLOOKUP(A1162,New_scrd!A:H,8,0)</f>
        <v>Medium_risk_sub_purpose_code</v>
      </c>
    </row>
    <row r="1163" spans="1:21" x14ac:dyDescent="0.3">
      <c r="A1163" t="s">
        <v>1209</v>
      </c>
      <c r="B1163" t="s">
        <v>24</v>
      </c>
      <c r="C1163">
        <v>54</v>
      </c>
      <c r="D1163" t="s">
        <v>414</v>
      </c>
      <c r="E1163">
        <v>2013</v>
      </c>
      <c r="F1163">
        <v>36</v>
      </c>
      <c r="G1163">
        <v>0.74819047599999999</v>
      </c>
      <c r="H1163" t="s">
        <v>17</v>
      </c>
      <c r="I1163" t="s">
        <v>50</v>
      </c>
      <c r="J1163" t="s">
        <v>50</v>
      </c>
      <c r="K1163" t="s">
        <v>50</v>
      </c>
      <c r="L1163" t="s">
        <v>50</v>
      </c>
      <c r="M1163" t="s">
        <v>37</v>
      </c>
      <c r="N1163" t="s">
        <v>37</v>
      </c>
      <c r="O1163" t="str">
        <f>VLOOKUP(A1163,Sheet1!A:D,4,0)</f>
        <v>Manual</v>
      </c>
      <c r="P1163">
        <f>VLOOKUP(A1163,Sheet1!A:I,8,0)</f>
        <v>828208</v>
      </c>
      <c r="Q1163">
        <f>VLOOKUP(A1163,Sheet1!A:I,9,0)</f>
        <v>828208</v>
      </c>
      <c r="R1163">
        <f>VLOOKUP(A1163,Sheet1!A:E,5,0)</f>
        <v>253916</v>
      </c>
      <c r="S1163">
        <f>VLOOKUP(A1163,Sheet1!A:F,6,0)</f>
        <v>445392</v>
      </c>
      <c r="U1163" t="str">
        <f>VLOOKUP(A1163,New_scrd!A:H,8,0)</f>
        <v>Low_risk_sub_purpose_code</v>
      </c>
    </row>
    <row r="1164" spans="1:21" x14ac:dyDescent="0.3">
      <c r="A1164" t="s">
        <v>1210</v>
      </c>
      <c r="B1164" t="s">
        <v>24</v>
      </c>
      <c r="C1164">
        <v>48</v>
      </c>
      <c r="D1164" t="s">
        <v>414</v>
      </c>
      <c r="E1164">
        <v>2013</v>
      </c>
      <c r="F1164">
        <v>36</v>
      </c>
      <c r="G1164">
        <v>0.60913461499999999</v>
      </c>
      <c r="H1164" t="s">
        <v>17</v>
      </c>
      <c r="I1164" t="s">
        <v>50</v>
      </c>
      <c r="J1164" t="s">
        <v>50</v>
      </c>
      <c r="K1164" t="s">
        <v>50</v>
      </c>
      <c r="L1164" t="s">
        <v>50</v>
      </c>
      <c r="M1164" t="s">
        <v>37</v>
      </c>
      <c r="N1164" t="s">
        <v>37</v>
      </c>
      <c r="O1164" t="str">
        <f>VLOOKUP(A1164,Sheet1!A:D,4,0)</f>
        <v>Manual</v>
      </c>
      <c r="P1164">
        <f>VLOOKUP(A1164,Sheet1!A:I,8,0)</f>
        <v>0</v>
      </c>
      <c r="Q1164">
        <f>VLOOKUP(A1164,Sheet1!A:I,9,0)</f>
        <v>0</v>
      </c>
      <c r="R1164">
        <f>VLOOKUP(A1164,Sheet1!A:E,5,0)</f>
        <v>13534.9</v>
      </c>
      <c r="S1164">
        <f>VLOOKUP(A1164,Sheet1!A:F,6,0)</f>
        <v>344019</v>
      </c>
      <c r="U1164" t="str">
        <f>VLOOKUP(A1164,New_scrd!A:H,8,0)</f>
        <v>Low_risk_sub_purpose_code</v>
      </c>
    </row>
    <row r="1165" spans="1:21" x14ac:dyDescent="0.3">
      <c r="A1165" t="s">
        <v>1211</v>
      </c>
      <c r="B1165" t="s">
        <v>15</v>
      </c>
      <c r="C1165">
        <v>61</v>
      </c>
      <c r="D1165" t="s">
        <v>68</v>
      </c>
      <c r="E1165">
        <v>2009</v>
      </c>
      <c r="F1165">
        <v>20</v>
      </c>
      <c r="G1165">
        <v>0.61820298500000004</v>
      </c>
      <c r="H1165" t="s">
        <v>72</v>
      </c>
      <c r="I1165" t="s">
        <v>50</v>
      </c>
      <c r="J1165" t="s">
        <v>50</v>
      </c>
      <c r="K1165" t="s">
        <v>50</v>
      </c>
      <c r="L1165" t="s">
        <v>50</v>
      </c>
      <c r="M1165" t="s">
        <v>37</v>
      </c>
      <c r="N1165" t="s">
        <v>22</v>
      </c>
      <c r="O1165" t="str">
        <f>VLOOKUP(A1165,Sheet1!A:D,4,0)</f>
        <v>Green</v>
      </c>
      <c r="P1165">
        <f>VLOOKUP(A1165,Sheet1!A:I,8,0)</f>
        <v>536104</v>
      </c>
      <c r="Q1165">
        <f>VLOOKUP(A1165,Sheet1!A:I,9,0)</f>
        <v>536104</v>
      </c>
      <c r="R1165">
        <f>VLOOKUP(A1165,Sheet1!A:E,5,0)</f>
        <v>237163.06</v>
      </c>
      <c r="S1165">
        <f>VLOOKUP(A1165,Sheet1!A:F,6,0)</f>
        <v>350189</v>
      </c>
      <c r="U1165" t="str">
        <f>VLOOKUP(A1165,New_scrd!A:H,8,0)</f>
        <v>Medium_risk_sub_purpose_code</v>
      </c>
    </row>
    <row r="1166" spans="1:21" x14ac:dyDescent="0.3">
      <c r="A1166" t="s">
        <v>1212</v>
      </c>
      <c r="B1166" t="s">
        <v>15</v>
      </c>
      <c r="C1166">
        <v>61</v>
      </c>
      <c r="D1166" t="s">
        <v>414</v>
      </c>
      <c r="E1166">
        <v>2011</v>
      </c>
      <c r="F1166">
        <v>50</v>
      </c>
      <c r="G1166">
        <v>0.79583483899999996</v>
      </c>
      <c r="H1166" t="s">
        <v>72</v>
      </c>
      <c r="I1166" t="s">
        <v>54</v>
      </c>
      <c r="J1166" t="s">
        <v>32</v>
      </c>
      <c r="K1166" t="s">
        <v>43</v>
      </c>
      <c r="L1166" t="s">
        <v>21</v>
      </c>
      <c r="M1166" t="s">
        <v>22</v>
      </c>
      <c r="N1166" t="s">
        <v>22</v>
      </c>
      <c r="O1166" t="str">
        <f>VLOOKUP(A1166,Sheet1!A:D,4,0)</f>
        <v>Green</v>
      </c>
      <c r="P1166">
        <f>VLOOKUP(A1166,Sheet1!A:I,8,0)</f>
        <v>674993</v>
      </c>
      <c r="Q1166">
        <f>VLOOKUP(A1166,Sheet1!A:I,9,0)</f>
        <v>0</v>
      </c>
      <c r="R1166">
        <f>VLOOKUP(A1166,Sheet1!A:E,5,0)</f>
        <v>460365</v>
      </c>
      <c r="S1166">
        <f>VLOOKUP(A1166,Sheet1!A:F,6,0)</f>
        <v>507129</v>
      </c>
      <c r="U1166" t="str">
        <f>VLOOKUP(A1166,New_scrd!A:H,8,0)</f>
        <v>Medium_risk_sub_purpose_code</v>
      </c>
    </row>
    <row r="1167" spans="1:21" x14ac:dyDescent="0.3">
      <c r="A1167" t="s">
        <v>1213</v>
      </c>
      <c r="B1167" t="s">
        <v>15</v>
      </c>
      <c r="C1167">
        <v>49</v>
      </c>
      <c r="D1167" t="s">
        <v>414</v>
      </c>
      <c r="E1167">
        <v>2012</v>
      </c>
      <c r="F1167">
        <v>28</v>
      </c>
      <c r="G1167">
        <v>0.83069561000000003</v>
      </c>
      <c r="H1167" t="s">
        <v>72</v>
      </c>
      <c r="I1167" t="s">
        <v>50</v>
      </c>
      <c r="J1167" t="s">
        <v>50</v>
      </c>
      <c r="K1167" t="s">
        <v>50</v>
      </c>
      <c r="L1167" t="s">
        <v>50</v>
      </c>
      <c r="M1167" t="s">
        <v>22</v>
      </c>
      <c r="N1167" t="s">
        <v>37</v>
      </c>
      <c r="O1167" t="str">
        <f>VLOOKUP(A1167,Sheet1!A:D,4,0)</f>
        <v>Yellow</v>
      </c>
      <c r="P1167">
        <f>VLOOKUP(A1167,Sheet1!A:I,8,0)</f>
        <v>642346</v>
      </c>
      <c r="Q1167">
        <f>VLOOKUP(A1167,Sheet1!A:I,9,0)</f>
        <v>0</v>
      </c>
      <c r="R1167">
        <f>VLOOKUP(A1167,Sheet1!A:E,5,0)</f>
        <v>648420</v>
      </c>
      <c r="S1167">
        <f>VLOOKUP(A1167,Sheet1!A:F,6,0)</f>
        <v>648420</v>
      </c>
      <c r="U1167" t="str">
        <f>VLOOKUP(A1167,New_scrd!A:H,8,0)</f>
        <v>Medium_risk_sub_purpose_code</v>
      </c>
    </row>
    <row r="1168" spans="1:21" x14ac:dyDescent="0.3">
      <c r="A1168" t="s">
        <v>1214</v>
      </c>
      <c r="B1168" t="s">
        <v>24</v>
      </c>
      <c r="C1168">
        <v>60</v>
      </c>
      <c r="D1168" t="s">
        <v>414</v>
      </c>
      <c r="E1168">
        <v>2018</v>
      </c>
      <c r="F1168">
        <v>36</v>
      </c>
      <c r="G1168">
        <v>0.56794208899999998</v>
      </c>
      <c r="H1168" t="s">
        <v>17</v>
      </c>
      <c r="I1168" t="s">
        <v>293</v>
      </c>
      <c r="J1168" t="s">
        <v>32</v>
      </c>
      <c r="K1168" t="s">
        <v>78</v>
      </c>
      <c r="L1168" t="s">
        <v>34</v>
      </c>
      <c r="M1168" t="s">
        <v>22</v>
      </c>
      <c r="N1168" t="s">
        <v>37</v>
      </c>
      <c r="O1168" t="str">
        <f>VLOOKUP(A1168,Sheet1!A:D,4,0)</f>
        <v>Manual</v>
      </c>
      <c r="P1168">
        <f>VLOOKUP(A1168,Sheet1!A:I,8,0)</f>
        <v>762762</v>
      </c>
      <c r="Q1168">
        <f>VLOOKUP(A1168,Sheet1!A:I,9,0)</f>
        <v>0</v>
      </c>
      <c r="R1168">
        <f>VLOOKUP(A1168,Sheet1!A:E,5,0)</f>
        <v>222907</v>
      </c>
      <c r="S1168">
        <f>VLOOKUP(A1168,Sheet1!A:F,6,0)</f>
        <v>286155</v>
      </c>
      <c r="U1168" t="str">
        <f>VLOOKUP(A1168,New_scrd!A:H,8,0)</f>
        <v>Low_risk_sub_purpose_code</v>
      </c>
    </row>
    <row r="1169" spans="1:21" x14ac:dyDescent="0.3">
      <c r="A1169" t="s">
        <v>1215</v>
      </c>
      <c r="B1169" t="s">
        <v>24</v>
      </c>
      <c r="C1169">
        <v>37</v>
      </c>
      <c r="D1169" t="s">
        <v>414</v>
      </c>
      <c r="E1169">
        <v>2015</v>
      </c>
      <c r="F1169">
        <v>36</v>
      </c>
      <c r="G1169">
        <v>0.61701130400000004</v>
      </c>
      <c r="H1169" t="s">
        <v>17</v>
      </c>
      <c r="I1169" t="s">
        <v>63</v>
      </c>
      <c r="J1169" t="s">
        <v>80</v>
      </c>
      <c r="K1169" t="s">
        <v>78</v>
      </c>
      <c r="L1169" t="s">
        <v>34</v>
      </c>
      <c r="M1169" t="s">
        <v>37</v>
      </c>
      <c r="N1169" t="s">
        <v>37</v>
      </c>
      <c r="O1169" t="str">
        <f>VLOOKUP(A1169,Sheet1!A:D,4,0)</f>
        <v>NA</v>
      </c>
      <c r="P1169">
        <f>VLOOKUP(A1169,Sheet1!A:I,8,0)</f>
        <v>711023</v>
      </c>
      <c r="Q1169">
        <f>VLOOKUP(A1169,Sheet1!A:I,9,0)</f>
        <v>0</v>
      </c>
      <c r="R1169">
        <f>VLOOKUP(A1169,Sheet1!A:E,5,0)</f>
        <v>403039.00099999999</v>
      </c>
      <c r="S1169">
        <f>VLOOKUP(A1169,Sheet1!A:F,6,0)</f>
        <v>485614</v>
      </c>
      <c r="U1169" t="str">
        <f>VLOOKUP(A1169,New_scrd!A:H,8,0)</f>
        <v>Low_risk_sub_purpose_code</v>
      </c>
    </row>
    <row r="1170" spans="1:21" x14ac:dyDescent="0.3">
      <c r="A1170" t="s">
        <v>1216</v>
      </c>
      <c r="B1170" t="s">
        <v>24</v>
      </c>
      <c r="C1170">
        <v>61</v>
      </c>
      <c r="D1170" t="s">
        <v>68</v>
      </c>
      <c r="E1170">
        <v>2010</v>
      </c>
      <c r="F1170">
        <v>43</v>
      </c>
      <c r="G1170">
        <v>0.72124137899999996</v>
      </c>
      <c r="H1170" t="s">
        <v>72</v>
      </c>
      <c r="I1170" t="s">
        <v>50</v>
      </c>
      <c r="J1170" t="s">
        <v>50</v>
      </c>
      <c r="K1170" t="s">
        <v>50</v>
      </c>
      <c r="L1170" t="s">
        <v>50</v>
      </c>
      <c r="M1170" t="s">
        <v>37</v>
      </c>
      <c r="N1170" t="s">
        <v>37</v>
      </c>
      <c r="O1170" t="str">
        <f>VLOOKUP(A1170,Sheet1!A:D,4,0)</f>
        <v>NA</v>
      </c>
      <c r="P1170">
        <f>VLOOKUP(A1170,Sheet1!A:I,8,0)</f>
        <v>0</v>
      </c>
      <c r="Q1170">
        <f>VLOOKUP(A1170,Sheet1!A:I,9,0)</f>
        <v>0</v>
      </c>
      <c r="R1170">
        <f>VLOOKUP(A1170,Sheet1!A:E,5,0)</f>
        <v>91918</v>
      </c>
      <c r="S1170">
        <f>VLOOKUP(A1170,Sheet1!A:F,6,0)</f>
        <v>356896</v>
      </c>
      <c r="U1170" t="str">
        <f>VLOOKUP(A1170,New_scrd!A:H,8,0)</f>
        <v>Medium_risk_sub_purpose_code</v>
      </c>
    </row>
    <row r="1171" spans="1:21" x14ac:dyDescent="0.3">
      <c r="A1171" t="s">
        <v>1217</v>
      </c>
      <c r="B1171" t="s">
        <v>24</v>
      </c>
      <c r="C1171">
        <v>61</v>
      </c>
      <c r="D1171" t="s">
        <v>31</v>
      </c>
      <c r="E1171">
        <v>2009</v>
      </c>
      <c r="F1171">
        <v>46</v>
      </c>
      <c r="G1171">
        <v>0.73765611900000005</v>
      </c>
      <c r="H1171" t="s">
        <v>72</v>
      </c>
      <c r="I1171" t="s">
        <v>63</v>
      </c>
      <c r="J1171" t="s">
        <v>19</v>
      </c>
      <c r="K1171" t="s">
        <v>78</v>
      </c>
      <c r="L1171" t="s">
        <v>50</v>
      </c>
      <c r="M1171" t="s">
        <v>37</v>
      </c>
      <c r="N1171" t="s">
        <v>37</v>
      </c>
      <c r="O1171" t="str">
        <f>VLOOKUP(A1171,Sheet1!A:D,4,0)</f>
        <v>Green</v>
      </c>
      <c r="P1171">
        <f>VLOOKUP(A1171,Sheet1!A:I,8,0)</f>
        <v>567103</v>
      </c>
      <c r="Q1171">
        <f>VLOOKUP(A1171,Sheet1!A:I,9,0)</f>
        <v>567103</v>
      </c>
      <c r="R1171">
        <f>VLOOKUP(A1171,Sheet1!A:E,5,0)</f>
        <v>190635.55</v>
      </c>
      <c r="S1171">
        <f>VLOOKUP(A1171,Sheet1!A:F,6,0)</f>
        <v>373200</v>
      </c>
      <c r="U1171" t="str">
        <f>VLOOKUP(A1171,New_scrd!A:H,8,0)</f>
        <v>Medium_risk_sub_purpose_code</v>
      </c>
    </row>
    <row r="1172" spans="1:21" x14ac:dyDescent="0.3">
      <c r="A1172" t="s">
        <v>1218</v>
      </c>
      <c r="B1172" t="s">
        <v>24</v>
      </c>
      <c r="C1172">
        <v>61</v>
      </c>
      <c r="D1172" t="s">
        <v>68</v>
      </c>
      <c r="E1172">
        <v>2011</v>
      </c>
      <c r="F1172">
        <v>43</v>
      </c>
      <c r="G1172">
        <v>0.81770425800000002</v>
      </c>
      <c r="H1172" t="s">
        <v>72</v>
      </c>
      <c r="I1172" t="s">
        <v>50</v>
      </c>
      <c r="J1172" t="s">
        <v>50</v>
      </c>
      <c r="K1172" t="s">
        <v>50</v>
      </c>
      <c r="L1172" t="s">
        <v>50</v>
      </c>
      <c r="M1172" t="s">
        <v>37</v>
      </c>
      <c r="N1172" t="s">
        <v>22</v>
      </c>
      <c r="O1172" t="str">
        <f>VLOOKUP(A1172,Sheet1!A:D,4,0)</f>
        <v>Yellow</v>
      </c>
      <c r="P1172">
        <f>VLOOKUP(A1172,Sheet1!A:I,8,0)</f>
        <v>0</v>
      </c>
      <c r="Q1172">
        <f>VLOOKUP(A1172,Sheet1!A:I,9,0)</f>
        <v>0</v>
      </c>
      <c r="R1172">
        <f>VLOOKUP(A1172,Sheet1!A:E,5,0)</f>
        <v>76285</v>
      </c>
      <c r="S1172">
        <f>VLOOKUP(A1172,Sheet1!A:F,6,0)</f>
        <v>439565</v>
      </c>
      <c r="U1172" t="str">
        <f>VLOOKUP(A1172,New_scrd!A:H,8,0)</f>
        <v>Medium_risk_sub_purpose_code</v>
      </c>
    </row>
    <row r="1173" spans="1:21" x14ac:dyDescent="0.3">
      <c r="A1173" t="s">
        <v>1219</v>
      </c>
      <c r="B1173" t="s">
        <v>24</v>
      </c>
      <c r="C1173">
        <v>61</v>
      </c>
      <c r="D1173" t="s">
        <v>414</v>
      </c>
      <c r="E1173">
        <v>2013</v>
      </c>
      <c r="F1173">
        <v>35</v>
      </c>
      <c r="G1173">
        <v>0.71355428600000004</v>
      </c>
      <c r="H1173" t="s">
        <v>72</v>
      </c>
      <c r="I1173" t="s">
        <v>46</v>
      </c>
      <c r="J1173" t="s">
        <v>32</v>
      </c>
      <c r="K1173" t="s">
        <v>20</v>
      </c>
      <c r="L1173" t="s">
        <v>34</v>
      </c>
      <c r="M1173" t="s">
        <v>22</v>
      </c>
      <c r="N1173" t="s">
        <v>37</v>
      </c>
      <c r="O1173" t="str">
        <f>VLOOKUP(A1173,Sheet1!A:D,4,0)</f>
        <v>NA</v>
      </c>
      <c r="P1173">
        <f>VLOOKUP(A1173,Sheet1!A:I,8,0)</f>
        <v>720067</v>
      </c>
      <c r="Q1173">
        <f>VLOOKUP(A1173,Sheet1!A:I,9,0)</f>
        <v>0</v>
      </c>
      <c r="R1173">
        <f>VLOOKUP(A1173,Sheet1!A:E,5,0)</f>
        <v>303736</v>
      </c>
      <c r="S1173">
        <f>VLOOKUP(A1173,Sheet1!A:F,6,0)</f>
        <v>372652</v>
      </c>
      <c r="U1173" t="str">
        <f>VLOOKUP(A1173,New_scrd!A:H,8,0)</f>
        <v>Medium_risk_sub_purpose_code</v>
      </c>
    </row>
    <row r="1174" spans="1:21" x14ac:dyDescent="0.3">
      <c r="A1174" t="s">
        <v>1220</v>
      </c>
      <c r="B1174" t="s">
        <v>24</v>
      </c>
      <c r="C1174">
        <v>49</v>
      </c>
      <c r="D1174" t="s">
        <v>68</v>
      </c>
      <c r="E1174">
        <v>2009</v>
      </c>
      <c r="F1174">
        <v>20</v>
      </c>
      <c r="G1174">
        <v>0.83117731299999997</v>
      </c>
      <c r="H1174" t="s">
        <v>72</v>
      </c>
      <c r="I1174" t="s">
        <v>50</v>
      </c>
      <c r="J1174" t="s">
        <v>50</v>
      </c>
      <c r="K1174" t="s">
        <v>50</v>
      </c>
      <c r="L1174" t="s">
        <v>50</v>
      </c>
      <c r="M1174" t="s">
        <v>37</v>
      </c>
      <c r="N1174" t="s">
        <v>22</v>
      </c>
      <c r="O1174" t="str">
        <f>VLOOKUP(A1174,Sheet1!A:D,4,0)</f>
        <v>Green</v>
      </c>
      <c r="P1174">
        <f>VLOOKUP(A1174,Sheet1!A:I,8,0)</f>
        <v>647614</v>
      </c>
      <c r="Q1174">
        <f>VLOOKUP(A1174,Sheet1!A:I,9,0)</f>
        <v>647614</v>
      </c>
      <c r="R1174">
        <f>VLOOKUP(A1174,Sheet1!A:E,5,0)</f>
        <v>411755.82</v>
      </c>
      <c r="S1174">
        <f>VLOOKUP(A1174,Sheet1!A:F,6,0)</f>
        <v>570402</v>
      </c>
      <c r="U1174" t="str">
        <f>VLOOKUP(A1174,New_scrd!A:H,8,0)</f>
        <v>Medium_risk_sub_purpose_code</v>
      </c>
    </row>
    <row r="1175" spans="1:21" x14ac:dyDescent="0.3">
      <c r="A1175" t="s">
        <v>1221</v>
      </c>
      <c r="B1175" t="s">
        <v>24</v>
      </c>
      <c r="C1175">
        <v>36</v>
      </c>
      <c r="D1175" t="s">
        <v>414</v>
      </c>
      <c r="E1175">
        <v>2010</v>
      </c>
      <c r="F1175">
        <v>36</v>
      </c>
      <c r="G1175">
        <v>0.62831241299999996</v>
      </c>
      <c r="H1175" t="s">
        <v>17</v>
      </c>
      <c r="I1175" t="s">
        <v>63</v>
      </c>
      <c r="J1175" t="s">
        <v>32</v>
      </c>
      <c r="K1175" t="s">
        <v>109</v>
      </c>
      <c r="L1175" t="s">
        <v>21</v>
      </c>
      <c r="M1175" t="s">
        <v>37</v>
      </c>
      <c r="N1175" t="s">
        <v>22</v>
      </c>
      <c r="O1175" t="str">
        <f>VLOOKUP(A1175,Sheet1!A:D,4,0)</f>
        <v>Manual</v>
      </c>
      <c r="P1175">
        <f>VLOOKUP(A1175,Sheet1!A:I,8,0)</f>
        <v>0</v>
      </c>
      <c r="Q1175">
        <f>VLOOKUP(A1175,Sheet1!A:I,9,0)</f>
        <v>0</v>
      </c>
      <c r="R1175">
        <f>VLOOKUP(A1175,Sheet1!A:E,5,0)</f>
        <v>150800</v>
      </c>
      <c r="S1175">
        <f>VLOOKUP(A1175,Sheet1!A:F,6,0)</f>
        <v>396432</v>
      </c>
      <c r="U1175" t="str">
        <f>VLOOKUP(A1175,New_scrd!A:H,8,0)</f>
        <v>Low_risk_sub_purpose_code</v>
      </c>
    </row>
    <row r="1176" spans="1:21" x14ac:dyDescent="0.3">
      <c r="A1176" t="s">
        <v>1222</v>
      </c>
      <c r="B1176" t="s">
        <v>15</v>
      </c>
      <c r="C1176">
        <v>61</v>
      </c>
      <c r="D1176" t="s">
        <v>28</v>
      </c>
      <c r="E1176">
        <v>2011</v>
      </c>
      <c r="F1176">
        <v>39</v>
      </c>
      <c r="G1176">
        <v>0.72271290700000002</v>
      </c>
      <c r="H1176" t="s">
        <v>72</v>
      </c>
      <c r="I1176" t="s">
        <v>293</v>
      </c>
      <c r="J1176" t="s">
        <v>80</v>
      </c>
      <c r="K1176" t="s">
        <v>109</v>
      </c>
      <c r="L1176" t="s">
        <v>34</v>
      </c>
      <c r="M1176" t="s">
        <v>37</v>
      </c>
      <c r="N1176" t="s">
        <v>37</v>
      </c>
      <c r="O1176" t="str">
        <f>VLOOKUP(A1176,Sheet1!A:D,4,0)</f>
        <v>NA</v>
      </c>
      <c r="P1176">
        <f>VLOOKUP(A1176,Sheet1!A:I,8,0)</f>
        <v>758416</v>
      </c>
      <c r="Q1176">
        <f>VLOOKUP(A1176,Sheet1!A:I,9,0)</f>
        <v>758416</v>
      </c>
      <c r="R1176">
        <f>VLOOKUP(A1176,Sheet1!A:E,5,0)</f>
        <v>172259</v>
      </c>
      <c r="S1176">
        <f>VLOOKUP(A1176,Sheet1!A:F,6,0)</f>
        <v>322439</v>
      </c>
      <c r="U1176" t="str">
        <f>VLOOKUP(A1176,New_scrd!A:H,8,0)</f>
        <v>Medium_risk_sub_purpose_code</v>
      </c>
    </row>
    <row r="1177" spans="1:21" x14ac:dyDescent="0.3">
      <c r="A1177" t="s">
        <v>1223</v>
      </c>
      <c r="B1177" t="s">
        <v>24</v>
      </c>
      <c r="C1177">
        <v>36</v>
      </c>
      <c r="D1177" t="s">
        <v>68</v>
      </c>
      <c r="E1177">
        <v>2010</v>
      </c>
      <c r="F1177">
        <v>41</v>
      </c>
      <c r="G1177">
        <v>0.60128312399999995</v>
      </c>
      <c r="H1177" t="s">
        <v>17</v>
      </c>
      <c r="I1177" t="s">
        <v>293</v>
      </c>
      <c r="J1177" t="s">
        <v>80</v>
      </c>
      <c r="K1177" t="s">
        <v>78</v>
      </c>
      <c r="L1177" t="s">
        <v>34</v>
      </c>
      <c r="M1177" t="s">
        <v>37</v>
      </c>
      <c r="N1177" t="s">
        <v>37</v>
      </c>
      <c r="O1177" t="str">
        <f>VLOOKUP(A1177,Sheet1!A:D,4,0)</f>
        <v>Manual</v>
      </c>
      <c r="P1177">
        <f>VLOOKUP(A1177,Sheet1!A:I,8,0)</f>
        <v>586263</v>
      </c>
      <c r="Q1177">
        <f>VLOOKUP(A1177,Sheet1!A:I,9,0)</f>
        <v>586263</v>
      </c>
      <c r="R1177">
        <f>VLOOKUP(A1177,Sheet1!A:E,5,0)</f>
        <v>151419</v>
      </c>
      <c r="S1177">
        <f>VLOOKUP(A1177,Sheet1!A:F,6,0)</f>
        <v>290323</v>
      </c>
      <c r="U1177" t="str">
        <f>VLOOKUP(A1177,New_scrd!A:H,8,0)</f>
        <v>Low_risk_sub_purpose_code</v>
      </c>
    </row>
    <row r="1178" spans="1:21" x14ac:dyDescent="0.3">
      <c r="A1178" t="s">
        <v>1224</v>
      </c>
      <c r="B1178" t="s">
        <v>15</v>
      </c>
      <c r="C1178">
        <v>61</v>
      </c>
      <c r="D1178" t="s">
        <v>414</v>
      </c>
      <c r="E1178">
        <v>2014</v>
      </c>
      <c r="F1178">
        <v>34</v>
      </c>
      <c r="G1178">
        <v>0.67037502900000001</v>
      </c>
      <c r="H1178" t="s">
        <v>72</v>
      </c>
      <c r="I1178" t="s">
        <v>54</v>
      </c>
      <c r="J1178" t="s">
        <v>19</v>
      </c>
      <c r="K1178" t="s">
        <v>109</v>
      </c>
      <c r="L1178" t="s">
        <v>21</v>
      </c>
      <c r="M1178" t="s">
        <v>22</v>
      </c>
      <c r="N1178" t="s">
        <v>37</v>
      </c>
      <c r="O1178" t="str">
        <f>VLOOKUP(A1178,Sheet1!A:D,4,0)</f>
        <v>Green</v>
      </c>
      <c r="P1178">
        <f>VLOOKUP(A1178,Sheet1!A:I,8,0)</f>
        <v>616133</v>
      </c>
      <c r="Q1178">
        <f>VLOOKUP(A1178,Sheet1!A:I,9,0)</f>
        <v>0</v>
      </c>
      <c r="R1178">
        <f>VLOOKUP(A1178,Sheet1!A:E,5,0)</f>
        <v>506341.53</v>
      </c>
      <c r="S1178">
        <f>VLOOKUP(A1178,Sheet1!A:F,6,0)</f>
        <v>511560</v>
      </c>
      <c r="U1178" t="str">
        <f>VLOOKUP(A1178,New_scrd!A:H,8,0)</f>
        <v>Medium_risk_sub_purpose_code</v>
      </c>
    </row>
    <row r="1179" spans="1:21" x14ac:dyDescent="0.3">
      <c r="A1179" t="s">
        <v>1225</v>
      </c>
      <c r="B1179" t="s">
        <v>24</v>
      </c>
      <c r="C1179">
        <v>37</v>
      </c>
      <c r="D1179" t="s">
        <v>414</v>
      </c>
      <c r="E1179">
        <v>2013</v>
      </c>
      <c r="F1179">
        <v>47</v>
      </c>
      <c r="G1179">
        <v>0.69282190499999996</v>
      </c>
      <c r="H1179" t="s">
        <v>72</v>
      </c>
      <c r="I1179" t="s">
        <v>50</v>
      </c>
      <c r="J1179" t="s">
        <v>50</v>
      </c>
      <c r="K1179" t="s">
        <v>50</v>
      </c>
      <c r="L1179" t="s">
        <v>50</v>
      </c>
      <c r="M1179" t="s">
        <v>22</v>
      </c>
      <c r="N1179" t="s">
        <v>22</v>
      </c>
      <c r="O1179" t="str">
        <f>VLOOKUP(A1179,Sheet1!A:D,4,0)</f>
        <v>Green</v>
      </c>
      <c r="P1179">
        <f>VLOOKUP(A1179,Sheet1!A:I,8,0)</f>
        <v>425388</v>
      </c>
      <c r="Q1179">
        <f>VLOOKUP(A1179,Sheet1!A:I,9,0)</f>
        <v>0</v>
      </c>
      <c r="R1179">
        <f>VLOOKUP(A1179,Sheet1!A:E,5,0)</f>
        <v>578520</v>
      </c>
      <c r="S1179">
        <f>VLOOKUP(A1179,Sheet1!A:F,6,0)</f>
        <v>607446</v>
      </c>
      <c r="U1179" t="str">
        <f>VLOOKUP(A1179,New_scrd!A:H,8,0)</f>
        <v>Medium_risk_sub_purpose_code</v>
      </c>
    </row>
    <row r="1180" spans="1:21" x14ac:dyDescent="0.3">
      <c r="A1180" t="s">
        <v>1226</v>
      </c>
      <c r="B1180" t="s">
        <v>24</v>
      </c>
      <c r="C1180">
        <v>61</v>
      </c>
      <c r="D1180" t="s">
        <v>68</v>
      </c>
      <c r="E1180">
        <v>2011</v>
      </c>
      <c r="F1180">
        <v>36</v>
      </c>
      <c r="G1180">
        <v>0.82737651599999995</v>
      </c>
      <c r="H1180" t="s">
        <v>72</v>
      </c>
      <c r="I1180" t="s">
        <v>50</v>
      </c>
      <c r="J1180" t="s">
        <v>50</v>
      </c>
      <c r="K1180" t="s">
        <v>50</v>
      </c>
      <c r="L1180" t="s">
        <v>50</v>
      </c>
      <c r="M1180" t="s">
        <v>37</v>
      </c>
      <c r="N1180" t="s">
        <v>37</v>
      </c>
      <c r="O1180" t="str">
        <f>VLOOKUP(A1180,Sheet1!A:D,4,0)</f>
        <v>Green</v>
      </c>
      <c r="P1180">
        <f>VLOOKUP(A1180,Sheet1!A:I,8,0)</f>
        <v>0</v>
      </c>
      <c r="Q1180">
        <f>VLOOKUP(A1180,Sheet1!A:I,9,0)</f>
        <v>0</v>
      </c>
      <c r="R1180">
        <f>VLOOKUP(A1180,Sheet1!A:E,5,0)</f>
        <v>158150.6</v>
      </c>
      <c r="S1180">
        <f>VLOOKUP(A1180,Sheet1!A:F,6,0)</f>
        <v>547740</v>
      </c>
      <c r="U1180" t="str">
        <f>VLOOKUP(A1180,New_scrd!A:H,8,0)</f>
        <v>Medium_risk_sub_purpose_code</v>
      </c>
    </row>
    <row r="1181" spans="1:21" x14ac:dyDescent="0.3">
      <c r="A1181" t="s">
        <v>1227</v>
      </c>
      <c r="B1181" t="s">
        <v>24</v>
      </c>
      <c r="C1181">
        <v>61</v>
      </c>
      <c r="D1181" t="s">
        <v>28</v>
      </c>
      <c r="E1181">
        <v>2009</v>
      </c>
      <c r="F1181">
        <v>23</v>
      </c>
      <c r="G1181">
        <v>0.62684713000000003</v>
      </c>
      <c r="H1181" t="s">
        <v>17</v>
      </c>
      <c r="I1181" t="s">
        <v>146</v>
      </c>
      <c r="J1181" t="s">
        <v>160</v>
      </c>
      <c r="K1181" t="s">
        <v>43</v>
      </c>
      <c r="L1181" t="s">
        <v>34</v>
      </c>
      <c r="M1181" t="s">
        <v>22</v>
      </c>
      <c r="N1181" t="s">
        <v>22</v>
      </c>
      <c r="O1181" t="str">
        <f>VLOOKUP(A1181,Sheet1!A:D,4,0)</f>
        <v>Green</v>
      </c>
      <c r="P1181">
        <f>VLOOKUP(A1181,Sheet1!A:I,8,0)</f>
        <v>479657</v>
      </c>
      <c r="Q1181">
        <f>VLOOKUP(A1181,Sheet1!A:I,9,0)</f>
        <v>0</v>
      </c>
      <c r="R1181">
        <f>VLOOKUP(A1181,Sheet1!A:E,5,0)</f>
        <v>217010.89</v>
      </c>
      <c r="S1181">
        <f>VLOOKUP(A1181,Sheet1!A:F,6,0)</f>
        <v>236484</v>
      </c>
      <c r="U1181" t="str">
        <f>VLOOKUP(A1181,New_scrd!A:H,8,0)</f>
        <v>Low_risk_sub_purpose_code</v>
      </c>
    </row>
    <row r="1182" spans="1:21" x14ac:dyDescent="0.3">
      <c r="A1182" t="s">
        <v>1228</v>
      </c>
      <c r="B1182" t="s">
        <v>24</v>
      </c>
      <c r="C1182">
        <v>61</v>
      </c>
      <c r="D1182" t="s">
        <v>68</v>
      </c>
      <c r="E1182">
        <v>2011</v>
      </c>
      <c r="F1182">
        <v>42</v>
      </c>
      <c r="G1182">
        <v>0.82839225800000005</v>
      </c>
      <c r="H1182" t="s">
        <v>514</v>
      </c>
      <c r="I1182" t="s">
        <v>63</v>
      </c>
      <c r="J1182" t="s">
        <v>50</v>
      </c>
      <c r="K1182" t="s">
        <v>50</v>
      </c>
      <c r="L1182" t="s">
        <v>50</v>
      </c>
      <c r="M1182" t="s">
        <v>22</v>
      </c>
      <c r="N1182" t="s">
        <v>37</v>
      </c>
      <c r="O1182" t="str">
        <f>VLOOKUP(A1182,Sheet1!A:D,4,0)</f>
        <v>Green</v>
      </c>
      <c r="P1182">
        <f>VLOOKUP(A1182,Sheet1!A:I,8,0)</f>
        <v>796185</v>
      </c>
      <c r="Q1182">
        <f>VLOOKUP(A1182,Sheet1!A:I,9,0)</f>
        <v>0</v>
      </c>
      <c r="R1182">
        <f>VLOOKUP(A1182,Sheet1!A:E,5,0)</f>
        <v>539187.36</v>
      </c>
      <c r="S1182">
        <f>VLOOKUP(A1182,Sheet1!A:F,6,0)</f>
        <v>579640</v>
      </c>
      <c r="U1182" t="str">
        <f>VLOOKUP(A1182,New_scrd!A:H,8,0)</f>
        <v>High_risk_sub_purpose_code</v>
      </c>
    </row>
    <row r="1183" spans="1:21" x14ac:dyDescent="0.3">
      <c r="A1183" t="s">
        <v>1229</v>
      </c>
      <c r="B1183" t="s">
        <v>24</v>
      </c>
      <c r="C1183">
        <v>36</v>
      </c>
      <c r="D1183" t="s">
        <v>414</v>
      </c>
      <c r="E1183">
        <v>2007</v>
      </c>
      <c r="F1183">
        <v>36</v>
      </c>
      <c r="G1183">
        <v>0.61292947200000003</v>
      </c>
      <c r="H1183" t="s">
        <v>17</v>
      </c>
      <c r="I1183" t="s">
        <v>50</v>
      </c>
      <c r="J1183" t="s">
        <v>50</v>
      </c>
      <c r="K1183" t="s">
        <v>50</v>
      </c>
      <c r="L1183" t="s">
        <v>50</v>
      </c>
      <c r="M1183" t="s">
        <v>37</v>
      </c>
      <c r="N1183" t="s">
        <v>22</v>
      </c>
      <c r="O1183" t="str">
        <f>VLOOKUP(A1183,Sheet1!A:D,4,0)</f>
        <v>Manual</v>
      </c>
      <c r="P1183">
        <f>VLOOKUP(A1183,Sheet1!A:I,8,0)</f>
        <v>345251</v>
      </c>
      <c r="Q1183">
        <f>VLOOKUP(A1183,Sheet1!A:I,9,0)</f>
        <v>0</v>
      </c>
      <c r="R1183">
        <f>VLOOKUP(A1183,Sheet1!A:E,5,0)</f>
        <v>256784</v>
      </c>
      <c r="S1183">
        <f>VLOOKUP(A1183,Sheet1!A:F,6,0)</f>
        <v>303568</v>
      </c>
      <c r="U1183" t="str">
        <f>VLOOKUP(A1183,New_scrd!A:H,8,0)</f>
        <v>Low_risk_sub_purpose_code</v>
      </c>
    </row>
    <row r="1184" spans="1:21" x14ac:dyDescent="0.3">
      <c r="A1184" t="s">
        <v>1230</v>
      </c>
      <c r="B1184" t="s">
        <v>24</v>
      </c>
      <c r="C1184">
        <v>60</v>
      </c>
      <c r="D1184" t="s">
        <v>414</v>
      </c>
      <c r="E1184">
        <v>2014</v>
      </c>
      <c r="F1184">
        <v>36</v>
      </c>
      <c r="G1184">
        <v>0.76103638100000004</v>
      </c>
      <c r="H1184" t="s">
        <v>17</v>
      </c>
      <c r="I1184" t="s">
        <v>50</v>
      </c>
      <c r="J1184" t="s">
        <v>50</v>
      </c>
      <c r="K1184" t="s">
        <v>50</v>
      </c>
      <c r="L1184" t="s">
        <v>50</v>
      </c>
      <c r="M1184" t="s">
        <v>37</v>
      </c>
      <c r="N1184" t="s">
        <v>37</v>
      </c>
      <c r="O1184" t="str">
        <f>VLOOKUP(A1184,Sheet1!A:D,4,0)</f>
        <v>Manual</v>
      </c>
      <c r="P1184">
        <f>VLOOKUP(A1184,Sheet1!A:I,8,0)</f>
        <v>0</v>
      </c>
      <c r="Q1184">
        <f>VLOOKUP(A1184,Sheet1!A:I,9,0)</f>
        <v>0</v>
      </c>
      <c r="R1184">
        <f>VLOOKUP(A1184,Sheet1!A:E,5,0)</f>
        <v>27500</v>
      </c>
      <c r="S1184">
        <f>VLOOKUP(A1184,Sheet1!A:F,6,0)</f>
        <v>415440</v>
      </c>
      <c r="U1184" t="str">
        <f>VLOOKUP(A1184,New_scrd!A:H,8,0)</f>
        <v>Low_risk_sub_purpose_code</v>
      </c>
    </row>
    <row r="1185" spans="1:21" x14ac:dyDescent="0.3">
      <c r="A1185" t="s">
        <v>1231</v>
      </c>
      <c r="B1185" t="s">
        <v>24</v>
      </c>
      <c r="C1185">
        <v>61</v>
      </c>
      <c r="D1185" t="s">
        <v>68</v>
      </c>
      <c r="E1185">
        <v>2010</v>
      </c>
      <c r="F1185">
        <v>26</v>
      </c>
      <c r="G1185">
        <v>0.81727248299999999</v>
      </c>
      <c r="H1185" t="s">
        <v>72</v>
      </c>
      <c r="I1185" t="s">
        <v>146</v>
      </c>
      <c r="J1185" t="s">
        <v>50</v>
      </c>
      <c r="K1185" t="s">
        <v>50</v>
      </c>
      <c r="L1185" t="s">
        <v>50</v>
      </c>
      <c r="M1185" t="s">
        <v>22</v>
      </c>
      <c r="N1185" t="s">
        <v>37</v>
      </c>
      <c r="O1185" t="str">
        <f>VLOOKUP(A1185,Sheet1!A:D,4,0)</f>
        <v>Green</v>
      </c>
      <c r="P1185">
        <f>VLOOKUP(A1185,Sheet1!A:I,8,0)</f>
        <v>856732</v>
      </c>
      <c r="Q1185">
        <f>VLOOKUP(A1185,Sheet1!A:I,9,0)</f>
        <v>0</v>
      </c>
      <c r="R1185">
        <f>VLOOKUP(A1185,Sheet1!A:E,5,0)</f>
        <v>437603.64</v>
      </c>
      <c r="S1185">
        <f>VLOOKUP(A1185,Sheet1!A:F,6,0)</f>
        <v>518254</v>
      </c>
      <c r="U1185" t="str">
        <f>VLOOKUP(A1185,New_scrd!A:H,8,0)</f>
        <v>Medium_risk_sub_purpose_code</v>
      </c>
    </row>
    <row r="1186" spans="1:21" x14ac:dyDescent="0.3">
      <c r="A1186" t="s">
        <v>1232</v>
      </c>
      <c r="B1186" t="s">
        <v>24</v>
      </c>
      <c r="C1186">
        <v>61</v>
      </c>
      <c r="D1186" t="s">
        <v>68</v>
      </c>
      <c r="E1186">
        <v>2007</v>
      </c>
      <c r="F1186">
        <v>25</v>
      </c>
      <c r="G1186">
        <v>0.82788168100000004</v>
      </c>
      <c r="H1186" t="s">
        <v>72</v>
      </c>
      <c r="I1186" t="s">
        <v>146</v>
      </c>
      <c r="J1186" t="s">
        <v>19</v>
      </c>
      <c r="K1186" t="s">
        <v>20</v>
      </c>
      <c r="L1186" t="s">
        <v>50</v>
      </c>
      <c r="M1186" t="s">
        <v>37</v>
      </c>
      <c r="N1186" t="s">
        <v>37</v>
      </c>
      <c r="O1186" t="str">
        <f>VLOOKUP(A1186,Sheet1!A:D,4,0)</f>
        <v>Green</v>
      </c>
      <c r="P1186">
        <f>VLOOKUP(A1186,Sheet1!A:I,8,0)</f>
        <v>0</v>
      </c>
      <c r="Q1186">
        <f>VLOOKUP(A1186,Sheet1!A:I,9,0)</f>
        <v>0</v>
      </c>
      <c r="R1186">
        <f>VLOOKUP(A1186,Sheet1!A:E,5,0)</f>
        <v>43222</v>
      </c>
      <c r="S1186">
        <f>VLOOKUP(A1186,Sheet1!A:F,6,0)</f>
        <v>410609</v>
      </c>
      <c r="U1186" t="str">
        <f>VLOOKUP(A1186,New_scrd!A:H,8,0)</f>
        <v>Medium_risk_sub_purpose_code</v>
      </c>
    </row>
    <row r="1187" spans="1:21" x14ac:dyDescent="0.3">
      <c r="A1187" t="s">
        <v>1233</v>
      </c>
      <c r="B1187" t="s">
        <v>24</v>
      </c>
      <c r="C1187">
        <v>60</v>
      </c>
      <c r="D1187" t="s">
        <v>414</v>
      </c>
      <c r="E1187">
        <v>2014</v>
      </c>
      <c r="F1187">
        <v>31</v>
      </c>
      <c r="G1187">
        <v>0.77311551899999997</v>
      </c>
      <c r="H1187" t="s">
        <v>17</v>
      </c>
      <c r="I1187" t="s">
        <v>50</v>
      </c>
      <c r="J1187" t="s">
        <v>50</v>
      </c>
      <c r="K1187" t="s">
        <v>50</v>
      </c>
      <c r="L1187" t="s">
        <v>50</v>
      </c>
      <c r="M1187" t="s">
        <v>37</v>
      </c>
      <c r="N1187" t="s">
        <v>37</v>
      </c>
      <c r="O1187" t="str">
        <f>VLOOKUP(A1187,Sheet1!A:D,4,0)</f>
        <v>Manual</v>
      </c>
      <c r="P1187">
        <f>VLOOKUP(A1187,Sheet1!A:I,8,0)</f>
        <v>828971</v>
      </c>
      <c r="Q1187">
        <f>VLOOKUP(A1187,Sheet1!A:I,9,0)</f>
        <v>828971</v>
      </c>
      <c r="R1187">
        <f>VLOOKUP(A1187,Sheet1!A:E,5,0)</f>
        <v>41197.519999999997</v>
      </c>
      <c r="S1187">
        <f>VLOOKUP(A1187,Sheet1!A:F,6,0)</f>
        <v>347962.5</v>
      </c>
      <c r="U1187" t="str">
        <f>VLOOKUP(A1187,New_scrd!A:H,8,0)</f>
        <v>Low_risk_sub_purpose_code</v>
      </c>
    </row>
    <row r="1188" spans="1:21" x14ac:dyDescent="0.3">
      <c r="A1188" t="s">
        <v>1234</v>
      </c>
      <c r="B1188" t="s">
        <v>24</v>
      </c>
      <c r="C1188">
        <v>60</v>
      </c>
      <c r="D1188" t="s">
        <v>414</v>
      </c>
      <c r="E1188">
        <v>2015</v>
      </c>
      <c r="F1188">
        <v>36</v>
      </c>
      <c r="G1188">
        <v>0.65149122800000003</v>
      </c>
      <c r="H1188" t="s">
        <v>17</v>
      </c>
      <c r="I1188" t="s">
        <v>50</v>
      </c>
      <c r="J1188" t="s">
        <v>50</v>
      </c>
      <c r="K1188" t="s">
        <v>50</v>
      </c>
      <c r="L1188" t="s">
        <v>50</v>
      </c>
      <c r="M1188" t="s">
        <v>22</v>
      </c>
      <c r="N1188" t="s">
        <v>37</v>
      </c>
      <c r="O1188" t="str">
        <f>VLOOKUP(A1188,Sheet1!A:D,4,0)</f>
        <v>Manual</v>
      </c>
      <c r="P1188">
        <f>VLOOKUP(A1188,Sheet1!A:I,8,0)</f>
        <v>707631</v>
      </c>
      <c r="Q1188">
        <f>VLOOKUP(A1188,Sheet1!A:I,9,0)</f>
        <v>0</v>
      </c>
      <c r="R1188">
        <f>VLOOKUP(A1188,Sheet1!A:E,5,0)</f>
        <v>302870.42</v>
      </c>
      <c r="S1188">
        <f>VLOOKUP(A1188,Sheet1!A:F,6,0)</f>
        <v>377280</v>
      </c>
      <c r="U1188" t="str">
        <f>VLOOKUP(A1188,New_scrd!A:H,8,0)</f>
        <v>Low_risk_sub_purpose_code</v>
      </c>
    </row>
    <row r="1189" spans="1:21" x14ac:dyDescent="0.3">
      <c r="A1189" t="s">
        <v>1235</v>
      </c>
      <c r="B1189" t="s">
        <v>24</v>
      </c>
      <c r="C1189">
        <v>60</v>
      </c>
      <c r="D1189" t="s">
        <v>414</v>
      </c>
      <c r="E1189">
        <v>2014</v>
      </c>
      <c r="F1189">
        <v>36</v>
      </c>
      <c r="G1189">
        <v>0.73801633600000005</v>
      </c>
      <c r="H1189" t="s">
        <v>17</v>
      </c>
      <c r="I1189" t="s">
        <v>50</v>
      </c>
      <c r="J1189" t="s">
        <v>50</v>
      </c>
      <c r="K1189" t="s">
        <v>50</v>
      </c>
      <c r="L1189" t="s">
        <v>50</v>
      </c>
      <c r="M1189" t="s">
        <v>22</v>
      </c>
      <c r="N1189" t="s">
        <v>37</v>
      </c>
      <c r="O1189" t="str">
        <f>VLOOKUP(A1189,Sheet1!A:D,4,0)</f>
        <v>Manual</v>
      </c>
      <c r="P1189">
        <f>VLOOKUP(A1189,Sheet1!A:I,8,0)</f>
        <v>788862</v>
      </c>
      <c r="Q1189">
        <f>VLOOKUP(A1189,Sheet1!A:I,9,0)</f>
        <v>0</v>
      </c>
      <c r="R1189">
        <f>VLOOKUP(A1189,Sheet1!A:E,5,0)</f>
        <v>294330</v>
      </c>
      <c r="S1189">
        <f>VLOOKUP(A1189,Sheet1!A:F,6,0)</f>
        <v>352440</v>
      </c>
      <c r="U1189" t="str">
        <f>VLOOKUP(A1189,New_scrd!A:H,8,0)</f>
        <v>Low_risk_sub_purpose_code</v>
      </c>
    </row>
    <row r="1190" spans="1:21" x14ac:dyDescent="0.3">
      <c r="A1190" t="s">
        <v>1236</v>
      </c>
      <c r="B1190" t="s">
        <v>24</v>
      </c>
      <c r="C1190">
        <v>60</v>
      </c>
      <c r="D1190" t="s">
        <v>414</v>
      </c>
      <c r="E1190">
        <v>2014</v>
      </c>
      <c r="F1190">
        <v>36</v>
      </c>
      <c r="G1190">
        <v>0.701276079</v>
      </c>
      <c r="H1190" t="s">
        <v>17</v>
      </c>
      <c r="I1190" t="s">
        <v>50</v>
      </c>
      <c r="J1190" t="s">
        <v>50</v>
      </c>
      <c r="K1190" t="s">
        <v>50</v>
      </c>
      <c r="L1190" t="s">
        <v>50</v>
      </c>
      <c r="M1190" t="s">
        <v>22</v>
      </c>
      <c r="N1190" t="s">
        <v>37</v>
      </c>
      <c r="O1190" t="str">
        <f>VLOOKUP(A1190,Sheet1!A:D,4,0)</f>
        <v>Manual</v>
      </c>
      <c r="P1190">
        <f>VLOOKUP(A1190,Sheet1!A:I,8,0)</f>
        <v>666433</v>
      </c>
      <c r="Q1190">
        <f>VLOOKUP(A1190,Sheet1!A:I,9,0)</f>
        <v>0</v>
      </c>
      <c r="R1190">
        <f>VLOOKUP(A1190,Sheet1!A:E,5,0)</f>
        <v>362916.12</v>
      </c>
      <c r="S1190">
        <f>VLOOKUP(A1190,Sheet1!A:F,6,0)</f>
        <v>388830</v>
      </c>
      <c r="U1190" t="str">
        <f>VLOOKUP(A1190,New_scrd!A:H,8,0)</f>
        <v>Low_risk_sub_purpose_code</v>
      </c>
    </row>
    <row r="1191" spans="1:21" x14ac:dyDescent="0.3">
      <c r="A1191" t="s">
        <v>1237</v>
      </c>
      <c r="B1191" t="s">
        <v>24</v>
      </c>
      <c r="C1191">
        <v>54</v>
      </c>
      <c r="D1191" t="s">
        <v>414</v>
      </c>
      <c r="E1191">
        <v>2010</v>
      </c>
      <c r="F1191">
        <v>36</v>
      </c>
      <c r="G1191">
        <v>0.61835425399999999</v>
      </c>
      <c r="H1191" t="s">
        <v>17</v>
      </c>
      <c r="I1191" t="s">
        <v>50</v>
      </c>
      <c r="J1191" t="s">
        <v>50</v>
      </c>
      <c r="K1191" t="s">
        <v>50</v>
      </c>
      <c r="L1191" t="s">
        <v>50</v>
      </c>
      <c r="M1191" t="s">
        <v>37</v>
      </c>
      <c r="N1191" t="s">
        <v>37</v>
      </c>
      <c r="O1191" t="str">
        <f>VLOOKUP(A1191,Sheet1!A:D,4,0)</f>
        <v>Manual</v>
      </c>
      <c r="P1191">
        <f>VLOOKUP(A1191,Sheet1!A:I,8,0)</f>
        <v>524915</v>
      </c>
      <c r="Q1191">
        <f>VLOOKUP(A1191,Sheet1!A:I,9,0)</f>
        <v>524915</v>
      </c>
      <c r="R1191">
        <f>VLOOKUP(A1191,Sheet1!A:E,5,0)</f>
        <v>121220</v>
      </c>
      <c r="S1191">
        <f>VLOOKUP(A1191,Sheet1!A:F,6,0)</f>
        <v>295545</v>
      </c>
      <c r="U1191" t="str">
        <f>VLOOKUP(A1191,New_scrd!A:H,8,0)</f>
        <v>Low_risk_sub_purpose_code</v>
      </c>
    </row>
    <row r="1192" spans="1:21" x14ac:dyDescent="0.3">
      <c r="A1192" t="s">
        <v>1238</v>
      </c>
      <c r="B1192" t="s">
        <v>24</v>
      </c>
      <c r="C1192">
        <v>61</v>
      </c>
      <c r="D1192" t="s">
        <v>68</v>
      </c>
      <c r="E1192">
        <v>2010</v>
      </c>
      <c r="F1192">
        <v>21</v>
      </c>
      <c r="G1192">
        <v>0.82687448299999999</v>
      </c>
      <c r="H1192" t="s">
        <v>72</v>
      </c>
      <c r="I1192" t="s">
        <v>50</v>
      </c>
      <c r="J1192" t="s">
        <v>50</v>
      </c>
      <c r="K1192" t="s">
        <v>50</v>
      </c>
      <c r="L1192" t="s">
        <v>50</v>
      </c>
      <c r="M1192" t="s">
        <v>22</v>
      </c>
      <c r="N1192" t="s">
        <v>37</v>
      </c>
      <c r="O1192" t="str">
        <f>VLOOKUP(A1192,Sheet1!A:D,4,0)</f>
        <v>Green</v>
      </c>
      <c r="P1192">
        <f>VLOOKUP(A1192,Sheet1!A:I,8,0)</f>
        <v>614834</v>
      </c>
      <c r="Q1192">
        <f>VLOOKUP(A1192,Sheet1!A:I,9,0)</f>
        <v>0</v>
      </c>
      <c r="R1192">
        <f>VLOOKUP(A1192,Sheet1!A:E,5,0)</f>
        <v>529641</v>
      </c>
      <c r="S1192">
        <f>VLOOKUP(A1192,Sheet1!A:F,6,0)</f>
        <v>529641</v>
      </c>
      <c r="U1192" t="str">
        <f>VLOOKUP(A1192,New_scrd!A:H,8,0)</f>
        <v>Medium_risk_sub_purpose_code</v>
      </c>
    </row>
    <row r="1193" spans="1:21" x14ac:dyDescent="0.3">
      <c r="A1193" t="s">
        <v>1239</v>
      </c>
      <c r="B1193" t="s">
        <v>24</v>
      </c>
      <c r="C1193">
        <v>48</v>
      </c>
      <c r="D1193" t="s">
        <v>414</v>
      </c>
      <c r="E1193">
        <v>2016</v>
      </c>
      <c r="F1193">
        <v>36</v>
      </c>
      <c r="G1193">
        <v>0.79754098399999995</v>
      </c>
      <c r="H1193" t="s">
        <v>17</v>
      </c>
      <c r="I1193" t="s">
        <v>63</v>
      </c>
      <c r="J1193" t="s">
        <v>80</v>
      </c>
      <c r="K1193" t="s">
        <v>78</v>
      </c>
      <c r="L1193" t="s">
        <v>34</v>
      </c>
      <c r="M1193" t="s">
        <v>37</v>
      </c>
      <c r="N1193" t="s">
        <v>37</v>
      </c>
      <c r="O1193" t="str">
        <f>VLOOKUP(A1193,Sheet1!A:D,4,0)</f>
        <v>Manual</v>
      </c>
      <c r="P1193">
        <f>VLOOKUP(A1193,Sheet1!A:I,8,0)</f>
        <v>0</v>
      </c>
      <c r="Q1193">
        <f>VLOOKUP(A1193,Sheet1!A:I,9,0)</f>
        <v>0</v>
      </c>
      <c r="R1193">
        <f>VLOOKUP(A1193,Sheet1!A:E,5,0)</f>
        <v>150000</v>
      </c>
      <c r="S1193">
        <f>VLOOKUP(A1193,Sheet1!A:F,6,0)</f>
        <v>546180</v>
      </c>
      <c r="U1193" t="str">
        <f>VLOOKUP(A1193,New_scrd!A:H,8,0)</f>
        <v>Low_risk_sub_purpose_code</v>
      </c>
    </row>
    <row r="1194" spans="1:21" x14ac:dyDescent="0.3">
      <c r="A1194" t="s">
        <v>1240</v>
      </c>
      <c r="B1194" t="s">
        <v>24</v>
      </c>
      <c r="C1194">
        <v>48</v>
      </c>
      <c r="D1194" t="s">
        <v>414</v>
      </c>
      <c r="E1194">
        <v>2012</v>
      </c>
      <c r="F1194">
        <v>36</v>
      </c>
      <c r="G1194">
        <v>0.66043645299999998</v>
      </c>
      <c r="H1194" t="s">
        <v>17</v>
      </c>
      <c r="I1194" t="s">
        <v>54</v>
      </c>
      <c r="J1194" t="s">
        <v>80</v>
      </c>
      <c r="K1194" t="s">
        <v>109</v>
      </c>
      <c r="L1194" t="s">
        <v>34</v>
      </c>
      <c r="M1194" t="s">
        <v>22</v>
      </c>
      <c r="N1194" t="s">
        <v>37</v>
      </c>
      <c r="O1194" t="str">
        <f>VLOOKUP(A1194,Sheet1!A:D,4,0)</f>
        <v>Manual</v>
      </c>
      <c r="P1194">
        <f>VLOOKUP(A1194,Sheet1!A:I,8,0)</f>
        <v>592419</v>
      </c>
      <c r="Q1194">
        <f>VLOOKUP(A1194,Sheet1!A:I,9,0)</f>
        <v>0</v>
      </c>
      <c r="R1194">
        <f>VLOOKUP(A1194,Sheet1!A:E,5,0)</f>
        <v>312138</v>
      </c>
      <c r="S1194">
        <f>VLOOKUP(A1194,Sheet1!A:F,6,0)</f>
        <v>377070</v>
      </c>
      <c r="U1194" t="str">
        <f>VLOOKUP(A1194,New_scrd!A:H,8,0)</f>
        <v>Low_risk_sub_purpose_code</v>
      </c>
    </row>
    <row r="1195" spans="1:21" x14ac:dyDescent="0.3">
      <c r="A1195" t="s">
        <v>1241</v>
      </c>
      <c r="B1195" t="s">
        <v>24</v>
      </c>
      <c r="C1195">
        <v>49</v>
      </c>
      <c r="D1195" t="s">
        <v>31</v>
      </c>
      <c r="E1195">
        <v>2008</v>
      </c>
      <c r="F1195">
        <v>28</v>
      </c>
      <c r="G1195">
        <v>0.72840128999999998</v>
      </c>
      <c r="H1195" t="s">
        <v>72</v>
      </c>
      <c r="I1195" t="s">
        <v>293</v>
      </c>
      <c r="J1195" t="s">
        <v>32</v>
      </c>
      <c r="K1195" t="s">
        <v>43</v>
      </c>
      <c r="L1195" t="s">
        <v>34</v>
      </c>
      <c r="M1195" t="s">
        <v>37</v>
      </c>
      <c r="N1195" t="s">
        <v>22</v>
      </c>
      <c r="O1195" t="str">
        <f>VLOOKUP(A1195,Sheet1!A:D,4,0)</f>
        <v>NA</v>
      </c>
      <c r="P1195">
        <f>VLOOKUP(A1195,Sheet1!A:I,8,0)</f>
        <v>590584</v>
      </c>
      <c r="Q1195">
        <f>VLOOKUP(A1195,Sheet1!A:I,9,0)</f>
        <v>590584</v>
      </c>
      <c r="R1195">
        <f>VLOOKUP(A1195,Sheet1!A:E,5,0)</f>
        <v>179223</v>
      </c>
      <c r="S1195">
        <f>VLOOKUP(A1195,Sheet1!A:F,6,0)</f>
        <v>311122</v>
      </c>
      <c r="U1195" t="str">
        <f>VLOOKUP(A1195,New_scrd!A:H,8,0)</f>
        <v>Medium_risk_sub_purpose_code</v>
      </c>
    </row>
    <row r="1196" spans="1:21" x14ac:dyDescent="0.3">
      <c r="A1196" t="s">
        <v>1242</v>
      </c>
      <c r="B1196" t="s">
        <v>24</v>
      </c>
      <c r="C1196">
        <v>61</v>
      </c>
      <c r="D1196" t="s">
        <v>68</v>
      </c>
      <c r="E1196">
        <v>2011</v>
      </c>
      <c r="F1196">
        <v>23</v>
      </c>
      <c r="G1196">
        <v>0.69309006500000003</v>
      </c>
      <c r="H1196" t="s">
        <v>72</v>
      </c>
      <c r="I1196" t="s">
        <v>146</v>
      </c>
      <c r="J1196" t="s">
        <v>50</v>
      </c>
      <c r="K1196" t="s">
        <v>50</v>
      </c>
      <c r="L1196" t="s">
        <v>50</v>
      </c>
      <c r="M1196" t="s">
        <v>22</v>
      </c>
      <c r="N1196" t="s">
        <v>37</v>
      </c>
      <c r="O1196" t="str">
        <f>VLOOKUP(A1196,Sheet1!A:D,4,0)</f>
        <v>Green</v>
      </c>
      <c r="P1196">
        <f>VLOOKUP(A1196,Sheet1!A:I,8,0)</f>
        <v>596072</v>
      </c>
      <c r="Q1196">
        <f>VLOOKUP(A1196,Sheet1!A:I,9,0)</f>
        <v>0</v>
      </c>
      <c r="R1196">
        <f>VLOOKUP(A1196,Sheet1!A:E,5,0)</f>
        <v>391163.54</v>
      </c>
      <c r="S1196">
        <f>VLOOKUP(A1196,Sheet1!A:F,6,0)</f>
        <v>400626</v>
      </c>
      <c r="U1196" t="str">
        <f>VLOOKUP(A1196,New_scrd!A:H,8,0)</f>
        <v>Medium_risk_sub_purpose_code</v>
      </c>
    </row>
    <row r="1197" spans="1:21" x14ac:dyDescent="0.3">
      <c r="A1197" t="s">
        <v>1243</v>
      </c>
      <c r="B1197" t="s">
        <v>15</v>
      </c>
      <c r="C1197">
        <v>49</v>
      </c>
      <c r="D1197" t="s">
        <v>414</v>
      </c>
      <c r="E1197">
        <v>2010</v>
      </c>
      <c r="F1197">
        <v>23</v>
      </c>
      <c r="G1197">
        <v>0.64278120800000005</v>
      </c>
      <c r="H1197" t="s">
        <v>72</v>
      </c>
      <c r="I1197" t="s">
        <v>50</v>
      </c>
      <c r="J1197" t="s">
        <v>50</v>
      </c>
      <c r="K1197" t="s">
        <v>50</v>
      </c>
      <c r="L1197" t="s">
        <v>50</v>
      </c>
      <c r="M1197" t="s">
        <v>37</v>
      </c>
      <c r="N1197" t="s">
        <v>22</v>
      </c>
      <c r="O1197" t="str">
        <f>VLOOKUP(A1197,Sheet1!A:D,4,0)</f>
        <v>Green</v>
      </c>
      <c r="P1197">
        <f>VLOOKUP(A1197,Sheet1!A:I,8,0)</f>
        <v>503482</v>
      </c>
      <c r="Q1197">
        <f>VLOOKUP(A1197,Sheet1!A:I,9,0)</f>
        <v>503482</v>
      </c>
      <c r="R1197">
        <f>VLOOKUP(A1197,Sheet1!A:E,5,0)</f>
        <v>328396.67</v>
      </c>
      <c r="S1197">
        <f>VLOOKUP(A1197,Sheet1!A:F,6,0)</f>
        <v>410760</v>
      </c>
      <c r="U1197" t="str">
        <f>VLOOKUP(A1197,New_scrd!A:H,8,0)</f>
        <v>Medium_risk_sub_purpose_code</v>
      </c>
    </row>
    <row r="1198" spans="1:21" x14ac:dyDescent="0.3">
      <c r="A1198" t="s">
        <v>1244</v>
      </c>
      <c r="B1198" t="s">
        <v>15</v>
      </c>
      <c r="C1198">
        <v>61</v>
      </c>
      <c r="D1198" t="s">
        <v>414</v>
      </c>
      <c r="E1198">
        <v>2013</v>
      </c>
      <c r="F1198">
        <v>43</v>
      </c>
      <c r="G1198">
        <v>8.2762857140000001</v>
      </c>
      <c r="H1198" t="s">
        <v>72</v>
      </c>
      <c r="I1198" t="s">
        <v>50</v>
      </c>
      <c r="J1198" t="s">
        <v>50</v>
      </c>
      <c r="K1198" t="s">
        <v>50</v>
      </c>
      <c r="L1198" t="s">
        <v>50</v>
      </c>
      <c r="M1198" t="s">
        <v>37</v>
      </c>
      <c r="N1198" t="s">
        <v>22</v>
      </c>
      <c r="O1198" t="str">
        <f>VLOOKUP(A1198,Sheet1!A:D,4,0)</f>
        <v>Green</v>
      </c>
      <c r="P1198">
        <f>VLOOKUP(A1198,Sheet1!A:I,8,0)</f>
        <v>891465</v>
      </c>
      <c r="Q1198">
        <f>VLOOKUP(A1198,Sheet1!A:I,9,0)</f>
        <v>891465</v>
      </c>
      <c r="R1198">
        <f>VLOOKUP(A1198,Sheet1!A:E,5,0)</f>
        <v>377348</v>
      </c>
      <c r="S1198">
        <f>VLOOKUP(A1198,Sheet1!A:F,6,0)</f>
        <v>561602</v>
      </c>
      <c r="U1198" t="str">
        <f>VLOOKUP(A1198,New_scrd!A:H,8,0)</f>
        <v>Medium_risk_sub_purpose_code</v>
      </c>
    </row>
    <row r="1199" spans="1:21" x14ac:dyDescent="0.3">
      <c r="A1199" t="s">
        <v>1245</v>
      </c>
      <c r="B1199" t="s">
        <v>15</v>
      </c>
      <c r="C1199">
        <v>61</v>
      </c>
      <c r="D1199" t="s">
        <v>68</v>
      </c>
      <c r="E1199">
        <v>2011</v>
      </c>
      <c r="F1199">
        <v>20</v>
      </c>
      <c r="G1199">
        <v>0.64054916100000003</v>
      </c>
      <c r="H1199" t="s">
        <v>514</v>
      </c>
      <c r="I1199" t="s">
        <v>50</v>
      </c>
      <c r="J1199" t="s">
        <v>50</v>
      </c>
      <c r="K1199" t="s">
        <v>50</v>
      </c>
      <c r="L1199" t="s">
        <v>50</v>
      </c>
      <c r="M1199" t="s">
        <v>37</v>
      </c>
      <c r="N1199" t="s">
        <v>22</v>
      </c>
      <c r="O1199" t="str">
        <f>VLOOKUP(A1199,Sheet1!A:D,4,0)</f>
        <v>NA</v>
      </c>
      <c r="P1199">
        <f>VLOOKUP(A1199,Sheet1!A:I,8,0)</f>
        <v>622228</v>
      </c>
      <c r="Q1199">
        <f>VLOOKUP(A1199,Sheet1!A:I,9,0)</f>
        <v>622228</v>
      </c>
      <c r="R1199">
        <f>VLOOKUP(A1199,Sheet1!A:E,5,0)</f>
        <v>322136</v>
      </c>
      <c r="S1199">
        <f>VLOOKUP(A1199,Sheet1!A:F,6,0)</f>
        <v>438336</v>
      </c>
      <c r="U1199" t="str">
        <f>VLOOKUP(A1199,New_scrd!A:H,8,0)</f>
        <v>High_risk_sub_purpose_code</v>
      </c>
    </row>
    <row r="1200" spans="1:21" x14ac:dyDescent="0.3">
      <c r="A1200" t="s">
        <v>1246</v>
      </c>
      <c r="B1200" t="s">
        <v>24</v>
      </c>
      <c r="C1200">
        <v>61</v>
      </c>
      <c r="D1200" t="s">
        <v>68</v>
      </c>
      <c r="E1200">
        <v>2014</v>
      </c>
      <c r="F1200">
        <v>31</v>
      </c>
      <c r="G1200">
        <v>0.60895589299999997</v>
      </c>
      <c r="H1200" t="s">
        <v>514</v>
      </c>
      <c r="I1200" t="s">
        <v>50</v>
      </c>
      <c r="J1200" t="s">
        <v>50</v>
      </c>
      <c r="K1200" t="s">
        <v>50</v>
      </c>
      <c r="L1200" t="s">
        <v>50</v>
      </c>
      <c r="M1200" t="s">
        <v>37</v>
      </c>
      <c r="N1200" t="s">
        <v>22</v>
      </c>
      <c r="O1200" t="str">
        <f>VLOOKUP(A1200,Sheet1!A:D,4,0)</f>
        <v>NA</v>
      </c>
      <c r="P1200">
        <f>VLOOKUP(A1200,Sheet1!A:I,8,0)</f>
        <v>596935</v>
      </c>
      <c r="Q1200">
        <f>VLOOKUP(A1200,Sheet1!A:I,9,0)</f>
        <v>0</v>
      </c>
      <c r="R1200">
        <f>VLOOKUP(A1200,Sheet1!A:E,5,0)</f>
        <v>334875</v>
      </c>
      <c r="S1200">
        <f>VLOOKUP(A1200,Sheet1!A:F,6,0)</f>
        <v>357200</v>
      </c>
      <c r="U1200" t="str">
        <f>VLOOKUP(A1200,New_scrd!A:H,8,0)</f>
        <v>High_risk_sub_purpose_code</v>
      </c>
    </row>
    <row r="1201" spans="1:21" x14ac:dyDescent="0.3">
      <c r="A1201" t="s">
        <v>1247</v>
      </c>
      <c r="B1201" t="s">
        <v>24</v>
      </c>
      <c r="C1201">
        <v>60</v>
      </c>
      <c r="D1201" t="s">
        <v>414</v>
      </c>
      <c r="E1201">
        <v>2010</v>
      </c>
      <c r="F1201">
        <v>36</v>
      </c>
      <c r="G1201">
        <v>0.60993288599999995</v>
      </c>
      <c r="H1201" t="s">
        <v>17</v>
      </c>
      <c r="I1201" t="s">
        <v>63</v>
      </c>
      <c r="J1201" t="s">
        <v>32</v>
      </c>
      <c r="K1201" t="s">
        <v>43</v>
      </c>
      <c r="L1201" t="s">
        <v>21</v>
      </c>
      <c r="M1201" t="s">
        <v>22</v>
      </c>
      <c r="N1201" t="s">
        <v>22</v>
      </c>
      <c r="O1201" t="str">
        <f>VLOOKUP(A1201,Sheet1!A:D,4,0)</f>
        <v>Manual</v>
      </c>
      <c r="P1201">
        <f>VLOOKUP(A1201,Sheet1!A:I,8,0)</f>
        <v>524237</v>
      </c>
      <c r="Q1201">
        <f>VLOOKUP(A1201,Sheet1!A:I,9,0)</f>
        <v>0</v>
      </c>
      <c r="R1201">
        <f>VLOOKUP(A1201,Sheet1!A:E,5,0)</f>
        <v>247953</v>
      </c>
      <c r="S1201">
        <f>VLOOKUP(A1201,Sheet1!A:F,6,0)</f>
        <v>289185</v>
      </c>
      <c r="U1201" t="str">
        <f>VLOOKUP(A1201,New_scrd!A:H,8,0)</f>
        <v>Low_risk_sub_purpose_code</v>
      </c>
    </row>
    <row r="1202" spans="1:21" x14ac:dyDescent="0.3">
      <c r="A1202" t="s">
        <v>1248</v>
      </c>
      <c r="B1202" t="s">
        <v>24</v>
      </c>
      <c r="C1202">
        <v>60</v>
      </c>
      <c r="D1202" t="s">
        <v>414</v>
      </c>
      <c r="E1202">
        <v>2013</v>
      </c>
      <c r="F1202">
        <v>36</v>
      </c>
      <c r="G1202">
        <v>0.71503381600000004</v>
      </c>
      <c r="H1202" t="s">
        <v>17</v>
      </c>
      <c r="I1202" t="s">
        <v>50</v>
      </c>
      <c r="J1202" t="s">
        <v>50</v>
      </c>
      <c r="K1202" t="s">
        <v>50</v>
      </c>
      <c r="L1202" t="s">
        <v>50</v>
      </c>
      <c r="M1202" t="s">
        <v>37</v>
      </c>
      <c r="N1202" t="s">
        <v>37</v>
      </c>
      <c r="O1202" t="str">
        <f>VLOOKUP(A1202,Sheet1!A:D,4,0)</f>
        <v>Manual</v>
      </c>
      <c r="P1202">
        <f>VLOOKUP(A1202,Sheet1!A:I,8,0)</f>
        <v>0</v>
      </c>
      <c r="Q1202">
        <f>VLOOKUP(A1202,Sheet1!A:I,9,0)</f>
        <v>0</v>
      </c>
      <c r="R1202">
        <f>VLOOKUP(A1202,Sheet1!A:E,5,0)</f>
        <v>35225.08</v>
      </c>
      <c r="S1202">
        <f>VLOOKUP(A1202,Sheet1!A:F,6,0)</f>
        <v>300305</v>
      </c>
      <c r="U1202" t="str">
        <f>VLOOKUP(A1202,New_scrd!A:H,8,0)</f>
        <v>Low_risk_sub_purpose_code</v>
      </c>
    </row>
    <row r="1203" spans="1:21" x14ac:dyDescent="0.3">
      <c r="A1203" t="s">
        <v>1249</v>
      </c>
      <c r="B1203" t="s">
        <v>24</v>
      </c>
      <c r="C1203">
        <v>61</v>
      </c>
      <c r="D1203" t="s">
        <v>68</v>
      </c>
      <c r="E1203">
        <v>2008</v>
      </c>
      <c r="F1203">
        <v>34</v>
      </c>
      <c r="G1203">
        <v>0.80166967700000002</v>
      </c>
      <c r="H1203" t="s">
        <v>72</v>
      </c>
      <c r="I1203" t="s">
        <v>50</v>
      </c>
      <c r="J1203" t="s">
        <v>50</v>
      </c>
      <c r="K1203" t="s">
        <v>50</v>
      </c>
      <c r="L1203" t="s">
        <v>50</v>
      </c>
      <c r="M1203" t="s">
        <v>37</v>
      </c>
      <c r="N1203" t="s">
        <v>37</v>
      </c>
      <c r="O1203" t="str">
        <f>VLOOKUP(A1203,Sheet1!A:D,4,0)</f>
        <v>Green</v>
      </c>
      <c r="P1203">
        <f>VLOOKUP(A1203,Sheet1!A:I,8,0)</f>
        <v>0</v>
      </c>
      <c r="Q1203">
        <f>VLOOKUP(A1203,Sheet1!A:I,9,0)</f>
        <v>0</v>
      </c>
      <c r="R1203">
        <f>VLOOKUP(A1203,Sheet1!A:E,5,0)</f>
        <v>152234.03999999899</v>
      </c>
      <c r="S1203">
        <f>VLOOKUP(A1203,Sheet1!A:F,6,0)</f>
        <v>478640</v>
      </c>
      <c r="U1203" t="str">
        <f>VLOOKUP(A1203,New_scrd!A:H,8,0)</f>
        <v>Medium_risk_sub_purpose_code</v>
      </c>
    </row>
    <row r="1204" spans="1:21" x14ac:dyDescent="0.3">
      <c r="A1204" t="s">
        <v>1250</v>
      </c>
      <c r="B1204" t="s">
        <v>24</v>
      </c>
      <c r="C1204">
        <v>61</v>
      </c>
      <c r="D1204" t="s">
        <v>414</v>
      </c>
      <c r="E1204">
        <v>2010</v>
      </c>
      <c r="F1204">
        <v>50</v>
      </c>
      <c r="G1204">
        <v>3.3143005410000002</v>
      </c>
      <c r="H1204" t="s">
        <v>72</v>
      </c>
      <c r="I1204" t="s">
        <v>63</v>
      </c>
      <c r="J1204" t="s">
        <v>50</v>
      </c>
      <c r="K1204" t="s">
        <v>50</v>
      </c>
      <c r="L1204" t="s">
        <v>50</v>
      </c>
      <c r="M1204" t="s">
        <v>37</v>
      </c>
      <c r="N1204" t="s">
        <v>22</v>
      </c>
      <c r="O1204" t="str">
        <f>VLOOKUP(A1204,Sheet1!A:D,4,0)</f>
        <v>Manual</v>
      </c>
      <c r="P1204">
        <f>VLOOKUP(A1204,Sheet1!A:I,8,0)</f>
        <v>687314</v>
      </c>
      <c r="Q1204">
        <f>VLOOKUP(A1204,Sheet1!A:I,9,0)</f>
        <v>687314</v>
      </c>
      <c r="R1204">
        <f>VLOOKUP(A1204,Sheet1!A:E,5,0)</f>
        <v>260452.16</v>
      </c>
      <c r="S1204">
        <f>VLOOKUP(A1204,Sheet1!A:F,6,0)</f>
        <v>469455</v>
      </c>
      <c r="U1204" t="str">
        <f>VLOOKUP(A1204,New_scrd!A:H,8,0)</f>
        <v>Medium_risk_sub_purpose_code</v>
      </c>
    </row>
    <row r="1205" spans="1:21" x14ac:dyDescent="0.3">
      <c r="A1205" t="s">
        <v>1251</v>
      </c>
      <c r="B1205" t="s">
        <v>24</v>
      </c>
      <c r="C1205">
        <v>61</v>
      </c>
      <c r="D1205" t="s">
        <v>28</v>
      </c>
      <c r="E1205">
        <v>2011</v>
      </c>
      <c r="F1205">
        <v>31</v>
      </c>
      <c r="G1205">
        <v>0.82301419399999998</v>
      </c>
      <c r="H1205" t="s">
        <v>72</v>
      </c>
      <c r="I1205" t="s">
        <v>146</v>
      </c>
      <c r="J1205" t="s">
        <v>80</v>
      </c>
      <c r="K1205" t="s">
        <v>78</v>
      </c>
      <c r="L1205" t="s">
        <v>34</v>
      </c>
      <c r="M1205" t="s">
        <v>37</v>
      </c>
      <c r="N1205" t="s">
        <v>37</v>
      </c>
      <c r="O1205" t="str">
        <f>VLOOKUP(A1205,Sheet1!A:D,4,0)</f>
        <v>Green</v>
      </c>
      <c r="P1205">
        <f>VLOOKUP(A1205,Sheet1!A:I,8,0)</f>
        <v>758988</v>
      </c>
      <c r="Q1205">
        <f>VLOOKUP(A1205,Sheet1!A:I,9,0)</f>
        <v>758988</v>
      </c>
      <c r="R1205">
        <f>VLOOKUP(A1205,Sheet1!A:E,5,0)</f>
        <v>334236.88</v>
      </c>
      <c r="S1205">
        <f>VLOOKUP(A1205,Sheet1!A:F,6,0)</f>
        <v>487641</v>
      </c>
      <c r="U1205" t="str">
        <f>VLOOKUP(A1205,New_scrd!A:H,8,0)</f>
        <v>Medium_risk_sub_purpose_code</v>
      </c>
    </row>
    <row r="1206" spans="1:21" x14ac:dyDescent="0.3">
      <c r="A1206" t="s">
        <v>1252</v>
      </c>
      <c r="B1206" t="s">
        <v>24</v>
      </c>
      <c r="C1206">
        <v>48</v>
      </c>
      <c r="D1206" t="s">
        <v>414</v>
      </c>
      <c r="E1206">
        <v>2009</v>
      </c>
      <c r="F1206">
        <v>36</v>
      </c>
      <c r="G1206">
        <v>0.63633678000000005</v>
      </c>
      <c r="H1206" t="s">
        <v>17</v>
      </c>
      <c r="I1206" t="s">
        <v>50</v>
      </c>
      <c r="J1206" t="s">
        <v>50</v>
      </c>
      <c r="K1206" t="s">
        <v>50</v>
      </c>
      <c r="L1206" t="s">
        <v>50</v>
      </c>
      <c r="M1206" t="s">
        <v>37</v>
      </c>
      <c r="N1206" t="s">
        <v>37</v>
      </c>
      <c r="O1206" t="str">
        <f>VLOOKUP(A1206,Sheet1!A:D,4,0)</f>
        <v>Manual</v>
      </c>
      <c r="P1206">
        <f>VLOOKUP(A1206,Sheet1!A:I,8,0)</f>
        <v>491789</v>
      </c>
      <c r="Q1206">
        <f>VLOOKUP(A1206,Sheet1!A:I,9,0)</f>
        <v>491789</v>
      </c>
      <c r="R1206">
        <f>VLOOKUP(A1206,Sheet1!A:E,5,0)</f>
        <v>157353.51999999999</v>
      </c>
      <c r="S1206">
        <f>VLOOKUP(A1206,Sheet1!A:F,6,0)</f>
        <v>303825</v>
      </c>
      <c r="U1206" t="str">
        <f>VLOOKUP(A1206,New_scrd!A:H,8,0)</f>
        <v>Low_risk_sub_purpose_code</v>
      </c>
    </row>
    <row r="1207" spans="1:21" x14ac:dyDescent="0.3">
      <c r="A1207" t="s">
        <v>1253</v>
      </c>
      <c r="B1207" t="s">
        <v>24</v>
      </c>
      <c r="C1207">
        <v>60</v>
      </c>
      <c r="D1207" t="s">
        <v>414</v>
      </c>
      <c r="E1207">
        <v>2012</v>
      </c>
      <c r="F1207">
        <v>36</v>
      </c>
      <c r="G1207">
        <v>0.71162561599999996</v>
      </c>
      <c r="H1207" t="s">
        <v>17</v>
      </c>
      <c r="I1207" t="s">
        <v>63</v>
      </c>
      <c r="J1207" t="s">
        <v>80</v>
      </c>
      <c r="K1207" t="s">
        <v>43</v>
      </c>
      <c r="L1207" t="s">
        <v>34</v>
      </c>
      <c r="M1207" t="s">
        <v>37</v>
      </c>
      <c r="N1207" t="s">
        <v>37</v>
      </c>
      <c r="O1207" t="str">
        <f>VLOOKUP(A1207,Sheet1!A:D,4,0)</f>
        <v>Manual</v>
      </c>
      <c r="P1207">
        <f>VLOOKUP(A1207,Sheet1!A:I,8,0)</f>
        <v>753234</v>
      </c>
      <c r="Q1207">
        <f>VLOOKUP(A1207,Sheet1!A:I,9,0)</f>
        <v>0</v>
      </c>
      <c r="R1207">
        <f>VLOOKUP(A1207,Sheet1!A:E,5,0)</f>
        <v>273600</v>
      </c>
      <c r="S1207">
        <f>VLOOKUP(A1207,Sheet1!A:F,6,0)</f>
        <v>345758</v>
      </c>
      <c r="U1207" t="str">
        <f>VLOOKUP(A1207,New_scrd!A:H,8,0)</f>
        <v>Low_risk_sub_purpose_code</v>
      </c>
    </row>
    <row r="1208" spans="1:21" x14ac:dyDescent="0.3">
      <c r="A1208" t="s">
        <v>1254</v>
      </c>
      <c r="B1208" t="s">
        <v>24</v>
      </c>
      <c r="C1208">
        <v>60</v>
      </c>
      <c r="D1208" t="s">
        <v>414</v>
      </c>
      <c r="E1208">
        <v>2013</v>
      </c>
      <c r="F1208">
        <v>36</v>
      </c>
      <c r="G1208">
        <v>0.68</v>
      </c>
      <c r="H1208" t="s">
        <v>17</v>
      </c>
      <c r="I1208" t="s">
        <v>63</v>
      </c>
      <c r="J1208" t="s">
        <v>19</v>
      </c>
      <c r="K1208" t="s">
        <v>109</v>
      </c>
      <c r="L1208" t="s">
        <v>21</v>
      </c>
      <c r="M1208" t="s">
        <v>37</v>
      </c>
      <c r="N1208" t="s">
        <v>37</v>
      </c>
      <c r="O1208" t="str">
        <f>VLOOKUP(A1208,Sheet1!A:D,4,0)</f>
        <v>Manual</v>
      </c>
      <c r="P1208">
        <f>VLOOKUP(A1208,Sheet1!A:I,8,0)</f>
        <v>0</v>
      </c>
      <c r="Q1208">
        <f>VLOOKUP(A1208,Sheet1!A:I,9,0)</f>
        <v>0</v>
      </c>
      <c r="R1208">
        <f>VLOOKUP(A1208,Sheet1!A:E,5,0)</f>
        <v>102798</v>
      </c>
      <c r="S1208">
        <f>VLOOKUP(A1208,Sheet1!A:F,6,0)</f>
        <v>339724</v>
      </c>
      <c r="U1208" t="str">
        <f>VLOOKUP(A1208,New_scrd!A:H,8,0)</f>
        <v>Low_risk_sub_purpose_code</v>
      </c>
    </row>
    <row r="1209" spans="1:21" x14ac:dyDescent="0.3">
      <c r="A1209" t="s">
        <v>1255</v>
      </c>
      <c r="B1209" t="s">
        <v>24</v>
      </c>
      <c r="C1209">
        <v>61</v>
      </c>
      <c r="D1209" t="s">
        <v>68</v>
      </c>
      <c r="E1209">
        <v>2009</v>
      </c>
      <c r="F1209">
        <v>21</v>
      </c>
      <c r="G1209">
        <v>0.82839283600000002</v>
      </c>
      <c r="H1209" t="s">
        <v>72</v>
      </c>
      <c r="I1209" t="s">
        <v>50</v>
      </c>
      <c r="J1209" t="s">
        <v>50</v>
      </c>
      <c r="K1209" t="s">
        <v>50</v>
      </c>
      <c r="L1209" t="s">
        <v>50</v>
      </c>
      <c r="M1209" t="s">
        <v>22</v>
      </c>
      <c r="N1209" t="s">
        <v>37</v>
      </c>
      <c r="O1209" t="str">
        <f>VLOOKUP(A1209,Sheet1!A:D,4,0)</f>
        <v>Green</v>
      </c>
      <c r="P1209">
        <f>VLOOKUP(A1209,Sheet1!A:I,8,0)</f>
        <v>624350</v>
      </c>
      <c r="Q1209">
        <f>VLOOKUP(A1209,Sheet1!A:I,9,0)</f>
        <v>0</v>
      </c>
      <c r="R1209">
        <f>VLOOKUP(A1209,Sheet1!A:E,5,0)</f>
        <v>470385</v>
      </c>
      <c r="S1209">
        <f>VLOOKUP(A1209,Sheet1!A:F,6,0)</f>
        <v>517545</v>
      </c>
      <c r="U1209" t="str">
        <f>VLOOKUP(A1209,New_scrd!A:H,8,0)</f>
        <v>Medium_risk_sub_purpose_code</v>
      </c>
    </row>
    <row r="1210" spans="1:21" x14ac:dyDescent="0.3">
      <c r="A1210" t="s">
        <v>1256</v>
      </c>
      <c r="B1210" t="s">
        <v>24</v>
      </c>
      <c r="C1210">
        <v>61</v>
      </c>
      <c r="D1210" t="s">
        <v>68</v>
      </c>
      <c r="E1210">
        <v>2013</v>
      </c>
      <c r="F1210">
        <v>23</v>
      </c>
      <c r="G1210">
        <v>0.82839238100000001</v>
      </c>
      <c r="H1210" t="s">
        <v>72</v>
      </c>
      <c r="I1210" t="s">
        <v>63</v>
      </c>
      <c r="J1210" t="s">
        <v>80</v>
      </c>
      <c r="K1210" t="s">
        <v>109</v>
      </c>
      <c r="L1210" t="s">
        <v>34</v>
      </c>
      <c r="M1210" t="s">
        <v>37</v>
      </c>
      <c r="N1210" t="s">
        <v>37</v>
      </c>
      <c r="O1210" t="str">
        <f>VLOOKUP(A1210,Sheet1!A:D,4,0)</f>
        <v>Green</v>
      </c>
      <c r="P1210">
        <f>VLOOKUP(A1210,Sheet1!A:I,8,0)</f>
        <v>823031</v>
      </c>
      <c r="Q1210">
        <f>VLOOKUP(A1210,Sheet1!A:I,9,0)</f>
        <v>823031</v>
      </c>
      <c r="R1210">
        <f>VLOOKUP(A1210,Sheet1!A:E,5,0)</f>
        <v>471270.86</v>
      </c>
      <c r="S1210">
        <f>VLOOKUP(A1210,Sheet1!A:F,6,0)</f>
        <v>583262</v>
      </c>
      <c r="U1210" t="str">
        <f>VLOOKUP(A1210,New_scrd!A:H,8,0)</f>
        <v>Medium_risk_sub_purpose_code</v>
      </c>
    </row>
    <row r="1211" spans="1:21" x14ac:dyDescent="0.3">
      <c r="A1211" t="s">
        <v>1257</v>
      </c>
      <c r="B1211" t="s">
        <v>15</v>
      </c>
      <c r="C1211">
        <v>49</v>
      </c>
      <c r="D1211" t="s">
        <v>414</v>
      </c>
      <c r="E1211">
        <v>2007</v>
      </c>
      <c r="F1211">
        <v>32</v>
      </c>
      <c r="G1211">
        <v>0.83069579800000004</v>
      </c>
      <c r="H1211" t="s">
        <v>72</v>
      </c>
      <c r="I1211" t="s">
        <v>54</v>
      </c>
      <c r="J1211" t="s">
        <v>80</v>
      </c>
      <c r="K1211" t="s">
        <v>109</v>
      </c>
      <c r="L1211" t="s">
        <v>21</v>
      </c>
      <c r="M1211" t="s">
        <v>37</v>
      </c>
      <c r="N1211" t="s">
        <v>22</v>
      </c>
      <c r="O1211" t="str">
        <f>VLOOKUP(A1211,Sheet1!A:D,4,0)</f>
        <v>Green</v>
      </c>
      <c r="P1211">
        <f>VLOOKUP(A1211,Sheet1!A:I,8,0)</f>
        <v>537054</v>
      </c>
      <c r="Q1211">
        <f>VLOOKUP(A1211,Sheet1!A:I,9,0)</f>
        <v>537054</v>
      </c>
      <c r="R1211">
        <f>VLOOKUP(A1211,Sheet1!A:E,5,0)</f>
        <v>363116.32</v>
      </c>
      <c r="S1211">
        <f>VLOOKUP(A1211,Sheet1!A:F,6,0)</f>
        <v>447602</v>
      </c>
      <c r="U1211" t="str">
        <f>VLOOKUP(A1211,New_scrd!A:H,8,0)</f>
        <v>Medium_risk_sub_purpose_code</v>
      </c>
    </row>
    <row r="1212" spans="1:21" x14ac:dyDescent="0.3">
      <c r="A1212" t="s">
        <v>1258</v>
      </c>
      <c r="B1212" t="s">
        <v>24</v>
      </c>
      <c r="C1212">
        <v>61</v>
      </c>
      <c r="D1212" t="s">
        <v>414</v>
      </c>
      <c r="E1212">
        <v>2007</v>
      </c>
      <c r="F1212">
        <v>31</v>
      </c>
      <c r="G1212">
        <v>0.82737613399999999</v>
      </c>
      <c r="H1212" t="s">
        <v>72</v>
      </c>
      <c r="I1212" t="s">
        <v>63</v>
      </c>
      <c r="J1212" t="s">
        <v>32</v>
      </c>
      <c r="K1212" t="s">
        <v>20</v>
      </c>
      <c r="L1212" t="s">
        <v>26</v>
      </c>
      <c r="M1212" t="s">
        <v>37</v>
      </c>
      <c r="N1212" t="s">
        <v>37</v>
      </c>
      <c r="O1212" t="str">
        <f>VLOOKUP(A1212,Sheet1!A:D,4,0)</f>
        <v>Yellow</v>
      </c>
      <c r="P1212">
        <f>VLOOKUP(A1212,Sheet1!A:I,8,0)</f>
        <v>546037</v>
      </c>
      <c r="Q1212">
        <f>VLOOKUP(A1212,Sheet1!A:I,9,0)</f>
        <v>0</v>
      </c>
      <c r="R1212">
        <f>VLOOKUP(A1212,Sheet1!A:E,5,0)</f>
        <v>370176</v>
      </c>
      <c r="S1212">
        <f>VLOOKUP(A1212,Sheet1!A:F,6,0)</f>
        <v>423360</v>
      </c>
      <c r="U1212" t="str">
        <f>VLOOKUP(A1212,New_scrd!A:H,8,0)</f>
        <v>Medium_risk_sub_purpose_code</v>
      </c>
    </row>
    <row r="1213" spans="1:21" x14ac:dyDescent="0.3">
      <c r="A1213" t="s">
        <v>1259</v>
      </c>
      <c r="B1213" t="s">
        <v>24</v>
      </c>
      <c r="C1213">
        <v>60</v>
      </c>
      <c r="D1213" t="s">
        <v>31</v>
      </c>
      <c r="E1213">
        <v>2007</v>
      </c>
      <c r="F1213">
        <v>28</v>
      </c>
      <c r="G1213">
        <v>0.72578151300000004</v>
      </c>
      <c r="H1213" t="s">
        <v>17</v>
      </c>
      <c r="I1213" t="s">
        <v>293</v>
      </c>
      <c r="J1213" t="s">
        <v>32</v>
      </c>
      <c r="K1213" t="s">
        <v>109</v>
      </c>
      <c r="L1213" t="s">
        <v>34</v>
      </c>
      <c r="M1213" t="s">
        <v>37</v>
      </c>
      <c r="N1213" t="s">
        <v>37</v>
      </c>
      <c r="O1213" t="str">
        <f>VLOOKUP(A1213,Sheet1!A:D,4,0)</f>
        <v>Manual</v>
      </c>
      <c r="P1213">
        <f>VLOOKUP(A1213,Sheet1!A:I,8,0)</f>
        <v>0</v>
      </c>
      <c r="Q1213">
        <f>VLOOKUP(A1213,Sheet1!A:I,9,0)</f>
        <v>0</v>
      </c>
      <c r="R1213">
        <f>VLOOKUP(A1213,Sheet1!A:E,5,0)</f>
        <v>30000</v>
      </c>
      <c r="S1213">
        <f>VLOOKUP(A1213,Sheet1!A:F,6,0)</f>
        <v>220968</v>
      </c>
      <c r="U1213" t="str">
        <f>VLOOKUP(A1213,New_scrd!A:H,8,0)</f>
        <v>Low_risk_sub_purpose_code</v>
      </c>
    </row>
    <row r="1214" spans="1:21" x14ac:dyDescent="0.3">
      <c r="A1214" t="s">
        <v>1260</v>
      </c>
      <c r="B1214" t="s">
        <v>24</v>
      </c>
      <c r="C1214">
        <v>48</v>
      </c>
      <c r="D1214" t="s">
        <v>414</v>
      </c>
      <c r="E1214">
        <v>2008</v>
      </c>
      <c r="F1214">
        <v>36</v>
      </c>
      <c r="G1214">
        <v>0.490660131</v>
      </c>
      <c r="H1214" t="s">
        <v>17</v>
      </c>
      <c r="I1214" t="s">
        <v>293</v>
      </c>
      <c r="J1214" t="s">
        <v>32</v>
      </c>
      <c r="K1214" t="s">
        <v>227</v>
      </c>
      <c r="L1214" t="s">
        <v>34</v>
      </c>
      <c r="M1214" t="s">
        <v>37</v>
      </c>
      <c r="N1214" t="s">
        <v>22</v>
      </c>
      <c r="O1214" t="str">
        <f>VLOOKUP(A1214,Sheet1!A:D,4,0)</f>
        <v>Manual</v>
      </c>
      <c r="P1214">
        <f>VLOOKUP(A1214,Sheet1!A:I,8,0)</f>
        <v>342293</v>
      </c>
      <c r="Q1214">
        <f>VLOOKUP(A1214,Sheet1!A:I,9,0)</f>
        <v>342293</v>
      </c>
      <c r="R1214">
        <f>VLOOKUP(A1214,Sheet1!A:E,5,0)</f>
        <v>112464</v>
      </c>
      <c r="S1214">
        <f>VLOOKUP(A1214,Sheet1!A:F,6,0)</f>
        <v>212565</v>
      </c>
      <c r="U1214" t="str">
        <f>VLOOKUP(A1214,New_scrd!A:H,8,0)</f>
        <v>Low_risk_sub_purpose_code</v>
      </c>
    </row>
    <row r="1215" spans="1:21" x14ac:dyDescent="0.3">
      <c r="A1215" t="s">
        <v>1261</v>
      </c>
      <c r="B1215" t="s">
        <v>24</v>
      </c>
      <c r="C1215">
        <v>61</v>
      </c>
      <c r="D1215" t="s">
        <v>68</v>
      </c>
      <c r="E1215">
        <v>2010</v>
      </c>
      <c r="F1215">
        <v>30</v>
      </c>
      <c r="G1215">
        <v>0.82687355699999998</v>
      </c>
      <c r="H1215" t="s">
        <v>17</v>
      </c>
      <c r="I1215" t="s">
        <v>63</v>
      </c>
      <c r="J1215" t="s">
        <v>160</v>
      </c>
      <c r="K1215" t="s">
        <v>78</v>
      </c>
      <c r="L1215" t="s">
        <v>34</v>
      </c>
      <c r="M1215" t="s">
        <v>37</v>
      </c>
      <c r="N1215" t="s">
        <v>37</v>
      </c>
      <c r="O1215" t="str">
        <f>VLOOKUP(A1215,Sheet1!A:D,4,0)</f>
        <v>Manual</v>
      </c>
      <c r="P1215">
        <f>VLOOKUP(A1215,Sheet1!A:I,8,0)</f>
        <v>723732</v>
      </c>
      <c r="Q1215">
        <f>VLOOKUP(A1215,Sheet1!A:I,9,0)</f>
        <v>723732</v>
      </c>
      <c r="R1215">
        <f>VLOOKUP(A1215,Sheet1!A:E,5,0)</f>
        <v>237503.88</v>
      </c>
      <c r="S1215">
        <f>VLOOKUP(A1215,Sheet1!A:F,6,0)</f>
        <v>542493</v>
      </c>
      <c r="U1215" t="str">
        <f>VLOOKUP(A1215,New_scrd!A:H,8,0)</f>
        <v>Low_risk_sub_purpose_code</v>
      </c>
    </row>
    <row r="1216" spans="1:21" x14ac:dyDescent="0.3">
      <c r="A1216" t="s">
        <v>1262</v>
      </c>
      <c r="B1216" t="s">
        <v>24</v>
      </c>
      <c r="C1216">
        <v>61</v>
      </c>
      <c r="D1216" t="s">
        <v>31</v>
      </c>
      <c r="E1216">
        <v>2011</v>
      </c>
      <c r="F1216">
        <v>29</v>
      </c>
      <c r="G1216">
        <v>0.80167019399999995</v>
      </c>
      <c r="H1216" t="s">
        <v>72</v>
      </c>
      <c r="I1216" t="s">
        <v>63</v>
      </c>
      <c r="J1216" t="s">
        <v>80</v>
      </c>
      <c r="K1216" t="s">
        <v>227</v>
      </c>
      <c r="L1216" t="s">
        <v>34</v>
      </c>
      <c r="M1216" t="s">
        <v>37</v>
      </c>
      <c r="N1216" t="s">
        <v>37</v>
      </c>
      <c r="O1216" t="str">
        <f>VLOOKUP(A1216,Sheet1!A:D,4,0)</f>
        <v>Green</v>
      </c>
      <c r="P1216">
        <f>VLOOKUP(A1216,Sheet1!A:I,8,0)</f>
        <v>721140</v>
      </c>
      <c r="Q1216">
        <f>VLOOKUP(A1216,Sheet1!A:I,9,0)</f>
        <v>721140</v>
      </c>
      <c r="R1216">
        <f>VLOOKUP(A1216,Sheet1!A:E,5,0)</f>
        <v>454208</v>
      </c>
      <c r="S1216">
        <f>VLOOKUP(A1216,Sheet1!A:F,6,0)</f>
        <v>548680</v>
      </c>
      <c r="U1216" t="str">
        <f>VLOOKUP(A1216,New_scrd!A:H,8,0)</f>
        <v>Medium_risk_sub_purpose_code</v>
      </c>
    </row>
    <row r="1217" spans="1:21" x14ac:dyDescent="0.3">
      <c r="A1217" t="s">
        <v>1263</v>
      </c>
      <c r="B1217" t="s">
        <v>24</v>
      </c>
      <c r="C1217">
        <v>60</v>
      </c>
      <c r="D1217" t="s">
        <v>414</v>
      </c>
      <c r="E1217">
        <v>2010</v>
      </c>
      <c r="F1217">
        <v>36</v>
      </c>
      <c r="G1217">
        <v>0.63330543900000003</v>
      </c>
      <c r="H1217" t="s">
        <v>17</v>
      </c>
      <c r="I1217" t="s">
        <v>50</v>
      </c>
      <c r="J1217" t="s">
        <v>50</v>
      </c>
      <c r="K1217" t="s">
        <v>50</v>
      </c>
      <c r="L1217" t="s">
        <v>50</v>
      </c>
      <c r="M1217" t="s">
        <v>37</v>
      </c>
      <c r="N1217" t="s">
        <v>22</v>
      </c>
      <c r="O1217" t="str">
        <f>VLOOKUP(A1217,Sheet1!A:D,4,0)</f>
        <v>Manual</v>
      </c>
      <c r="P1217">
        <f>VLOOKUP(A1217,Sheet1!A:I,8,0)</f>
        <v>553714</v>
      </c>
      <c r="Q1217">
        <f>VLOOKUP(A1217,Sheet1!A:I,9,0)</f>
        <v>553714</v>
      </c>
      <c r="R1217">
        <f>VLOOKUP(A1217,Sheet1!A:E,5,0)</f>
        <v>219086</v>
      </c>
      <c r="S1217">
        <f>VLOOKUP(A1217,Sheet1!A:F,6,0)</f>
        <v>290220</v>
      </c>
      <c r="U1217" t="str">
        <f>VLOOKUP(A1217,New_scrd!A:H,8,0)</f>
        <v>Low_risk_sub_purpose_code</v>
      </c>
    </row>
    <row r="1218" spans="1:21" x14ac:dyDescent="0.3">
      <c r="A1218" t="s">
        <v>1264</v>
      </c>
      <c r="B1218" t="s">
        <v>24</v>
      </c>
      <c r="C1218">
        <v>60</v>
      </c>
      <c r="D1218" t="s">
        <v>414</v>
      </c>
      <c r="E1218">
        <v>2010</v>
      </c>
      <c r="F1218">
        <v>36</v>
      </c>
      <c r="G1218">
        <v>0.77079194600000001</v>
      </c>
      <c r="H1218" t="s">
        <v>17</v>
      </c>
      <c r="I1218" t="s">
        <v>50</v>
      </c>
      <c r="J1218" t="s">
        <v>50</v>
      </c>
      <c r="K1218" t="s">
        <v>50</v>
      </c>
      <c r="L1218" t="s">
        <v>50</v>
      </c>
      <c r="M1218" t="s">
        <v>37</v>
      </c>
      <c r="N1218" t="s">
        <v>37</v>
      </c>
      <c r="O1218" t="str">
        <f>VLOOKUP(A1218,Sheet1!A:D,4,0)</f>
        <v>Manual</v>
      </c>
      <c r="P1218">
        <f>VLOOKUP(A1218,Sheet1!A:I,8,0)</f>
        <v>0</v>
      </c>
      <c r="Q1218">
        <f>VLOOKUP(A1218,Sheet1!A:I,9,0)</f>
        <v>0</v>
      </c>
      <c r="R1218">
        <f>VLOOKUP(A1218,Sheet1!A:E,5,0)</f>
        <v>0</v>
      </c>
      <c r="S1218">
        <f>VLOOKUP(A1218,Sheet1!A:F,6,0)</f>
        <v>344806</v>
      </c>
      <c r="U1218" t="str">
        <f>VLOOKUP(A1218,New_scrd!A:H,8,0)</f>
        <v>Low_risk_sub_purpose_code</v>
      </c>
    </row>
    <row r="1219" spans="1:21" x14ac:dyDescent="0.3">
      <c r="A1219" t="s">
        <v>1265</v>
      </c>
      <c r="B1219" t="s">
        <v>24</v>
      </c>
      <c r="C1219">
        <v>60</v>
      </c>
      <c r="D1219" t="s">
        <v>414</v>
      </c>
      <c r="E1219">
        <v>2010</v>
      </c>
      <c r="F1219">
        <v>36</v>
      </c>
      <c r="G1219">
        <v>0.70269230800000004</v>
      </c>
      <c r="H1219" t="s">
        <v>17</v>
      </c>
      <c r="I1219" t="s">
        <v>50</v>
      </c>
      <c r="J1219" t="s">
        <v>50</v>
      </c>
      <c r="K1219" t="s">
        <v>50</v>
      </c>
      <c r="L1219" t="s">
        <v>50</v>
      </c>
      <c r="M1219" t="s">
        <v>37</v>
      </c>
      <c r="N1219" t="s">
        <v>37</v>
      </c>
      <c r="O1219" t="str">
        <f>VLOOKUP(A1219,Sheet1!A:D,4,0)</f>
        <v>Manual</v>
      </c>
      <c r="P1219">
        <f>VLOOKUP(A1219,Sheet1!A:I,8,0)</f>
        <v>0</v>
      </c>
      <c r="Q1219">
        <f>VLOOKUP(A1219,Sheet1!A:I,9,0)</f>
        <v>0</v>
      </c>
      <c r="R1219">
        <f>VLOOKUP(A1219,Sheet1!A:E,5,0)</f>
        <v>0</v>
      </c>
      <c r="S1219">
        <f>VLOOKUP(A1219,Sheet1!A:F,6,0)</f>
        <v>371205</v>
      </c>
      <c r="U1219" t="str">
        <f>VLOOKUP(A1219,New_scrd!A:H,8,0)</f>
        <v>Low_risk_sub_purpose_code</v>
      </c>
    </row>
    <row r="1220" spans="1:21" x14ac:dyDescent="0.3">
      <c r="A1220" t="s">
        <v>1266</v>
      </c>
      <c r="B1220" t="s">
        <v>24</v>
      </c>
      <c r="C1220">
        <v>61</v>
      </c>
      <c r="D1220" t="s">
        <v>68</v>
      </c>
      <c r="E1220">
        <v>2007</v>
      </c>
      <c r="F1220">
        <v>22</v>
      </c>
      <c r="G1220">
        <v>0.828392605</v>
      </c>
      <c r="H1220" t="s">
        <v>72</v>
      </c>
      <c r="I1220" t="s">
        <v>63</v>
      </c>
      <c r="J1220" t="s">
        <v>80</v>
      </c>
      <c r="K1220" t="s">
        <v>109</v>
      </c>
      <c r="L1220" t="s">
        <v>21</v>
      </c>
      <c r="M1220" t="s">
        <v>37</v>
      </c>
      <c r="N1220" t="s">
        <v>37</v>
      </c>
      <c r="O1220" t="str">
        <f>VLOOKUP(A1220,Sheet1!A:D,4,0)</f>
        <v>Green</v>
      </c>
      <c r="P1220">
        <f>VLOOKUP(A1220,Sheet1!A:I,8,0)</f>
        <v>581633</v>
      </c>
      <c r="Q1220">
        <f>VLOOKUP(A1220,Sheet1!A:I,9,0)</f>
        <v>581633</v>
      </c>
      <c r="R1220">
        <f>VLOOKUP(A1220,Sheet1!A:E,5,0)</f>
        <v>353920</v>
      </c>
      <c r="S1220">
        <f>VLOOKUP(A1220,Sheet1!A:F,6,0)</f>
        <v>438560</v>
      </c>
      <c r="U1220" t="str">
        <f>VLOOKUP(A1220,New_scrd!A:H,8,0)</f>
        <v>Medium_risk_sub_purpose_code</v>
      </c>
    </row>
    <row r="1221" spans="1:21" x14ac:dyDescent="0.3">
      <c r="A1221" t="s">
        <v>1267</v>
      </c>
      <c r="B1221" t="s">
        <v>24</v>
      </c>
      <c r="C1221">
        <v>24</v>
      </c>
      <c r="D1221" t="s">
        <v>414</v>
      </c>
      <c r="E1221">
        <v>2005</v>
      </c>
      <c r="F1221">
        <v>36</v>
      </c>
      <c r="G1221">
        <v>0.70481973399999998</v>
      </c>
      <c r="H1221" t="s">
        <v>17</v>
      </c>
      <c r="I1221" t="s">
        <v>293</v>
      </c>
      <c r="J1221" t="s">
        <v>32</v>
      </c>
      <c r="K1221" t="s">
        <v>78</v>
      </c>
      <c r="L1221" t="s">
        <v>21</v>
      </c>
      <c r="M1221" t="s">
        <v>37</v>
      </c>
      <c r="N1221" t="s">
        <v>22</v>
      </c>
      <c r="O1221" t="str">
        <f>VLOOKUP(A1221,Sheet1!A:D,4,0)</f>
        <v>Manual</v>
      </c>
      <c r="P1221">
        <f>VLOOKUP(A1221,Sheet1!A:I,8,0)</f>
        <v>440724</v>
      </c>
      <c r="Q1221">
        <f>VLOOKUP(A1221,Sheet1!A:I,9,0)</f>
        <v>440724</v>
      </c>
      <c r="R1221">
        <f>VLOOKUP(A1221,Sheet1!A:E,5,0)</f>
        <v>54396</v>
      </c>
      <c r="S1221">
        <f>VLOOKUP(A1221,Sheet1!A:F,6,0)</f>
        <v>326376</v>
      </c>
      <c r="U1221" t="str">
        <f>VLOOKUP(A1221,New_scrd!A:H,8,0)</f>
        <v>Low_risk_sub_purpose_code</v>
      </c>
    </row>
    <row r="1222" spans="1:21" x14ac:dyDescent="0.3">
      <c r="A1222" t="s">
        <v>1268</v>
      </c>
      <c r="B1222" t="s">
        <v>15</v>
      </c>
      <c r="C1222">
        <v>61</v>
      </c>
      <c r="D1222" t="s">
        <v>414</v>
      </c>
      <c r="E1222">
        <v>2007</v>
      </c>
      <c r="F1222">
        <v>52</v>
      </c>
      <c r="G1222">
        <v>0.63461781500000003</v>
      </c>
      <c r="H1222" t="s">
        <v>72</v>
      </c>
      <c r="I1222" t="s">
        <v>50</v>
      </c>
      <c r="J1222" t="s">
        <v>50</v>
      </c>
      <c r="K1222" t="s">
        <v>50</v>
      </c>
      <c r="L1222" t="s">
        <v>50</v>
      </c>
      <c r="M1222" t="s">
        <v>22</v>
      </c>
      <c r="N1222" t="s">
        <v>22</v>
      </c>
      <c r="O1222" t="str">
        <f>VLOOKUP(A1222,Sheet1!A:D,4,0)</f>
        <v>NA</v>
      </c>
      <c r="P1222">
        <f>VLOOKUP(A1222,Sheet1!A:I,8,0)</f>
        <v>428132</v>
      </c>
      <c r="Q1222">
        <f>VLOOKUP(A1222,Sheet1!A:I,9,0)</f>
        <v>0</v>
      </c>
      <c r="R1222">
        <f>VLOOKUP(A1222,Sheet1!A:E,5,0)</f>
        <v>209001</v>
      </c>
      <c r="S1222">
        <f>VLOOKUP(A1222,Sheet1!A:F,6,0)</f>
        <v>209001</v>
      </c>
      <c r="U1222" t="str">
        <f>VLOOKUP(A1222,New_scrd!A:H,8,0)</f>
        <v>Medium_risk_sub_purpose_code</v>
      </c>
    </row>
    <row r="1223" spans="1:21" x14ac:dyDescent="0.3">
      <c r="A1223" t="s">
        <v>1269</v>
      </c>
      <c r="B1223" t="s">
        <v>24</v>
      </c>
      <c r="C1223">
        <v>61</v>
      </c>
      <c r="D1223" t="s">
        <v>68</v>
      </c>
      <c r="E1223">
        <v>2011</v>
      </c>
      <c r="F1223">
        <v>47</v>
      </c>
      <c r="G1223">
        <v>0.80068645199999999</v>
      </c>
      <c r="H1223" t="s">
        <v>514</v>
      </c>
      <c r="I1223" t="s">
        <v>50</v>
      </c>
      <c r="J1223" t="s">
        <v>50</v>
      </c>
      <c r="K1223" t="s">
        <v>50</v>
      </c>
      <c r="L1223" t="s">
        <v>50</v>
      </c>
      <c r="M1223" t="s">
        <v>37</v>
      </c>
      <c r="N1223" t="s">
        <v>37</v>
      </c>
      <c r="O1223" t="str">
        <f>VLOOKUP(A1223,Sheet1!A:D,4,0)</f>
        <v>Green</v>
      </c>
      <c r="P1223">
        <f>VLOOKUP(A1223,Sheet1!A:I,8,0)</f>
        <v>817912</v>
      </c>
      <c r="Q1223">
        <f>VLOOKUP(A1223,Sheet1!A:I,9,0)</f>
        <v>817912</v>
      </c>
      <c r="R1223">
        <f>VLOOKUP(A1223,Sheet1!A:E,5,0)</f>
        <v>444655</v>
      </c>
      <c r="S1223">
        <f>VLOOKUP(A1223,Sheet1!A:F,6,0)</f>
        <v>561686</v>
      </c>
      <c r="U1223" t="str">
        <f>VLOOKUP(A1223,New_scrd!A:H,8,0)</f>
        <v>High_risk_sub_purpose_code</v>
      </c>
    </row>
    <row r="1224" spans="1:21" x14ac:dyDescent="0.3">
      <c r="A1224" t="s">
        <v>1270</v>
      </c>
      <c r="B1224" t="s">
        <v>24</v>
      </c>
      <c r="C1224">
        <v>60</v>
      </c>
      <c r="D1224" t="s">
        <v>414</v>
      </c>
      <c r="E1224">
        <v>2015</v>
      </c>
      <c r="F1224">
        <v>36</v>
      </c>
      <c r="G1224">
        <v>0.60701754399999996</v>
      </c>
      <c r="H1224" t="s">
        <v>17</v>
      </c>
      <c r="I1224" t="s">
        <v>63</v>
      </c>
      <c r="J1224" t="s">
        <v>32</v>
      </c>
      <c r="K1224" t="s">
        <v>78</v>
      </c>
      <c r="L1224" t="s">
        <v>34</v>
      </c>
      <c r="M1224" t="s">
        <v>37</v>
      </c>
      <c r="N1224" t="s">
        <v>22</v>
      </c>
      <c r="O1224" t="str">
        <f>VLOOKUP(A1224,Sheet1!A:D,4,0)</f>
        <v>Manual</v>
      </c>
      <c r="P1224">
        <f>VLOOKUP(A1224,Sheet1!A:I,8,0)</f>
        <v>842801</v>
      </c>
      <c r="Q1224">
        <f>VLOOKUP(A1224,Sheet1!A:I,9,0)</f>
        <v>842801</v>
      </c>
      <c r="R1224">
        <f>VLOOKUP(A1224,Sheet1!A:E,5,0)</f>
        <v>215286</v>
      </c>
      <c r="S1224">
        <f>VLOOKUP(A1224,Sheet1!A:F,6,0)</f>
        <v>342262</v>
      </c>
      <c r="U1224" t="str">
        <f>VLOOKUP(A1224,New_scrd!A:H,8,0)</f>
        <v>Low_risk_sub_purpose_code</v>
      </c>
    </row>
    <row r="1225" spans="1:21" x14ac:dyDescent="0.3">
      <c r="A1225" t="s">
        <v>1271</v>
      </c>
      <c r="B1225" t="s">
        <v>24</v>
      </c>
      <c r="C1225">
        <v>60</v>
      </c>
      <c r="D1225" t="s">
        <v>28</v>
      </c>
      <c r="E1225">
        <v>2010</v>
      </c>
      <c r="F1225">
        <v>23</v>
      </c>
      <c r="G1225">
        <v>0.78472524399999999</v>
      </c>
      <c r="H1225" t="s">
        <v>17</v>
      </c>
      <c r="I1225" t="s">
        <v>293</v>
      </c>
      <c r="J1225" t="s">
        <v>80</v>
      </c>
      <c r="K1225" t="s">
        <v>227</v>
      </c>
      <c r="L1225" t="s">
        <v>149</v>
      </c>
      <c r="M1225" t="s">
        <v>37</v>
      </c>
      <c r="N1225" t="s">
        <v>37</v>
      </c>
      <c r="O1225" t="str">
        <f>VLOOKUP(A1225,Sheet1!A:D,4,0)</f>
        <v>Manual</v>
      </c>
      <c r="P1225">
        <f>VLOOKUP(A1225,Sheet1!A:I,8,0)</f>
        <v>0</v>
      </c>
      <c r="Q1225">
        <f>VLOOKUP(A1225,Sheet1!A:I,9,0)</f>
        <v>0</v>
      </c>
      <c r="R1225">
        <f>VLOOKUP(A1225,Sheet1!A:E,5,0)</f>
        <v>70000</v>
      </c>
      <c r="S1225">
        <f>VLOOKUP(A1225,Sheet1!A:F,6,0)</f>
        <v>286992</v>
      </c>
      <c r="U1225" t="str">
        <f>VLOOKUP(A1225,New_scrd!A:H,8,0)</f>
        <v>Low_risk_sub_purpose_code</v>
      </c>
    </row>
    <row r="1226" spans="1:21" x14ac:dyDescent="0.3">
      <c r="A1226" t="s">
        <v>1272</v>
      </c>
      <c r="B1226" t="s">
        <v>24</v>
      </c>
      <c r="C1226">
        <v>61</v>
      </c>
      <c r="D1226" t="s">
        <v>31</v>
      </c>
      <c r="E1226">
        <v>2006</v>
      </c>
      <c r="F1226">
        <v>42</v>
      </c>
      <c r="G1226">
        <v>0.62246000000000001</v>
      </c>
      <c r="H1226" t="s">
        <v>17</v>
      </c>
      <c r="I1226" t="s">
        <v>63</v>
      </c>
      <c r="J1226" t="s">
        <v>160</v>
      </c>
      <c r="K1226" t="s">
        <v>227</v>
      </c>
      <c r="L1226" t="s">
        <v>149</v>
      </c>
      <c r="M1226" t="s">
        <v>37</v>
      </c>
      <c r="N1226" t="s">
        <v>37</v>
      </c>
      <c r="O1226" t="str">
        <f>VLOOKUP(A1226,Sheet1!A:D,4,0)</f>
        <v>NA</v>
      </c>
      <c r="P1226">
        <f>VLOOKUP(A1226,Sheet1!A:I,8,0)</f>
        <v>422261</v>
      </c>
      <c r="Q1226">
        <f>VLOOKUP(A1226,Sheet1!A:I,9,0)</f>
        <v>0</v>
      </c>
      <c r="R1226">
        <f>VLOOKUP(A1226,Sheet1!A:E,5,0)</f>
        <v>151119.03999999899</v>
      </c>
      <c r="S1226">
        <f>VLOOKUP(A1226,Sheet1!A:F,6,0)</f>
        <v>183722</v>
      </c>
      <c r="U1226" t="str">
        <f>VLOOKUP(A1226,New_scrd!A:H,8,0)</f>
        <v>Low_risk_sub_purpose_code</v>
      </c>
    </row>
    <row r="1227" spans="1:21" x14ac:dyDescent="0.3">
      <c r="A1227" t="s">
        <v>1273</v>
      </c>
      <c r="B1227" t="s">
        <v>24</v>
      </c>
      <c r="C1227">
        <v>60</v>
      </c>
      <c r="D1227" t="s">
        <v>414</v>
      </c>
      <c r="E1227">
        <v>2006</v>
      </c>
      <c r="F1227">
        <v>36</v>
      </c>
      <c r="G1227">
        <v>0.769130435</v>
      </c>
      <c r="H1227" t="s">
        <v>17</v>
      </c>
      <c r="I1227" t="s">
        <v>50</v>
      </c>
      <c r="J1227" t="s">
        <v>50</v>
      </c>
      <c r="K1227" t="s">
        <v>50</v>
      </c>
      <c r="L1227" t="s">
        <v>50</v>
      </c>
      <c r="M1227" t="s">
        <v>37</v>
      </c>
      <c r="N1227" t="s">
        <v>22</v>
      </c>
      <c r="O1227" t="str">
        <f>VLOOKUP(A1227,Sheet1!A:D,4,0)</f>
        <v>Manual</v>
      </c>
      <c r="P1227">
        <f>VLOOKUP(A1227,Sheet1!A:I,8,0)</f>
        <v>0</v>
      </c>
      <c r="Q1227">
        <f>VLOOKUP(A1227,Sheet1!A:I,9,0)</f>
        <v>0</v>
      </c>
      <c r="R1227">
        <f>VLOOKUP(A1227,Sheet1!A:E,5,0)</f>
        <v>54000</v>
      </c>
      <c r="S1227">
        <f>VLOOKUP(A1227,Sheet1!A:F,6,0)</f>
        <v>261911</v>
      </c>
      <c r="U1227" t="str">
        <f>VLOOKUP(A1227,New_scrd!A:H,8,0)</f>
        <v>Low_risk_sub_purpose_code</v>
      </c>
    </row>
    <row r="1228" spans="1:21" x14ac:dyDescent="0.3">
      <c r="A1228" t="s">
        <v>1274</v>
      </c>
      <c r="B1228" t="s">
        <v>24</v>
      </c>
      <c r="C1228">
        <v>60</v>
      </c>
      <c r="D1228" t="s">
        <v>414</v>
      </c>
      <c r="E1228">
        <v>2007</v>
      </c>
      <c r="F1228">
        <v>36</v>
      </c>
      <c r="G1228">
        <v>0.65747899200000004</v>
      </c>
      <c r="H1228" t="s">
        <v>17</v>
      </c>
      <c r="I1228" t="s">
        <v>50</v>
      </c>
      <c r="J1228" t="s">
        <v>50</v>
      </c>
      <c r="K1228" t="s">
        <v>50</v>
      </c>
      <c r="L1228" t="s">
        <v>50</v>
      </c>
      <c r="M1228" t="s">
        <v>37</v>
      </c>
      <c r="N1228" t="s">
        <v>37</v>
      </c>
      <c r="O1228" t="str">
        <f>VLOOKUP(A1228,Sheet1!A:D,4,0)</f>
        <v>Manual</v>
      </c>
      <c r="P1228">
        <f>VLOOKUP(A1228,Sheet1!A:I,8,0)</f>
        <v>0</v>
      </c>
      <c r="Q1228">
        <f>VLOOKUP(A1228,Sheet1!A:I,9,0)</f>
        <v>0</v>
      </c>
      <c r="R1228">
        <f>VLOOKUP(A1228,Sheet1!A:E,5,0)</f>
        <v>51593</v>
      </c>
      <c r="S1228">
        <f>VLOOKUP(A1228,Sheet1!A:F,6,0)</f>
        <v>235088</v>
      </c>
      <c r="U1228" t="str">
        <f>VLOOKUP(A1228,New_scrd!A:H,8,0)</f>
        <v>Low_risk_sub_purpose_code</v>
      </c>
    </row>
    <row r="1229" spans="1:21" x14ac:dyDescent="0.3">
      <c r="A1229" t="s">
        <v>1275</v>
      </c>
      <c r="B1229" t="s">
        <v>24</v>
      </c>
      <c r="C1229">
        <v>72</v>
      </c>
      <c r="D1229" t="s">
        <v>414</v>
      </c>
      <c r="E1229">
        <v>2009</v>
      </c>
      <c r="F1229">
        <v>36</v>
      </c>
      <c r="G1229">
        <v>0.71361890699999997</v>
      </c>
      <c r="H1229" t="s">
        <v>17</v>
      </c>
      <c r="I1229" t="s">
        <v>50</v>
      </c>
      <c r="J1229" t="s">
        <v>50</v>
      </c>
      <c r="K1229" t="s">
        <v>50</v>
      </c>
      <c r="L1229" t="s">
        <v>50</v>
      </c>
      <c r="M1229" t="s">
        <v>37</v>
      </c>
      <c r="N1229" t="s">
        <v>37</v>
      </c>
      <c r="O1229" t="str">
        <f>VLOOKUP(A1229,Sheet1!A:D,4,0)</f>
        <v>Manual</v>
      </c>
      <c r="P1229">
        <f>VLOOKUP(A1229,Sheet1!A:I,8,0)</f>
        <v>0</v>
      </c>
      <c r="Q1229">
        <f>VLOOKUP(A1229,Sheet1!A:I,9,0)</f>
        <v>0</v>
      </c>
      <c r="R1229">
        <f>VLOOKUP(A1229,Sheet1!A:E,5,0)</f>
        <v>12818</v>
      </c>
      <c r="S1229">
        <f>VLOOKUP(A1229,Sheet1!A:F,6,0)</f>
        <v>230724</v>
      </c>
      <c r="U1229" t="str">
        <f>VLOOKUP(A1229,New_scrd!A:H,8,0)</f>
        <v>Low_risk_sub_purpose_code</v>
      </c>
    </row>
    <row r="1230" spans="1:21" x14ac:dyDescent="0.3">
      <c r="A1230" t="s">
        <v>1276</v>
      </c>
      <c r="B1230" t="s">
        <v>24</v>
      </c>
      <c r="C1230">
        <v>61</v>
      </c>
      <c r="D1230" t="s">
        <v>68</v>
      </c>
      <c r="E1230">
        <v>2006</v>
      </c>
      <c r="F1230">
        <v>41</v>
      </c>
      <c r="G1230">
        <v>0.82737571399999998</v>
      </c>
      <c r="H1230" t="s">
        <v>72</v>
      </c>
      <c r="I1230" t="s">
        <v>63</v>
      </c>
      <c r="J1230" t="s">
        <v>80</v>
      </c>
      <c r="K1230" t="s">
        <v>78</v>
      </c>
      <c r="L1230" t="s">
        <v>34</v>
      </c>
      <c r="M1230" t="s">
        <v>37</v>
      </c>
      <c r="N1230" t="s">
        <v>37</v>
      </c>
      <c r="O1230" t="str">
        <f>VLOOKUP(A1230,Sheet1!A:D,4,0)</f>
        <v>Green</v>
      </c>
      <c r="P1230">
        <f>VLOOKUP(A1230,Sheet1!A:I,8,0)</f>
        <v>0</v>
      </c>
      <c r="Q1230">
        <f>VLOOKUP(A1230,Sheet1!A:I,9,0)</f>
        <v>0</v>
      </c>
      <c r="R1230">
        <f>VLOOKUP(A1230,Sheet1!A:E,5,0)</f>
        <v>50058</v>
      </c>
      <c r="S1230">
        <f>VLOOKUP(A1230,Sheet1!A:F,6,0)</f>
        <v>380551</v>
      </c>
      <c r="U1230" t="str">
        <f>VLOOKUP(A1230,New_scrd!A:H,8,0)</f>
        <v>Medium_risk_sub_purpose_code</v>
      </c>
    </row>
    <row r="1231" spans="1:21" x14ac:dyDescent="0.3">
      <c r="A1231" t="s">
        <v>1277</v>
      </c>
      <c r="B1231" t="s">
        <v>24</v>
      </c>
      <c r="C1231">
        <v>49</v>
      </c>
      <c r="D1231" t="s">
        <v>31</v>
      </c>
      <c r="E1231">
        <v>2010</v>
      </c>
      <c r="F1231">
        <v>34</v>
      </c>
      <c r="G1231">
        <v>0.82561071399999997</v>
      </c>
      <c r="H1231" t="s">
        <v>72</v>
      </c>
      <c r="I1231" t="s">
        <v>293</v>
      </c>
      <c r="J1231" t="s">
        <v>32</v>
      </c>
      <c r="K1231" t="s">
        <v>227</v>
      </c>
      <c r="L1231" t="s">
        <v>34</v>
      </c>
      <c r="M1231" t="s">
        <v>22</v>
      </c>
      <c r="N1231" t="s">
        <v>37</v>
      </c>
      <c r="O1231" t="str">
        <f>VLOOKUP(A1231,Sheet1!A:D,4,0)</f>
        <v>Manual</v>
      </c>
      <c r="P1231">
        <f>VLOOKUP(A1231,Sheet1!A:I,8,0)</f>
        <v>1056714</v>
      </c>
      <c r="Q1231">
        <f>VLOOKUP(A1231,Sheet1!A:I,9,0)</f>
        <v>0</v>
      </c>
      <c r="R1231">
        <f>VLOOKUP(A1231,Sheet1!A:E,5,0)</f>
        <v>584811</v>
      </c>
      <c r="S1231">
        <f>VLOOKUP(A1231,Sheet1!A:F,6,0)</f>
        <v>651595</v>
      </c>
      <c r="U1231" t="str">
        <f>VLOOKUP(A1231,New_scrd!A:H,8,0)</f>
        <v>Medium_risk_sub_purpose_code</v>
      </c>
    </row>
    <row r="1232" spans="1:21" x14ac:dyDescent="0.3">
      <c r="A1232" t="s">
        <v>1278</v>
      </c>
      <c r="B1232" t="s">
        <v>24</v>
      </c>
      <c r="C1232">
        <v>49</v>
      </c>
      <c r="D1232" t="s">
        <v>414</v>
      </c>
      <c r="E1232">
        <v>2006</v>
      </c>
      <c r="F1232">
        <v>20</v>
      </c>
      <c r="G1232">
        <v>0.83117714300000001</v>
      </c>
      <c r="H1232" t="s">
        <v>72</v>
      </c>
      <c r="I1232" t="s">
        <v>50</v>
      </c>
      <c r="J1232" t="s">
        <v>50</v>
      </c>
      <c r="K1232" t="s">
        <v>50</v>
      </c>
      <c r="L1232" t="s">
        <v>50</v>
      </c>
      <c r="M1232" t="s">
        <v>37</v>
      </c>
      <c r="N1232" t="s">
        <v>22</v>
      </c>
      <c r="O1232" t="str">
        <f>VLOOKUP(A1232,Sheet1!A:D,4,0)</f>
        <v>Yellow</v>
      </c>
      <c r="P1232">
        <f>VLOOKUP(A1232,Sheet1!A:I,8,0)</f>
        <v>0</v>
      </c>
      <c r="Q1232">
        <f>VLOOKUP(A1232,Sheet1!A:I,9,0)</f>
        <v>0</v>
      </c>
      <c r="R1232">
        <f>VLOOKUP(A1232,Sheet1!A:E,5,0)</f>
        <v>137315.4</v>
      </c>
      <c r="S1232">
        <f>VLOOKUP(A1232,Sheet1!A:F,6,0)</f>
        <v>457560</v>
      </c>
      <c r="U1232" t="str">
        <f>VLOOKUP(A1232,New_scrd!A:H,8,0)</f>
        <v>Medium_risk_sub_purpose_code</v>
      </c>
    </row>
    <row r="1233" spans="1:21" x14ac:dyDescent="0.3">
      <c r="A1233" t="s">
        <v>1279</v>
      </c>
      <c r="B1233" t="s">
        <v>24</v>
      </c>
      <c r="C1233">
        <v>61</v>
      </c>
      <c r="D1233" t="s">
        <v>31</v>
      </c>
      <c r="E1233">
        <v>2010</v>
      </c>
      <c r="F1233">
        <v>38</v>
      </c>
      <c r="G1233">
        <v>0.81238841399999995</v>
      </c>
      <c r="H1233" t="s">
        <v>72</v>
      </c>
      <c r="I1233" t="s">
        <v>146</v>
      </c>
      <c r="J1233" t="s">
        <v>80</v>
      </c>
      <c r="K1233" t="s">
        <v>227</v>
      </c>
      <c r="L1233" t="s">
        <v>34</v>
      </c>
      <c r="M1233" t="s">
        <v>37</v>
      </c>
      <c r="N1233" t="s">
        <v>37</v>
      </c>
      <c r="O1233" t="str">
        <f>VLOOKUP(A1233,Sheet1!A:D,4,0)</f>
        <v>Manual</v>
      </c>
      <c r="P1233">
        <f>VLOOKUP(A1233,Sheet1!A:I,8,0)</f>
        <v>813262</v>
      </c>
      <c r="Q1233">
        <f>VLOOKUP(A1233,Sheet1!A:I,9,0)</f>
        <v>813262</v>
      </c>
      <c r="R1233">
        <f>VLOOKUP(A1233,Sheet1!A:E,5,0)</f>
        <v>155090</v>
      </c>
      <c r="S1233">
        <f>VLOOKUP(A1233,Sheet1!A:F,6,0)</f>
        <v>325234</v>
      </c>
      <c r="U1233" t="str">
        <f>VLOOKUP(A1233,New_scrd!A:H,8,0)</f>
        <v>Medium_risk_sub_purpose_code</v>
      </c>
    </row>
    <row r="1234" spans="1:21" x14ac:dyDescent="0.3">
      <c r="A1234" t="s">
        <v>1280</v>
      </c>
      <c r="B1234" t="s">
        <v>24</v>
      </c>
      <c r="C1234">
        <v>36</v>
      </c>
      <c r="D1234" t="s">
        <v>414</v>
      </c>
      <c r="E1234">
        <v>2011</v>
      </c>
      <c r="F1234">
        <v>36</v>
      </c>
      <c r="G1234">
        <v>0.62143415899999999</v>
      </c>
      <c r="H1234" t="s">
        <v>17</v>
      </c>
      <c r="I1234" t="s">
        <v>293</v>
      </c>
      <c r="J1234" t="s">
        <v>80</v>
      </c>
      <c r="K1234" t="s">
        <v>109</v>
      </c>
      <c r="L1234" t="s">
        <v>34</v>
      </c>
      <c r="M1234" t="s">
        <v>22</v>
      </c>
      <c r="N1234" t="s">
        <v>37</v>
      </c>
      <c r="O1234" t="str">
        <f>VLOOKUP(A1234,Sheet1!A:D,4,0)</f>
        <v>Manual</v>
      </c>
      <c r="P1234">
        <f>VLOOKUP(A1234,Sheet1!A:I,8,0)</f>
        <v>465341</v>
      </c>
      <c r="Q1234">
        <f>VLOOKUP(A1234,Sheet1!A:I,9,0)</f>
        <v>0</v>
      </c>
      <c r="R1234">
        <f>VLOOKUP(A1234,Sheet1!A:E,5,0)</f>
        <v>341028</v>
      </c>
      <c r="S1234">
        <f>VLOOKUP(A1234,Sheet1!A:F,6,0)</f>
        <v>369447</v>
      </c>
      <c r="U1234" t="str">
        <f>VLOOKUP(A1234,New_scrd!A:H,8,0)</f>
        <v>Low_risk_sub_purpose_code</v>
      </c>
    </row>
    <row r="1235" spans="1:21" x14ac:dyDescent="0.3">
      <c r="A1235" t="s">
        <v>1281</v>
      </c>
      <c r="B1235" t="s">
        <v>24</v>
      </c>
      <c r="C1235">
        <v>60</v>
      </c>
      <c r="D1235" t="s">
        <v>414</v>
      </c>
      <c r="E1235">
        <v>2015</v>
      </c>
      <c r="F1235">
        <v>36</v>
      </c>
      <c r="G1235">
        <v>0.77713043500000001</v>
      </c>
      <c r="H1235" t="s">
        <v>17</v>
      </c>
      <c r="I1235" t="s">
        <v>146</v>
      </c>
      <c r="J1235" t="s">
        <v>32</v>
      </c>
      <c r="K1235" t="s">
        <v>109</v>
      </c>
      <c r="L1235" t="s">
        <v>34</v>
      </c>
      <c r="M1235" t="s">
        <v>37</v>
      </c>
      <c r="N1235" t="s">
        <v>37</v>
      </c>
      <c r="O1235" t="str">
        <f>VLOOKUP(A1235,Sheet1!A:D,4,0)</f>
        <v>Manual</v>
      </c>
      <c r="P1235">
        <f>VLOOKUP(A1235,Sheet1!A:I,8,0)</f>
        <v>871620</v>
      </c>
      <c r="Q1235">
        <f>VLOOKUP(A1235,Sheet1!A:I,9,0)</f>
        <v>871620</v>
      </c>
      <c r="R1235">
        <f>VLOOKUP(A1235,Sheet1!A:E,5,0)</f>
        <v>341760</v>
      </c>
      <c r="S1235">
        <f>VLOOKUP(A1235,Sheet1!A:F,6,0)</f>
        <v>453300</v>
      </c>
      <c r="U1235" t="str">
        <f>VLOOKUP(A1235,New_scrd!A:H,8,0)</f>
        <v>Low_risk_sub_purpose_code</v>
      </c>
    </row>
    <row r="1236" spans="1:21" x14ac:dyDescent="0.3">
      <c r="A1236" t="s">
        <v>1282</v>
      </c>
      <c r="B1236" t="s">
        <v>24</v>
      </c>
      <c r="C1236">
        <v>61</v>
      </c>
      <c r="D1236" t="s">
        <v>414</v>
      </c>
      <c r="E1236">
        <v>2010</v>
      </c>
      <c r="F1236">
        <v>22</v>
      </c>
      <c r="G1236">
        <v>0.799826759</v>
      </c>
      <c r="H1236" t="s">
        <v>72</v>
      </c>
      <c r="I1236" t="s">
        <v>50</v>
      </c>
      <c r="J1236" t="s">
        <v>50</v>
      </c>
      <c r="K1236" t="s">
        <v>50</v>
      </c>
      <c r="L1236" t="s">
        <v>50</v>
      </c>
      <c r="M1236" t="s">
        <v>22</v>
      </c>
      <c r="N1236" t="s">
        <v>37</v>
      </c>
      <c r="O1236" t="str">
        <f>VLOOKUP(A1236,Sheet1!A:D,4,0)</f>
        <v>Green</v>
      </c>
      <c r="P1236">
        <f>VLOOKUP(A1236,Sheet1!A:I,8,0)</f>
        <v>610492</v>
      </c>
      <c r="Q1236">
        <f>VLOOKUP(A1236,Sheet1!A:I,9,0)</f>
        <v>0</v>
      </c>
      <c r="R1236">
        <f>VLOOKUP(A1236,Sheet1!A:E,5,0)</f>
        <v>514180</v>
      </c>
      <c r="S1236">
        <f>VLOOKUP(A1236,Sheet1!A:F,6,0)</f>
        <v>514180</v>
      </c>
      <c r="U1236" t="str">
        <f>VLOOKUP(A1236,New_scrd!A:H,8,0)</f>
        <v>Medium_risk_sub_purpose_code</v>
      </c>
    </row>
    <row r="1237" spans="1:21" x14ac:dyDescent="0.3">
      <c r="A1237" t="s">
        <v>1283</v>
      </c>
      <c r="B1237" t="s">
        <v>24</v>
      </c>
      <c r="C1237">
        <v>48</v>
      </c>
      <c r="D1237" t="s">
        <v>414</v>
      </c>
      <c r="E1237">
        <v>2013</v>
      </c>
      <c r="F1237">
        <v>36</v>
      </c>
      <c r="G1237">
        <v>0.75528846199999999</v>
      </c>
      <c r="H1237" t="s">
        <v>17</v>
      </c>
      <c r="I1237" t="s">
        <v>293</v>
      </c>
      <c r="J1237" t="s">
        <v>80</v>
      </c>
      <c r="K1237" t="s">
        <v>78</v>
      </c>
      <c r="L1237" t="s">
        <v>34</v>
      </c>
      <c r="M1237" t="s">
        <v>37</v>
      </c>
      <c r="N1237" t="s">
        <v>37</v>
      </c>
      <c r="O1237" t="str">
        <f>VLOOKUP(A1237,Sheet1!A:D,4,0)</f>
        <v>Manual</v>
      </c>
      <c r="P1237">
        <f>VLOOKUP(A1237,Sheet1!A:I,8,0)</f>
        <v>0</v>
      </c>
      <c r="Q1237">
        <f>VLOOKUP(A1237,Sheet1!A:I,9,0)</f>
        <v>0</v>
      </c>
      <c r="R1237">
        <f>VLOOKUP(A1237,Sheet1!A:E,5,0)</f>
        <v>0</v>
      </c>
      <c r="S1237">
        <f>VLOOKUP(A1237,Sheet1!A:F,6,0)</f>
        <v>441675</v>
      </c>
      <c r="U1237" t="str">
        <f>VLOOKUP(A1237,New_scrd!A:H,8,0)</f>
        <v>Low_risk_sub_purpose_code</v>
      </c>
    </row>
    <row r="1238" spans="1:21" x14ac:dyDescent="0.3">
      <c r="A1238" t="s">
        <v>1284</v>
      </c>
      <c r="B1238" t="s">
        <v>24</v>
      </c>
      <c r="C1238">
        <v>36</v>
      </c>
      <c r="D1238" t="s">
        <v>414</v>
      </c>
      <c r="E1238">
        <v>2008</v>
      </c>
      <c r="F1238">
        <v>36</v>
      </c>
      <c r="G1238">
        <v>0.76875817000000002</v>
      </c>
      <c r="H1238" t="s">
        <v>17</v>
      </c>
      <c r="I1238" t="s">
        <v>146</v>
      </c>
      <c r="J1238" t="s">
        <v>32</v>
      </c>
      <c r="K1238" t="s">
        <v>227</v>
      </c>
      <c r="L1238" t="s">
        <v>21</v>
      </c>
      <c r="M1238" t="s">
        <v>37</v>
      </c>
      <c r="N1238" t="s">
        <v>22</v>
      </c>
      <c r="O1238" t="str">
        <f>VLOOKUP(A1238,Sheet1!A:D,4,0)</f>
        <v>Manual</v>
      </c>
      <c r="P1238">
        <f>VLOOKUP(A1238,Sheet1!A:I,8,0)</f>
        <v>582788</v>
      </c>
      <c r="Q1238">
        <f>VLOOKUP(A1238,Sheet1!A:I,9,0)</f>
        <v>582788</v>
      </c>
      <c r="R1238">
        <f>VLOOKUP(A1238,Sheet1!A:E,5,0)</f>
        <v>26000</v>
      </c>
      <c r="S1238">
        <f>VLOOKUP(A1238,Sheet1!A:F,6,0)</f>
        <v>363986</v>
      </c>
      <c r="U1238" t="str">
        <f>VLOOKUP(A1238,New_scrd!A:H,8,0)</f>
        <v>Low_risk_sub_purpose_code</v>
      </c>
    </row>
    <row r="1239" spans="1:21" x14ac:dyDescent="0.3">
      <c r="A1239" t="s">
        <v>1285</v>
      </c>
      <c r="B1239" t="s">
        <v>24</v>
      </c>
      <c r="C1239">
        <v>42</v>
      </c>
      <c r="D1239" t="s">
        <v>414</v>
      </c>
      <c r="E1239">
        <v>2010</v>
      </c>
      <c r="F1239">
        <v>36</v>
      </c>
      <c r="G1239">
        <v>0.66440162800000002</v>
      </c>
      <c r="H1239" t="s">
        <v>17</v>
      </c>
      <c r="I1239" t="s">
        <v>146</v>
      </c>
      <c r="J1239" t="s">
        <v>32</v>
      </c>
      <c r="K1239" t="s">
        <v>227</v>
      </c>
      <c r="L1239" t="s">
        <v>34</v>
      </c>
      <c r="M1239" t="s">
        <v>22</v>
      </c>
      <c r="N1239" t="s">
        <v>37</v>
      </c>
      <c r="O1239" t="str">
        <f>VLOOKUP(A1239,Sheet1!A:D,4,0)</f>
        <v>Manual</v>
      </c>
      <c r="P1239">
        <f>VLOOKUP(A1239,Sheet1!A:I,8,0)</f>
        <v>505502</v>
      </c>
      <c r="Q1239">
        <f>VLOOKUP(A1239,Sheet1!A:I,9,0)</f>
        <v>0</v>
      </c>
      <c r="R1239">
        <f>VLOOKUP(A1239,Sheet1!A:E,5,0)</f>
        <v>329666</v>
      </c>
      <c r="S1239">
        <f>VLOOKUP(A1239,Sheet1!A:F,6,0)</f>
        <v>394384</v>
      </c>
      <c r="U1239" t="str">
        <f>VLOOKUP(A1239,New_scrd!A:H,8,0)</f>
        <v>Low_risk_sub_purpose_code</v>
      </c>
    </row>
    <row r="1240" spans="1:21" x14ac:dyDescent="0.3">
      <c r="A1240" t="s">
        <v>1286</v>
      </c>
      <c r="B1240" t="s">
        <v>24</v>
      </c>
      <c r="C1240">
        <v>36</v>
      </c>
      <c r="D1240" t="s">
        <v>414</v>
      </c>
      <c r="E1240">
        <v>2005</v>
      </c>
      <c r="F1240">
        <v>36</v>
      </c>
      <c r="G1240">
        <v>0.782390892</v>
      </c>
      <c r="H1240" t="s">
        <v>17</v>
      </c>
      <c r="I1240" t="s">
        <v>293</v>
      </c>
      <c r="J1240" t="s">
        <v>80</v>
      </c>
      <c r="K1240" t="s">
        <v>78</v>
      </c>
      <c r="L1240" t="s">
        <v>34</v>
      </c>
      <c r="M1240" t="s">
        <v>37</v>
      </c>
      <c r="N1240" t="s">
        <v>37</v>
      </c>
      <c r="O1240" t="str">
        <f>VLOOKUP(A1240,Sheet1!A:D,4,0)</f>
        <v>Manual</v>
      </c>
      <c r="P1240">
        <f>VLOOKUP(A1240,Sheet1!A:I,8,0)</f>
        <v>0</v>
      </c>
      <c r="Q1240">
        <f>VLOOKUP(A1240,Sheet1!A:I,9,0)</f>
        <v>0</v>
      </c>
      <c r="R1240">
        <f>VLOOKUP(A1240,Sheet1!A:E,5,0)</f>
        <v>70610</v>
      </c>
      <c r="S1240">
        <f>VLOOKUP(A1240,Sheet1!A:F,6,0)</f>
        <v>319930</v>
      </c>
      <c r="U1240" t="str">
        <f>VLOOKUP(A1240,New_scrd!A:H,8,0)</f>
        <v>Low_risk_sub_purpose_code</v>
      </c>
    </row>
    <row r="1241" spans="1:21" x14ac:dyDescent="0.3">
      <c r="A1241" t="s">
        <v>1287</v>
      </c>
      <c r="B1241" t="s">
        <v>24</v>
      </c>
      <c r="C1241">
        <v>73</v>
      </c>
      <c r="D1241" t="s">
        <v>414</v>
      </c>
      <c r="E1241">
        <v>2011</v>
      </c>
      <c r="F1241">
        <v>36</v>
      </c>
      <c r="G1241">
        <v>0.93120390200000003</v>
      </c>
      <c r="H1241" t="s">
        <v>72</v>
      </c>
      <c r="I1241" t="s">
        <v>63</v>
      </c>
      <c r="J1241" t="s">
        <v>160</v>
      </c>
      <c r="K1241" t="s">
        <v>43</v>
      </c>
      <c r="L1241" t="s">
        <v>34</v>
      </c>
      <c r="M1241" t="s">
        <v>22</v>
      </c>
      <c r="N1241" t="s">
        <v>22</v>
      </c>
      <c r="O1241" t="str">
        <f>VLOOKUP(A1241,Sheet1!A:D,4,0)</f>
        <v>Red</v>
      </c>
      <c r="P1241">
        <f>VLOOKUP(A1241,Sheet1!A:I,8,0)</f>
        <v>966548</v>
      </c>
      <c r="Q1241">
        <f>VLOOKUP(A1241,Sheet1!A:I,9,0)</f>
        <v>0</v>
      </c>
      <c r="R1241">
        <f>VLOOKUP(A1241,Sheet1!A:E,5,0)</f>
        <v>459692</v>
      </c>
      <c r="S1241">
        <f>VLOOKUP(A1241,Sheet1!A:F,6,0)</f>
        <v>541476</v>
      </c>
      <c r="U1241" t="str">
        <f>VLOOKUP(A1241,New_scrd!A:H,8,0)</f>
        <v>Medium_risk_sub_purpose_code</v>
      </c>
    </row>
    <row r="1242" spans="1:21" x14ac:dyDescent="0.3">
      <c r="A1242" t="s">
        <v>1288</v>
      </c>
      <c r="B1242" t="s">
        <v>24</v>
      </c>
      <c r="C1242">
        <v>60</v>
      </c>
      <c r="D1242" t="s">
        <v>414</v>
      </c>
      <c r="E1242">
        <v>2010</v>
      </c>
      <c r="F1242">
        <v>36</v>
      </c>
      <c r="G1242">
        <v>0.78422069000000005</v>
      </c>
      <c r="H1242" t="s">
        <v>17</v>
      </c>
      <c r="I1242" t="s">
        <v>146</v>
      </c>
      <c r="J1242" t="s">
        <v>160</v>
      </c>
      <c r="K1242" t="s">
        <v>43</v>
      </c>
      <c r="L1242" t="s">
        <v>34</v>
      </c>
      <c r="M1242" t="s">
        <v>37</v>
      </c>
      <c r="N1242" t="s">
        <v>22</v>
      </c>
      <c r="O1242" t="str">
        <f>VLOOKUP(A1242,Sheet1!A:D,4,0)</f>
        <v>Manual</v>
      </c>
      <c r="P1242">
        <f>VLOOKUP(A1242,Sheet1!A:I,8,0)</f>
        <v>717326</v>
      </c>
      <c r="Q1242">
        <f>VLOOKUP(A1242,Sheet1!A:I,9,0)</f>
        <v>717326</v>
      </c>
      <c r="R1242">
        <f>VLOOKUP(A1242,Sheet1!A:E,5,0)</f>
        <v>221760</v>
      </c>
      <c r="S1242">
        <f>VLOOKUP(A1242,Sheet1!A:F,6,0)</f>
        <v>319813</v>
      </c>
      <c r="U1242" t="str">
        <f>VLOOKUP(A1242,New_scrd!A:H,8,0)</f>
        <v>Low_risk_sub_purpose_code</v>
      </c>
    </row>
    <row r="1243" spans="1:21" x14ac:dyDescent="0.3">
      <c r="A1243" t="s">
        <v>1289</v>
      </c>
      <c r="B1243" t="s">
        <v>24</v>
      </c>
      <c r="C1243">
        <v>61</v>
      </c>
      <c r="D1243" t="s">
        <v>414</v>
      </c>
      <c r="E1243">
        <v>2005</v>
      </c>
      <c r="F1243">
        <v>22</v>
      </c>
      <c r="G1243">
        <v>0.82301457899999997</v>
      </c>
      <c r="H1243" t="s">
        <v>72</v>
      </c>
      <c r="I1243" t="s">
        <v>46</v>
      </c>
      <c r="J1243" t="s">
        <v>32</v>
      </c>
      <c r="K1243" t="s">
        <v>78</v>
      </c>
      <c r="L1243" t="s">
        <v>149</v>
      </c>
      <c r="M1243" t="s">
        <v>37</v>
      </c>
      <c r="N1243" t="s">
        <v>37</v>
      </c>
      <c r="O1243" t="str">
        <f>VLOOKUP(A1243,Sheet1!A:D,4,0)</f>
        <v>Green</v>
      </c>
      <c r="P1243">
        <f>VLOOKUP(A1243,Sheet1!A:I,8,0)</f>
        <v>611188</v>
      </c>
      <c r="Q1243">
        <f>VLOOKUP(A1243,Sheet1!A:I,9,0)</f>
        <v>611188</v>
      </c>
      <c r="R1243">
        <f>VLOOKUP(A1243,Sheet1!A:E,5,0)</f>
        <v>217722.52</v>
      </c>
      <c r="S1243">
        <f>VLOOKUP(A1243,Sheet1!A:F,6,0)</f>
        <v>382004</v>
      </c>
      <c r="U1243" t="str">
        <f>VLOOKUP(A1243,New_scrd!A:H,8,0)</f>
        <v>Medium_risk_sub_purpose_code</v>
      </c>
    </row>
  </sheetData>
  <autoFilter ref="U1:U1243" xr:uid="{3BF7B7D0-73D2-45AD-828C-FB9D6450C9A0}">
    <filterColumn colId="0">
      <filters>
        <filter val="Red"/>
        <filter val="Yello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BC4D-9A5D-4F94-AC53-2537296DA18A}">
  <dimension ref="A3:J39"/>
  <sheetViews>
    <sheetView topLeftCell="A21" workbookViewId="0">
      <selection activeCell="I11" sqref="I1:J1048576"/>
    </sheetView>
  </sheetViews>
  <sheetFormatPr defaultRowHeight="14.4" x14ac:dyDescent="0.3"/>
  <cols>
    <col min="1" max="1" width="10.5546875" bestFit="1" customWidth="1"/>
    <col min="2" max="2" width="14.44140625" bestFit="1" customWidth="1"/>
    <col min="3" max="3" width="23.21875" bestFit="1" customWidth="1"/>
    <col min="4" max="4" width="20.109375" bestFit="1" customWidth="1"/>
    <col min="5" max="5" width="20.77734375" style="15" bestFit="1" customWidth="1"/>
    <col min="6" max="6" width="15.6640625" bestFit="1" customWidth="1"/>
    <col min="8" max="8" width="14.109375" bestFit="1" customWidth="1"/>
  </cols>
  <sheetData>
    <row r="3" spans="1:6" x14ac:dyDescent="0.3">
      <c r="A3" t="s">
        <v>1305</v>
      </c>
      <c r="B3" t="s">
        <v>1306</v>
      </c>
      <c r="C3" t="s">
        <v>1307</v>
      </c>
      <c r="D3" t="s">
        <v>1308</v>
      </c>
      <c r="E3" s="15" t="s">
        <v>1309</v>
      </c>
    </row>
    <row r="4" spans="1:6" x14ac:dyDescent="0.3">
      <c r="A4" s="7" t="s">
        <v>22</v>
      </c>
      <c r="B4" s="7">
        <v>608</v>
      </c>
      <c r="C4" s="7">
        <v>238262190</v>
      </c>
      <c r="D4" s="7">
        <v>49852480</v>
      </c>
      <c r="F4" s="16">
        <f>B4/1242</f>
        <v>0.48953301127214172</v>
      </c>
    </row>
    <row r="5" spans="1:6" x14ac:dyDescent="0.3">
      <c r="A5" s="11" t="s">
        <v>22</v>
      </c>
      <c r="B5">
        <v>461</v>
      </c>
      <c r="C5">
        <v>168689165</v>
      </c>
      <c r="D5">
        <v>28790350</v>
      </c>
      <c r="E5" s="15">
        <f>D5/C5</f>
        <v>0.17067100901234528</v>
      </c>
    </row>
    <row r="6" spans="1:6" x14ac:dyDescent="0.3">
      <c r="A6" s="11" t="s">
        <v>37</v>
      </c>
      <c r="B6">
        <v>147</v>
      </c>
      <c r="C6">
        <v>69573025</v>
      </c>
      <c r="D6">
        <v>21062130</v>
      </c>
      <c r="E6" s="15">
        <f>D6/C6</f>
        <v>0.30273414157282941</v>
      </c>
    </row>
    <row r="7" spans="1:6" x14ac:dyDescent="0.3">
      <c r="A7" s="8" t="s">
        <v>1299</v>
      </c>
      <c r="B7" s="8">
        <v>360</v>
      </c>
      <c r="C7" s="8">
        <v>145602012</v>
      </c>
      <c r="D7" s="8">
        <v>35961999</v>
      </c>
      <c r="F7" s="17">
        <f>B7/1242</f>
        <v>0.28985507246376813</v>
      </c>
    </row>
    <row r="8" spans="1:6" x14ac:dyDescent="0.3">
      <c r="A8" s="11" t="s">
        <v>22</v>
      </c>
      <c r="B8">
        <v>235</v>
      </c>
      <c r="C8">
        <v>87696601</v>
      </c>
      <c r="D8">
        <v>14879295</v>
      </c>
      <c r="E8" s="15">
        <f>D8/C8</f>
        <v>0.16966786432235839</v>
      </c>
    </row>
    <row r="9" spans="1:6" x14ac:dyDescent="0.3">
      <c r="A9" s="11" t="s">
        <v>37</v>
      </c>
      <c r="B9">
        <v>125</v>
      </c>
      <c r="C9">
        <v>57905411</v>
      </c>
      <c r="D9">
        <v>21082704</v>
      </c>
      <c r="E9" s="15">
        <f>D9/C9</f>
        <v>0.36408866867381356</v>
      </c>
    </row>
    <row r="10" spans="1:6" x14ac:dyDescent="0.3">
      <c r="A10" s="9" t="s">
        <v>1300</v>
      </c>
      <c r="B10" s="9">
        <v>241</v>
      </c>
      <c r="C10" s="9">
        <v>132029564</v>
      </c>
      <c r="D10" s="9">
        <v>33067451</v>
      </c>
      <c r="F10" s="18">
        <f>B10/1242</f>
        <v>0.19404186795491143</v>
      </c>
    </row>
    <row r="11" spans="1:6" x14ac:dyDescent="0.3">
      <c r="A11" s="11" t="s">
        <v>22</v>
      </c>
      <c r="B11">
        <v>164</v>
      </c>
      <c r="C11">
        <v>88114925</v>
      </c>
      <c r="D11">
        <v>21069090</v>
      </c>
      <c r="E11" s="15">
        <f>D11/C11</f>
        <v>0.23910920879748807</v>
      </c>
    </row>
    <row r="12" spans="1:6" x14ac:dyDescent="0.3">
      <c r="A12" s="11" t="s">
        <v>37</v>
      </c>
      <c r="B12">
        <v>77</v>
      </c>
      <c r="C12">
        <v>43914639</v>
      </c>
      <c r="D12">
        <v>11998361</v>
      </c>
      <c r="E12" s="15">
        <f>D12/C12</f>
        <v>0.27322007588403491</v>
      </c>
    </row>
    <row r="13" spans="1:6" x14ac:dyDescent="0.3">
      <c r="A13" s="10" t="s">
        <v>37</v>
      </c>
      <c r="B13" s="10">
        <v>5</v>
      </c>
      <c r="C13" s="10">
        <v>1765261</v>
      </c>
      <c r="D13" s="10">
        <v>0</v>
      </c>
      <c r="F13" s="19">
        <f>B13/1242</f>
        <v>4.0257648953301124E-3</v>
      </c>
    </row>
    <row r="14" spans="1:6" x14ac:dyDescent="0.3">
      <c r="A14" s="11" t="s">
        <v>22</v>
      </c>
      <c r="B14">
        <v>3</v>
      </c>
      <c r="C14">
        <v>1765261</v>
      </c>
      <c r="D14">
        <v>0</v>
      </c>
      <c r="E14" s="15">
        <f>D14/C14</f>
        <v>0</v>
      </c>
    </row>
    <row r="15" spans="1:6" x14ac:dyDescent="0.3">
      <c r="A15" s="11" t="s">
        <v>37</v>
      </c>
      <c r="B15">
        <v>2</v>
      </c>
      <c r="C15">
        <v>0</v>
      </c>
      <c r="D15">
        <v>0</v>
      </c>
      <c r="E15" s="15">
        <v>0</v>
      </c>
    </row>
    <row r="16" spans="1:6" x14ac:dyDescent="0.3">
      <c r="A16" s="6" t="s">
        <v>1298</v>
      </c>
      <c r="B16" s="6">
        <v>28</v>
      </c>
      <c r="C16" s="6">
        <v>11460663</v>
      </c>
      <c r="D16" s="6">
        <v>3097503</v>
      </c>
      <c r="F16" s="20">
        <f>B16/1242</f>
        <v>2.2544283413848631E-2</v>
      </c>
    </row>
    <row r="17" spans="1:10" x14ac:dyDescent="0.3">
      <c r="A17" s="11" t="s">
        <v>22</v>
      </c>
      <c r="B17">
        <v>9</v>
      </c>
      <c r="C17">
        <v>2863278</v>
      </c>
      <c r="D17">
        <v>884180</v>
      </c>
      <c r="E17" s="15">
        <f>D17/C17</f>
        <v>0.30879991394478634</v>
      </c>
    </row>
    <row r="18" spans="1:10" x14ac:dyDescent="0.3">
      <c r="A18" s="11" t="s">
        <v>37</v>
      </c>
      <c r="B18">
        <v>19</v>
      </c>
      <c r="C18">
        <v>8597385</v>
      </c>
      <c r="D18">
        <v>2213323</v>
      </c>
      <c r="E18" s="15">
        <f>D18/C18</f>
        <v>0.25744141968749801</v>
      </c>
    </row>
    <row r="19" spans="1:10" x14ac:dyDescent="0.3">
      <c r="A19" t="s">
        <v>1304</v>
      </c>
      <c r="B19">
        <v>1242</v>
      </c>
      <c r="C19">
        <v>529119690</v>
      </c>
      <c r="D19">
        <v>121979433</v>
      </c>
    </row>
    <row r="23" spans="1:10" x14ac:dyDescent="0.3">
      <c r="A23" s="31" t="s">
        <v>1305</v>
      </c>
      <c r="B23" s="31" t="s">
        <v>1306</v>
      </c>
      <c r="C23" s="31" t="s">
        <v>1307</v>
      </c>
      <c r="D23" s="31" t="s">
        <v>1308</v>
      </c>
      <c r="E23" s="32" t="s">
        <v>1312</v>
      </c>
      <c r="F23" s="31" t="s">
        <v>1313</v>
      </c>
      <c r="G23" s="35" t="s">
        <v>1309</v>
      </c>
      <c r="H23" s="35" t="s">
        <v>1314</v>
      </c>
    </row>
    <row r="24" spans="1:10" x14ac:dyDescent="0.3">
      <c r="A24" s="21" t="s">
        <v>22</v>
      </c>
      <c r="B24" s="21">
        <v>608</v>
      </c>
      <c r="C24" s="21">
        <v>238262190</v>
      </c>
      <c r="D24" s="21">
        <v>49852480</v>
      </c>
      <c r="E24" s="24">
        <v>179723418.58999991</v>
      </c>
      <c r="F24" s="21">
        <v>212987984</v>
      </c>
      <c r="G24" s="21"/>
      <c r="H24" s="21"/>
      <c r="I24" s="21"/>
      <c r="J24" s="21"/>
    </row>
    <row r="25" spans="1:10" x14ac:dyDescent="0.3">
      <c r="A25" s="11" t="s">
        <v>22</v>
      </c>
      <c r="B25">
        <v>461</v>
      </c>
      <c r="C25">
        <v>168689165</v>
      </c>
      <c r="D25">
        <v>28790350</v>
      </c>
      <c r="E25" s="25">
        <v>133528324.80000001</v>
      </c>
      <c r="F25">
        <v>150432759</v>
      </c>
      <c r="G25" s="2">
        <f>D25/C25</f>
        <v>0.17067100901234528</v>
      </c>
      <c r="H25" s="2">
        <f>E25/F25</f>
        <v>0.88762797204297772</v>
      </c>
    </row>
    <row r="26" spans="1:10" x14ac:dyDescent="0.3">
      <c r="A26" s="11" t="s">
        <v>37</v>
      </c>
      <c r="B26">
        <v>147</v>
      </c>
      <c r="C26">
        <v>69573025</v>
      </c>
      <c r="D26">
        <v>21062130</v>
      </c>
      <c r="E26" s="25">
        <v>46195093.790000014</v>
      </c>
      <c r="F26">
        <v>62555225</v>
      </c>
      <c r="G26" s="2">
        <f>D26/C26</f>
        <v>0.30273414157282941</v>
      </c>
      <c r="H26" s="2">
        <f>E26/F26</f>
        <v>0.7384689894409302</v>
      </c>
    </row>
    <row r="27" spans="1:10" x14ac:dyDescent="0.3">
      <c r="A27" s="22" t="s">
        <v>1299</v>
      </c>
      <c r="B27" s="22">
        <v>360</v>
      </c>
      <c r="C27" s="22">
        <v>145602012</v>
      </c>
      <c r="D27" s="22">
        <v>35961999</v>
      </c>
      <c r="E27" s="26">
        <v>86315348.960000008</v>
      </c>
      <c r="F27" s="22">
        <v>111436237</v>
      </c>
      <c r="G27" s="33"/>
      <c r="H27" s="33"/>
      <c r="I27" s="22"/>
      <c r="J27" s="22"/>
    </row>
    <row r="28" spans="1:10" x14ac:dyDescent="0.3">
      <c r="A28" s="11" t="s">
        <v>22</v>
      </c>
      <c r="B28">
        <v>235</v>
      </c>
      <c r="C28">
        <v>87696601</v>
      </c>
      <c r="D28">
        <v>14879295</v>
      </c>
      <c r="E28" s="25">
        <v>57956120.210000008</v>
      </c>
      <c r="F28">
        <v>67429378.5</v>
      </c>
      <c r="G28" s="2">
        <f>D28/C28</f>
        <v>0.16966786432235839</v>
      </c>
      <c r="H28" s="2">
        <f>E28/F28</f>
        <v>0.85950844423102624</v>
      </c>
    </row>
    <row r="29" spans="1:10" x14ac:dyDescent="0.3">
      <c r="A29" s="11" t="s">
        <v>37</v>
      </c>
      <c r="B29">
        <v>125</v>
      </c>
      <c r="C29">
        <v>57905411</v>
      </c>
      <c r="D29">
        <v>21082704</v>
      </c>
      <c r="E29" s="25">
        <v>28359228.75</v>
      </c>
      <c r="F29">
        <v>44006858.5</v>
      </c>
      <c r="G29" s="2">
        <f>D29/C29</f>
        <v>0.36408866867381356</v>
      </c>
      <c r="H29" s="2">
        <f>E29/F29</f>
        <v>0.64442747600354156</v>
      </c>
    </row>
    <row r="30" spans="1:10" x14ac:dyDescent="0.3">
      <c r="A30" s="9" t="s">
        <v>1300</v>
      </c>
      <c r="B30" s="9">
        <v>241</v>
      </c>
      <c r="C30" s="9">
        <v>132029564</v>
      </c>
      <c r="D30" s="9">
        <v>33067451</v>
      </c>
      <c r="E30" s="27">
        <v>73595093.770999983</v>
      </c>
      <c r="F30" s="9">
        <v>88979428.780000001</v>
      </c>
      <c r="G30" s="12"/>
      <c r="H30" s="12"/>
      <c r="I30" s="9"/>
      <c r="J30" s="9"/>
    </row>
    <row r="31" spans="1:10" x14ac:dyDescent="0.3">
      <c r="A31" s="11" t="s">
        <v>22</v>
      </c>
      <c r="B31">
        <v>164</v>
      </c>
      <c r="C31">
        <v>88114925</v>
      </c>
      <c r="D31">
        <v>21069090</v>
      </c>
      <c r="E31" s="25">
        <v>52160084.849999994</v>
      </c>
      <c r="F31">
        <v>61479398.780000001</v>
      </c>
      <c r="G31" s="2">
        <f>D31/C31</f>
        <v>0.23910920879748807</v>
      </c>
      <c r="H31" s="2">
        <f>E31/F31</f>
        <v>0.84841566256448664</v>
      </c>
    </row>
    <row r="32" spans="1:10" x14ac:dyDescent="0.3">
      <c r="A32" s="11" t="s">
        <v>37</v>
      </c>
      <c r="B32">
        <v>77</v>
      </c>
      <c r="C32">
        <v>43914639</v>
      </c>
      <c r="D32">
        <v>11998361</v>
      </c>
      <c r="E32" s="25">
        <v>21435008.921</v>
      </c>
      <c r="F32">
        <v>27500030</v>
      </c>
      <c r="G32" s="2">
        <f>D32/C32</f>
        <v>0.27322007588403491</v>
      </c>
      <c r="H32" s="2">
        <f>E32/F32</f>
        <v>0.77945401954106963</v>
      </c>
    </row>
    <row r="33" spans="1:10" x14ac:dyDescent="0.3">
      <c r="A33" s="10" t="s">
        <v>37</v>
      </c>
      <c r="B33" s="10">
        <v>5</v>
      </c>
      <c r="C33" s="10">
        <v>1765261</v>
      </c>
      <c r="D33" s="10">
        <v>0</v>
      </c>
      <c r="E33" s="28">
        <v>1697583</v>
      </c>
      <c r="F33" s="10">
        <v>2541285</v>
      </c>
      <c r="G33" s="13"/>
      <c r="H33" s="13"/>
      <c r="I33" s="10"/>
      <c r="J33" s="10"/>
    </row>
    <row r="34" spans="1:10" x14ac:dyDescent="0.3">
      <c r="A34" s="11" t="s">
        <v>22</v>
      </c>
      <c r="B34">
        <v>3</v>
      </c>
      <c r="C34">
        <v>1765261</v>
      </c>
      <c r="D34">
        <v>0</v>
      </c>
      <c r="E34" s="25">
        <v>1156833</v>
      </c>
      <c r="F34">
        <v>1291176</v>
      </c>
      <c r="G34" s="2">
        <f>D34/C34</f>
        <v>0</v>
      </c>
      <c r="H34" s="2">
        <f>E34/F34</f>
        <v>0.89595299169129539</v>
      </c>
    </row>
    <row r="35" spans="1:10" x14ac:dyDescent="0.3">
      <c r="A35" s="11" t="s">
        <v>37</v>
      </c>
      <c r="B35">
        <v>2</v>
      </c>
      <c r="C35">
        <v>0</v>
      </c>
      <c r="D35">
        <v>0</v>
      </c>
      <c r="E35" s="25">
        <v>540750</v>
      </c>
      <c r="F35">
        <v>1250109</v>
      </c>
      <c r="G35" s="2">
        <v>0</v>
      </c>
      <c r="H35" s="2">
        <f>E35/F35</f>
        <v>0.43256228056913437</v>
      </c>
    </row>
    <row r="36" spans="1:10" x14ac:dyDescent="0.3">
      <c r="A36" s="6" t="s">
        <v>1298</v>
      </c>
      <c r="B36" s="6">
        <v>28</v>
      </c>
      <c r="C36" s="6">
        <v>11460663</v>
      </c>
      <c r="D36" s="6">
        <v>3097503</v>
      </c>
      <c r="E36" s="29">
        <v>9813046.8999999985</v>
      </c>
      <c r="F36" s="6">
        <v>13889285</v>
      </c>
      <c r="G36" s="14"/>
      <c r="H36" s="14"/>
      <c r="I36" s="6"/>
      <c r="J36" s="6"/>
    </row>
    <row r="37" spans="1:10" x14ac:dyDescent="0.3">
      <c r="A37" s="11" t="s">
        <v>22</v>
      </c>
      <c r="B37">
        <v>9</v>
      </c>
      <c r="C37">
        <v>2863278</v>
      </c>
      <c r="D37">
        <v>884180</v>
      </c>
      <c r="E37" s="25">
        <v>3422474.7399999988</v>
      </c>
      <c r="F37">
        <v>5035623</v>
      </c>
      <c r="G37" s="2">
        <f>D37/C37</f>
        <v>0.30879991394478634</v>
      </c>
      <c r="H37" s="2">
        <f>E37/F37</f>
        <v>0.67965269441338216</v>
      </c>
    </row>
    <row r="38" spans="1:10" x14ac:dyDescent="0.3">
      <c r="A38" s="11" t="s">
        <v>37</v>
      </c>
      <c r="B38">
        <v>19</v>
      </c>
      <c r="C38">
        <v>8597385</v>
      </c>
      <c r="D38">
        <v>2213323</v>
      </c>
      <c r="E38" s="25">
        <v>6390572.1599999992</v>
      </c>
      <c r="F38">
        <v>8853662</v>
      </c>
      <c r="G38" s="2">
        <f>D38/C38</f>
        <v>0.25744141968749801</v>
      </c>
      <c r="H38" s="2">
        <f>E38/F38</f>
        <v>0.72179987896533648</v>
      </c>
    </row>
    <row r="39" spans="1:10" x14ac:dyDescent="0.3">
      <c r="A39" s="23" t="s">
        <v>1304</v>
      </c>
      <c r="B39" s="23">
        <v>1242</v>
      </c>
      <c r="C39" s="23">
        <v>529119690</v>
      </c>
      <c r="D39" s="23">
        <v>121979433</v>
      </c>
      <c r="E39" s="30">
        <v>351144491.22100002</v>
      </c>
      <c r="F39" s="23">
        <v>429834219.77999997</v>
      </c>
      <c r="G39" s="34">
        <f>D39/C39</f>
        <v>0.23053277983285786</v>
      </c>
      <c r="H39" s="34">
        <f>E39/F39</f>
        <v>0.81693005131309615</v>
      </c>
      <c r="I39" s="23"/>
      <c r="J3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0E7B-2C66-4BD6-988D-6933797C5C85}">
  <dimension ref="A2:H14"/>
  <sheetViews>
    <sheetView tabSelected="1" workbookViewId="0">
      <selection activeCell="E12" sqref="E12"/>
    </sheetView>
  </sheetViews>
  <sheetFormatPr defaultRowHeight="14.4" x14ac:dyDescent="0.3"/>
  <cols>
    <col min="1" max="1" width="10.5546875" bestFit="1" customWidth="1"/>
    <col min="2" max="2" width="14.44140625" bestFit="1" customWidth="1"/>
    <col min="3" max="3" width="20.77734375" bestFit="1" customWidth="1"/>
    <col min="4" max="4" width="15.6640625" bestFit="1" customWidth="1"/>
    <col min="5" max="5" width="23.21875" bestFit="1" customWidth="1"/>
    <col min="6" max="6" width="20.6640625" bestFit="1" customWidth="1"/>
    <col min="8" max="8" width="14.77734375" bestFit="1" customWidth="1"/>
  </cols>
  <sheetData>
    <row r="2" spans="1:8" x14ac:dyDescent="0.3">
      <c r="A2" s="31" t="s">
        <v>1305</v>
      </c>
      <c r="B2" s="31" t="s">
        <v>1306</v>
      </c>
      <c r="C2" s="31" t="s">
        <v>1312</v>
      </c>
      <c r="D2" s="31" t="s">
        <v>1313</v>
      </c>
      <c r="E2" s="31" t="s">
        <v>1307</v>
      </c>
      <c r="F2" s="31" t="s">
        <v>1308</v>
      </c>
      <c r="G2" s="35" t="s">
        <v>1309</v>
      </c>
      <c r="H2" s="35" t="s">
        <v>1316</v>
      </c>
    </row>
    <row r="3" spans="1:8" s="10" customFormat="1" x14ac:dyDescent="0.3">
      <c r="A3" s="10" t="s">
        <v>37</v>
      </c>
      <c r="B3" s="10">
        <v>275</v>
      </c>
      <c r="C3" s="10">
        <v>74815934.44099997</v>
      </c>
      <c r="D3" s="10">
        <v>110778889</v>
      </c>
      <c r="E3" s="10">
        <v>129237378</v>
      </c>
      <c r="F3" s="10">
        <v>53117552</v>
      </c>
    </row>
    <row r="4" spans="1:8" x14ac:dyDescent="0.3">
      <c r="A4" s="11" t="s">
        <v>22</v>
      </c>
      <c r="B4">
        <v>89</v>
      </c>
      <c r="C4">
        <v>24317017.34</v>
      </c>
      <c r="D4">
        <v>33564736.5</v>
      </c>
      <c r="E4">
        <v>43090964</v>
      </c>
      <c r="F4">
        <v>20782345</v>
      </c>
      <c r="G4" s="2">
        <f>F4/E4</f>
        <v>0.48229009218730867</v>
      </c>
      <c r="H4" s="2">
        <f>C4/D4</f>
        <v>0.72448110355342732</v>
      </c>
    </row>
    <row r="5" spans="1:8" x14ac:dyDescent="0.3">
      <c r="A5" s="11" t="s">
        <v>37</v>
      </c>
      <c r="B5">
        <v>186</v>
      </c>
      <c r="C5">
        <v>50498917.101000011</v>
      </c>
      <c r="D5">
        <v>77214152.5</v>
      </c>
      <c r="E5">
        <v>86146414</v>
      </c>
      <c r="F5">
        <v>32335207</v>
      </c>
      <c r="G5" s="2">
        <f>F5/E5</f>
        <v>0.37535174708491059</v>
      </c>
      <c r="H5" s="2">
        <f>C5/D5</f>
        <v>0.65401115554561073</v>
      </c>
    </row>
    <row r="6" spans="1:8" s="6" customFormat="1" x14ac:dyDescent="0.3">
      <c r="A6" s="6" t="s">
        <v>1298</v>
      </c>
      <c r="B6" s="6">
        <v>71</v>
      </c>
      <c r="C6" s="6">
        <v>20878157.190000001</v>
      </c>
      <c r="D6" s="6">
        <v>27218911</v>
      </c>
      <c r="E6" s="6">
        <v>33551503</v>
      </c>
      <c r="F6" s="6">
        <v>7643265</v>
      </c>
      <c r="G6" s="14"/>
      <c r="H6" s="14"/>
    </row>
    <row r="7" spans="1:8" x14ac:dyDescent="0.3">
      <c r="A7" s="11" t="s">
        <v>22</v>
      </c>
      <c r="B7">
        <v>30</v>
      </c>
      <c r="C7">
        <v>9649994.6300000008</v>
      </c>
      <c r="D7">
        <v>11684056</v>
      </c>
      <c r="E7">
        <v>13479862</v>
      </c>
      <c r="F7">
        <v>2339021</v>
      </c>
      <c r="G7" s="2">
        <f>F7/E7</f>
        <v>0.17351965472643563</v>
      </c>
      <c r="H7" s="2">
        <f>C7/D7</f>
        <v>0.82591136417011357</v>
      </c>
    </row>
    <row r="8" spans="1:8" x14ac:dyDescent="0.3">
      <c r="A8" s="11" t="s">
        <v>37</v>
      </c>
      <c r="B8">
        <v>41</v>
      </c>
      <c r="C8">
        <v>11228162.559999999</v>
      </c>
      <c r="D8">
        <v>15534855</v>
      </c>
      <c r="E8">
        <v>20071641</v>
      </c>
      <c r="F8">
        <v>5304244</v>
      </c>
      <c r="G8" s="2">
        <f>F8/E8</f>
        <v>0.26426558745246592</v>
      </c>
      <c r="H8" s="2">
        <f>C8/D8</f>
        <v>0.72277227949665435</v>
      </c>
    </row>
    <row r="9" spans="1:8" s="23" customFormat="1" x14ac:dyDescent="0.3">
      <c r="A9" s="23" t="s">
        <v>1304</v>
      </c>
      <c r="B9" s="23">
        <v>346</v>
      </c>
      <c r="C9" s="23">
        <v>95694091.630999982</v>
      </c>
      <c r="D9" s="23">
        <v>137997800</v>
      </c>
      <c r="E9" s="23">
        <v>162788881</v>
      </c>
      <c r="F9" s="23">
        <v>60760817</v>
      </c>
      <c r="G9" s="34">
        <f>F9/E9</f>
        <v>0.3732491840152154</v>
      </c>
      <c r="H9" s="34">
        <f>C9/D9</f>
        <v>0.69344650154567666</v>
      </c>
    </row>
    <row r="12" spans="1:8" x14ac:dyDescent="0.3">
      <c r="B12">
        <f>B6/B9</f>
        <v>0.20520231213872833</v>
      </c>
      <c r="C12">
        <f>(B7)/B6</f>
        <v>0.42253521126760563</v>
      </c>
      <c r="E12">
        <f>B5/B3</f>
        <v>0.67636363636363639</v>
      </c>
    </row>
    <row r="14" spans="1:8" x14ac:dyDescent="0.3">
      <c r="B14" s="15">
        <f>(B5+B8)/B9</f>
        <v>0.65606936416184969</v>
      </c>
      <c r="C14">
        <f>0.15*0.65</f>
        <v>9.7500000000000003E-2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2020-E2F7-477C-9BBB-EF2755515C47}">
  <dimension ref="A3:F19"/>
  <sheetViews>
    <sheetView workbookViewId="0">
      <selection activeCell="A3" sqref="A3:F19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3.77734375" bestFit="1" customWidth="1"/>
    <col min="4" max="4" width="20.6640625" bestFit="1" customWidth="1"/>
    <col min="5" max="5" width="21.33203125" bestFit="1" customWidth="1"/>
    <col min="6" max="6" width="16.109375" bestFit="1" customWidth="1"/>
  </cols>
  <sheetData>
    <row r="3" spans="1:6" x14ac:dyDescent="0.3">
      <c r="A3" s="3" t="s">
        <v>1305</v>
      </c>
      <c r="B3" t="s">
        <v>1306</v>
      </c>
      <c r="C3" t="s">
        <v>1307</v>
      </c>
      <c r="D3" t="s">
        <v>1308</v>
      </c>
      <c r="E3" t="s">
        <v>1312</v>
      </c>
      <c r="F3" t="s">
        <v>1313</v>
      </c>
    </row>
    <row r="4" spans="1:6" x14ac:dyDescent="0.3">
      <c r="A4" s="4" t="s">
        <v>22</v>
      </c>
      <c r="B4">
        <v>608</v>
      </c>
      <c r="C4">
        <v>238262190</v>
      </c>
      <c r="D4">
        <v>49852480</v>
      </c>
      <c r="E4">
        <v>179723418.58999991</v>
      </c>
      <c r="F4">
        <v>212987984</v>
      </c>
    </row>
    <row r="5" spans="1:6" x14ac:dyDescent="0.3">
      <c r="A5" s="5" t="s">
        <v>22</v>
      </c>
      <c r="B5">
        <v>461</v>
      </c>
      <c r="C5">
        <v>168689165</v>
      </c>
      <c r="D5">
        <v>28790350</v>
      </c>
      <c r="E5">
        <v>133528324.80000001</v>
      </c>
      <c r="F5">
        <v>150432759</v>
      </c>
    </row>
    <row r="6" spans="1:6" x14ac:dyDescent="0.3">
      <c r="A6" s="5" t="s">
        <v>37</v>
      </c>
      <c r="B6">
        <v>147</v>
      </c>
      <c r="C6">
        <v>69573025</v>
      </c>
      <c r="D6">
        <v>21062130</v>
      </c>
      <c r="E6">
        <v>46195093.790000014</v>
      </c>
      <c r="F6">
        <v>62555225</v>
      </c>
    </row>
    <row r="7" spans="1:6" x14ac:dyDescent="0.3">
      <c r="A7" s="4" t="s">
        <v>1299</v>
      </c>
      <c r="B7">
        <v>360</v>
      </c>
      <c r="C7">
        <v>145602012</v>
      </c>
      <c r="D7">
        <v>35961999</v>
      </c>
      <c r="E7">
        <v>86315348.960000008</v>
      </c>
      <c r="F7">
        <v>111436237</v>
      </c>
    </row>
    <row r="8" spans="1:6" x14ac:dyDescent="0.3">
      <c r="A8" s="5" t="s">
        <v>22</v>
      </c>
      <c r="B8">
        <v>235</v>
      </c>
      <c r="C8">
        <v>87696601</v>
      </c>
      <c r="D8">
        <v>14879295</v>
      </c>
      <c r="E8">
        <v>57956120.210000008</v>
      </c>
      <c r="F8">
        <v>67429378.5</v>
      </c>
    </row>
    <row r="9" spans="1:6" x14ac:dyDescent="0.3">
      <c r="A9" s="5" t="s">
        <v>37</v>
      </c>
      <c r="B9">
        <v>125</v>
      </c>
      <c r="C9">
        <v>57905411</v>
      </c>
      <c r="D9">
        <v>21082704</v>
      </c>
      <c r="E9">
        <v>28359228.75</v>
      </c>
      <c r="F9">
        <v>44006858.5</v>
      </c>
    </row>
    <row r="10" spans="1:6" x14ac:dyDescent="0.3">
      <c r="A10" s="4" t="s">
        <v>1300</v>
      </c>
      <c r="B10">
        <v>241</v>
      </c>
      <c r="C10">
        <v>132029564</v>
      </c>
      <c r="D10">
        <v>33067451</v>
      </c>
      <c r="E10">
        <v>73595093.770999983</v>
      </c>
      <c r="F10">
        <v>88979428.780000001</v>
      </c>
    </row>
    <row r="11" spans="1:6" x14ac:dyDescent="0.3">
      <c r="A11" s="5" t="s">
        <v>22</v>
      </c>
      <c r="B11">
        <v>164</v>
      </c>
      <c r="C11">
        <v>88114925</v>
      </c>
      <c r="D11">
        <v>21069090</v>
      </c>
      <c r="E11">
        <v>52160084.849999994</v>
      </c>
      <c r="F11">
        <v>61479398.780000001</v>
      </c>
    </row>
    <row r="12" spans="1:6" x14ac:dyDescent="0.3">
      <c r="A12" s="5" t="s">
        <v>37</v>
      </c>
      <c r="B12">
        <v>77</v>
      </c>
      <c r="C12">
        <v>43914639</v>
      </c>
      <c r="D12">
        <v>11998361</v>
      </c>
      <c r="E12">
        <v>21435008.921</v>
      </c>
      <c r="F12">
        <v>27500030</v>
      </c>
    </row>
    <row r="13" spans="1:6" x14ac:dyDescent="0.3">
      <c r="A13" s="4" t="s">
        <v>37</v>
      </c>
      <c r="B13">
        <v>5</v>
      </c>
      <c r="C13">
        <v>1765261</v>
      </c>
      <c r="D13">
        <v>0</v>
      </c>
      <c r="E13">
        <v>1697583</v>
      </c>
      <c r="F13">
        <v>2541285</v>
      </c>
    </row>
    <row r="14" spans="1:6" x14ac:dyDescent="0.3">
      <c r="A14" s="5" t="s">
        <v>22</v>
      </c>
      <c r="B14">
        <v>3</v>
      </c>
      <c r="C14">
        <v>1765261</v>
      </c>
      <c r="D14">
        <v>0</v>
      </c>
      <c r="E14">
        <v>1156833</v>
      </c>
      <c r="F14">
        <v>1291176</v>
      </c>
    </row>
    <row r="15" spans="1:6" x14ac:dyDescent="0.3">
      <c r="A15" s="5" t="s">
        <v>37</v>
      </c>
      <c r="B15">
        <v>2</v>
      </c>
      <c r="C15">
        <v>0</v>
      </c>
      <c r="D15">
        <v>0</v>
      </c>
      <c r="E15">
        <v>540750</v>
      </c>
      <c r="F15">
        <v>1250109</v>
      </c>
    </row>
    <row r="16" spans="1:6" x14ac:dyDescent="0.3">
      <c r="A16" s="4" t="s">
        <v>1298</v>
      </c>
      <c r="B16">
        <v>28</v>
      </c>
      <c r="C16">
        <v>11460663</v>
      </c>
      <c r="D16">
        <v>3097503</v>
      </c>
      <c r="E16">
        <v>9813046.8999999985</v>
      </c>
      <c r="F16">
        <v>13889285</v>
      </c>
    </row>
    <row r="17" spans="1:6" x14ac:dyDescent="0.3">
      <c r="A17" s="5" t="s">
        <v>22</v>
      </c>
      <c r="B17">
        <v>9</v>
      </c>
      <c r="C17">
        <v>2863278</v>
      </c>
      <c r="D17">
        <v>884180</v>
      </c>
      <c r="E17">
        <v>3422474.7399999988</v>
      </c>
      <c r="F17">
        <v>5035623</v>
      </c>
    </row>
    <row r="18" spans="1:6" x14ac:dyDescent="0.3">
      <c r="A18" s="5" t="s">
        <v>37</v>
      </c>
      <c r="B18">
        <v>19</v>
      </c>
      <c r="C18">
        <v>8597385</v>
      </c>
      <c r="D18">
        <v>2213323</v>
      </c>
      <c r="E18">
        <v>6390572.1599999992</v>
      </c>
      <c r="F18">
        <v>8853662</v>
      </c>
    </row>
    <row r="19" spans="1:6" x14ac:dyDescent="0.3">
      <c r="A19" s="4" t="s">
        <v>1304</v>
      </c>
      <c r="B19">
        <v>1242</v>
      </c>
      <c r="C19">
        <v>529119690</v>
      </c>
      <c r="D19">
        <v>121979433</v>
      </c>
      <c r="E19">
        <v>351144491.22100002</v>
      </c>
      <c r="F19">
        <v>429834219.77999997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185C-007E-4EF4-9881-6BC4EF017757}">
  <dimension ref="A1:I1243"/>
  <sheetViews>
    <sheetView workbookViewId="0"/>
  </sheetViews>
  <sheetFormatPr defaultRowHeight="14.4" x14ac:dyDescent="0.3"/>
  <cols>
    <col min="1" max="1" width="19.6640625" bestFit="1" customWidth="1"/>
    <col min="2" max="2" width="10.88671875" bestFit="1" customWidth="1"/>
    <col min="3" max="3" width="17" bestFit="1" customWidth="1"/>
    <col min="4" max="4" width="15.33203125" bestFit="1" customWidth="1"/>
    <col min="5" max="5" width="18" bestFit="1" customWidth="1"/>
    <col min="6" max="6" width="13.21875" bestFit="1" customWidth="1"/>
    <col min="8" max="8" width="12.44140625" bestFit="1" customWidth="1"/>
  </cols>
  <sheetData>
    <row r="1" spans="1:9" x14ac:dyDescent="0.3">
      <c r="A1" t="s">
        <v>1290</v>
      </c>
      <c r="B1" s="1" t="s">
        <v>1291</v>
      </c>
      <c r="C1" s="1" t="s">
        <v>1292</v>
      </c>
      <c r="D1" t="s">
        <v>1293</v>
      </c>
      <c r="E1" t="s">
        <v>1294</v>
      </c>
      <c r="F1" t="s">
        <v>1295</v>
      </c>
      <c r="G1" t="s">
        <v>1294</v>
      </c>
      <c r="H1" t="s">
        <v>1296</v>
      </c>
      <c r="I1" t="s">
        <v>1297</v>
      </c>
    </row>
    <row r="2" spans="1:9" x14ac:dyDescent="0.3">
      <c r="A2" t="s">
        <v>482</v>
      </c>
      <c r="B2" s="1">
        <v>0.49397029317227698</v>
      </c>
      <c r="C2" s="1" t="s">
        <v>37</v>
      </c>
      <c r="D2" t="s">
        <v>22</v>
      </c>
      <c r="E2">
        <v>322938</v>
      </c>
      <c r="F2">
        <v>322938</v>
      </c>
      <c r="G2" s="2">
        <v>1</v>
      </c>
      <c r="H2">
        <v>210790</v>
      </c>
      <c r="I2">
        <v>0</v>
      </c>
    </row>
    <row r="3" spans="1:9" x14ac:dyDescent="0.3">
      <c r="A3" t="s">
        <v>1060</v>
      </c>
      <c r="B3" s="1">
        <v>0.36798504709070601</v>
      </c>
      <c r="C3" s="1" t="s">
        <v>37</v>
      </c>
      <c r="D3" t="s">
        <v>22</v>
      </c>
      <c r="E3">
        <v>422851.48</v>
      </c>
      <c r="F3">
        <v>525559</v>
      </c>
      <c r="G3" s="2">
        <v>0.80457470997547365</v>
      </c>
      <c r="H3">
        <v>751948</v>
      </c>
      <c r="I3">
        <v>751948</v>
      </c>
    </row>
    <row r="4" spans="1:9" x14ac:dyDescent="0.3">
      <c r="A4" t="s">
        <v>421</v>
      </c>
      <c r="B4" s="1">
        <v>0.56445423908700998</v>
      </c>
      <c r="C4" s="1" t="s">
        <v>1298</v>
      </c>
      <c r="D4" t="s">
        <v>22</v>
      </c>
      <c r="E4">
        <v>301904</v>
      </c>
      <c r="F4">
        <v>301904</v>
      </c>
      <c r="G4" s="2">
        <v>1</v>
      </c>
      <c r="H4">
        <v>458658</v>
      </c>
      <c r="I4">
        <v>0</v>
      </c>
    </row>
    <row r="5" spans="1:9" x14ac:dyDescent="0.3">
      <c r="A5" t="s">
        <v>202</v>
      </c>
      <c r="B5" s="1">
        <v>0.96242359337504901</v>
      </c>
      <c r="C5" s="1" t="s">
        <v>22</v>
      </c>
      <c r="D5" t="s">
        <v>22</v>
      </c>
      <c r="E5">
        <v>283392</v>
      </c>
      <c r="F5">
        <v>283392</v>
      </c>
      <c r="G5" s="2">
        <v>1</v>
      </c>
      <c r="H5">
        <v>396249</v>
      </c>
      <c r="I5">
        <v>0</v>
      </c>
    </row>
    <row r="6" spans="1:9" x14ac:dyDescent="0.3">
      <c r="A6" t="s">
        <v>1284</v>
      </c>
      <c r="B6" s="1">
        <v>0.114953257658957</v>
      </c>
      <c r="C6" s="1" t="s">
        <v>37</v>
      </c>
      <c r="D6" t="s">
        <v>1299</v>
      </c>
      <c r="E6">
        <v>26000</v>
      </c>
      <c r="F6">
        <v>363986</v>
      </c>
      <c r="G6" s="2">
        <v>7.1431318786986317E-2</v>
      </c>
      <c r="H6">
        <v>582788</v>
      </c>
      <c r="I6">
        <v>582788</v>
      </c>
    </row>
    <row r="7" spans="1:9" x14ac:dyDescent="0.3">
      <c r="A7" t="s">
        <v>447</v>
      </c>
      <c r="B7" s="1">
        <v>0.59691192366771895</v>
      </c>
      <c r="C7" s="1" t="s">
        <v>1298</v>
      </c>
      <c r="D7" t="s">
        <v>22</v>
      </c>
      <c r="E7">
        <v>159676</v>
      </c>
      <c r="F7">
        <v>189865</v>
      </c>
      <c r="G7" s="2">
        <v>0.84099755089142281</v>
      </c>
      <c r="H7">
        <v>427826</v>
      </c>
      <c r="I7">
        <v>0</v>
      </c>
    </row>
    <row r="8" spans="1:9" x14ac:dyDescent="0.3">
      <c r="A8" t="s">
        <v>555</v>
      </c>
      <c r="B8" s="1">
        <v>0.53558319322508796</v>
      </c>
      <c r="C8" s="1" t="s">
        <v>37</v>
      </c>
      <c r="D8" t="s">
        <v>1300</v>
      </c>
      <c r="E8">
        <v>278736</v>
      </c>
      <c r="F8">
        <v>278736</v>
      </c>
      <c r="G8" s="2">
        <v>1</v>
      </c>
      <c r="H8">
        <v>495694</v>
      </c>
      <c r="I8">
        <v>0</v>
      </c>
    </row>
    <row r="9" spans="1:9" x14ac:dyDescent="0.3">
      <c r="A9" t="s">
        <v>609</v>
      </c>
      <c r="B9" s="1">
        <v>0.64014133976186605</v>
      </c>
      <c r="C9" s="1" t="s">
        <v>22</v>
      </c>
      <c r="D9" t="s">
        <v>1300</v>
      </c>
      <c r="E9">
        <v>174062</v>
      </c>
      <c r="F9">
        <v>317124</v>
      </c>
      <c r="G9" s="2">
        <v>0.54887678006079643</v>
      </c>
      <c r="H9">
        <v>960196</v>
      </c>
      <c r="I9">
        <v>960196</v>
      </c>
    </row>
    <row r="10" spans="1:9" x14ac:dyDescent="0.3">
      <c r="A10" t="s">
        <v>996</v>
      </c>
      <c r="B10" s="1">
        <v>0.403513578893203</v>
      </c>
      <c r="C10" s="1" t="s">
        <v>37</v>
      </c>
      <c r="D10" t="s">
        <v>22</v>
      </c>
      <c r="E10">
        <v>167441</v>
      </c>
      <c r="F10">
        <v>219660</v>
      </c>
      <c r="G10" s="2">
        <v>0.76227351361194573</v>
      </c>
      <c r="H10">
        <v>419456</v>
      </c>
      <c r="I10">
        <v>0</v>
      </c>
    </row>
    <row r="11" spans="1:9" x14ac:dyDescent="0.3">
      <c r="A11" t="s">
        <v>56</v>
      </c>
      <c r="B11" s="1">
        <v>0.98630020375448901</v>
      </c>
      <c r="C11" s="1" t="s">
        <v>22</v>
      </c>
      <c r="D11" t="s">
        <v>22</v>
      </c>
      <c r="E11">
        <v>201792</v>
      </c>
      <c r="F11">
        <v>201792</v>
      </c>
      <c r="G11" s="2">
        <v>1</v>
      </c>
      <c r="H11">
        <v>185175</v>
      </c>
      <c r="I11">
        <v>0</v>
      </c>
    </row>
    <row r="12" spans="1:9" x14ac:dyDescent="0.3">
      <c r="A12" t="s">
        <v>765</v>
      </c>
      <c r="B12" s="1">
        <v>0.448314493974177</v>
      </c>
      <c r="C12" s="1" t="s">
        <v>37</v>
      </c>
      <c r="D12" t="s">
        <v>1300</v>
      </c>
      <c r="E12">
        <v>377650</v>
      </c>
      <c r="F12">
        <v>377650</v>
      </c>
      <c r="G12" s="2">
        <v>1</v>
      </c>
      <c r="H12">
        <v>682248</v>
      </c>
      <c r="I12">
        <v>0</v>
      </c>
    </row>
    <row r="13" spans="1:9" x14ac:dyDescent="0.3">
      <c r="A13" t="s">
        <v>658</v>
      </c>
      <c r="B13" s="1">
        <v>0.51480239797216398</v>
      </c>
      <c r="C13" s="1" t="s">
        <v>37</v>
      </c>
      <c r="D13" t="s">
        <v>22</v>
      </c>
      <c r="E13">
        <v>164277</v>
      </c>
      <c r="F13">
        <v>258995</v>
      </c>
      <c r="G13" s="2">
        <v>0.63428637618486838</v>
      </c>
      <c r="H13">
        <v>737959</v>
      </c>
      <c r="I13">
        <v>737959</v>
      </c>
    </row>
    <row r="14" spans="1:9" x14ac:dyDescent="0.3">
      <c r="A14" t="s">
        <v>1001</v>
      </c>
      <c r="B14" s="1">
        <v>0.78461414253469197</v>
      </c>
      <c r="C14" s="1" t="s">
        <v>22</v>
      </c>
      <c r="D14" t="s">
        <v>22</v>
      </c>
      <c r="E14">
        <v>271476</v>
      </c>
      <c r="F14">
        <v>271476</v>
      </c>
      <c r="G14" s="2">
        <v>1</v>
      </c>
      <c r="H14">
        <v>379387</v>
      </c>
      <c r="I14">
        <v>0</v>
      </c>
    </row>
    <row r="15" spans="1:9" x14ac:dyDescent="0.3">
      <c r="A15" t="s">
        <v>1004</v>
      </c>
      <c r="B15" s="1">
        <v>0.39153738394857002</v>
      </c>
      <c r="C15" s="1" t="s">
        <v>37</v>
      </c>
      <c r="D15" t="s">
        <v>1299</v>
      </c>
      <c r="E15">
        <v>54232</v>
      </c>
      <c r="F15">
        <v>178660</v>
      </c>
      <c r="G15" s="2">
        <v>0.30354863987462216</v>
      </c>
      <c r="H15">
        <v>413721</v>
      </c>
      <c r="I15">
        <v>413721</v>
      </c>
    </row>
    <row r="16" spans="1:9" x14ac:dyDescent="0.3">
      <c r="A16" t="s">
        <v>578</v>
      </c>
      <c r="B16" s="1">
        <v>0.63242607774332404</v>
      </c>
      <c r="C16" s="1" t="s">
        <v>22</v>
      </c>
      <c r="D16" t="s">
        <v>1299</v>
      </c>
      <c r="E16">
        <v>345795</v>
      </c>
      <c r="F16">
        <v>352528</v>
      </c>
      <c r="G16" s="2">
        <v>0.98090080787909051</v>
      </c>
      <c r="H16">
        <v>276334</v>
      </c>
      <c r="I16">
        <v>0</v>
      </c>
    </row>
    <row r="17" spans="1:9" x14ac:dyDescent="0.3">
      <c r="A17" t="s">
        <v>736</v>
      </c>
      <c r="B17" s="1">
        <v>0.57670647703532896</v>
      </c>
      <c r="C17" s="1" t="s">
        <v>1298</v>
      </c>
      <c r="D17" t="s">
        <v>1299</v>
      </c>
      <c r="E17">
        <v>400939.19</v>
      </c>
      <c r="F17">
        <v>431046</v>
      </c>
      <c r="G17" s="2">
        <v>0.93015406708332748</v>
      </c>
      <c r="H17">
        <v>860272</v>
      </c>
      <c r="I17">
        <v>0</v>
      </c>
    </row>
    <row r="18" spans="1:9" x14ac:dyDescent="0.3">
      <c r="A18" t="s">
        <v>1135</v>
      </c>
      <c r="B18" s="1">
        <v>0.19398088386923601</v>
      </c>
      <c r="C18" s="1" t="s">
        <v>37</v>
      </c>
      <c r="D18" t="s">
        <v>1299</v>
      </c>
      <c r="E18">
        <v>312018</v>
      </c>
      <c r="F18">
        <v>334305</v>
      </c>
      <c r="G18" s="2">
        <v>0.93333333333333335</v>
      </c>
      <c r="H18">
        <v>367746</v>
      </c>
      <c r="I18">
        <v>0</v>
      </c>
    </row>
    <row r="19" spans="1:9" x14ac:dyDescent="0.3">
      <c r="A19" t="s">
        <v>165</v>
      </c>
      <c r="B19" s="1">
        <v>0.83333906158517401</v>
      </c>
      <c r="C19" s="1" t="s">
        <v>22</v>
      </c>
      <c r="D19" t="s">
        <v>22</v>
      </c>
      <c r="E19">
        <v>552000</v>
      </c>
      <c r="F19">
        <v>552000</v>
      </c>
      <c r="G19" s="2">
        <v>1</v>
      </c>
      <c r="H19">
        <v>305184</v>
      </c>
      <c r="I19">
        <v>0</v>
      </c>
    </row>
    <row r="20" spans="1:9" x14ac:dyDescent="0.3">
      <c r="A20" t="s">
        <v>84</v>
      </c>
      <c r="B20" s="1">
        <v>0.76122475072052198</v>
      </c>
      <c r="C20" s="1" t="s">
        <v>22</v>
      </c>
      <c r="D20" t="s">
        <v>22</v>
      </c>
      <c r="E20">
        <v>107456</v>
      </c>
      <c r="F20">
        <v>272428</v>
      </c>
      <c r="G20" s="2">
        <v>0.3944381634780566</v>
      </c>
      <c r="H20">
        <v>148838</v>
      </c>
      <c r="I20">
        <v>148838</v>
      </c>
    </row>
    <row r="21" spans="1:9" x14ac:dyDescent="0.3">
      <c r="A21" t="s">
        <v>1252</v>
      </c>
      <c r="B21" s="1">
        <v>0.24521473083300699</v>
      </c>
      <c r="C21" s="1" t="s">
        <v>37</v>
      </c>
      <c r="D21" t="s">
        <v>1299</v>
      </c>
      <c r="E21">
        <v>157353.51999999999</v>
      </c>
      <c r="F21">
        <v>303825</v>
      </c>
      <c r="G21" s="2">
        <v>0.51790840121780624</v>
      </c>
      <c r="H21">
        <v>491789</v>
      </c>
      <c r="I21">
        <v>491789</v>
      </c>
    </row>
    <row r="22" spans="1:9" x14ac:dyDescent="0.3">
      <c r="A22" t="s">
        <v>583</v>
      </c>
      <c r="B22" s="1">
        <v>0.94229665892160297</v>
      </c>
      <c r="C22" s="1" t="s">
        <v>22</v>
      </c>
      <c r="D22" t="s">
        <v>22</v>
      </c>
      <c r="E22">
        <v>245707</v>
      </c>
      <c r="F22">
        <v>245707</v>
      </c>
      <c r="G22" s="2">
        <v>1</v>
      </c>
      <c r="H22">
        <v>388996</v>
      </c>
      <c r="I22">
        <v>0</v>
      </c>
    </row>
    <row r="23" spans="1:9" x14ac:dyDescent="0.3">
      <c r="A23" t="s">
        <v>988</v>
      </c>
      <c r="B23" s="1">
        <v>0.33755126425418902</v>
      </c>
      <c r="C23" s="1" t="s">
        <v>37</v>
      </c>
      <c r="D23" t="s">
        <v>22</v>
      </c>
      <c r="E23">
        <v>682242.08</v>
      </c>
      <c r="F23">
        <v>688769</v>
      </c>
      <c r="G23" s="2">
        <v>0.99052378954337372</v>
      </c>
      <c r="H23">
        <v>529227</v>
      </c>
      <c r="I23">
        <v>0</v>
      </c>
    </row>
    <row r="24" spans="1:9" x14ac:dyDescent="0.3">
      <c r="A24" t="s">
        <v>749</v>
      </c>
      <c r="B24" s="1">
        <v>0.42372521387730699</v>
      </c>
      <c r="C24" s="1" t="s">
        <v>37</v>
      </c>
      <c r="D24" t="s">
        <v>1300</v>
      </c>
      <c r="E24">
        <v>210414.61</v>
      </c>
      <c r="F24">
        <v>314976</v>
      </c>
      <c r="G24" s="2">
        <v>0.66803378670120894</v>
      </c>
      <c r="H24">
        <v>695993</v>
      </c>
      <c r="I24">
        <v>695993</v>
      </c>
    </row>
    <row r="25" spans="1:9" x14ac:dyDescent="0.3">
      <c r="A25" t="s">
        <v>999</v>
      </c>
      <c r="B25" s="1">
        <v>0.52312490469765505</v>
      </c>
      <c r="C25" s="1" t="s">
        <v>37</v>
      </c>
      <c r="D25" t="s">
        <v>1300</v>
      </c>
      <c r="E25">
        <v>400498</v>
      </c>
      <c r="F25">
        <v>400498</v>
      </c>
      <c r="G25" s="2">
        <v>1</v>
      </c>
      <c r="H25">
        <v>505724</v>
      </c>
      <c r="I25">
        <v>0</v>
      </c>
    </row>
    <row r="26" spans="1:9" x14ac:dyDescent="0.3">
      <c r="A26" t="s">
        <v>756</v>
      </c>
      <c r="B26" s="1">
        <v>0.43188593988215002</v>
      </c>
      <c r="C26" s="1" t="s">
        <v>37</v>
      </c>
      <c r="D26" t="s">
        <v>1300</v>
      </c>
      <c r="E26">
        <v>267806</v>
      </c>
      <c r="F26">
        <v>286935</v>
      </c>
      <c r="G26" s="2">
        <v>0.93333333333333335</v>
      </c>
      <c r="H26">
        <v>408694</v>
      </c>
      <c r="I26">
        <v>0</v>
      </c>
    </row>
    <row r="27" spans="1:9" x14ac:dyDescent="0.3">
      <c r="A27" t="s">
        <v>1250</v>
      </c>
      <c r="B27" s="1">
        <v>0.199246711225672</v>
      </c>
      <c r="C27" s="1" t="s">
        <v>37</v>
      </c>
      <c r="D27" t="s">
        <v>1299</v>
      </c>
      <c r="E27">
        <v>260452.16</v>
      </c>
      <c r="F27">
        <v>469455</v>
      </c>
      <c r="G27" s="2">
        <v>0.55479686018894248</v>
      </c>
      <c r="H27">
        <v>687314</v>
      </c>
      <c r="I27">
        <v>687314</v>
      </c>
    </row>
    <row r="28" spans="1:9" x14ac:dyDescent="0.3">
      <c r="A28" t="s">
        <v>729</v>
      </c>
      <c r="B28" s="1">
        <v>0.51480239797216398</v>
      </c>
      <c r="C28" s="1" t="s">
        <v>37</v>
      </c>
      <c r="D28" t="s">
        <v>1300</v>
      </c>
      <c r="E28">
        <v>269618</v>
      </c>
      <c r="F28">
        <v>358320</v>
      </c>
      <c r="G28" s="2">
        <v>0.75245032373297616</v>
      </c>
      <c r="H28">
        <v>868231</v>
      </c>
      <c r="I28">
        <v>0</v>
      </c>
    </row>
    <row r="29" spans="1:9" x14ac:dyDescent="0.3">
      <c r="A29" t="s">
        <v>489</v>
      </c>
      <c r="B29" s="1">
        <v>0.78178374146593699</v>
      </c>
      <c r="C29" s="1" t="s">
        <v>22</v>
      </c>
      <c r="D29" t="s">
        <v>1299</v>
      </c>
      <c r="E29">
        <v>297109</v>
      </c>
      <c r="F29">
        <v>464595</v>
      </c>
      <c r="G29" s="2">
        <v>0.6395010708251273</v>
      </c>
      <c r="H29">
        <v>640758</v>
      </c>
      <c r="I29">
        <v>640758</v>
      </c>
    </row>
    <row r="30" spans="1:9" x14ac:dyDescent="0.3">
      <c r="A30" t="s">
        <v>668</v>
      </c>
      <c r="B30" s="1">
        <v>0.651578695705745</v>
      </c>
      <c r="C30" s="1" t="s">
        <v>22</v>
      </c>
      <c r="D30" t="s">
        <v>1299</v>
      </c>
      <c r="E30">
        <v>735168.06</v>
      </c>
      <c r="F30">
        <v>825656</v>
      </c>
      <c r="G30" s="2">
        <v>0.89040479327952571</v>
      </c>
      <c r="H30">
        <v>87828</v>
      </c>
      <c r="I30">
        <v>87828</v>
      </c>
    </row>
    <row r="31" spans="1:9" x14ac:dyDescent="0.3">
      <c r="A31" t="s">
        <v>526</v>
      </c>
      <c r="B31" s="1">
        <v>0.39551572857641698</v>
      </c>
      <c r="C31" s="1" t="s">
        <v>37</v>
      </c>
      <c r="D31" t="s">
        <v>22</v>
      </c>
      <c r="E31">
        <v>188106.76</v>
      </c>
      <c r="F31">
        <v>266458</v>
      </c>
      <c r="G31" s="2">
        <v>0.70595275803316093</v>
      </c>
      <c r="H31">
        <v>302013</v>
      </c>
      <c r="I31">
        <v>302013</v>
      </c>
    </row>
    <row r="32" spans="1:9" x14ac:dyDescent="0.3">
      <c r="A32" t="s">
        <v>101</v>
      </c>
      <c r="B32" s="1">
        <v>0.95993647507565905</v>
      </c>
      <c r="C32" s="1" t="s">
        <v>22</v>
      </c>
      <c r="D32" t="s">
        <v>22</v>
      </c>
      <c r="E32">
        <v>297600</v>
      </c>
      <c r="F32">
        <v>297600</v>
      </c>
      <c r="G32" s="2">
        <v>1</v>
      </c>
      <c r="H32">
        <v>421544</v>
      </c>
      <c r="I32">
        <v>0</v>
      </c>
    </row>
    <row r="33" spans="1:9" x14ac:dyDescent="0.3">
      <c r="A33" t="s">
        <v>948</v>
      </c>
      <c r="B33" s="1">
        <v>0.29436900503191299</v>
      </c>
      <c r="C33" s="1" t="s">
        <v>37</v>
      </c>
      <c r="D33" t="s">
        <v>1300</v>
      </c>
      <c r="E33">
        <v>194576.52</v>
      </c>
      <c r="F33">
        <v>302526</v>
      </c>
      <c r="G33" s="2">
        <v>0.64317288431407549</v>
      </c>
      <c r="H33">
        <v>636218</v>
      </c>
      <c r="I33">
        <v>636218</v>
      </c>
    </row>
    <row r="34" spans="1:9" x14ac:dyDescent="0.3">
      <c r="A34" t="s">
        <v>1231</v>
      </c>
      <c r="B34" s="1">
        <v>0.207345501465306</v>
      </c>
      <c r="C34" s="1" t="s">
        <v>37</v>
      </c>
      <c r="D34" t="s">
        <v>22</v>
      </c>
      <c r="E34">
        <v>437603.64</v>
      </c>
      <c r="F34">
        <v>518254</v>
      </c>
      <c r="G34" s="2">
        <v>0.84438063189092605</v>
      </c>
      <c r="H34">
        <v>856732</v>
      </c>
      <c r="I34">
        <v>0</v>
      </c>
    </row>
    <row r="35" spans="1:9" x14ac:dyDescent="0.3">
      <c r="A35" t="s">
        <v>899</v>
      </c>
      <c r="B35" s="1">
        <v>0.415605882704144</v>
      </c>
      <c r="C35" s="1" t="s">
        <v>37</v>
      </c>
      <c r="D35" t="s">
        <v>1299</v>
      </c>
      <c r="E35">
        <v>344140.74</v>
      </c>
      <c r="F35">
        <v>344722</v>
      </c>
      <c r="G35" s="2">
        <v>0.99831382969465243</v>
      </c>
      <c r="H35">
        <v>637012</v>
      </c>
      <c r="I35">
        <v>0</v>
      </c>
    </row>
    <row r="36" spans="1:9" x14ac:dyDescent="0.3">
      <c r="A36" t="s">
        <v>1107</v>
      </c>
      <c r="B36" s="1">
        <v>0.204619196308782</v>
      </c>
      <c r="C36" s="1" t="s">
        <v>37</v>
      </c>
      <c r="D36" t="s">
        <v>1299</v>
      </c>
      <c r="E36">
        <v>595350</v>
      </c>
      <c r="F36">
        <v>595350</v>
      </c>
      <c r="G36" s="2">
        <v>1</v>
      </c>
      <c r="H36">
        <v>947751</v>
      </c>
      <c r="I36">
        <v>0</v>
      </c>
    </row>
    <row r="37" spans="1:9" x14ac:dyDescent="0.3">
      <c r="A37" t="s">
        <v>885</v>
      </c>
      <c r="B37" s="1">
        <v>0.41156304443146302</v>
      </c>
      <c r="C37" s="1" t="s">
        <v>37</v>
      </c>
      <c r="D37" t="s">
        <v>22</v>
      </c>
      <c r="E37">
        <v>327115.34999999998</v>
      </c>
      <c r="F37">
        <v>571249</v>
      </c>
      <c r="G37" s="2">
        <v>0.5726318120469357</v>
      </c>
      <c r="H37">
        <v>901856</v>
      </c>
      <c r="I37">
        <v>901856</v>
      </c>
    </row>
    <row r="38" spans="1:9" x14ac:dyDescent="0.3">
      <c r="A38" t="s">
        <v>139</v>
      </c>
      <c r="B38" s="1">
        <v>0.80103524166727202</v>
      </c>
      <c r="C38" s="1" t="s">
        <v>22</v>
      </c>
      <c r="D38" t="s">
        <v>1299</v>
      </c>
      <c r="E38">
        <v>180925</v>
      </c>
      <c r="F38">
        <v>246435</v>
      </c>
      <c r="G38" s="2">
        <v>0.73416925355570439</v>
      </c>
      <c r="H38">
        <v>118388</v>
      </c>
      <c r="I38">
        <v>118388</v>
      </c>
    </row>
    <row r="39" spans="1:9" x14ac:dyDescent="0.3">
      <c r="A39" t="s">
        <v>1094</v>
      </c>
      <c r="B39" s="1">
        <v>0.34882282277385601</v>
      </c>
      <c r="C39" s="1" t="s">
        <v>37</v>
      </c>
      <c r="D39" t="s">
        <v>1299</v>
      </c>
      <c r="E39">
        <v>225273</v>
      </c>
      <c r="F39">
        <v>325296</v>
      </c>
      <c r="G39" s="2">
        <v>0.6925169691603954</v>
      </c>
      <c r="H39">
        <v>752104</v>
      </c>
      <c r="I39">
        <v>752104</v>
      </c>
    </row>
    <row r="40" spans="1:9" x14ac:dyDescent="0.3">
      <c r="A40" t="s">
        <v>1017</v>
      </c>
      <c r="B40" s="1">
        <v>0.39950795513045501</v>
      </c>
      <c r="C40" s="1" t="s">
        <v>37</v>
      </c>
      <c r="D40" t="s">
        <v>1299</v>
      </c>
      <c r="E40">
        <v>183900</v>
      </c>
      <c r="F40">
        <v>731500</v>
      </c>
      <c r="G40" s="2">
        <v>0.25140123034859879</v>
      </c>
      <c r="H40">
        <v>0</v>
      </c>
      <c r="I40">
        <v>0</v>
      </c>
    </row>
    <row r="41" spans="1:9" x14ac:dyDescent="0.3">
      <c r="A41" t="s">
        <v>956</v>
      </c>
      <c r="B41" s="1">
        <v>0.43598050088686302</v>
      </c>
      <c r="C41" s="1" t="s">
        <v>37</v>
      </c>
      <c r="D41" t="s">
        <v>1299</v>
      </c>
      <c r="E41">
        <v>237110</v>
      </c>
      <c r="F41">
        <v>237110</v>
      </c>
      <c r="G41" s="2">
        <v>1</v>
      </c>
      <c r="H41">
        <v>526913</v>
      </c>
      <c r="I41">
        <v>0</v>
      </c>
    </row>
    <row r="42" spans="1:9" x14ac:dyDescent="0.3">
      <c r="A42" t="s">
        <v>380</v>
      </c>
      <c r="B42" s="1">
        <v>0.51480239797216398</v>
      </c>
      <c r="C42" s="1" t="s">
        <v>37</v>
      </c>
      <c r="D42" t="s">
        <v>22</v>
      </c>
      <c r="E42">
        <v>182000</v>
      </c>
      <c r="F42">
        <v>182000</v>
      </c>
      <c r="G42" s="2">
        <v>1</v>
      </c>
      <c r="H42">
        <v>199614</v>
      </c>
      <c r="I42">
        <v>0</v>
      </c>
    </row>
    <row r="43" spans="1:9" x14ac:dyDescent="0.3">
      <c r="A43" t="s">
        <v>771</v>
      </c>
      <c r="B43" s="1">
        <v>0.44419532394997002</v>
      </c>
      <c r="C43" s="1" t="s">
        <v>37</v>
      </c>
      <c r="D43" t="s">
        <v>22</v>
      </c>
      <c r="E43">
        <v>169084</v>
      </c>
      <c r="F43">
        <v>265639</v>
      </c>
      <c r="G43" s="2">
        <v>0.63651798116993363</v>
      </c>
      <c r="H43">
        <v>609224</v>
      </c>
      <c r="I43">
        <v>609224</v>
      </c>
    </row>
    <row r="44" spans="1:9" x14ac:dyDescent="0.3">
      <c r="A44" t="s">
        <v>1283</v>
      </c>
      <c r="B44" s="1">
        <v>0.10054901131378</v>
      </c>
      <c r="C44" s="1" t="s">
        <v>37</v>
      </c>
      <c r="D44" t="s">
        <v>1299</v>
      </c>
      <c r="E44">
        <v>0</v>
      </c>
      <c r="F44">
        <v>441675</v>
      </c>
      <c r="G44" s="2">
        <v>0</v>
      </c>
      <c r="H44">
        <v>0</v>
      </c>
      <c r="I44">
        <v>0</v>
      </c>
    </row>
    <row r="45" spans="1:9" x14ac:dyDescent="0.3">
      <c r="A45" t="s">
        <v>1110</v>
      </c>
      <c r="B45" s="1">
        <v>0.31197299999205103</v>
      </c>
      <c r="C45" s="1" t="s">
        <v>37</v>
      </c>
      <c r="D45" t="s">
        <v>22</v>
      </c>
      <c r="E45">
        <v>179551</v>
      </c>
      <c r="F45">
        <v>225511</v>
      </c>
      <c r="G45" s="2">
        <v>0.79619619442067124</v>
      </c>
      <c r="H45">
        <v>419761</v>
      </c>
      <c r="I45">
        <v>0</v>
      </c>
    </row>
    <row r="46" spans="1:9" x14ac:dyDescent="0.3">
      <c r="A46" t="s">
        <v>907</v>
      </c>
      <c r="B46" s="1">
        <v>0.301341146622911</v>
      </c>
      <c r="C46" s="1" t="s">
        <v>37</v>
      </c>
      <c r="D46" t="s">
        <v>22</v>
      </c>
      <c r="E46">
        <v>398800</v>
      </c>
      <c r="F46">
        <v>482817</v>
      </c>
      <c r="G46" s="2">
        <v>0.8259858289993931</v>
      </c>
      <c r="H46">
        <v>794254</v>
      </c>
      <c r="I46">
        <v>0</v>
      </c>
    </row>
    <row r="47" spans="1:9" x14ac:dyDescent="0.3">
      <c r="A47" t="s">
        <v>1123</v>
      </c>
      <c r="B47" s="1">
        <v>0.31197299999205103</v>
      </c>
      <c r="C47" s="1" t="s">
        <v>37</v>
      </c>
      <c r="D47" t="s">
        <v>1298</v>
      </c>
      <c r="E47">
        <v>59742.22</v>
      </c>
      <c r="F47">
        <v>377454</v>
      </c>
      <c r="G47" s="2">
        <v>0.15827682313606425</v>
      </c>
      <c r="H47">
        <v>0</v>
      </c>
      <c r="I47">
        <v>0</v>
      </c>
    </row>
    <row r="48" spans="1:9" x14ac:dyDescent="0.3">
      <c r="A48" t="s">
        <v>871</v>
      </c>
      <c r="B48" s="1">
        <v>0.29784332864674101</v>
      </c>
      <c r="C48" s="1" t="s">
        <v>37</v>
      </c>
      <c r="D48" t="s">
        <v>1300</v>
      </c>
      <c r="E48">
        <v>322425</v>
      </c>
      <c r="F48">
        <v>343920</v>
      </c>
      <c r="G48" s="2">
        <v>0.9375</v>
      </c>
      <c r="H48">
        <v>338470</v>
      </c>
      <c r="I48">
        <v>0</v>
      </c>
    </row>
    <row r="49" spans="1:9" x14ac:dyDescent="0.3">
      <c r="A49" t="s">
        <v>192</v>
      </c>
      <c r="B49" s="1">
        <v>0.82865720951371402</v>
      </c>
      <c r="C49" s="1" t="s">
        <v>22</v>
      </c>
      <c r="D49" t="s">
        <v>22</v>
      </c>
      <c r="E49">
        <v>369330</v>
      </c>
      <c r="F49">
        <v>369330</v>
      </c>
      <c r="G49" s="2">
        <v>1</v>
      </c>
      <c r="H49">
        <v>303910</v>
      </c>
      <c r="I49">
        <v>0</v>
      </c>
    </row>
    <row r="50" spans="1:9" x14ac:dyDescent="0.3">
      <c r="A50" t="s">
        <v>184</v>
      </c>
      <c r="B50" s="1">
        <v>0.65910864098686495</v>
      </c>
      <c r="C50" s="1" t="s">
        <v>22</v>
      </c>
      <c r="D50" t="s">
        <v>22</v>
      </c>
      <c r="E50">
        <v>437882.55</v>
      </c>
      <c r="F50">
        <v>464440</v>
      </c>
      <c r="G50" s="2">
        <v>0.94281834036689349</v>
      </c>
      <c r="H50">
        <v>410848</v>
      </c>
      <c r="I50">
        <v>0</v>
      </c>
    </row>
    <row r="51" spans="1:9" x14ac:dyDescent="0.3">
      <c r="A51" t="s">
        <v>1158</v>
      </c>
      <c r="B51" s="1">
        <v>0.29784332864674101</v>
      </c>
      <c r="C51" s="1" t="s">
        <v>37</v>
      </c>
      <c r="D51" t="s">
        <v>1299</v>
      </c>
      <c r="E51">
        <v>24591</v>
      </c>
      <c r="F51">
        <v>295092</v>
      </c>
      <c r="G51" s="2">
        <v>8.3333333333333329E-2</v>
      </c>
      <c r="H51">
        <v>0</v>
      </c>
      <c r="I51">
        <v>0</v>
      </c>
    </row>
    <row r="52" spans="1:9" x14ac:dyDescent="0.3">
      <c r="A52" t="s">
        <v>1261</v>
      </c>
      <c r="B52" s="1">
        <v>0.34504605399201799</v>
      </c>
      <c r="C52" s="1" t="s">
        <v>37</v>
      </c>
      <c r="D52" t="s">
        <v>1299</v>
      </c>
      <c r="E52">
        <v>237503.88</v>
      </c>
      <c r="F52">
        <v>542493</v>
      </c>
      <c r="G52" s="2">
        <v>0.43780081954974537</v>
      </c>
      <c r="H52">
        <v>723732</v>
      </c>
      <c r="I52">
        <v>723732</v>
      </c>
    </row>
    <row r="53" spans="1:9" x14ac:dyDescent="0.3">
      <c r="A53" t="s">
        <v>145</v>
      </c>
      <c r="B53" s="1">
        <v>0.72962328570012902</v>
      </c>
      <c r="C53" s="1" t="s">
        <v>22</v>
      </c>
      <c r="D53" t="s">
        <v>22</v>
      </c>
      <c r="E53">
        <v>262220</v>
      </c>
      <c r="F53">
        <v>262220</v>
      </c>
      <c r="G53" s="2">
        <v>1</v>
      </c>
      <c r="H53">
        <v>183366</v>
      </c>
      <c r="I53">
        <v>0</v>
      </c>
    </row>
    <row r="54" spans="1:9" x14ac:dyDescent="0.3">
      <c r="A54" t="s">
        <v>590</v>
      </c>
      <c r="B54" s="1">
        <v>0.79566841917683595</v>
      </c>
      <c r="C54" s="1" t="s">
        <v>22</v>
      </c>
      <c r="D54" t="s">
        <v>22</v>
      </c>
      <c r="E54">
        <v>223971</v>
      </c>
      <c r="F54">
        <v>223971</v>
      </c>
      <c r="G54" s="2">
        <v>1</v>
      </c>
      <c r="H54">
        <v>345777</v>
      </c>
      <c r="I54">
        <v>0</v>
      </c>
    </row>
    <row r="55" spans="1:9" x14ac:dyDescent="0.3">
      <c r="A55" t="s">
        <v>407</v>
      </c>
      <c r="B55" s="1">
        <v>0.64014133976186605</v>
      </c>
      <c r="C55" s="1" t="s">
        <v>22</v>
      </c>
      <c r="D55" t="s">
        <v>1299</v>
      </c>
      <c r="E55">
        <v>184358</v>
      </c>
      <c r="F55">
        <v>258580</v>
      </c>
      <c r="G55" s="2">
        <v>0.71296310619537473</v>
      </c>
      <c r="H55">
        <v>645944</v>
      </c>
      <c r="I55">
        <v>0</v>
      </c>
    </row>
    <row r="56" spans="1:9" x14ac:dyDescent="0.3">
      <c r="A56" t="s">
        <v>117</v>
      </c>
      <c r="B56" s="1">
        <v>0.97322470262606597</v>
      </c>
      <c r="C56" s="1" t="s">
        <v>22</v>
      </c>
      <c r="D56" t="s">
        <v>22</v>
      </c>
      <c r="E56">
        <v>177144</v>
      </c>
      <c r="F56">
        <v>177144</v>
      </c>
      <c r="G56" s="2">
        <v>1</v>
      </c>
      <c r="H56">
        <v>267975</v>
      </c>
      <c r="I56">
        <v>0</v>
      </c>
    </row>
    <row r="57" spans="1:9" x14ac:dyDescent="0.3">
      <c r="A57" t="s">
        <v>777</v>
      </c>
      <c r="B57" s="1">
        <v>0.39551572857641698</v>
      </c>
      <c r="C57" s="1" t="s">
        <v>37</v>
      </c>
      <c r="D57" t="s">
        <v>1300</v>
      </c>
      <c r="E57">
        <v>529310</v>
      </c>
      <c r="F57">
        <v>585440</v>
      </c>
      <c r="G57" s="2">
        <v>0.90412339437004641</v>
      </c>
      <c r="H57">
        <v>602895</v>
      </c>
      <c r="I57">
        <v>0</v>
      </c>
    </row>
    <row r="58" spans="1:9" x14ac:dyDescent="0.3">
      <c r="A58" t="s">
        <v>705</v>
      </c>
      <c r="B58" s="1">
        <v>0.54386507858494804</v>
      </c>
      <c r="C58" s="1" t="s">
        <v>37</v>
      </c>
      <c r="D58" t="s">
        <v>1299</v>
      </c>
      <c r="E58">
        <v>212960</v>
      </c>
      <c r="F58">
        <v>275496</v>
      </c>
      <c r="G58" s="2">
        <v>0.77300577866829279</v>
      </c>
      <c r="H58">
        <v>244216</v>
      </c>
      <c r="I58">
        <v>0</v>
      </c>
    </row>
    <row r="59" spans="1:9" x14ac:dyDescent="0.3">
      <c r="A59" t="s">
        <v>1187</v>
      </c>
      <c r="B59" s="1">
        <v>0.37187033883513598</v>
      </c>
      <c r="C59" s="1" t="s">
        <v>37</v>
      </c>
      <c r="D59" t="s">
        <v>22</v>
      </c>
      <c r="E59">
        <v>360921.95</v>
      </c>
      <c r="F59">
        <v>569631</v>
      </c>
      <c r="G59" s="2">
        <v>0.63360658040029427</v>
      </c>
      <c r="H59">
        <v>0</v>
      </c>
      <c r="I59">
        <v>0</v>
      </c>
    </row>
    <row r="60" spans="1:9" x14ac:dyDescent="0.3">
      <c r="A60" t="s">
        <v>425</v>
      </c>
      <c r="B60" s="1">
        <v>0.702526315849204</v>
      </c>
      <c r="C60" s="1" t="s">
        <v>22</v>
      </c>
      <c r="D60" t="s">
        <v>1300</v>
      </c>
      <c r="E60">
        <v>366562</v>
      </c>
      <c r="F60">
        <v>492380</v>
      </c>
      <c r="G60" s="2">
        <v>0.7444697185100938</v>
      </c>
      <c r="H60">
        <v>437953</v>
      </c>
      <c r="I60">
        <v>437953</v>
      </c>
    </row>
    <row r="61" spans="1:9" x14ac:dyDescent="0.3">
      <c r="A61" t="s">
        <v>1106</v>
      </c>
      <c r="B61" s="1">
        <v>0.191387875460033</v>
      </c>
      <c r="C61" s="1" t="s">
        <v>37</v>
      </c>
      <c r="D61" t="s">
        <v>1299</v>
      </c>
      <c r="E61">
        <v>101531</v>
      </c>
      <c r="F61">
        <v>217434</v>
      </c>
      <c r="G61" s="2">
        <v>0.46695089084503805</v>
      </c>
      <c r="H61">
        <v>415447</v>
      </c>
      <c r="I61">
        <v>415447</v>
      </c>
    </row>
    <row r="62" spans="1:9" x14ac:dyDescent="0.3">
      <c r="A62" t="s">
        <v>331</v>
      </c>
      <c r="B62" s="1">
        <v>0.68121060193538696</v>
      </c>
      <c r="C62" s="1" t="s">
        <v>22</v>
      </c>
      <c r="D62" t="s">
        <v>1300</v>
      </c>
      <c r="E62">
        <v>256128</v>
      </c>
      <c r="F62">
        <v>256128</v>
      </c>
      <c r="G62" s="2">
        <v>1</v>
      </c>
      <c r="H62">
        <v>496369</v>
      </c>
      <c r="I62">
        <v>0</v>
      </c>
    </row>
    <row r="63" spans="1:9" x14ac:dyDescent="0.3">
      <c r="A63" t="s">
        <v>377</v>
      </c>
      <c r="B63" s="1">
        <v>0.69197075406555597</v>
      </c>
      <c r="C63" s="1" t="s">
        <v>22</v>
      </c>
      <c r="D63" t="s">
        <v>22</v>
      </c>
      <c r="E63">
        <v>241935</v>
      </c>
      <c r="F63">
        <v>241935</v>
      </c>
      <c r="G63" s="2">
        <v>1</v>
      </c>
      <c r="H63">
        <v>291961</v>
      </c>
      <c r="I63">
        <v>0</v>
      </c>
    </row>
    <row r="64" spans="1:9" x14ac:dyDescent="0.3">
      <c r="A64" t="s">
        <v>465</v>
      </c>
      <c r="B64" s="1">
        <v>0.620725975084083</v>
      </c>
      <c r="C64" s="1" t="s">
        <v>22</v>
      </c>
      <c r="D64" t="s">
        <v>22</v>
      </c>
      <c r="E64">
        <v>140365</v>
      </c>
      <c r="F64">
        <v>241095</v>
      </c>
      <c r="G64" s="2">
        <v>0.58219788879902112</v>
      </c>
      <c r="H64">
        <v>337707</v>
      </c>
      <c r="I64">
        <v>337707</v>
      </c>
    </row>
    <row r="65" spans="1:9" x14ac:dyDescent="0.3">
      <c r="A65" t="s">
        <v>452</v>
      </c>
      <c r="B65" s="1">
        <v>0.56035183204391403</v>
      </c>
      <c r="C65" s="1" t="s">
        <v>1298</v>
      </c>
      <c r="D65" t="s">
        <v>1300</v>
      </c>
      <c r="E65">
        <v>111028</v>
      </c>
      <c r="F65">
        <v>344045</v>
      </c>
      <c r="G65" s="2">
        <v>0.32271359851182257</v>
      </c>
      <c r="H65">
        <v>0</v>
      </c>
      <c r="I65">
        <v>0</v>
      </c>
    </row>
    <row r="66" spans="1:9" x14ac:dyDescent="0.3">
      <c r="A66" t="s">
        <v>346</v>
      </c>
      <c r="B66" s="1">
        <v>0.67025369067853602</v>
      </c>
      <c r="C66" s="1" t="s">
        <v>22</v>
      </c>
      <c r="D66" t="s">
        <v>22</v>
      </c>
      <c r="E66">
        <v>158004</v>
      </c>
      <c r="F66">
        <v>158004</v>
      </c>
      <c r="G66" s="2">
        <v>1</v>
      </c>
      <c r="H66">
        <v>215238</v>
      </c>
      <c r="I66">
        <v>0</v>
      </c>
    </row>
    <row r="67" spans="1:9" x14ac:dyDescent="0.3">
      <c r="A67" t="s">
        <v>64</v>
      </c>
      <c r="B67" s="1">
        <v>0.80888561066713605</v>
      </c>
      <c r="C67" s="1" t="s">
        <v>22</v>
      </c>
      <c r="D67" t="s">
        <v>22</v>
      </c>
      <c r="E67">
        <v>201720</v>
      </c>
      <c r="F67">
        <v>201720</v>
      </c>
      <c r="G67" s="2">
        <v>1</v>
      </c>
      <c r="H67">
        <v>280729</v>
      </c>
      <c r="I67">
        <v>0</v>
      </c>
    </row>
    <row r="68" spans="1:9" x14ac:dyDescent="0.3">
      <c r="A68" t="s">
        <v>904</v>
      </c>
      <c r="B68" s="1">
        <v>0.45244076782216902</v>
      </c>
      <c r="C68" s="1" t="s">
        <v>37</v>
      </c>
      <c r="D68" t="s">
        <v>22</v>
      </c>
      <c r="E68">
        <v>572429.26</v>
      </c>
      <c r="F68">
        <v>645373</v>
      </c>
      <c r="G68" s="2">
        <v>0.8869742923859536</v>
      </c>
      <c r="H68">
        <v>585098</v>
      </c>
      <c r="I68">
        <v>0</v>
      </c>
    </row>
    <row r="69" spans="1:9" x14ac:dyDescent="0.3">
      <c r="A69" t="s">
        <v>370</v>
      </c>
      <c r="B69" s="1">
        <v>0.67392734054356096</v>
      </c>
      <c r="C69" s="1" t="s">
        <v>22</v>
      </c>
      <c r="D69" t="s">
        <v>1299</v>
      </c>
      <c r="E69">
        <v>201991.27</v>
      </c>
      <c r="F69">
        <v>202760</v>
      </c>
      <c r="G69" s="2">
        <v>0.99620867034918126</v>
      </c>
      <c r="H69">
        <v>127312</v>
      </c>
      <c r="I69">
        <v>0</v>
      </c>
    </row>
    <row r="70" spans="1:9" x14ac:dyDescent="0.3">
      <c r="A70" t="s">
        <v>297</v>
      </c>
      <c r="B70" s="1">
        <v>0.54799723193071304</v>
      </c>
      <c r="C70" s="1" t="s">
        <v>37</v>
      </c>
      <c r="D70" t="s">
        <v>1299</v>
      </c>
      <c r="E70">
        <v>210634</v>
      </c>
      <c r="F70">
        <v>213090</v>
      </c>
      <c r="G70" s="2">
        <v>0.98847435355952884</v>
      </c>
      <c r="H70">
        <v>473102</v>
      </c>
      <c r="I70">
        <v>0</v>
      </c>
    </row>
    <row r="71" spans="1:9" x14ac:dyDescent="0.3">
      <c r="A71" t="s">
        <v>384</v>
      </c>
      <c r="B71" s="1">
        <v>0.63629247274359102</v>
      </c>
      <c r="C71" s="1" t="s">
        <v>22</v>
      </c>
      <c r="D71" t="s">
        <v>22</v>
      </c>
      <c r="E71">
        <v>169680</v>
      </c>
      <c r="F71">
        <v>169680</v>
      </c>
      <c r="G71" s="2">
        <v>1</v>
      </c>
      <c r="H71">
        <v>136866</v>
      </c>
      <c r="I71">
        <v>0</v>
      </c>
    </row>
    <row r="72" spans="1:9" x14ac:dyDescent="0.3">
      <c r="A72" t="s">
        <v>185</v>
      </c>
      <c r="B72" s="1">
        <v>0.80888561066713605</v>
      </c>
      <c r="C72" s="1" t="s">
        <v>22</v>
      </c>
      <c r="D72" t="s">
        <v>1299</v>
      </c>
      <c r="E72">
        <v>153900</v>
      </c>
      <c r="F72">
        <v>153900</v>
      </c>
      <c r="G72" s="2">
        <v>1</v>
      </c>
      <c r="H72">
        <v>265554</v>
      </c>
      <c r="I72">
        <v>0</v>
      </c>
    </row>
    <row r="73" spans="1:9" x14ac:dyDescent="0.3">
      <c r="A73" t="s">
        <v>1190</v>
      </c>
      <c r="B73" s="1">
        <v>0.16690665199216501</v>
      </c>
      <c r="C73" s="1" t="s">
        <v>37</v>
      </c>
      <c r="D73" t="s">
        <v>22</v>
      </c>
      <c r="E73">
        <v>453930</v>
      </c>
      <c r="F73">
        <v>508904</v>
      </c>
      <c r="G73" s="2">
        <v>0.89197569679153632</v>
      </c>
      <c r="H73">
        <v>755421</v>
      </c>
      <c r="I73">
        <v>0</v>
      </c>
    </row>
    <row r="74" spans="1:9" x14ac:dyDescent="0.3">
      <c r="A74" t="s">
        <v>828</v>
      </c>
      <c r="B74" s="1">
        <v>0.352618674341861</v>
      </c>
      <c r="C74" s="1" t="s">
        <v>37</v>
      </c>
      <c r="D74" t="s">
        <v>22</v>
      </c>
      <c r="E74">
        <v>589097.07999999996</v>
      </c>
      <c r="F74">
        <v>602433</v>
      </c>
      <c r="G74" s="2">
        <v>0.97786323126389152</v>
      </c>
      <c r="H74">
        <v>819019</v>
      </c>
      <c r="I74">
        <v>0</v>
      </c>
    </row>
    <row r="75" spans="1:9" x14ac:dyDescent="0.3">
      <c r="A75" t="s">
        <v>1145</v>
      </c>
      <c r="B75" s="1">
        <v>0.39153738394857002</v>
      </c>
      <c r="C75" s="1" t="s">
        <v>37</v>
      </c>
      <c r="D75" t="s">
        <v>22</v>
      </c>
      <c r="E75">
        <v>458050.89</v>
      </c>
      <c r="F75">
        <v>483740</v>
      </c>
      <c r="G75" s="2">
        <v>0.94689479885889116</v>
      </c>
      <c r="H75">
        <v>497769</v>
      </c>
      <c r="I75">
        <v>0</v>
      </c>
    </row>
    <row r="76" spans="1:9" x14ac:dyDescent="0.3">
      <c r="A76" t="s">
        <v>1275</v>
      </c>
      <c r="B76" s="1">
        <v>0.188821408698438</v>
      </c>
      <c r="C76" s="1" t="s">
        <v>37</v>
      </c>
      <c r="D76" t="s">
        <v>1299</v>
      </c>
      <c r="E76">
        <v>12818</v>
      </c>
      <c r="F76">
        <v>230724</v>
      </c>
      <c r="G76" s="2">
        <v>5.5555555555555552E-2</v>
      </c>
      <c r="H76">
        <v>0</v>
      </c>
      <c r="I76">
        <v>0</v>
      </c>
    </row>
    <row r="77" spans="1:9" x14ac:dyDescent="0.3">
      <c r="A77" t="s">
        <v>527</v>
      </c>
      <c r="B77" s="1">
        <v>0.57263209758589495</v>
      </c>
      <c r="C77" s="1" t="s">
        <v>1298</v>
      </c>
      <c r="D77" t="s">
        <v>1299</v>
      </c>
      <c r="E77">
        <v>234430</v>
      </c>
      <c r="F77">
        <v>234430</v>
      </c>
      <c r="G77" s="2">
        <v>1</v>
      </c>
      <c r="H77">
        <v>94108</v>
      </c>
      <c r="I77">
        <v>0</v>
      </c>
    </row>
    <row r="78" spans="1:9" x14ac:dyDescent="0.3">
      <c r="A78" t="s">
        <v>278</v>
      </c>
      <c r="B78" s="1">
        <v>0.69197075406555597</v>
      </c>
      <c r="C78" s="1" t="s">
        <v>22</v>
      </c>
      <c r="D78" t="s">
        <v>1299</v>
      </c>
      <c r="E78">
        <v>105672.96000000001</v>
      </c>
      <c r="F78">
        <v>117410</v>
      </c>
      <c r="G78" s="2">
        <v>0.90003372796184322</v>
      </c>
      <c r="H78">
        <v>121868</v>
      </c>
      <c r="I78">
        <v>0</v>
      </c>
    </row>
    <row r="79" spans="1:9" x14ac:dyDescent="0.3">
      <c r="A79" t="s">
        <v>986</v>
      </c>
      <c r="B79" s="1">
        <v>0.42780066620284601</v>
      </c>
      <c r="C79" s="1" t="s">
        <v>37</v>
      </c>
      <c r="D79" t="s">
        <v>1299</v>
      </c>
      <c r="E79">
        <v>507415</v>
      </c>
      <c r="F79">
        <v>556377</v>
      </c>
      <c r="G79" s="2">
        <v>0.91199851898982165</v>
      </c>
      <c r="H79">
        <v>681775</v>
      </c>
      <c r="I79">
        <v>0</v>
      </c>
    </row>
    <row r="80" spans="1:9" x14ac:dyDescent="0.3">
      <c r="A80" t="s">
        <v>805</v>
      </c>
      <c r="B80" s="1">
        <v>0.42780066620284601</v>
      </c>
      <c r="C80" s="1" t="s">
        <v>37</v>
      </c>
      <c r="D80" t="s">
        <v>1299</v>
      </c>
      <c r="E80">
        <v>267801</v>
      </c>
      <c r="F80">
        <v>321937</v>
      </c>
      <c r="G80" s="2">
        <v>0.83184287609066365</v>
      </c>
      <c r="H80">
        <v>874184</v>
      </c>
      <c r="I80">
        <v>0</v>
      </c>
    </row>
    <row r="81" spans="1:9" x14ac:dyDescent="0.3">
      <c r="A81" t="s">
        <v>241</v>
      </c>
      <c r="B81" s="1">
        <v>0.616793760280818</v>
      </c>
      <c r="C81" s="1" t="s">
        <v>22</v>
      </c>
      <c r="D81" t="s">
        <v>22</v>
      </c>
      <c r="E81">
        <v>227020</v>
      </c>
      <c r="F81">
        <v>233100</v>
      </c>
      <c r="G81" s="2">
        <v>0.97391677391677389</v>
      </c>
      <c r="H81">
        <v>214620</v>
      </c>
      <c r="I81">
        <v>0</v>
      </c>
    </row>
    <row r="82" spans="1:9" x14ac:dyDescent="0.3">
      <c r="A82" t="s">
        <v>1263</v>
      </c>
      <c r="B82" s="1">
        <v>0.21851805053300399</v>
      </c>
      <c r="C82" s="1" t="s">
        <v>37</v>
      </c>
      <c r="D82" t="s">
        <v>1299</v>
      </c>
      <c r="E82">
        <v>219086</v>
      </c>
      <c r="F82">
        <v>290220</v>
      </c>
      <c r="G82" s="2">
        <v>0.75489628557645927</v>
      </c>
      <c r="H82">
        <v>553714</v>
      </c>
      <c r="I82">
        <v>553714</v>
      </c>
    </row>
    <row r="83" spans="1:9" x14ac:dyDescent="0.3">
      <c r="A83" t="s">
        <v>970</v>
      </c>
      <c r="B83" s="1">
        <v>0.41156304443146302</v>
      </c>
      <c r="C83" s="1" t="s">
        <v>37</v>
      </c>
      <c r="D83" t="s">
        <v>1299</v>
      </c>
      <c r="E83">
        <v>185290</v>
      </c>
      <c r="F83">
        <v>221377</v>
      </c>
      <c r="G83" s="2">
        <v>0.83698848570538043</v>
      </c>
      <c r="H83">
        <v>295936</v>
      </c>
      <c r="I83">
        <v>0</v>
      </c>
    </row>
    <row r="84" spans="1:9" x14ac:dyDescent="0.3">
      <c r="A84" t="s">
        <v>1163</v>
      </c>
      <c r="B84" s="1">
        <v>0.34504605399201799</v>
      </c>
      <c r="C84" s="1" t="s">
        <v>37</v>
      </c>
      <c r="D84" t="s">
        <v>22</v>
      </c>
      <c r="E84">
        <v>297399.58999999898</v>
      </c>
      <c r="F84">
        <v>376299</v>
      </c>
      <c r="G84" s="2">
        <v>0.79032787756544387</v>
      </c>
      <c r="H84">
        <v>431922</v>
      </c>
      <c r="I84">
        <v>431922</v>
      </c>
    </row>
    <row r="85" spans="1:9" x14ac:dyDescent="0.3">
      <c r="A85" t="s">
        <v>320</v>
      </c>
      <c r="B85" s="1">
        <v>0.67757975074180699</v>
      </c>
      <c r="C85" s="1" t="s">
        <v>22</v>
      </c>
      <c r="D85" t="s">
        <v>1300</v>
      </c>
      <c r="E85">
        <v>264863.46999999997</v>
      </c>
      <c r="F85">
        <v>297504</v>
      </c>
      <c r="G85" s="2">
        <v>0.89028540792728827</v>
      </c>
      <c r="H85">
        <v>586928</v>
      </c>
      <c r="I85">
        <v>0</v>
      </c>
    </row>
    <row r="86" spans="1:9" x14ac:dyDescent="0.3">
      <c r="A86" t="s">
        <v>1247</v>
      </c>
      <c r="B86" s="1">
        <v>0.12923273211189901</v>
      </c>
      <c r="C86" s="1" t="s">
        <v>37</v>
      </c>
      <c r="D86" t="s">
        <v>1299</v>
      </c>
      <c r="E86">
        <v>247953</v>
      </c>
      <c r="F86">
        <v>289185</v>
      </c>
      <c r="G86" s="2">
        <v>0.85741999066341612</v>
      </c>
      <c r="H86">
        <v>524237</v>
      </c>
      <c r="I86">
        <v>0</v>
      </c>
    </row>
    <row r="87" spans="1:9" x14ac:dyDescent="0.3">
      <c r="A87" t="s">
        <v>1248</v>
      </c>
      <c r="B87" s="1">
        <v>0.24831306118801499</v>
      </c>
      <c r="C87" s="1" t="s">
        <v>37</v>
      </c>
      <c r="D87" t="s">
        <v>1299</v>
      </c>
      <c r="E87">
        <v>35225.08</v>
      </c>
      <c r="F87">
        <v>300305</v>
      </c>
      <c r="G87" s="2">
        <v>0.11729768069129719</v>
      </c>
      <c r="H87">
        <v>0</v>
      </c>
      <c r="I87">
        <v>0</v>
      </c>
    </row>
    <row r="88" spans="1:9" x14ac:dyDescent="0.3">
      <c r="A88" t="s">
        <v>942</v>
      </c>
      <c r="B88" s="1">
        <v>0.29436900503191299</v>
      </c>
      <c r="C88" s="1" t="s">
        <v>37</v>
      </c>
      <c r="D88" t="s">
        <v>1299</v>
      </c>
      <c r="E88">
        <v>106279</v>
      </c>
      <c r="F88">
        <v>203892</v>
      </c>
      <c r="G88" s="2">
        <v>0.52125144684440783</v>
      </c>
      <c r="H88">
        <v>329675</v>
      </c>
      <c r="I88">
        <v>329675</v>
      </c>
    </row>
    <row r="89" spans="1:9" x14ac:dyDescent="0.3">
      <c r="A89" t="s">
        <v>210</v>
      </c>
      <c r="B89" s="1">
        <v>0.79836517622585801</v>
      </c>
      <c r="C89" s="1" t="s">
        <v>22</v>
      </c>
      <c r="D89" t="s">
        <v>22</v>
      </c>
      <c r="E89">
        <v>252422.92</v>
      </c>
      <c r="F89">
        <v>277651</v>
      </c>
      <c r="G89" s="2">
        <v>0.90913744232867888</v>
      </c>
      <c r="H89">
        <v>299624</v>
      </c>
      <c r="I89">
        <v>0</v>
      </c>
    </row>
    <row r="90" spans="1:9" x14ac:dyDescent="0.3">
      <c r="A90" t="s">
        <v>340</v>
      </c>
      <c r="B90" s="1">
        <v>0.60888377051030895</v>
      </c>
      <c r="C90" s="1" t="s">
        <v>22</v>
      </c>
      <c r="D90" t="s">
        <v>1300</v>
      </c>
      <c r="E90">
        <v>442162</v>
      </c>
      <c r="F90">
        <v>442162</v>
      </c>
      <c r="G90" s="2">
        <v>1</v>
      </c>
      <c r="H90">
        <v>798246</v>
      </c>
      <c r="I90">
        <v>0</v>
      </c>
    </row>
    <row r="91" spans="1:9" x14ac:dyDescent="0.3">
      <c r="A91" t="s">
        <v>995</v>
      </c>
      <c r="B91" s="1">
        <v>0.40753210815394603</v>
      </c>
      <c r="C91" s="1" t="s">
        <v>37</v>
      </c>
      <c r="D91" t="s">
        <v>22</v>
      </c>
      <c r="E91">
        <v>564560</v>
      </c>
      <c r="F91">
        <v>564560</v>
      </c>
      <c r="G91" s="2">
        <v>1</v>
      </c>
      <c r="H91">
        <v>719019</v>
      </c>
      <c r="I91">
        <v>0</v>
      </c>
    </row>
    <row r="92" spans="1:9" x14ac:dyDescent="0.3">
      <c r="A92" t="s">
        <v>618</v>
      </c>
      <c r="B92" s="1">
        <v>0.45657358918776902</v>
      </c>
      <c r="C92" s="1" t="s">
        <v>37</v>
      </c>
      <c r="D92" t="s">
        <v>22</v>
      </c>
      <c r="E92">
        <v>731633</v>
      </c>
      <c r="F92">
        <v>731633</v>
      </c>
      <c r="G92" s="2">
        <v>1</v>
      </c>
      <c r="H92">
        <v>772088</v>
      </c>
      <c r="I92">
        <v>0</v>
      </c>
    </row>
    <row r="93" spans="1:9" x14ac:dyDescent="0.3">
      <c r="A93" t="s">
        <v>1214</v>
      </c>
      <c r="B93" s="1">
        <v>0.121913069497357</v>
      </c>
      <c r="C93" s="1" t="s">
        <v>37</v>
      </c>
      <c r="D93" t="s">
        <v>1299</v>
      </c>
      <c r="E93">
        <v>222907</v>
      </c>
      <c r="F93">
        <v>286155</v>
      </c>
      <c r="G93" s="2">
        <v>0.778972934248921</v>
      </c>
      <c r="H93">
        <v>762762</v>
      </c>
      <c r="I93">
        <v>0</v>
      </c>
    </row>
    <row r="94" spans="1:9" x14ac:dyDescent="0.3">
      <c r="A94" t="s">
        <v>752</v>
      </c>
      <c r="B94" s="1">
        <v>0.39551572857641698</v>
      </c>
      <c r="C94" s="1" t="s">
        <v>37</v>
      </c>
      <c r="D94" t="s">
        <v>22</v>
      </c>
      <c r="E94">
        <v>374704</v>
      </c>
      <c r="F94">
        <v>681723</v>
      </c>
      <c r="G94" s="2">
        <v>0.54964259677317617</v>
      </c>
      <c r="H94">
        <v>892456</v>
      </c>
      <c r="I94">
        <v>892456</v>
      </c>
    </row>
    <row r="95" spans="1:9" x14ac:dyDescent="0.3">
      <c r="A95" t="s">
        <v>573</v>
      </c>
      <c r="B95" s="1">
        <v>0.53558319322508796</v>
      </c>
      <c r="C95" s="1" t="s">
        <v>37</v>
      </c>
      <c r="D95" t="s">
        <v>1300</v>
      </c>
      <c r="E95">
        <v>220174</v>
      </c>
      <c r="F95">
        <v>312429</v>
      </c>
      <c r="G95" s="2">
        <v>0.70471691168233419</v>
      </c>
      <c r="H95">
        <v>641089</v>
      </c>
      <c r="I95">
        <v>641089</v>
      </c>
    </row>
    <row r="96" spans="1:9" x14ac:dyDescent="0.3">
      <c r="A96" t="s">
        <v>716</v>
      </c>
      <c r="B96" s="1">
        <v>0.48980406967339701</v>
      </c>
      <c r="C96" s="1" t="s">
        <v>37</v>
      </c>
      <c r="D96" t="s">
        <v>1300</v>
      </c>
      <c r="E96">
        <v>324173.15000000002</v>
      </c>
      <c r="F96">
        <v>372285</v>
      </c>
      <c r="G96" s="2">
        <v>0.87076607975072862</v>
      </c>
      <c r="H96">
        <v>682753</v>
      </c>
      <c r="I96">
        <v>0</v>
      </c>
    </row>
    <row r="97" spans="1:9" x14ac:dyDescent="0.3">
      <c r="A97" t="s">
        <v>706</v>
      </c>
      <c r="B97" s="1">
        <v>0.215684814978401</v>
      </c>
      <c r="C97" s="1" t="s">
        <v>37</v>
      </c>
      <c r="D97" t="s">
        <v>22</v>
      </c>
      <c r="E97">
        <v>177248</v>
      </c>
      <c r="F97">
        <v>194408</v>
      </c>
      <c r="G97" s="2">
        <v>0.91173202748858073</v>
      </c>
      <c r="H97">
        <v>215960</v>
      </c>
      <c r="I97">
        <v>0</v>
      </c>
    </row>
    <row r="98" spans="1:9" x14ac:dyDescent="0.3">
      <c r="A98" t="s">
        <v>257</v>
      </c>
      <c r="B98" s="1">
        <v>0.74889514959551196</v>
      </c>
      <c r="C98" s="1" t="s">
        <v>22</v>
      </c>
      <c r="D98" t="s">
        <v>1299</v>
      </c>
      <c r="E98">
        <v>317669</v>
      </c>
      <c r="F98">
        <v>317669</v>
      </c>
      <c r="G98" s="2">
        <v>1</v>
      </c>
      <c r="H98">
        <v>501376</v>
      </c>
      <c r="I98">
        <v>0</v>
      </c>
    </row>
    <row r="99" spans="1:9" x14ac:dyDescent="0.3">
      <c r="A99" t="s">
        <v>111</v>
      </c>
      <c r="B99" s="1">
        <v>0.97867890354938802</v>
      </c>
      <c r="C99" s="1" t="s">
        <v>22</v>
      </c>
      <c r="D99" t="s">
        <v>1299</v>
      </c>
      <c r="E99">
        <v>249770</v>
      </c>
      <c r="F99">
        <v>249770</v>
      </c>
      <c r="G99" s="2">
        <v>1</v>
      </c>
      <c r="H99">
        <v>467544</v>
      </c>
      <c r="I99">
        <v>0</v>
      </c>
    </row>
    <row r="100" spans="1:9" x14ac:dyDescent="0.3">
      <c r="A100" t="s">
        <v>386</v>
      </c>
      <c r="B100" s="1">
        <v>0.63629247274359102</v>
      </c>
      <c r="C100" s="1" t="s">
        <v>22</v>
      </c>
      <c r="D100" t="s">
        <v>1299</v>
      </c>
      <c r="E100">
        <v>338760</v>
      </c>
      <c r="F100">
        <v>338760</v>
      </c>
      <c r="G100" s="2">
        <v>1</v>
      </c>
      <c r="H100">
        <v>120845</v>
      </c>
      <c r="I100">
        <v>0</v>
      </c>
    </row>
    <row r="101" spans="1:9" x14ac:dyDescent="0.3">
      <c r="A101" t="s">
        <v>1286</v>
      </c>
      <c r="B101" s="1">
        <v>8.5137790738902694E-2</v>
      </c>
      <c r="C101" s="1" t="s">
        <v>37</v>
      </c>
      <c r="D101" t="s">
        <v>1299</v>
      </c>
      <c r="E101">
        <v>70610</v>
      </c>
      <c r="F101">
        <v>319930</v>
      </c>
      <c r="G101" s="2">
        <v>0.22070452911574406</v>
      </c>
      <c r="H101">
        <v>0</v>
      </c>
      <c r="I101">
        <v>0</v>
      </c>
    </row>
    <row r="102" spans="1:9" x14ac:dyDescent="0.3">
      <c r="A102" t="s">
        <v>14</v>
      </c>
      <c r="B102" s="1">
        <v>0.99243536254514597</v>
      </c>
      <c r="C102" s="1" t="s">
        <v>22</v>
      </c>
      <c r="D102" t="s">
        <v>22</v>
      </c>
      <c r="E102">
        <v>244884</v>
      </c>
      <c r="F102">
        <v>244884</v>
      </c>
      <c r="G102" s="2">
        <v>1</v>
      </c>
      <c r="H102">
        <v>205297</v>
      </c>
      <c r="I102">
        <v>0</v>
      </c>
    </row>
    <row r="103" spans="1:9" x14ac:dyDescent="0.3">
      <c r="A103" t="s">
        <v>467</v>
      </c>
      <c r="B103" s="1">
        <v>0.63629247274359102</v>
      </c>
      <c r="C103" s="1" t="s">
        <v>22</v>
      </c>
      <c r="D103" t="s">
        <v>1299</v>
      </c>
      <c r="E103">
        <v>299038.09999999998</v>
      </c>
      <c r="F103">
        <v>304318</v>
      </c>
      <c r="G103" s="2">
        <v>0.98265005684842821</v>
      </c>
      <c r="H103">
        <v>520339</v>
      </c>
      <c r="I103">
        <v>0</v>
      </c>
    </row>
    <row r="104" spans="1:9" x14ac:dyDescent="0.3">
      <c r="A104" t="s">
        <v>59</v>
      </c>
      <c r="B104" s="1">
        <v>0.98189329570420403</v>
      </c>
      <c r="C104" s="1" t="s">
        <v>22</v>
      </c>
      <c r="D104" t="s">
        <v>22</v>
      </c>
      <c r="E104">
        <v>303135.35999999999</v>
      </c>
      <c r="F104">
        <v>330684</v>
      </c>
      <c r="G104" s="2">
        <v>0.916691947599521</v>
      </c>
      <c r="H104">
        <v>512480</v>
      </c>
      <c r="I104">
        <v>0</v>
      </c>
    </row>
    <row r="105" spans="1:9" x14ac:dyDescent="0.3">
      <c r="A105" t="s">
        <v>856</v>
      </c>
      <c r="B105" s="1">
        <v>0.39950795513045501</v>
      </c>
      <c r="C105" s="1" t="s">
        <v>37</v>
      </c>
      <c r="D105" t="s">
        <v>22</v>
      </c>
      <c r="E105">
        <v>267309.46000000002</v>
      </c>
      <c r="F105">
        <v>279657</v>
      </c>
      <c r="G105" s="2">
        <v>0.95584755611338179</v>
      </c>
      <c r="H105">
        <v>276260</v>
      </c>
      <c r="I105">
        <v>0</v>
      </c>
    </row>
    <row r="106" spans="1:9" x14ac:dyDescent="0.3">
      <c r="A106" t="s">
        <v>923</v>
      </c>
      <c r="B106" s="1">
        <v>0.44008381017172199</v>
      </c>
      <c r="C106" s="1" t="s">
        <v>37</v>
      </c>
      <c r="D106" t="s">
        <v>1299</v>
      </c>
      <c r="E106">
        <v>52296</v>
      </c>
      <c r="F106">
        <v>295152</v>
      </c>
      <c r="G106" s="2">
        <v>0.17718328183444462</v>
      </c>
      <c r="H106">
        <v>0</v>
      </c>
      <c r="I106">
        <v>0</v>
      </c>
    </row>
    <row r="107" spans="1:9" x14ac:dyDescent="0.3">
      <c r="A107" t="s">
        <v>761</v>
      </c>
      <c r="B107" s="1">
        <v>0.59691192366771895</v>
      </c>
      <c r="C107" s="1" t="s">
        <v>1298</v>
      </c>
      <c r="D107" t="s">
        <v>1299</v>
      </c>
      <c r="E107">
        <v>295776</v>
      </c>
      <c r="F107">
        <v>295776</v>
      </c>
      <c r="G107" s="2">
        <v>1</v>
      </c>
      <c r="H107">
        <v>584479</v>
      </c>
      <c r="I107">
        <v>0</v>
      </c>
    </row>
    <row r="108" spans="1:9" x14ac:dyDescent="0.3">
      <c r="A108" t="s">
        <v>531</v>
      </c>
      <c r="B108" s="1">
        <v>0.42372521387730699</v>
      </c>
      <c r="C108" s="1" t="s">
        <v>37</v>
      </c>
      <c r="D108" t="s">
        <v>22</v>
      </c>
      <c r="E108">
        <v>436258</v>
      </c>
      <c r="F108">
        <v>564606</v>
      </c>
      <c r="G108" s="2">
        <v>0.7726768755556972</v>
      </c>
      <c r="H108">
        <v>609698</v>
      </c>
      <c r="I108">
        <v>609698</v>
      </c>
    </row>
    <row r="109" spans="1:9" x14ac:dyDescent="0.3">
      <c r="A109" t="s">
        <v>468</v>
      </c>
      <c r="B109" s="1">
        <v>0.59289473979442597</v>
      </c>
      <c r="C109" s="1" t="s">
        <v>1298</v>
      </c>
      <c r="D109" t="s">
        <v>22</v>
      </c>
      <c r="E109">
        <v>158144</v>
      </c>
      <c r="F109">
        <v>161168</v>
      </c>
      <c r="G109" s="2">
        <v>0.9812369701181376</v>
      </c>
      <c r="H109">
        <v>200748</v>
      </c>
      <c r="I109">
        <v>0</v>
      </c>
    </row>
    <row r="110" spans="1:9" x14ac:dyDescent="0.3">
      <c r="A110" t="s">
        <v>870</v>
      </c>
      <c r="B110" s="1">
        <v>0.45244076782216902</v>
      </c>
      <c r="C110" s="1" t="s">
        <v>37</v>
      </c>
      <c r="D110" t="s">
        <v>1300</v>
      </c>
      <c r="E110">
        <v>340552</v>
      </c>
      <c r="F110">
        <v>371176</v>
      </c>
      <c r="G110" s="2">
        <v>0.91749466560337956</v>
      </c>
      <c r="H110">
        <v>634262</v>
      </c>
      <c r="I110">
        <v>0</v>
      </c>
    </row>
    <row r="111" spans="1:9" x14ac:dyDescent="0.3">
      <c r="A111" t="s">
        <v>952</v>
      </c>
      <c r="B111" s="1">
        <v>0.43598050088686302</v>
      </c>
      <c r="C111" s="1" t="s">
        <v>37</v>
      </c>
      <c r="D111" t="s">
        <v>22</v>
      </c>
      <c r="E111">
        <v>60851</v>
      </c>
      <c r="F111">
        <v>546318</v>
      </c>
      <c r="G111" s="2">
        <v>0.1113838460383879</v>
      </c>
      <c r="H111">
        <v>878714</v>
      </c>
      <c r="I111">
        <v>878714</v>
      </c>
    </row>
    <row r="112" spans="1:9" x14ac:dyDescent="0.3">
      <c r="A112" t="s">
        <v>57</v>
      </c>
      <c r="B112" s="1">
        <v>0.86524097203600103</v>
      </c>
      <c r="C112" s="1" t="s">
        <v>22</v>
      </c>
      <c r="D112" t="s">
        <v>22</v>
      </c>
      <c r="E112">
        <v>182046.14</v>
      </c>
      <c r="F112">
        <v>195000</v>
      </c>
      <c r="G112" s="2">
        <v>0.93356994871794874</v>
      </c>
      <c r="H112">
        <v>111945</v>
      </c>
      <c r="I112">
        <v>0</v>
      </c>
    </row>
    <row r="113" spans="1:9" x14ac:dyDescent="0.3">
      <c r="A113" t="s">
        <v>45</v>
      </c>
      <c r="B113" s="1">
        <v>0.88690928212493003</v>
      </c>
      <c r="C113" s="1" t="s">
        <v>22</v>
      </c>
      <c r="D113" t="s">
        <v>1299</v>
      </c>
      <c r="E113">
        <v>134760</v>
      </c>
      <c r="F113">
        <v>134760</v>
      </c>
      <c r="G113" s="2">
        <v>1</v>
      </c>
      <c r="H113">
        <v>38004</v>
      </c>
      <c r="I113">
        <v>0</v>
      </c>
    </row>
    <row r="114" spans="1:9" x14ac:dyDescent="0.3">
      <c r="A114" t="s">
        <v>604</v>
      </c>
      <c r="B114" s="1">
        <v>0.84016916633654604</v>
      </c>
      <c r="C114" s="1" t="s">
        <v>22</v>
      </c>
      <c r="D114" t="s">
        <v>1299</v>
      </c>
      <c r="E114">
        <v>282636</v>
      </c>
      <c r="F114">
        <v>282636</v>
      </c>
      <c r="G114" s="2">
        <v>1</v>
      </c>
      <c r="H114">
        <v>507192</v>
      </c>
      <c r="I114">
        <v>0</v>
      </c>
    </row>
    <row r="115" spans="1:9" x14ac:dyDescent="0.3">
      <c r="A115" t="s">
        <v>640</v>
      </c>
      <c r="B115" s="1">
        <v>0.48563926208234198</v>
      </c>
      <c r="C115" s="1" t="s">
        <v>37</v>
      </c>
      <c r="D115" t="s">
        <v>1299</v>
      </c>
      <c r="E115">
        <v>159500</v>
      </c>
      <c r="F115">
        <v>159500</v>
      </c>
      <c r="G115" s="2">
        <v>1</v>
      </c>
      <c r="H115">
        <v>273613</v>
      </c>
      <c r="I115">
        <v>0</v>
      </c>
    </row>
    <row r="116" spans="1:9" x14ac:dyDescent="0.3">
      <c r="A116" t="s">
        <v>843</v>
      </c>
      <c r="B116" s="1">
        <v>0.92932083132817001</v>
      </c>
      <c r="C116" s="1" t="s">
        <v>22</v>
      </c>
      <c r="D116" t="s">
        <v>1300</v>
      </c>
      <c r="E116">
        <v>267888</v>
      </c>
      <c r="F116">
        <v>308856</v>
      </c>
      <c r="G116" s="2">
        <v>0.86735566089051208</v>
      </c>
      <c r="H116">
        <v>630114</v>
      </c>
      <c r="I116">
        <v>0</v>
      </c>
    </row>
    <row r="117" spans="1:9" x14ac:dyDescent="0.3">
      <c r="A117" t="s">
        <v>534</v>
      </c>
      <c r="B117" s="1">
        <v>0.40753210815394603</v>
      </c>
      <c r="C117" s="1" t="s">
        <v>37</v>
      </c>
      <c r="D117" t="s">
        <v>22</v>
      </c>
      <c r="E117">
        <v>258562</v>
      </c>
      <c r="F117">
        <v>260092</v>
      </c>
      <c r="G117" s="2">
        <v>0.99411746612737029</v>
      </c>
      <c r="H117">
        <v>389301</v>
      </c>
      <c r="I117">
        <v>0</v>
      </c>
    </row>
    <row r="118" spans="1:9" x14ac:dyDescent="0.3">
      <c r="A118" t="s">
        <v>608</v>
      </c>
      <c r="B118" s="1">
        <v>0.64014133976186605</v>
      </c>
      <c r="C118" s="1" t="s">
        <v>22</v>
      </c>
      <c r="D118" t="s">
        <v>1298</v>
      </c>
      <c r="E118">
        <v>273559.33999999898</v>
      </c>
      <c r="F118">
        <v>701640</v>
      </c>
      <c r="G118" s="2">
        <v>0.38988561085456785</v>
      </c>
      <c r="H118">
        <v>0</v>
      </c>
      <c r="I118">
        <v>0</v>
      </c>
    </row>
    <row r="119" spans="1:9" x14ac:dyDescent="0.3">
      <c r="A119" t="s">
        <v>1287</v>
      </c>
      <c r="B119" s="1">
        <v>0.10360454027350099</v>
      </c>
      <c r="C119" s="1" t="s">
        <v>37</v>
      </c>
      <c r="D119" t="s">
        <v>37</v>
      </c>
      <c r="E119">
        <v>459692</v>
      </c>
      <c r="F119">
        <v>541476</v>
      </c>
      <c r="G119" s="2">
        <v>0.84896098811396992</v>
      </c>
      <c r="H119">
        <v>966548</v>
      </c>
      <c r="I119">
        <v>0</v>
      </c>
    </row>
    <row r="120" spans="1:9" x14ac:dyDescent="0.3">
      <c r="A120" t="s">
        <v>261</v>
      </c>
      <c r="B120" s="1">
        <v>0.77604281821572496</v>
      </c>
      <c r="C120" s="1" t="s">
        <v>22</v>
      </c>
      <c r="D120" t="s">
        <v>1299</v>
      </c>
      <c r="E120">
        <v>229080</v>
      </c>
      <c r="F120">
        <v>229080</v>
      </c>
      <c r="G120" s="2">
        <v>1</v>
      </c>
      <c r="H120">
        <v>265747</v>
      </c>
      <c r="I120">
        <v>0</v>
      </c>
    </row>
    <row r="121" spans="1:9" x14ac:dyDescent="0.3">
      <c r="A121" t="s">
        <v>486</v>
      </c>
      <c r="B121" s="1">
        <v>0.45244076782216902</v>
      </c>
      <c r="C121" s="1" t="s">
        <v>37</v>
      </c>
      <c r="D121" t="s">
        <v>22</v>
      </c>
      <c r="E121">
        <v>227670</v>
      </c>
      <c r="F121">
        <v>318738</v>
      </c>
      <c r="G121" s="2">
        <v>0.7142857142857143</v>
      </c>
      <c r="H121">
        <v>494372</v>
      </c>
      <c r="I121">
        <v>494372</v>
      </c>
    </row>
    <row r="122" spans="1:9" x14ac:dyDescent="0.3">
      <c r="A122" t="s">
        <v>445</v>
      </c>
      <c r="B122" s="1">
        <v>0.83564134340377505</v>
      </c>
      <c r="C122" s="1" t="s">
        <v>22</v>
      </c>
      <c r="D122" t="s">
        <v>22</v>
      </c>
      <c r="E122">
        <v>274978</v>
      </c>
      <c r="F122">
        <v>274978</v>
      </c>
      <c r="G122" s="2">
        <v>1</v>
      </c>
      <c r="H122">
        <v>432221</v>
      </c>
      <c r="I122">
        <v>0</v>
      </c>
    </row>
    <row r="123" spans="1:9" x14ac:dyDescent="0.3">
      <c r="A123" t="s">
        <v>204</v>
      </c>
      <c r="B123" s="1">
        <v>0.95796838308665699</v>
      </c>
      <c r="C123" s="1" t="s">
        <v>22</v>
      </c>
      <c r="D123" t="s">
        <v>22</v>
      </c>
      <c r="E123">
        <v>243936</v>
      </c>
      <c r="F123">
        <v>243936</v>
      </c>
      <c r="G123" s="2">
        <v>1</v>
      </c>
      <c r="H123">
        <v>386534</v>
      </c>
      <c r="I123">
        <v>0</v>
      </c>
    </row>
    <row r="124" spans="1:9" x14ac:dyDescent="0.3">
      <c r="A124" t="s">
        <v>695</v>
      </c>
      <c r="B124" s="1">
        <v>0.55624116261078105</v>
      </c>
      <c r="C124" s="1" t="s">
        <v>1298</v>
      </c>
      <c r="D124" t="s">
        <v>1299</v>
      </c>
      <c r="E124">
        <v>267625</v>
      </c>
      <c r="F124">
        <v>286250</v>
      </c>
      <c r="G124" s="2">
        <v>0.93493449781659388</v>
      </c>
      <c r="H124">
        <v>767287</v>
      </c>
      <c r="I124">
        <v>0</v>
      </c>
    </row>
    <row r="125" spans="1:9" x14ac:dyDescent="0.3">
      <c r="A125" t="s">
        <v>545</v>
      </c>
      <c r="B125" s="1">
        <v>0.69903097818952398</v>
      </c>
      <c r="C125" s="1" t="s">
        <v>22</v>
      </c>
      <c r="D125" t="s">
        <v>1300</v>
      </c>
      <c r="E125">
        <v>600166</v>
      </c>
      <c r="F125">
        <v>643035</v>
      </c>
      <c r="G125" s="2">
        <v>0.93333333333333335</v>
      </c>
      <c r="H125">
        <v>432881</v>
      </c>
      <c r="I125">
        <v>0</v>
      </c>
    </row>
    <row r="126" spans="1:9" x14ac:dyDescent="0.3">
      <c r="A126" t="s">
        <v>593</v>
      </c>
      <c r="B126" s="1">
        <v>0.63629247274359102</v>
      </c>
      <c r="C126" s="1" t="s">
        <v>22</v>
      </c>
      <c r="D126" t="s">
        <v>22</v>
      </c>
      <c r="E126">
        <v>400320</v>
      </c>
      <c r="F126">
        <v>400320</v>
      </c>
      <c r="G126" s="2">
        <v>1</v>
      </c>
      <c r="H126">
        <v>214422</v>
      </c>
      <c r="I126">
        <v>0</v>
      </c>
    </row>
    <row r="127" spans="1:9" x14ac:dyDescent="0.3">
      <c r="A127" t="s">
        <v>617</v>
      </c>
      <c r="B127" s="1">
        <v>0.473159104408724</v>
      </c>
      <c r="C127" s="1" t="s">
        <v>37</v>
      </c>
      <c r="D127" t="s">
        <v>1300</v>
      </c>
      <c r="E127">
        <v>294255</v>
      </c>
      <c r="F127">
        <v>294255</v>
      </c>
      <c r="G127" s="2">
        <v>1</v>
      </c>
      <c r="H127">
        <v>468026</v>
      </c>
      <c r="I127">
        <v>0</v>
      </c>
    </row>
    <row r="128" spans="1:9" x14ac:dyDescent="0.3">
      <c r="A128" t="s">
        <v>1280</v>
      </c>
      <c r="B128" s="1">
        <v>0.16690665199216501</v>
      </c>
      <c r="C128" s="1" t="s">
        <v>37</v>
      </c>
      <c r="D128" t="s">
        <v>1299</v>
      </c>
      <c r="E128">
        <v>341028</v>
      </c>
      <c r="F128">
        <v>369447</v>
      </c>
      <c r="G128" s="2">
        <v>0.92307692307692313</v>
      </c>
      <c r="H128">
        <v>465341</v>
      </c>
      <c r="I128">
        <v>0</v>
      </c>
    </row>
    <row r="129" spans="1:9" x14ac:dyDescent="0.3">
      <c r="A129" t="s">
        <v>201</v>
      </c>
      <c r="B129" s="1">
        <v>0.764241398525077</v>
      </c>
      <c r="C129" s="1" t="s">
        <v>22</v>
      </c>
      <c r="D129" t="s">
        <v>22</v>
      </c>
      <c r="E129">
        <v>287283</v>
      </c>
      <c r="F129">
        <v>287283</v>
      </c>
      <c r="G129" s="2">
        <v>1</v>
      </c>
      <c r="H129">
        <v>187611</v>
      </c>
      <c r="I129">
        <v>0</v>
      </c>
    </row>
    <row r="130" spans="1:9" x14ac:dyDescent="0.3">
      <c r="A130" t="s">
        <v>542</v>
      </c>
      <c r="B130" s="1">
        <v>0.55624116261078105</v>
      </c>
      <c r="C130" s="1" t="s">
        <v>1298</v>
      </c>
      <c r="D130" t="s">
        <v>22</v>
      </c>
      <c r="E130">
        <v>155620</v>
      </c>
      <c r="F130">
        <v>155620</v>
      </c>
      <c r="G130" s="2">
        <v>1</v>
      </c>
      <c r="H130">
        <v>31850</v>
      </c>
      <c r="I130">
        <v>0</v>
      </c>
    </row>
    <row r="131" spans="1:9" x14ac:dyDescent="0.3">
      <c r="A131" t="s">
        <v>1097</v>
      </c>
      <c r="B131" s="1">
        <v>0.31556217942678599</v>
      </c>
      <c r="C131" s="1" t="s">
        <v>37</v>
      </c>
      <c r="D131" t="s">
        <v>1299</v>
      </c>
      <c r="E131">
        <v>105992</v>
      </c>
      <c r="F131">
        <v>212352</v>
      </c>
      <c r="G131" s="2">
        <v>0.49913351416515972</v>
      </c>
      <c r="H131">
        <v>542962</v>
      </c>
      <c r="I131">
        <v>542962</v>
      </c>
    </row>
    <row r="132" spans="1:9" x14ac:dyDescent="0.3">
      <c r="A132" t="s">
        <v>1255</v>
      </c>
      <c r="B132" s="1">
        <v>0.25776425114690399</v>
      </c>
      <c r="C132" s="1" t="s">
        <v>37</v>
      </c>
      <c r="D132" t="s">
        <v>22</v>
      </c>
      <c r="E132">
        <v>470385</v>
      </c>
      <c r="F132">
        <v>517545</v>
      </c>
      <c r="G132" s="2">
        <v>0.90887748891400744</v>
      </c>
      <c r="H132">
        <v>624350</v>
      </c>
      <c r="I132">
        <v>0</v>
      </c>
    </row>
    <row r="133" spans="1:9" x14ac:dyDescent="0.3">
      <c r="A133" t="s">
        <v>697</v>
      </c>
      <c r="B133" s="1">
        <v>0.448314493974177</v>
      </c>
      <c r="C133" s="1" t="s">
        <v>37</v>
      </c>
      <c r="D133" t="s">
        <v>22</v>
      </c>
      <c r="E133">
        <v>630400.64</v>
      </c>
      <c r="F133">
        <v>716480</v>
      </c>
      <c r="G133" s="2">
        <v>0.87985797230906659</v>
      </c>
      <c r="H133">
        <v>767056</v>
      </c>
      <c r="I133">
        <v>0</v>
      </c>
    </row>
    <row r="134" spans="1:9" x14ac:dyDescent="0.3">
      <c r="A134" t="s">
        <v>1215</v>
      </c>
      <c r="B134" s="1">
        <v>0.25458793409260599</v>
      </c>
      <c r="C134" s="1" t="s">
        <v>37</v>
      </c>
      <c r="D134" t="s">
        <v>1300</v>
      </c>
      <c r="E134">
        <v>403039.00099999999</v>
      </c>
      <c r="F134">
        <v>485614</v>
      </c>
      <c r="G134" s="2">
        <v>0.82995754035097835</v>
      </c>
      <c r="H134">
        <v>711023</v>
      </c>
      <c r="I134">
        <v>0</v>
      </c>
    </row>
    <row r="135" spans="1:9" x14ac:dyDescent="0.3">
      <c r="A135" t="s">
        <v>1012</v>
      </c>
      <c r="B135" s="1">
        <v>0.39551572857641698</v>
      </c>
      <c r="C135" s="1" t="s">
        <v>37</v>
      </c>
      <c r="D135" t="s">
        <v>1300</v>
      </c>
      <c r="E135">
        <v>308571</v>
      </c>
      <c r="F135">
        <v>342440</v>
      </c>
      <c r="G135" s="2">
        <v>0.90109508235019276</v>
      </c>
      <c r="H135">
        <v>660013</v>
      </c>
      <c r="I135">
        <v>0</v>
      </c>
    </row>
    <row r="136" spans="1:9" x14ac:dyDescent="0.3">
      <c r="A136" t="s">
        <v>246</v>
      </c>
      <c r="B136" s="1">
        <v>0.72632230618037896</v>
      </c>
      <c r="C136" s="1" t="s">
        <v>22</v>
      </c>
      <c r="D136" t="s">
        <v>1299</v>
      </c>
      <c r="E136">
        <v>107866</v>
      </c>
      <c r="F136">
        <v>107866</v>
      </c>
      <c r="G136" s="2">
        <v>1</v>
      </c>
      <c r="H136">
        <v>57704</v>
      </c>
      <c r="I136">
        <v>0</v>
      </c>
    </row>
    <row r="137" spans="1:9" x14ac:dyDescent="0.3">
      <c r="A137" t="s">
        <v>850</v>
      </c>
      <c r="B137" s="1">
        <v>0.48980406967339701</v>
      </c>
      <c r="C137" s="1" t="s">
        <v>37</v>
      </c>
      <c r="D137" t="s">
        <v>1299</v>
      </c>
      <c r="E137">
        <v>236132</v>
      </c>
      <c r="F137">
        <v>237710</v>
      </c>
      <c r="G137" s="2">
        <v>0.99336165916452823</v>
      </c>
      <c r="H137">
        <v>467010</v>
      </c>
      <c r="I137">
        <v>0</v>
      </c>
    </row>
    <row r="138" spans="1:9" x14ac:dyDescent="0.3">
      <c r="A138" t="s">
        <v>394</v>
      </c>
      <c r="B138" s="1">
        <v>0.448314493974177</v>
      </c>
      <c r="C138" s="1" t="s">
        <v>37</v>
      </c>
      <c r="D138" t="s">
        <v>22</v>
      </c>
      <c r="E138">
        <v>352222</v>
      </c>
      <c r="F138">
        <v>352222</v>
      </c>
      <c r="G138" s="2">
        <v>1</v>
      </c>
      <c r="H138">
        <v>441509</v>
      </c>
      <c r="I138">
        <v>0</v>
      </c>
    </row>
    <row r="139" spans="1:9" x14ac:dyDescent="0.3">
      <c r="A139" t="s">
        <v>1228</v>
      </c>
      <c r="B139" s="1">
        <v>0.186281429245961</v>
      </c>
      <c r="C139" s="1" t="s">
        <v>37</v>
      </c>
      <c r="D139" t="s">
        <v>22</v>
      </c>
      <c r="E139">
        <v>539187.36</v>
      </c>
      <c r="F139">
        <v>579640</v>
      </c>
      <c r="G139" s="2">
        <v>0.93021075150093158</v>
      </c>
      <c r="H139">
        <v>796185</v>
      </c>
      <c r="I139">
        <v>0</v>
      </c>
    </row>
    <row r="140" spans="1:9" x14ac:dyDescent="0.3">
      <c r="A140" t="s">
        <v>429</v>
      </c>
      <c r="B140" s="1">
        <v>0.63242607774332404</v>
      </c>
      <c r="C140" s="1" t="s">
        <v>22</v>
      </c>
      <c r="D140" t="s">
        <v>22</v>
      </c>
      <c r="E140">
        <v>458414.31</v>
      </c>
      <c r="F140">
        <v>485370</v>
      </c>
      <c r="G140" s="2">
        <v>0.94446362568761977</v>
      </c>
      <c r="H140">
        <v>593059</v>
      </c>
      <c r="I140">
        <v>0</v>
      </c>
    </row>
    <row r="141" spans="1:9" x14ac:dyDescent="0.3">
      <c r="A141" t="s">
        <v>383</v>
      </c>
      <c r="B141" s="1">
        <v>0.68481958449957603</v>
      </c>
      <c r="C141" s="1" t="s">
        <v>22</v>
      </c>
      <c r="D141" t="s">
        <v>22</v>
      </c>
      <c r="E141">
        <v>339555</v>
      </c>
      <c r="F141">
        <v>339555</v>
      </c>
      <c r="G141" s="2">
        <v>1</v>
      </c>
      <c r="H141">
        <v>376762</v>
      </c>
      <c r="I141">
        <v>0</v>
      </c>
    </row>
    <row r="142" spans="1:9" x14ac:dyDescent="0.3">
      <c r="A142" t="s">
        <v>125</v>
      </c>
      <c r="B142" s="1">
        <v>0.98189329570420403</v>
      </c>
      <c r="C142" s="1" t="s">
        <v>22</v>
      </c>
      <c r="D142" t="s">
        <v>1299</v>
      </c>
      <c r="E142">
        <v>151601</v>
      </c>
      <c r="F142">
        <v>187330</v>
      </c>
      <c r="G142" s="2">
        <v>0.80927240698233061</v>
      </c>
      <c r="H142">
        <v>362924</v>
      </c>
      <c r="I142">
        <v>0</v>
      </c>
    </row>
    <row r="143" spans="1:9" x14ac:dyDescent="0.3">
      <c r="A143" t="s">
        <v>790</v>
      </c>
      <c r="B143" s="1">
        <v>0.52728163675883999</v>
      </c>
      <c r="C143" s="1" t="s">
        <v>37</v>
      </c>
      <c r="D143" t="s">
        <v>1299</v>
      </c>
      <c r="E143">
        <v>219364</v>
      </c>
      <c r="F143">
        <v>251834</v>
      </c>
      <c r="G143" s="2">
        <v>0.87106586084484228</v>
      </c>
      <c r="H143">
        <v>427202</v>
      </c>
      <c r="I143">
        <v>0</v>
      </c>
    </row>
    <row r="144" spans="1:9" x14ac:dyDescent="0.3">
      <c r="A144" t="s">
        <v>861</v>
      </c>
      <c r="B144" s="1">
        <v>0.48563926208234198</v>
      </c>
      <c r="C144" s="1" t="s">
        <v>37</v>
      </c>
      <c r="D144" t="s">
        <v>1300</v>
      </c>
      <c r="E144">
        <v>332871</v>
      </c>
      <c r="F144">
        <v>453915</v>
      </c>
      <c r="G144" s="2">
        <v>0.73333333333333328</v>
      </c>
      <c r="H144">
        <v>741360</v>
      </c>
      <c r="I144">
        <v>741360</v>
      </c>
    </row>
    <row r="145" spans="1:9" x14ac:dyDescent="0.3">
      <c r="A145" t="s">
        <v>763</v>
      </c>
      <c r="B145" s="1">
        <v>0.448314493974177</v>
      </c>
      <c r="C145" s="1" t="s">
        <v>37</v>
      </c>
      <c r="D145" t="s">
        <v>1300</v>
      </c>
      <c r="E145">
        <v>197281</v>
      </c>
      <c r="F145">
        <v>445653</v>
      </c>
      <c r="G145" s="2">
        <v>0.44267849649839675</v>
      </c>
      <c r="H145">
        <v>728060</v>
      </c>
      <c r="I145">
        <v>728060</v>
      </c>
    </row>
    <row r="146" spans="1:9" x14ac:dyDescent="0.3">
      <c r="A146" t="s">
        <v>827</v>
      </c>
      <c r="B146" s="1">
        <v>0.43188593988215002</v>
      </c>
      <c r="C146" s="1" t="s">
        <v>37</v>
      </c>
      <c r="D146" t="s">
        <v>1300</v>
      </c>
      <c r="E146">
        <v>242603</v>
      </c>
      <c r="F146">
        <v>277296</v>
      </c>
      <c r="G146" s="2">
        <v>0.87488820610466789</v>
      </c>
      <c r="H146">
        <v>379683</v>
      </c>
      <c r="I146">
        <v>0</v>
      </c>
    </row>
    <row r="147" spans="1:9" x14ac:dyDescent="0.3">
      <c r="A147" t="s">
        <v>883</v>
      </c>
      <c r="B147" s="1">
        <v>0.42372521387730699</v>
      </c>
      <c r="C147" s="1" t="s">
        <v>37</v>
      </c>
      <c r="D147" t="s">
        <v>1299</v>
      </c>
      <c r="E147">
        <v>147169</v>
      </c>
      <c r="F147">
        <v>207230</v>
      </c>
      <c r="G147" s="2">
        <v>0.71017227235438884</v>
      </c>
      <c r="H147">
        <v>519175</v>
      </c>
      <c r="I147">
        <v>0</v>
      </c>
    </row>
    <row r="148" spans="1:9" x14ac:dyDescent="0.3">
      <c r="A148" t="s">
        <v>1030</v>
      </c>
      <c r="B148" s="1">
        <v>0.23308432885171801</v>
      </c>
      <c r="C148" s="1" t="s">
        <v>37</v>
      </c>
      <c r="D148" t="s">
        <v>22</v>
      </c>
      <c r="E148">
        <v>172551</v>
      </c>
      <c r="F148">
        <v>579448</v>
      </c>
      <c r="G148" s="2">
        <v>0.29778513343734037</v>
      </c>
      <c r="H148">
        <v>0</v>
      </c>
      <c r="I148">
        <v>0</v>
      </c>
    </row>
    <row r="149" spans="1:9" x14ac:dyDescent="0.3">
      <c r="A149" t="s">
        <v>913</v>
      </c>
      <c r="B149" s="1">
        <v>0.48147644794939498</v>
      </c>
      <c r="C149" s="1" t="s">
        <v>37</v>
      </c>
      <c r="D149" t="s">
        <v>22</v>
      </c>
      <c r="E149">
        <v>523704</v>
      </c>
      <c r="F149">
        <v>585922</v>
      </c>
      <c r="G149" s="2">
        <v>0.89381180430159646</v>
      </c>
      <c r="H149">
        <v>700322</v>
      </c>
      <c r="I149">
        <v>0</v>
      </c>
    </row>
    <row r="150" spans="1:9" x14ac:dyDescent="0.3">
      <c r="A150" t="s">
        <v>517</v>
      </c>
      <c r="B150" s="1">
        <v>0.59691192366771895</v>
      </c>
      <c r="C150" s="1" t="s">
        <v>1298</v>
      </c>
      <c r="D150" t="s">
        <v>22</v>
      </c>
      <c r="E150">
        <v>234828</v>
      </c>
      <c r="F150">
        <v>234828</v>
      </c>
      <c r="G150" s="2">
        <v>1</v>
      </c>
      <c r="H150">
        <v>88065</v>
      </c>
      <c r="I150">
        <v>0</v>
      </c>
    </row>
    <row r="151" spans="1:9" x14ac:dyDescent="0.3">
      <c r="A151" t="s">
        <v>789</v>
      </c>
      <c r="B151" s="1">
        <v>0.51896496681904203</v>
      </c>
      <c r="C151" s="1" t="s">
        <v>37</v>
      </c>
      <c r="D151" t="s">
        <v>1299</v>
      </c>
      <c r="E151">
        <v>255978</v>
      </c>
      <c r="F151">
        <v>255978</v>
      </c>
      <c r="G151" s="2">
        <v>1</v>
      </c>
      <c r="H151">
        <v>203703</v>
      </c>
      <c r="I151">
        <v>0</v>
      </c>
    </row>
    <row r="152" spans="1:9" x14ac:dyDescent="0.3">
      <c r="A152" t="s">
        <v>730</v>
      </c>
      <c r="B152" s="1">
        <v>0.539726878066486</v>
      </c>
      <c r="C152" s="1" t="s">
        <v>37</v>
      </c>
      <c r="D152" t="s">
        <v>1299</v>
      </c>
      <c r="E152">
        <v>81100.88</v>
      </c>
      <c r="F152">
        <v>232950</v>
      </c>
      <c r="G152" s="2">
        <v>0.34814715604206914</v>
      </c>
      <c r="H152">
        <v>316540</v>
      </c>
      <c r="I152">
        <v>316540</v>
      </c>
    </row>
    <row r="153" spans="1:9" x14ac:dyDescent="0.3">
      <c r="A153" t="s">
        <v>1018</v>
      </c>
      <c r="B153" s="1">
        <v>0.39950795513045501</v>
      </c>
      <c r="C153" s="1" t="s">
        <v>37</v>
      </c>
      <c r="D153" t="s">
        <v>37</v>
      </c>
      <c r="E153">
        <v>354038</v>
      </c>
      <c r="F153">
        <v>654633</v>
      </c>
      <c r="G153" s="2">
        <v>0.54081905434037092</v>
      </c>
      <c r="H153">
        <v>0</v>
      </c>
      <c r="I153">
        <v>0</v>
      </c>
    </row>
    <row r="154" spans="1:9" x14ac:dyDescent="0.3">
      <c r="A154" t="s">
        <v>1129</v>
      </c>
      <c r="B154" s="1">
        <v>0.29091841766882498</v>
      </c>
      <c r="C154" s="1" t="s">
        <v>37</v>
      </c>
      <c r="D154" t="s">
        <v>1299</v>
      </c>
      <c r="E154">
        <v>230673.39</v>
      </c>
      <c r="F154">
        <v>378400</v>
      </c>
      <c r="G154" s="2">
        <v>0.60960198202959837</v>
      </c>
      <c r="H154">
        <v>496715</v>
      </c>
      <c r="I154">
        <v>496715</v>
      </c>
    </row>
    <row r="155" spans="1:9" x14ac:dyDescent="0.3">
      <c r="A155" t="s">
        <v>602</v>
      </c>
      <c r="B155" s="1">
        <v>0.41156304443146302</v>
      </c>
      <c r="C155" s="1" t="s">
        <v>37</v>
      </c>
      <c r="D155" t="s">
        <v>22</v>
      </c>
      <c r="E155">
        <v>394092</v>
      </c>
      <c r="F155">
        <v>394092</v>
      </c>
      <c r="G155" s="2">
        <v>1</v>
      </c>
      <c r="H155">
        <v>426027</v>
      </c>
      <c r="I155">
        <v>0</v>
      </c>
    </row>
    <row r="156" spans="1:9" x14ac:dyDescent="0.3">
      <c r="A156" t="s">
        <v>951</v>
      </c>
      <c r="B156" s="1">
        <v>0.40753210815394603</v>
      </c>
      <c r="C156" s="1" t="s">
        <v>37</v>
      </c>
      <c r="D156" t="s">
        <v>22</v>
      </c>
      <c r="E156">
        <v>252449.55</v>
      </c>
      <c r="F156">
        <v>621764</v>
      </c>
      <c r="G156" s="2">
        <v>0.40602149690236167</v>
      </c>
      <c r="H156">
        <v>0</v>
      </c>
      <c r="I156">
        <v>0</v>
      </c>
    </row>
    <row r="157" spans="1:9" x14ac:dyDescent="0.3">
      <c r="A157" t="s">
        <v>238</v>
      </c>
      <c r="B157" s="1">
        <v>0.74574746615068999</v>
      </c>
      <c r="C157" s="1" t="s">
        <v>22</v>
      </c>
      <c r="D157" t="s">
        <v>1299</v>
      </c>
      <c r="E157">
        <v>280962</v>
      </c>
      <c r="F157">
        <v>280962</v>
      </c>
      <c r="G157" s="2">
        <v>1</v>
      </c>
      <c r="H157">
        <v>372078</v>
      </c>
      <c r="I157">
        <v>0</v>
      </c>
    </row>
    <row r="158" spans="1:9" x14ac:dyDescent="0.3">
      <c r="A158" t="s">
        <v>751</v>
      </c>
      <c r="B158" s="1">
        <v>0.34128874517706298</v>
      </c>
      <c r="C158" s="1" t="s">
        <v>37</v>
      </c>
      <c r="D158" t="s">
        <v>22</v>
      </c>
      <c r="E158">
        <v>228960</v>
      </c>
      <c r="F158">
        <v>251856</v>
      </c>
      <c r="G158" s="2">
        <v>0.90909090909090906</v>
      </c>
      <c r="H158">
        <v>524128</v>
      </c>
      <c r="I158">
        <v>0</v>
      </c>
    </row>
    <row r="159" spans="1:9" x14ac:dyDescent="0.3">
      <c r="A159" t="s">
        <v>1134</v>
      </c>
      <c r="B159" s="1">
        <v>0.27735792444850799</v>
      </c>
      <c r="C159" s="1" t="s">
        <v>37</v>
      </c>
      <c r="D159" t="s">
        <v>1300</v>
      </c>
      <c r="E159">
        <v>163392</v>
      </c>
      <c r="F159">
        <v>410352</v>
      </c>
      <c r="G159" s="2">
        <v>0.39817522517253479</v>
      </c>
      <c r="H159">
        <v>707464</v>
      </c>
      <c r="I159">
        <v>707464</v>
      </c>
    </row>
    <row r="160" spans="1:9" x14ac:dyDescent="0.3">
      <c r="A160" t="s">
        <v>388</v>
      </c>
      <c r="B160" s="1">
        <v>0.55624116261078105</v>
      </c>
      <c r="C160" s="1" t="s">
        <v>1298</v>
      </c>
      <c r="D160" t="s">
        <v>22</v>
      </c>
      <c r="E160">
        <v>287620</v>
      </c>
      <c r="F160">
        <v>287620</v>
      </c>
      <c r="G160" s="2">
        <v>1</v>
      </c>
      <c r="H160">
        <v>233005</v>
      </c>
      <c r="I160">
        <v>0</v>
      </c>
    </row>
    <row r="161" spans="1:9" x14ac:dyDescent="0.3">
      <c r="A161" t="s">
        <v>458</v>
      </c>
      <c r="B161" s="1">
        <v>0.620725975084083</v>
      </c>
      <c r="C161" s="1" t="s">
        <v>22</v>
      </c>
      <c r="D161" t="s">
        <v>1299</v>
      </c>
      <c r="E161">
        <v>348330</v>
      </c>
      <c r="F161">
        <v>348330</v>
      </c>
      <c r="G161" s="2">
        <v>1</v>
      </c>
      <c r="H161">
        <v>495807</v>
      </c>
      <c r="I161">
        <v>0</v>
      </c>
    </row>
    <row r="162" spans="1:9" x14ac:dyDescent="0.3">
      <c r="A162" t="s">
        <v>1014</v>
      </c>
      <c r="B162" s="1">
        <v>0.39551572857641698</v>
      </c>
      <c r="C162" s="1" t="s">
        <v>37</v>
      </c>
      <c r="D162" t="s">
        <v>1300</v>
      </c>
      <c r="E162">
        <v>132548</v>
      </c>
      <c r="F162">
        <v>382031</v>
      </c>
      <c r="G162" s="2">
        <v>0.34695613706741074</v>
      </c>
      <c r="H162">
        <v>777004</v>
      </c>
      <c r="I162">
        <v>777004</v>
      </c>
    </row>
    <row r="163" spans="1:9" x14ac:dyDescent="0.3">
      <c r="A163" t="s">
        <v>275</v>
      </c>
      <c r="B163" s="1">
        <v>0.74574746615068999</v>
      </c>
      <c r="C163" s="1" t="s">
        <v>22</v>
      </c>
      <c r="D163" t="s">
        <v>1299</v>
      </c>
      <c r="E163">
        <v>979776</v>
      </c>
      <c r="F163">
        <v>979776</v>
      </c>
      <c r="G163" s="2">
        <v>1</v>
      </c>
      <c r="H163">
        <v>383779</v>
      </c>
      <c r="I163">
        <v>0</v>
      </c>
    </row>
    <row r="164" spans="1:9" x14ac:dyDescent="0.3">
      <c r="A164" t="s">
        <v>1137</v>
      </c>
      <c r="B164" s="1">
        <v>0.29091841766882498</v>
      </c>
      <c r="C164" s="1" t="s">
        <v>37</v>
      </c>
      <c r="D164" t="s">
        <v>1299</v>
      </c>
      <c r="E164">
        <v>345185</v>
      </c>
      <c r="F164">
        <v>377205</v>
      </c>
      <c r="G164" s="2">
        <v>0.91511247199798518</v>
      </c>
      <c r="H164">
        <v>534978</v>
      </c>
      <c r="I164">
        <v>0</v>
      </c>
    </row>
    <row r="165" spans="1:9" x14ac:dyDescent="0.3">
      <c r="A165" t="s">
        <v>928</v>
      </c>
      <c r="B165" s="1">
        <v>0.44419532394997002</v>
      </c>
      <c r="C165" s="1" t="s">
        <v>37</v>
      </c>
      <c r="D165" t="s">
        <v>1300</v>
      </c>
      <c r="E165">
        <v>352170</v>
      </c>
      <c r="F165">
        <v>352170</v>
      </c>
      <c r="G165" s="2">
        <v>1</v>
      </c>
      <c r="H165">
        <v>754055</v>
      </c>
      <c r="I165">
        <v>0</v>
      </c>
    </row>
    <row r="166" spans="1:9" x14ac:dyDescent="0.3">
      <c r="A166" t="s">
        <v>76</v>
      </c>
      <c r="B166" s="1">
        <v>0.92126192072241098</v>
      </c>
      <c r="C166" s="1" t="s">
        <v>22</v>
      </c>
      <c r="D166" t="s">
        <v>22</v>
      </c>
      <c r="E166">
        <v>175299</v>
      </c>
      <c r="F166">
        <v>239508</v>
      </c>
      <c r="G166" s="2">
        <v>0.73191292148905251</v>
      </c>
      <c r="H166">
        <v>259547</v>
      </c>
      <c r="I166">
        <v>259547</v>
      </c>
    </row>
    <row r="167" spans="1:9" x14ac:dyDescent="0.3">
      <c r="A167" t="s">
        <v>680</v>
      </c>
      <c r="B167" s="1">
        <v>0.92126192072241098</v>
      </c>
      <c r="C167" s="1" t="s">
        <v>22</v>
      </c>
      <c r="D167" t="s">
        <v>22</v>
      </c>
      <c r="E167">
        <v>324172.33</v>
      </c>
      <c r="F167">
        <v>419356</v>
      </c>
      <c r="G167" s="2">
        <v>0.77302418470225776</v>
      </c>
      <c r="H167">
        <v>605688</v>
      </c>
      <c r="I167">
        <v>605688</v>
      </c>
    </row>
    <row r="168" spans="1:9" x14ac:dyDescent="0.3">
      <c r="A168" t="s">
        <v>878</v>
      </c>
      <c r="B168" s="1">
        <v>0.39950795513045501</v>
      </c>
      <c r="C168" s="1" t="s">
        <v>37</v>
      </c>
      <c r="D168" t="s">
        <v>1299</v>
      </c>
      <c r="E168">
        <v>27024</v>
      </c>
      <c r="F168">
        <v>459408</v>
      </c>
      <c r="G168" s="2">
        <v>5.8823529411764705E-2</v>
      </c>
      <c r="H168">
        <v>0</v>
      </c>
      <c r="I168">
        <v>0</v>
      </c>
    </row>
    <row r="169" spans="1:9" x14ac:dyDescent="0.3">
      <c r="A169" t="s">
        <v>1120</v>
      </c>
      <c r="B169" s="1">
        <v>0.33383396979597402</v>
      </c>
      <c r="C169" s="1" t="s">
        <v>37</v>
      </c>
      <c r="D169" t="s">
        <v>1299</v>
      </c>
      <c r="E169">
        <v>469526.5</v>
      </c>
      <c r="F169">
        <v>472891</v>
      </c>
      <c r="G169" s="2">
        <v>0.99288525262692673</v>
      </c>
      <c r="H169">
        <v>353735</v>
      </c>
      <c r="I169">
        <v>0</v>
      </c>
    </row>
    <row r="170" spans="1:9" x14ac:dyDescent="0.3">
      <c r="A170" t="s">
        <v>615</v>
      </c>
      <c r="B170" s="1">
        <v>0.52312490469765505</v>
      </c>
      <c r="C170" s="1" t="s">
        <v>37</v>
      </c>
      <c r="D170" t="s">
        <v>22</v>
      </c>
      <c r="E170">
        <v>269536</v>
      </c>
      <c r="F170">
        <v>269536</v>
      </c>
      <c r="G170" s="2">
        <v>1</v>
      </c>
      <c r="H170">
        <v>410862</v>
      </c>
      <c r="I170">
        <v>0</v>
      </c>
    </row>
    <row r="171" spans="1:9" x14ac:dyDescent="0.3">
      <c r="A171" t="s">
        <v>922</v>
      </c>
      <c r="B171" s="1">
        <v>0.44008381017172199</v>
      </c>
      <c r="C171" s="1" t="s">
        <v>37</v>
      </c>
      <c r="D171" t="s">
        <v>22</v>
      </c>
      <c r="E171">
        <v>233409</v>
      </c>
      <c r="F171">
        <v>233409</v>
      </c>
      <c r="G171" s="2">
        <v>1</v>
      </c>
      <c r="H171">
        <v>363065</v>
      </c>
      <c r="I171">
        <v>0</v>
      </c>
    </row>
    <row r="172" spans="1:9" x14ac:dyDescent="0.3">
      <c r="A172" t="s">
        <v>42</v>
      </c>
      <c r="B172" s="1">
        <v>0.932535852021671</v>
      </c>
      <c r="C172" s="1" t="s">
        <v>22</v>
      </c>
      <c r="D172" t="s">
        <v>22</v>
      </c>
      <c r="E172">
        <v>244602.66</v>
      </c>
      <c r="F172">
        <v>266682</v>
      </c>
      <c r="G172" s="2">
        <v>0.91720723558395389</v>
      </c>
      <c r="H172">
        <v>238264</v>
      </c>
      <c r="I172">
        <v>0</v>
      </c>
    </row>
    <row r="173" spans="1:9" x14ac:dyDescent="0.3">
      <c r="A173" t="s">
        <v>491</v>
      </c>
      <c r="B173" s="1">
        <v>0.90689124523660702</v>
      </c>
      <c r="C173" s="1" t="s">
        <v>22</v>
      </c>
      <c r="D173" t="s">
        <v>22</v>
      </c>
      <c r="E173">
        <v>315403</v>
      </c>
      <c r="F173">
        <v>315403</v>
      </c>
      <c r="G173" s="2">
        <v>1</v>
      </c>
      <c r="H173">
        <v>501376</v>
      </c>
      <c r="I173">
        <v>0</v>
      </c>
    </row>
    <row r="174" spans="1:9" x14ac:dyDescent="0.3">
      <c r="A174" t="s">
        <v>236</v>
      </c>
      <c r="B174" s="1">
        <v>0.60888377051030895</v>
      </c>
      <c r="C174" s="1" t="s">
        <v>22</v>
      </c>
      <c r="D174" t="s">
        <v>22</v>
      </c>
      <c r="E174">
        <v>363900</v>
      </c>
      <c r="F174">
        <v>363900</v>
      </c>
      <c r="G174" s="2">
        <v>1</v>
      </c>
      <c r="H174">
        <v>434019</v>
      </c>
      <c r="I174">
        <v>0</v>
      </c>
    </row>
    <row r="175" spans="1:9" x14ac:dyDescent="0.3">
      <c r="A175" t="s">
        <v>51</v>
      </c>
      <c r="B175" s="1">
        <v>0.98098244812896496</v>
      </c>
      <c r="C175" s="1" t="s">
        <v>22</v>
      </c>
      <c r="D175" t="s">
        <v>22</v>
      </c>
      <c r="E175">
        <v>220812</v>
      </c>
      <c r="F175">
        <v>239213</v>
      </c>
      <c r="G175" s="2">
        <v>0.92307692307692313</v>
      </c>
      <c r="H175">
        <v>323287</v>
      </c>
      <c r="I175">
        <v>0</v>
      </c>
    </row>
    <row r="176" spans="1:9" x14ac:dyDescent="0.3">
      <c r="A176" t="s">
        <v>121</v>
      </c>
      <c r="B176" s="1">
        <v>0.752016822536827</v>
      </c>
      <c r="C176" s="1" t="s">
        <v>22</v>
      </c>
      <c r="D176" t="s">
        <v>22</v>
      </c>
      <c r="E176">
        <v>245222</v>
      </c>
      <c r="F176">
        <v>245968</v>
      </c>
      <c r="G176" s="2">
        <v>0.99696708514928767</v>
      </c>
      <c r="H176">
        <v>257313</v>
      </c>
      <c r="I176">
        <v>0</v>
      </c>
    </row>
    <row r="177" spans="1:9" x14ac:dyDescent="0.3">
      <c r="A177" t="s">
        <v>1241</v>
      </c>
      <c r="B177" s="1">
        <v>9.6115810576470201E-2</v>
      </c>
      <c r="C177" s="1" t="s">
        <v>37</v>
      </c>
      <c r="D177" t="s">
        <v>1300</v>
      </c>
      <c r="E177">
        <v>179223</v>
      </c>
      <c r="F177">
        <v>311122</v>
      </c>
      <c r="G177" s="2">
        <v>0.5760537666895944</v>
      </c>
      <c r="H177">
        <v>590584</v>
      </c>
      <c r="I177">
        <v>590584</v>
      </c>
    </row>
    <row r="178" spans="1:9" x14ac:dyDescent="0.3">
      <c r="A178" t="s">
        <v>367</v>
      </c>
      <c r="B178" s="1">
        <v>0.66655913014480594</v>
      </c>
      <c r="C178" s="1" t="s">
        <v>22</v>
      </c>
      <c r="D178" t="s">
        <v>1300</v>
      </c>
      <c r="E178">
        <v>323002.09000000003</v>
      </c>
      <c r="F178">
        <v>352650</v>
      </c>
      <c r="G178" s="2">
        <v>0.91592822912235938</v>
      </c>
      <c r="H178">
        <v>317821</v>
      </c>
      <c r="I178">
        <v>0</v>
      </c>
    </row>
    <row r="179" spans="1:9" x14ac:dyDescent="0.3">
      <c r="A179" t="s">
        <v>395</v>
      </c>
      <c r="B179" s="1">
        <v>0.95590805075880703</v>
      </c>
      <c r="C179" s="1" t="s">
        <v>22</v>
      </c>
      <c r="D179" t="s">
        <v>22</v>
      </c>
      <c r="E179">
        <v>514668</v>
      </c>
      <c r="F179">
        <v>514668</v>
      </c>
      <c r="G179" s="2">
        <v>1</v>
      </c>
      <c r="H179">
        <v>535424</v>
      </c>
      <c r="I179">
        <v>0</v>
      </c>
    </row>
    <row r="180" spans="1:9" x14ac:dyDescent="0.3">
      <c r="A180" t="s">
        <v>273</v>
      </c>
      <c r="B180" s="1">
        <v>0.77892662583977301</v>
      </c>
      <c r="C180" s="1" t="s">
        <v>22</v>
      </c>
      <c r="D180" t="s">
        <v>1299</v>
      </c>
      <c r="E180">
        <v>225314.5</v>
      </c>
      <c r="F180">
        <v>245472</v>
      </c>
      <c r="G180" s="2">
        <v>0.91788269130491462</v>
      </c>
      <c r="H180">
        <v>286394</v>
      </c>
      <c r="I180">
        <v>0</v>
      </c>
    </row>
    <row r="181" spans="1:9" x14ac:dyDescent="0.3">
      <c r="A181" t="s">
        <v>360</v>
      </c>
      <c r="B181" s="1">
        <v>0.72299632602471597</v>
      </c>
      <c r="C181" s="1" t="s">
        <v>22</v>
      </c>
      <c r="D181" t="s">
        <v>1300</v>
      </c>
      <c r="E181">
        <v>172900</v>
      </c>
      <c r="F181">
        <v>172900</v>
      </c>
      <c r="G181" s="2">
        <v>1</v>
      </c>
      <c r="H181">
        <v>69099</v>
      </c>
      <c r="I181">
        <v>0</v>
      </c>
    </row>
    <row r="182" spans="1:9" x14ac:dyDescent="0.3">
      <c r="A182" t="s">
        <v>954</v>
      </c>
      <c r="B182" s="1">
        <v>0.30840624882365397</v>
      </c>
      <c r="C182" s="1" t="s">
        <v>37</v>
      </c>
      <c r="D182" t="s">
        <v>22</v>
      </c>
      <c r="E182">
        <v>405320.1</v>
      </c>
      <c r="F182">
        <v>447888</v>
      </c>
      <c r="G182" s="2">
        <v>0.90495860572285924</v>
      </c>
      <c r="H182">
        <v>532765</v>
      </c>
      <c r="I182">
        <v>0</v>
      </c>
    </row>
    <row r="183" spans="1:9" x14ac:dyDescent="0.3">
      <c r="A183" t="s">
        <v>709</v>
      </c>
      <c r="B183" s="1">
        <v>0.53558319322508796</v>
      </c>
      <c r="C183" s="1" t="s">
        <v>37</v>
      </c>
      <c r="D183" t="s">
        <v>22</v>
      </c>
      <c r="E183">
        <v>245308</v>
      </c>
      <c r="F183">
        <v>271898</v>
      </c>
      <c r="G183" s="2">
        <v>0.9022059742991857</v>
      </c>
      <c r="H183">
        <v>581760</v>
      </c>
      <c r="I183">
        <v>0</v>
      </c>
    </row>
    <row r="184" spans="1:9" x14ac:dyDescent="0.3">
      <c r="A184" t="s">
        <v>1006</v>
      </c>
      <c r="B184" s="1">
        <v>0.36026607147975698</v>
      </c>
      <c r="C184" s="1" t="s">
        <v>37</v>
      </c>
      <c r="D184" t="s">
        <v>1300</v>
      </c>
      <c r="E184">
        <v>119414</v>
      </c>
      <c r="F184">
        <v>255277</v>
      </c>
      <c r="G184" s="2">
        <v>0.46778205635446984</v>
      </c>
      <c r="H184">
        <v>661452</v>
      </c>
      <c r="I184">
        <v>661452</v>
      </c>
    </row>
    <row r="185" spans="1:9" x14ac:dyDescent="0.3">
      <c r="A185" t="s">
        <v>44</v>
      </c>
      <c r="B185" s="1">
        <v>0.98488092478897704</v>
      </c>
      <c r="C185" s="1" t="s">
        <v>22</v>
      </c>
      <c r="D185" t="s">
        <v>22</v>
      </c>
      <c r="E185">
        <v>188919</v>
      </c>
      <c r="F185">
        <v>190188</v>
      </c>
      <c r="G185" s="2">
        <v>0.9933276547416241</v>
      </c>
      <c r="H185">
        <v>170307</v>
      </c>
      <c r="I185">
        <v>0</v>
      </c>
    </row>
    <row r="186" spans="1:9" x14ac:dyDescent="0.3">
      <c r="A186" t="s">
        <v>35</v>
      </c>
      <c r="B186" s="1">
        <v>0.99014592637202503</v>
      </c>
      <c r="C186" s="1" t="s">
        <v>22</v>
      </c>
      <c r="D186" t="s">
        <v>22</v>
      </c>
      <c r="E186">
        <v>217284</v>
      </c>
      <c r="F186">
        <v>217284</v>
      </c>
      <c r="G186" s="2">
        <v>1</v>
      </c>
      <c r="H186">
        <v>257159</v>
      </c>
      <c r="I186">
        <v>0</v>
      </c>
    </row>
    <row r="187" spans="1:9" x14ac:dyDescent="0.3">
      <c r="A187" t="s">
        <v>1105</v>
      </c>
      <c r="B187" s="1">
        <v>0.30840624882365397</v>
      </c>
      <c r="C187" s="1" t="s">
        <v>37</v>
      </c>
      <c r="D187" t="s">
        <v>1300</v>
      </c>
      <c r="E187">
        <v>254406</v>
      </c>
      <c r="F187">
        <v>418639</v>
      </c>
      <c r="G187" s="2">
        <v>0.60769780168593945</v>
      </c>
      <c r="H187">
        <v>691184</v>
      </c>
      <c r="I187">
        <v>691184</v>
      </c>
    </row>
    <row r="188" spans="1:9" x14ac:dyDescent="0.3">
      <c r="A188" t="s">
        <v>209</v>
      </c>
      <c r="B188" s="1">
        <v>0.77604281821572496</v>
      </c>
      <c r="C188" s="1" t="s">
        <v>22</v>
      </c>
      <c r="D188" t="s">
        <v>22</v>
      </c>
      <c r="E188">
        <v>494844</v>
      </c>
      <c r="F188">
        <v>494844</v>
      </c>
      <c r="G188" s="2">
        <v>1</v>
      </c>
      <c r="H188">
        <v>273884</v>
      </c>
      <c r="I188">
        <v>0</v>
      </c>
    </row>
    <row r="189" spans="1:9" x14ac:dyDescent="0.3">
      <c r="A189" t="s">
        <v>591</v>
      </c>
      <c r="B189" s="1">
        <v>0.36798504709070601</v>
      </c>
      <c r="C189" s="1" t="s">
        <v>37</v>
      </c>
      <c r="D189" t="s">
        <v>22</v>
      </c>
      <c r="E189">
        <v>293076</v>
      </c>
      <c r="F189">
        <v>350768</v>
      </c>
      <c r="G189" s="2">
        <v>0.8355266158828627</v>
      </c>
      <c r="H189">
        <v>326503</v>
      </c>
      <c r="I189">
        <v>0</v>
      </c>
    </row>
    <row r="190" spans="1:9" x14ac:dyDescent="0.3">
      <c r="A190" t="s">
        <v>550</v>
      </c>
      <c r="B190" s="1">
        <v>0.69197075406555597</v>
      </c>
      <c r="C190" s="1" t="s">
        <v>22</v>
      </c>
      <c r="D190" t="s">
        <v>22</v>
      </c>
      <c r="E190">
        <v>278469</v>
      </c>
      <c r="F190">
        <v>338415</v>
      </c>
      <c r="G190" s="2">
        <v>0.82286246177031164</v>
      </c>
      <c r="H190">
        <v>605777</v>
      </c>
      <c r="I190">
        <v>0</v>
      </c>
    </row>
    <row r="191" spans="1:9" x14ac:dyDescent="0.3">
      <c r="A191" t="s">
        <v>719</v>
      </c>
      <c r="B191" s="1">
        <v>0.63242607774332404</v>
      </c>
      <c r="C191" s="1" t="s">
        <v>22</v>
      </c>
      <c r="D191" t="s">
        <v>22</v>
      </c>
      <c r="E191">
        <v>256326.01</v>
      </c>
      <c r="F191">
        <v>281567</v>
      </c>
      <c r="G191" s="2">
        <v>0.91035529731822273</v>
      </c>
      <c r="H191">
        <v>573070</v>
      </c>
      <c r="I191">
        <v>0</v>
      </c>
    </row>
    <row r="192" spans="1:9" x14ac:dyDescent="0.3">
      <c r="A192" t="s">
        <v>723</v>
      </c>
      <c r="B192" s="1">
        <v>0.39153738394857002</v>
      </c>
      <c r="C192" s="1" t="s">
        <v>37</v>
      </c>
      <c r="D192" t="s">
        <v>1299</v>
      </c>
      <c r="E192">
        <v>267100</v>
      </c>
      <c r="F192">
        <v>321375</v>
      </c>
      <c r="G192" s="2">
        <v>0.83111629716063784</v>
      </c>
      <c r="H192">
        <v>491900</v>
      </c>
      <c r="I192">
        <v>0</v>
      </c>
    </row>
    <row r="193" spans="1:9" x14ac:dyDescent="0.3">
      <c r="A193" t="s">
        <v>114</v>
      </c>
      <c r="B193" s="1">
        <v>0.98066895992732395</v>
      </c>
      <c r="C193" s="1" t="s">
        <v>22</v>
      </c>
      <c r="D193" t="s">
        <v>22</v>
      </c>
      <c r="E193">
        <v>235150.99</v>
      </c>
      <c r="F193">
        <v>249795</v>
      </c>
      <c r="G193" s="2">
        <v>0.94137588822834717</v>
      </c>
      <c r="H193">
        <v>153941</v>
      </c>
      <c r="I193">
        <v>0</v>
      </c>
    </row>
    <row r="194" spans="1:9" x14ac:dyDescent="0.3">
      <c r="A194" t="s">
        <v>803</v>
      </c>
      <c r="B194" s="1">
        <v>0.45244076782216902</v>
      </c>
      <c r="C194" s="1" t="s">
        <v>37</v>
      </c>
      <c r="D194" t="s">
        <v>1299</v>
      </c>
      <c r="E194">
        <v>174407</v>
      </c>
      <c r="F194">
        <v>229733</v>
      </c>
      <c r="G194" s="2">
        <v>0.75917260471939163</v>
      </c>
      <c r="H194">
        <v>349327</v>
      </c>
      <c r="I194">
        <v>349327</v>
      </c>
    </row>
    <row r="195" spans="1:9" x14ac:dyDescent="0.3">
      <c r="A195" t="s">
        <v>735</v>
      </c>
      <c r="B195" s="1">
        <v>0.43188593988215002</v>
      </c>
      <c r="C195" s="1" t="s">
        <v>37</v>
      </c>
      <c r="D195" t="s">
        <v>1300</v>
      </c>
      <c r="E195">
        <v>239326</v>
      </c>
      <c r="F195">
        <v>384370</v>
      </c>
      <c r="G195" s="2">
        <v>0.62264484741264925</v>
      </c>
      <c r="H195">
        <v>580805</v>
      </c>
      <c r="I195">
        <v>580805</v>
      </c>
    </row>
    <row r="196" spans="1:9" x14ac:dyDescent="0.3">
      <c r="A196" t="s">
        <v>215</v>
      </c>
      <c r="B196" s="1">
        <v>0.980026712924572</v>
      </c>
      <c r="C196" s="1" t="s">
        <v>22</v>
      </c>
      <c r="D196" t="s">
        <v>22</v>
      </c>
      <c r="E196">
        <v>179078</v>
      </c>
      <c r="F196">
        <v>179078</v>
      </c>
      <c r="G196" s="2">
        <v>1</v>
      </c>
      <c r="H196">
        <v>143870</v>
      </c>
      <c r="I196">
        <v>0</v>
      </c>
    </row>
    <row r="197" spans="1:9" x14ac:dyDescent="0.3">
      <c r="A197" t="s">
        <v>313</v>
      </c>
      <c r="B197" s="1">
        <v>0.71627010236197197</v>
      </c>
      <c r="C197" s="1" t="s">
        <v>22</v>
      </c>
      <c r="D197" t="s">
        <v>1299</v>
      </c>
      <c r="E197">
        <v>215150</v>
      </c>
      <c r="F197">
        <v>215150</v>
      </c>
      <c r="G197" s="2">
        <v>1</v>
      </c>
      <c r="H197">
        <v>471679</v>
      </c>
      <c r="I197">
        <v>0</v>
      </c>
    </row>
    <row r="198" spans="1:9" x14ac:dyDescent="0.3">
      <c r="A198" t="s">
        <v>286</v>
      </c>
      <c r="B198" s="1">
        <v>0.95590805075880703</v>
      </c>
      <c r="C198" s="1" t="s">
        <v>22</v>
      </c>
      <c r="D198" t="s">
        <v>22</v>
      </c>
      <c r="E198">
        <v>378201.76</v>
      </c>
      <c r="F198">
        <v>378876</v>
      </c>
      <c r="G198" s="2">
        <v>0.9982204204013978</v>
      </c>
      <c r="H198">
        <v>539720</v>
      </c>
      <c r="I198">
        <v>0</v>
      </c>
    </row>
    <row r="199" spans="1:9" x14ac:dyDescent="0.3">
      <c r="A199" t="s">
        <v>855</v>
      </c>
      <c r="B199" s="1">
        <v>0.49397029317227698</v>
      </c>
      <c r="C199" s="1" t="s">
        <v>37</v>
      </c>
      <c r="D199" t="s">
        <v>22</v>
      </c>
      <c r="E199">
        <v>368976</v>
      </c>
      <c r="F199">
        <v>368976</v>
      </c>
      <c r="G199" s="2">
        <v>1</v>
      </c>
      <c r="H199">
        <v>355571</v>
      </c>
      <c r="I199">
        <v>0</v>
      </c>
    </row>
    <row r="200" spans="1:9" x14ac:dyDescent="0.3">
      <c r="A200" t="s">
        <v>343</v>
      </c>
      <c r="B200" s="1">
        <v>0.79294494856370201</v>
      </c>
      <c r="C200" s="1" t="s">
        <v>22</v>
      </c>
      <c r="D200" t="s">
        <v>22</v>
      </c>
      <c r="E200">
        <v>232452</v>
      </c>
      <c r="F200">
        <v>232452</v>
      </c>
      <c r="G200" s="2">
        <v>1</v>
      </c>
      <c r="H200">
        <v>144779</v>
      </c>
      <c r="I200">
        <v>0</v>
      </c>
    </row>
    <row r="201" spans="1:9" x14ac:dyDescent="0.3">
      <c r="A201" t="s">
        <v>252</v>
      </c>
      <c r="B201" s="1">
        <v>0.77892662583977301</v>
      </c>
      <c r="C201" s="1" t="s">
        <v>22</v>
      </c>
      <c r="D201" t="s">
        <v>1300</v>
      </c>
      <c r="E201">
        <v>447233.1</v>
      </c>
      <c r="F201">
        <v>468224</v>
      </c>
      <c r="G201" s="2">
        <v>0.95516910709404046</v>
      </c>
      <c r="H201">
        <v>487267</v>
      </c>
      <c r="I201">
        <v>0</v>
      </c>
    </row>
    <row r="202" spans="1:9" x14ac:dyDescent="0.3">
      <c r="A202" t="s">
        <v>205</v>
      </c>
      <c r="B202" s="1">
        <v>0.80103524166727202</v>
      </c>
      <c r="C202" s="1" t="s">
        <v>22</v>
      </c>
      <c r="D202" t="s">
        <v>22</v>
      </c>
      <c r="E202">
        <v>230944</v>
      </c>
      <c r="F202">
        <v>261888</v>
      </c>
      <c r="G202" s="2">
        <v>0.88184261974584555</v>
      </c>
      <c r="H202">
        <v>182487</v>
      </c>
      <c r="I202">
        <v>0</v>
      </c>
    </row>
    <row r="203" spans="1:9" x14ac:dyDescent="0.3">
      <c r="A203" t="s">
        <v>179</v>
      </c>
      <c r="B203" s="1">
        <v>0.95660531409618099</v>
      </c>
      <c r="C203" s="1" t="s">
        <v>22</v>
      </c>
      <c r="D203" t="s">
        <v>22</v>
      </c>
      <c r="E203">
        <v>155664</v>
      </c>
      <c r="F203">
        <v>155664</v>
      </c>
      <c r="G203" s="2">
        <v>1</v>
      </c>
      <c r="H203">
        <v>123643</v>
      </c>
      <c r="I203">
        <v>0</v>
      </c>
    </row>
    <row r="204" spans="1:9" x14ac:dyDescent="0.3">
      <c r="A204" t="s">
        <v>1156</v>
      </c>
      <c r="B204" s="1">
        <v>0.27735792444850799</v>
      </c>
      <c r="C204" s="1" t="s">
        <v>37</v>
      </c>
      <c r="D204" t="s">
        <v>1298</v>
      </c>
      <c r="E204">
        <v>405320</v>
      </c>
      <c r="F204">
        <v>454005</v>
      </c>
      <c r="G204" s="2">
        <v>0.89276549817733286</v>
      </c>
      <c r="H204">
        <v>621755</v>
      </c>
      <c r="I204">
        <v>0</v>
      </c>
    </row>
    <row r="205" spans="1:9" x14ac:dyDescent="0.3">
      <c r="A205" t="s">
        <v>223</v>
      </c>
      <c r="B205" s="1">
        <v>0.66284399753913203</v>
      </c>
      <c r="C205" s="1" t="s">
        <v>22</v>
      </c>
      <c r="D205" t="s">
        <v>22</v>
      </c>
      <c r="E205">
        <v>224040</v>
      </c>
      <c r="F205">
        <v>224040</v>
      </c>
      <c r="G205" s="2">
        <v>1</v>
      </c>
      <c r="H205">
        <v>232548</v>
      </c>
      <c r="I205">
        <v>0</v>
      </c>
    </row>
    <row r="206" spans="1:9" x14ac:dyDescent="0.3">
      <c r="A206" t="s">
        <v>93</v>
      </c>
      <c r="B206" s="1">
        <v>0.84239494029442297</v>
      </c>
      <c r="C206" s="1" t="s">
        <v>22</v>
      </c>
      <c r="D206" t="s">
        <v>22</v>
      </c>
      <c r="E206">
        <v>228896</v>
      </c>
      <c r="F206">
        <v>228896</v>
      </c>
      <c r="G206" s="2">
        <v>1</v>
      </c>
      <c r="H206">
        <v>164552</v>
      </c>
      <c r="I206">
        <v>0</v>
      </c>
    </row>
    <row r="207" spans="1:9" x14ac:dyDescent="0.3">
      <c r="A207" t="s">
        <v>1091</v>
      </c>
      <c r="B207" s="1">
        <v>0.26096632302609202</v>
      </c>
      <c r="C207" s="1" t="s">
        <v>37</v>
      </c>
      <c r="D207" t="s">
        <v>1298</v>
      </c>
      <c r="E207">
        <v>384804</v>
      </c>
      <c r="F207">
        <v>384804</v>
      </c>
      <c r="G207" s="2">
        <v>1</v>
      </c>
      <c r="H207">
        <v>459071</v>
      </c>
      <c r="I207">
        <v>0</v>
      </c>
    </row>
    <row r="208" spans="1:9" x14ac:dyDescent="0.3">
      <c r="A208" t="s">
        <v>943</v>
      </c>
      <c r="B208" s="1">
        <v>0.37187033883513598</v>
      </c>
      <c r="C208" s="1" t="s">
        <v>37</v>
      </c>
      <c r="D208" t="s">
        <v>1298</v>
      </c>
      <c r="E208">
        <v>80527</v>
      </c>
      <c r="F208">
        <v>637013</v>
      </c>
      <c r="G208" s="2">
        <v>0.12641343269289637</v>
      </c>
      <c r="H208">
        <v>0</v>
      </c>
      <c r="I208">
        <v>0</v>
      </c>
    </row>
    <row r="209" spans="1:9" x14ac:dyDescent="0.3">
      <c r="A209" t="s">
        <v>523</v>
      </c>
      <c r="B209" s="1">
        <v>0.51480239797216398</v>
      </c>
      <c r="C209" s="1" t="s">
        <v>37</v>
      </c>
      <c r="D209" t="s">
        <v>22</v>
      </c>
      <c r="E209">
        <v>195916</v>
      </c>
      <c r="F209">
        <v>327824</v>
      </c>
      <c r="G209" s="2">
        <v>0.59762555517594806</v>
      </c>
      <c r="H209">
        <v>454035</v>
      </c>
      <c r="I209">
        <v>454035</v>
      </c>
    </row>
    <row r="210" spans="1:9" x14ac:dyDescent="0.3">
      <c r="A210" t="s">
        <v>634</v>
      </c>
      <c r="B210" s="1">
        <v>0.53558319322508796</v>
      </c>
      <c r="C210" s="1" t="s">
        <v>37</v>
      </c>
      <c r="D210" t="s">
        <v>1300</v>
      </c>
      <c r="E210">
        <v>144511</v>
      </c>
      <c r="F210">
        <v>196225</v>
      </c>
      <c r="G210" s="2">
        <v>0.73645559943941907</v>
      </c>
      <c r="H210">
        <v>417477</v>
      </c>
      <c r="I210">
        <v>0</v>
      </c>
    </row>
    <row r="211" spans="1:9" x14ac:dyDescent="0.3">
      <c r="A211" t="s">
        <v>650</v>
      </c>
      <c r="B211" s="1">
        <v>0.364116817407038</v>
      </c>
      <c r="C211" s="1" t="s">
        <v>37</v>
      </c>
      <c r="D211" t="s">
        <v>22</v>
      </c>
      <c r="E211">
        <v>65147</v>
      </c>
      <c r="F211">
        <v>216084</v>
      </c>
      <c r="G211" s="2">
        <v>0.30148923566761077</v>
      </c>
      <c r="H211">
        <v>0</v>
      </c>
      <c r="I211">
        <v>0</v>
      </c>
    </row>
    <row r="212" spans="1:9" x14ac:dyDescent="0.3">
      <c r="A212" t="s">
        <v>665</v>
      </c>
      <c r="B212" s="1">
        <v>0.45244076782216902</v>
      </c>
      <c r="C212" s="1" t="s">
        <v>37</v>
      </c>
      <c r="D212" t="s">
        <v>22</v>
      </c>
      <c r="E212">
        <v>303441.18</v>
      </c>
      <c r="F212">
        <v>331381</v>
      </c>
      <c r="G212" s="2">
        <v>0.91568671710206684</v>
      </c>
      <c r="H212">
        <v>495657</v>
      </c>
      <c r="I212">
        <v>0</v>
      </c>
    </row>
    <row r="213" spans="1:9" x14ac:dyDescent="0.3">
      <c r="A213" t="s">
        <v>1040</v>
      </c>
      <c r="B213" s="1">
        <v>0.26744717889626102</v>
      </c>
      <c r="C213" s="1" t="s">
        <v>37</v>
      </c>
      <c r="D213" t="s">
        <v>22</v>
      </c>
      <c r="E213">
        <v>626425.72</v>
      </c>
      <c r="F213">
        <v>643360</v>
      </c>
      <c r="G213" s="2">
        <v>0.97367837602586416</v>
      </c>
      <c r="H213">
        <v>826952</v>
      </c>
      <c r="I213">
        <v>0</v>
      </c>
    </row>
    <row r="214" spans="1:9" x14ac:dyDescent="0.3">
      <c r="A214" t="s">
        <v>696</v>
      </c>
      <c r="B214" s="1">
        <v>0.47731620371854</v>
      </c>
      <c r="C214" s="1" t="s">
        <v>37</v>
      </c>
      <c r="D214" t="s">
        <v>1298</v>
      </c>
      <c r="E214">
        <v>305411</v>
      </c>
      <c r="F214">
        <v>337403</v>
      </c>
      <c r="G214" s="2">
        <v>0.90518163738911628</v>
      </c>
      <c r="H214">
        <v>597273</v>
      </c>
      <c r="I214">
        <v>0</v>
      </c>
    </row>
    <row r="215" spans="1:9" x14ac:dyDescent="0.3">
      <c r="A215" t="s">
        <v>997</v>
      </c>
      <c r="B215" s="1">
        <v>0.33013721093401199</v>
      </c>
      <c r="C215" s="1" t="s">
        <v>37</v>
      </c>
      <c r="D215" t="s">
        <v>22</v>
      </c>
      <c r="E215">
        <v>595023</v>
      </c>
      <c r="F215">
        <v>595023</v>
      </c>
      <c r="G215" s="2">
        <v>1</v>
      </c>
      <c r="H215">
        <v>449492</v>
      </c>
      <c r="I215">
        <v>0</v>
      </c>
    </row>
    <row r="216" spans="1:9" x14ac:dyDescent="0.3">
      <c r="A216" t="s">
        <v>371</v>
      </c>
      <c r="B216" s="1">
        <v>0.80367864436797098</v>
      </c>
      <c r="C216" s="1" t="s">
        <v>22</v>
      </c>
      <c r="D216" t="s">
        <v>1299</v>
      </c>
      <c r="E216">
        <v>430800</v>
      </c>
      <c r="F216">
        <v>430800</v>
      </c>
      <c r="G216" s="2">
        <v>1</v>
      </c>
      <c r="H216">
        <v>349240</v>
      </c>
      <c r="I216">
        <v>0</v>
      </c>
    </row>
    <row r="217" spans="1:9" x14ac:dyDescent="0.3">
      <c r="A217" t="s">
        <v>1011</v>
      </c>
      <c r="B217" s="1">
        <v>0.39551572857641698</v>
      </c>
      <c r="C217" s="1" t="s">
        <v>37</v>
      </c>
      <c r="D217" t="s">
        <v>1299</v>
      </c>
      <c r="E217">
        <v>303492</v>
      </c>
      <c r="F217">
        <v>303492</v>
      </c>
      <c r="G217" s="2">
        <v>1</v>
      </c>
      <c r="H217">
        <v>549080</v>
      </c>
      <c r="I217">
        <v>0</v>
      </c>
    </row>
    <row r="218" spans="1:9" x14ac:dyDescent="0.3">
      <c r="A218" t="s">
        <v>216</v>
      </c>
      <c r="B218" s="1">
        <v>0.78741781425958801</v>
      </c>
      <c r="C218" s="1" t="s">
        <v>22</v>
      </c>
      <c r="D218" t="s">
        <v>22</v>
      </c>
      <c r="E218">
        <v>293552</v>
      </c>
      <c r="F218">
        <v>293552</v>
      </c>
      <c r="G218" s="2">
        <v>1</v>
      </c>
      <c r="H218">
        <v>443912</v>
      </c>
      <c r="I218">
        <v>0</v>
      </c>
    </row>
    <row r="219" spans="1:9" x14ac:dyDescent="0.3">
      <c r="A219" t="s">
        <v>334</v>
      </c>
      <c r="B219" s="1">
        <v>0.53143458992904402</v>
      </c>
      <c r="C219" s="1" t="s">
        <v>37</v>
      </c>
      <c r="D219" t="s">
        <v>1300</v>
      </c>
      <c r="E219">
        <v>23525</v>
      </c>
      <c r="F219">
        <v>282300</v>
      </c>
      <c r="G219" s="2">
        <v>8.3333333333333329E-2</v>
      </c>
      <c r="H219">
        <v>577996</v>
      </c>
      <c r="I219">
        <v>0</v>
      </c>
    </row>
    <row r="220" spans="1:9" x14ac:dyDescent="0.3">
      <c r="A220" t="s">
        <v>1269</v>
      </c>
      <c r="B220" s="1">
        <v>0.19398088386923601</v>
      </c>
      <c r="C220" s="1" t="s">
        <v>37</v>
      </c>
      <c r="D220" t="s">
        <v>22</v>
      </c>
      <c r="E220">
        <v>444655</v>
      </c>
      <c r="F220">
        <v>561686</v>
      </c>
      <c r="G220" s="2">
        <v>0.79164337369989635</v>
      </c>
      <c r="H220">
        <v>817912</v>
      </c>
      <c r="I220">
        <v>817912</v>
      </c>
    </row>
    <row r="221" spans="1:9" x14ac:dyDescent="0.3">
      <c r="A221" t="s">
        <v>840</v>
      </c>
      <c r="B221" s="1">
        <v>0.49813735424243699</v>
      </c>
      <c r="C221" s="1" t="s">
        <v>37</v>
      </c>
      <c r="D221" t="s">
        <v>1300</v>
      </c>
      <c r="E221">
        <v>389324</v>
      </c>
      <c r="F221">
        <v>389324</v>
      </c>
      <c r="G221" s="2">
        <v>1</v>
      </c>
      <c r="H221">
        <v>811468</v>
      </c>
      <c r="I221">
        <v>0</v>
      </c>
    </row>
    <row r="222" spans="1:9" x14ac:dyDescent="0.3">
      <c r="A222" t="s">
        <v>495</v>
      </c>
      <c r="B222" s="1">
        <v>0.54386507858494804</v>
      </c>
      <c r="C222" s="1" t="s">
        <v>37</v>
      </c>
      <c r="D222" t="s">
        <v>22</v>
      </c>
      <c r="E222">
        <v>381461</v>
      </c>
      <c r="F222">
        <v>599434</v>
      </c>
      <c r="G222" s="2">
        <v>0.63636864108475666</v>
      </c>
      <c r="H222">
        <v>568863</v>
      </c>
      <c r="I222">
        <v>568863</v>
      </c>
    </row>
    <row r="223" spans="1:9" x14ac:dyDescent="0.3">
      <c r="A223" t="s">
        <v>539</v>
      </c>
      <c r="B223" s="1">
        <v>0.59691192366771895</v>
      </c>
      <c r="C223" s="1" t="s">
        <v>1298</v>
      </c>
      <c r="D223" t="s">
        <v>22</v>
      </c>
      <c r="E223">
        <v>230775</v>
      </c>
      <c r="F223">
        <v>230775</v>
      </c>
      <c r="G223" s="2">
        <v>1</v>
      </c>
      <c r="H223">
        <v>232548</v>
      </c>
      <c r="I223">
        <v>0</v>
      </c>
    </row>
    <row r="224" spans="1:9" x14ac:dyDescent="0.3">
      <c r="A224" t="s">
        <v>744</v>
      </c>
      <c r="B224" s="1">
        <v>0.28749179860432</v>
      </c>
      <c r="C224" s="1" t="s">
        <v>37</v>
      </c>
      <c r="D224" t="s">
        <v>1299</v>
      </c>
      <c r="E224">
        <v>271152</v>
      </c>
      <c r="F224">
        <v>324987</v>
      </c>
      <c r="G224" s="2">
        <v>0.83434722004264783</v>
      </c>
      <c r="H224">
        <v>467077</v>
      </c>
      <c r="I224">
        <v>0</v>
      </c>
    </row>
    <row r="225" spans="1:9" x14ac:dyDescent="0.3">
      <c r="A225" t="s">
        <v>1221</v>
      </c>
      <c r="B225" s="1">
        <v>0.19660048194333199</v>
      </c>
      <c r="C225" s="1" t="s">
        <v>37</v>
      </c>
      <c r="D225" t="s">
        <v>1299</v>
      </c>
      <c r="E225">
        <v>150800</v>
      </c>
      <c r="F225">
        <v>396432</v>
      </c>
      <c r="G225" s="2">
        <v>0.3803931065100698</v>
      </c>
      <c r="H225">
        <v>0</v>
      </c>
      <c r="I225">
        <v>0</v>
      </c>
    </row>
    <row r="226" spans="1:9" x14ac:dyDescent="0.3">
      <c r="A226" t="s">
        <v>336</v>
      </c>
      <c r="B226" s="1">
        <v>0.69197075406555597</v>
      </c>
      <c r="C226" s="1" t="s">
        <v>22</v>
      </c>
      <c r="D226" t="s">
        <v>1299</v>
      </c>
      <c r="E226">
        <v>214852.53</v>
      </c>
      <c r="F226">
        <v>215340</v>
      </c>
      <c r="G226" s="2">
        <v>0.99773627751462801</v>
      </c>
      <c r="H226">
        <v>471679</v>
      </c>
      <c r="I226">
        <v>0</v>
      </c>
    </row>
    <row r="227" spans="1:9" x14ac:dyDescent="0.3">
      <c r="A227" t="s">
        <v>1230</v>
      </c>
      <c r="B227" s="1">
        <v>0.28071134445658502</v>
      </c>
      <c r="C227" s="1" t="s">
        <v>37</v>
      </c>
      <c r="D227" t="s">
        <v>1299</v>
      </c>
      <c r="E227">
        <v>27500</v>
      </c>
      <c r="F227">
        <v>415440</v>
      </c>
      <c r="G227" s="2">
        <v>6.6194877720007705E-2</v>
      </c>
      <c r="H227">
        <v>0</v>
      </c>
      <c r="I227">
        <v>0</v>
      </c>
    </row>
    <row r="228" spans="1:9" x14ac:dyDescent="0.3">
      <c r="A228" t="s">
        <v>955</v>
      </c>
      <c r="B228" s="1">
        <v>0.274029302961313</v>
      </c>
      <c r="C228" s="1" t="s">
        <v>37</v>
      </c>
      <c r="D228" t="s">
        <v>22</v>
      </c>
      <c r="E228">
        <v>464675.95</v>
      </c>
      <c r="F228">
        <v>545720</v>
      </c>
      <c r="G228" s="2">
        <v>0.85149151579564619</v>
      </c>
      <c r="H228">
        <v>713496</v>
      </c>
      <c r="I228">
        <v>0</v>
      </c>
    </row>
    <row r="229" spans="1:9" x14ac:dyDescent="0.3">
      <c r="A229" t="s">
        <v>118</v>
      </c>
      <c r="B229" s="1">
        <v>0.82143971286068895</v>
      </c>
      <c r="C229" s="1" t="s">
        <v>22</v>
      </c>
      <c r="D229" t="s">
        <v>22</v>
      </c>
      <c r="E229">
        <v>271810</v>
      </c>
      <c r="F229">
        <v>289080</v>
      </c>
      <c r="G229" s="2">
        <v>0.94025875190258756</v>
      </c>
      <c r="H229">
        <v>487178</v>
      </c>
      <c r="I229">
        <v>0</v>
      </c>
    </row>
    <row r="230" spans="1:9" x14ac:dyDescent="0.3">
      <c r="A230" t="s">
        <v>312</v>
      </c>
      <c r="B230" s="1">
        <v>0.70944618886475097</v>
      </c>
      <c r="C230" s="1" t="s">
        <v>22</v>
      </c>
      <c r="D230" t="s">
        <v>1299</v>
      </c>
      <c r="E230">
        <v>79583</v>
      </c>
      <c r="F230">
        <v>98610</v>
      </c>
      <c r="G230" s="2">
        <v>0.80704796673765333</v>
      </c>
      <c r="H230">
        <v>212955</v>
      </c>
      <c r="I230">
        <v>0</v>
      </c>
    </row>
    <row r="231" spans="1:9" x14ac:dyDescent="0.3">
      <c r="A231" t="s">
        <v>655</v>
      </c>
      <c r="B231" s="1">
        <v>0.28749179860432</v>
      </c>
      <c r="C231" s="1" t="s">
        <v>37</v>
      </c>
      <c r="D231" t="s">
        <v>1299</v>
      </c>
      <c r="E231">
        <v>338400</v>
      </c>
      <c r="F231">
        <v>363300</v>
      </c>
      <c r="G231" s="2">
        <v>0.93146160198183314</v>
      </c>
      <c r="H231">
        <v>672264</v>
      </c>
      <c r="I231">
        <v>0</v>
      </c>
    </row>
    <row r="232" spans="1:9" x14ac:dyDescent="0.3">
      <c r="A232" t="s">
        <v>81</v>
      </c>
      <c r="B232" s="1">
        <v>0.80888561066713605</v>
      </c>
      <c r="C232" s="1" t="s">
        <v>22</v>
      </c>
      <c r="D232" t="s">
        <v>22</v>
      </c>
      <c r="E232">
        <v>211560</v>
      </c>
      <c r="F232">
        <v>211560</v>
      </c>
      <c r="G232" s="2">
        <v>1</v>
      </c>
      <c r="H232">
        <v>227237</v>
      </c>
      <c r="I232">
        <v>0</v>
      </c>
    </row>
    <row r="233" spans="1:9" x14ac:dyDescent="0.3">
      <c r="A233" t="s">
        <v>332</v>
      </c>
      <c r="B233" s="1">
        <v>0.651578695705745</v>
      </c>
      <c r="C233" s="1" t="s">
        <v>22</v>
      </c>
      <c r="D233" t="s">
        <v>22</v>
      </c>
      <c r="E233">
        <v>228222</v>
      </c>
      <c r="F233">
        <v>260120</v>
      </c>
      <c r="G233" s="2">
        <v>0.87737198216207901</v>
      </c>
      <c r="H233">
        <v>350748</v>
      </c>
      <c r="I233">
        <v>0</v>
      </c>
    </row>
    <row r="234" spans="1:9" x14ac:dyDescent="0.3">
      <c r="A234" t="s">
        <v>910</v>
      </c>
      <c r="B234" s="1">
        <v>0.89182894481229302</v>
      </c>
      <c r="C234" s="1" t="s">
        <v>22</v>
      </c>
      <c r="D234" t="s">
        <v>22</v>
      </c>
      <c r="E234">
        <v>186886.23</v>
      </c>
      <c r="F234">
        <v>223183</v>
      </c>
      <c r="G234" s="2">
        <v>0.83736767585344762</v>
      </c>
      <c r="H234">
        <v>426995</v>
      </c>
      <c r="I234">
        <v>0</v>
      </c>
    </row>
    <row r="235" spans="1:9" x14ac:dyDescent="0.3">
      <c r="A235" t="s">
        <v>1148</v>
      </c>
      <c r="B235" s="1">
        <v>0.21851805053300399</v>
      </c>
      <c r="C235" s="1" t="s">
        <v>37</v>
      </c>
      <c r="D235" t="s">
        <v>1298</v>
      </c>
      <c r="E235">
        <v>462550.25</v>
      </c>
      <c r="F235">
        <v>469182</v>
      </c>
      <c r="G235" s="2">
        <v>0.9858652932124421</v>
      </c>
      <c r="H235">
        <v>617068</v>
      </c>
      <c r="I235">
        <v>0</v>
      </c>
    </row>
    <row r="236" spans="1:9" x14ac:dyDescent="0.3">
      <c r="A236" t="s">
        <v>684</v>
      </c>
      <c r="B236" s="1">
        <v>0.52312490469765505</v>
      </c>
      <c r="C236" s="1" t="s">
        <v>37</v>
      </c>
      <c r="D236" t="s">
        <v>1299</v>
      </c>
      <c r="E236">
        <v>246458.54</v>
      </c>
      <c r="F236">
        <v>297401</v>
      </c>
      <c r="G236" s="2">
        <v>0.82870783891109989</v>
      </c>
      <c r="H236">
        <v>288458</v>
      </c>
      <c r="I236">
        <v>0</v>
      </c>
    </row>
    <row r="237" spans="1:9" x14ac:dyDescent="0.3">
      <c r="A237" t="s">
        <v>1282</v>
      </c>
      <c r="B237" s="1">
        <v>0.173976516655833</v>
      </c>
      <c r="C237" s="1" t="s">
        <v>37</v>
      </c>
      <c r="D237" t="s">
        <v>22</v>
      </c>
      <c r="E237">
        <v>514180</v>
      </c>
      <c r="F237">
        <v>514180</v>
      </c>
      <c r="G237" s="2">
        <v>1</v>
      </c>
      <c r="H237">
        <v>610492</v>
      </c>
      <c r="I237">
        <v>0</v>
      </c>
    </row>
    <row r="238" spans="1:9" x14ac:dyDescent="0.3">
      <c r="A238" t="s">
        <v>587</v>
      </c>
      <c r="B238" s="1">
        <v>0.64778485011833098</v>
      </c>
      <c r="C238" s="1" t="s">
        <v>22</v>
      </c>
      <c r="D238" t="s">
        <v>1299</v>
      </c>
      <c r="E238">
        <v>519708</v>
      </c>
      <c r="F238">
        <v>519708</v>
      </c>
      <c r="G238" s="2">
        <v>1</v>
      </c>
      <c r="H238">
        <v>335310</v>
      </c>
      <c r="I238">
        <v>0</v>
      </c>
    </row>
    <row r="239" spans="1:9" x14ac:dyDescent="0.3">
      <c r="A239" t="s">
        <v>235</v>
      </c>
      <c r="B239" s="1">
        <v>0.52728163675883999</v>
      </c>
      <c r="C239" s="1" t="s">
        <v>37</v>
      </c>
      <c r="D239" t="s">
        <v>22</v>
      </c>
      <c r="E239">
        <v>434753.06</v>
      </c>
      <c r="F239">
        <v>438048</v>
      </c>
      <c r="G239" s="2">
        <v>0.99247813025056619</v>
      </c>
      <c r="H239">
        <v>617518</v>
      </c>
      <c r="I239">
        <v>0</v>
      </c>
    </row>
    <row r="240" spans="1:9" x14ac:dyDescent="0.3">
      <c r="A240" t="s">
        <v>127</v>
      </c>
      <c r="B240" s="1">
        <v>0.84239494029442297</v>
      </c>
      <c r="C240" s="1" t="s">
        <v>22</v>
      </c>
      <c r="D240" t="s">
        <v>22</v>
      </c>
      <c r="E240">
        <v>236808</v>
      </c>
      <c r="F240">
        <v>236808</v>
      </c>
      <c r="G240" s="2">
        <v>1</v>
      </c>
      <c r="H240">
        <v>31255</v>
      </c>
      <c r="I240">
        <v>0</v>
      </c>
    </row>
    <row r="241" spans="1:9" x14ac:dyDescent="0.3">
      <c r="A241" t="s">
        <v>1023</v>
      </c>
      <c r="B241" s="1">
        <v>0.28749179860432</v>
      </c>
      <c r="C241" s="1" t="s">
        <v>37</v>
      </c>
      <c r="D241" t="s">
        <v>22</v>
      </c>
      <c r="E241">
        <v>54161</v>
      </c>
      <c r="F241">
        <v>398898</v>
      </c>
      <c r="G241" s="2">
        <v>0.13577656443501848</v>
      </c>
      <c r="H241">
        <v>0</v>
      </c>
      <c r="I241">
        <v>0</v>
      </c>
    </row>
    <row r="242" spans="1:9" x14ac:dyDescent="0.3">
      <c r="A242" t="s">
        <v>1050</v>
      </c>
      <c r="B242" s="1">
        <v>0.36798504709070601</v>
      </c>
      <c r="C242" s="1" t="s">
        <v>37</v>
      </c>
      <c r="D242" t="s">
        <v>22</v>
      </c>
      <c r="E242">
        <v>403351</v>
      </c>
      <c r="F242">
        <v>424580</v>
      </c>
      <c r="G242" s="2">
        <v>0.95</v>
      </c>
      <c r="H242">
        <v>560797</v>
      </c>
      <c r="I242">
        <v>0</v>
      </c>
    </row>
    <row r="243" spans="1:9" x14ac:dyDescent="0.3">
      <c r="A243" t="s">
        <v>672</v>
      </c>
      <c r="B243" s="1">
        <v>0.64397226666610996</v>
      </c>
      <c r="C243" s="1" t="s">
        <v>22</v>
      </c>
      <c r="D243" t="s">
        <v>1300</v>
      </c>
      <c r="E243">
        <v>341325</v>
      </c>
      <c r="F243">
        <v>341325</v>
      </c>
      <c r="G243" s="2">
        <v>1</v>
      </c>
      <c r="H243">
        <v>570729</v>
      </c>
      <c r="I243">
        <v>0</v>
      </c>
    </row>
    <row r="244" spans="1:9" x14ac:dyDescent="0.3">
      <c r="A244" t="s">
        <v>548</v>
      </c>
      <c r="B244" s="1">
        <v>0.69903097818952398</v>
      </c>
      <c r="C244" s="1" t="s">
        <v>22</v>
      </c>
      <c r="D244" t="s">
        <v>22</v>
      </c>
      <c r="E244">
        <v>591571.57999999996</v>
      </c>
      <c r="F244">
        <v>592394</v>
      </c>
      <c r="G244" s="2">
        <v>0.99861170099629626</v>
      </c>
      <c r="H244">
        <v>400563</v>
      </c>
      <c r="I244">
        <v>0</v>
      </c>
    </row>
    <row r="245" spans="1:9" x14ac:dyDescent="0.3">
      <c r="A245" t="s">
        <v>862</v>
      </c>
      <c r="B245" s="1">
        <v>0.45657358918776902</v>
      </c>
      <c r="C245" s="1" t="s">
        <v>37</v>
      </c>
      <c r="D245" t="s">
        <v>1300</v>
      </c>
      <c r="E245">
        <v>294110</v>
      </c>
      <c r="F245">
        <v>348547.78</v>
      </c>
      <c r="G245" s="2">
        <v>0.84381544475767423</v>
      </c>
      <c r="H245">
        <v>315879</v>
      </c>
      <c r="I245">
        <v>0</v>
      </c>
    </row>
    <row r="246" spans="1:9" x14ac:dyDescent="0.3">
      <c r="A246" t="s">
        <v>245</v>
      </c>
      <c r="B246" s="1">
        <v>0.77019525689062296</v>
      </c>
      <c r="C246" s="1" t="s">
        <v>22</v>
      </c>
      <c r="D246" t="s">
        <v>22</v>
      </c>
      <c r="E246">
        <v>151452</v>
      </c>
      <c r="F246">
        <v>151452</v>
      </c>
      <c r="G246" s="2">
        <v>1</v>
      </c>
      <c r="H246">
        <v>19505</v>
      </c>
      <c r="I246">
        <v>0</v>
      </c>
    </row>
    <row r="247" spans="1:9" x14ac:dyDescent="0.3">
      <c r="A247" t="s">
        <v>791</v>
      </c>
      <c r="B247" s="1">
        <v>0.52728163675883999</v>
      </c>
      <c r="C247" s="1" t="s">
        <v>37</v>
      </c>
      <c r="D247" t="s">
        <v>22</v>
      </c>
      <c r="E247">
        <v>129260</v>
      </c>
      <c r="F247">
        <v>355740</v>
      </c>
      <c r="G247" s="2">
        <v>0.36335525945915559</v>
      </c>
      <c r="H247">
        <v>482186</v>
      </c>
      <c r="I247">
        <v>482186</v>
      </c>
    </row>
    <row r="248" spans="1:9" x14ac:dyDescent="0.3">
      <c r="A248" t="s">
        <v>254</v>
      </c>
      <c r="B248" s="1">
        <v>0.86908112301457796</v>
      </c>
      <c r="C248" s="1" t="s">
        <v>22</v>
      </c>
      <c r="D248" t="s">
        <v>22</v>
      </c>
      <c r="E248">
        <v>1031022</v>
      </c>
      <c r="F248">
        <v>1031022</v>
      </c>
      <c r="G248" s="2">
        <v>1</v>
      </c>
      <c r="H248">
        <v>514040</v>
      </c>
      <c r="I248">
        <v>0</v>
      </c>
    </row>
    <row r="249" spans="1:9" x14ac:dyDescent="0.3">
      <c r="A249" t="s">
        <v>1234</v>
      </c>
      <c r="B249" s="1">
        <v>0.28071134445658502</v>
      </c>
      <c r="C249" s="1" t="s">
        <v>37</v>
      </c>
      <c r="D249" t="s">
        <v>1299</v>
      </c>
      <c r="E249">
        <v>302870.42</v>
      </c>
      <c r="F249">
        <v>377280</v>
      </c>
      <c r="G249" s="2">
        <v>0.80277358990670056</v>
      </c>
      <c r="H249">
        <v>707631</v>
      </c>
      <c r="I249">
        <v>0</v>
      </c>
    </row>
    <row r="250" spans="1:9" x14ac:dyDescent="0.3">
      <c r="A250" t="s">
        <v>82</v>
      </c>
      <c r="B250" s="1">
        <v>0.97365567004875897</v>
      </c>
      <c r="C250" s="1" t="s">
        <v>22</v>
      </c>
      <c r="D250" t="s">
        <v>22</v>
      </c>
      <c r="E250">
        <v>323125</v>
      </c>
      <c r="F250">
        <v>323125</v>
      </c>
      <c r="G250" s="2">
        <v>1</v>
      </c>
      <c r="H250">
        <v>517025</v>
      </c>
      <c r="I250">
        <v>0</v>
      </c>
    </row>
    <row r="251" spans="1:9" x14ac:dyDescent="0.3">
      <c r="A251" t="s">
        <v>1227</v>
      </c>
      <c r="B251" s="1">
        <v>0.15563676560744899</v>
      </c>
      <c r="C251" s="1" t="s">
        <v>37</v>
      </c>
      <c r="D251" t="s">
        <v>22</v>
      </c>
      <c r="E251">
        <v>217010.89</v>
      </c>
      <c r="F251">
        <v>236484</v>
      </c>
      <c r="G251" s="2">
        <v>0.91765569763704946</v>
      </c>
      <c r="H251">
        <v>479657</v>
      </c>
      <c r="I251">
        <v>0</v>
      </c>
    </row>
    <row r="252" spans="1:9" x14ac:dyDescent="0.3">
      <c r="A252" t="s">
        <v>1239</v>
      </c>
      <c r="B252" s="1">
        <v>0.230117844435452</v>
      </c>
      <c r="C252" s="1" t="s">
        <v>37</v>
      </c>
      <c r="D252" t="s">
        <v>1299</v>
      </c>
      <c r="E252">
        <v>150000</v>
      </c>
      <c r="F252">
        <v>546180</v>
      </c>
      <c r="G252" s="2">
        <v>0.27463473580138414</v>
      </c>
      <c r="H252">
        <v>0</v>
      </c>
      <c r="I252">
        <v>0</v>
      </c>
    </row>
    <row r="253" spans="1:9" x14ac:dyDescent="0.3">
      <c r="A253" t="s">
        <v>698</v>
      </c>
      <c r="B253" s="1">
        <v>0.55624116261078105</v>
      </c>
      <c r="C253" s="1" t="s">
        <v>1298</v>
      </c>
      <c r="D253" t="s">
        <v>1299</v>
      </c>
      <c r="E253">
        <v>338481</v>
      </c>
      <c r="F253">
        <v>338481</v>
      </c>
      <c r="G253" s="2">
        <v>1</v>
      </c>
      <c r="H253">
        <v>542875</v>
      </c>
      <c r="I253">
        <v>0</v>
      </c>
    </row>
    <row r="254" spans="1:9" x14ac:dyDescent="0.3">
      <c r="A254" t="s">
        <v>605</v>
      </c>
      <c r="B254" s="1">
        <v>0.66655913014480594</v>
      </c>
      <c r="C254" s="1" t="s">
        <v>22</v>
      </c>
      <c r="D254" t="s">
        <v>1299</v>
      </c>
      <c r="E254">
        <v>204688</v>
      </c>
      <c r="F254">
        <v>204688</v>
      </c>
      <c r="G254" s="2">
        <v>1</v>
      </c>
      <c r="H254">
        <v>415458</v>
      </c>
      <c r="I254">
        <v>0</v>
      </c>
    </row>
    <row r="255" spans="1:9" x14ac:dyDescent="0.3">
      <c r="A255" t="s">
        <v>155</v>
      </c>
      <c r="B255" s="1">
        <v>0.84459545176420703</v>
      </c>
      <c r="C255" s="1" t="s">
        <v>22</v>
      </c>
      <c r="D255" t="s">
        <v>22</v>
      </c>
      <c r="E255">
        <v>286843</v>
      </c>
      <c r="F255">
        <v>319865</v>
      </c>
      <c r="G255" s="2">
        <v>0.89676269676269671</v>
      </c>
      <c r="H255">
        <v>187205</v>
      </c>
      <c r="I255">
        <v>0</v>
      </c>
    </row>
    <row r="256" spans="1:9" x14ac:dyDescent="0.3">
      <c r="A256" t="s">
        <v>321</v>
      </c>
      <c r="B256" s="1">
        <v>0.620725975084083</v>
      </c>
      <c r="C256" s="1" t="s">
        <v>22</v>
      </c>
      <c r="D256" t="s">
        <v>1300</v>
      </c>
      <c r="E256">
        <v>249417</v>
      </c>
      <c r="F256">
        <v>271152</v>
      </c>
      <c r="G256" s="2">
        <v>0.91984200743494426</v>
      </c>
      <c r="H256">
        <v>378116</v>
      </c>
      <c r="I256">
        <v>0</v>
      </c>
    </row>
    <row r="257" spans="1:9" x14ac:dyDescent="0.3">
      <c r="A257" t="s">
        <v>1132</v>
      </c>
      <c r="B257" s="1">
        <v>0.230117844435452</v>
      </c>
      <c r="C257" s="1" t="s">
        <v>37</v>
      </c>
      <c r="D257" t="s">
        <v>22</v>
      </c>
      <c r="E257">
        <v>424992.64</v>
      </c>
      <c r="F257">
        <v>477072</v>
      </c>
      <c r="G257" s="2">
        <v>0.89083542945299665</v>
      </c>
      <c r="H257">
        <v>780514</v>
      </c>
      <c r="I257">
        <v>0</v>
      </c>
    </row>
    <row r="258" spans="1:9" x14ac:dyDescent="0.3">
      <c r="A258" t="s">
        <v>276</v>
      </c>
      <c r="B258" s="1">
        <v>0.70599813302282599</v>
      </c>
      <c r="C258" s="1" t="s">
        <v>22</v>
      </c>
      <c r="D258" t="s">
        <v>22</v>
      </c>
      <c r="E258">
        <v>231268.88</v>
      </c>
      <c r="F258">
        <v>251280</v>
      </c>
      <c r="G258" s="2">
        <v>0.92036326010824576</v>
      </c>
      <c r="H258">
        <v>301406</v>
      </c>
      <c r="I258">
        <v>0</v>
      </c>
    </row>
    <row r="259" spans="1:9" x14ac:dyDescent="0.3">
      <c r="A259" t="s">
        <v>66</v>
      </c>
      <c r="B259" s="1">
        <v>0.85104670248845304</v>
      </c>
      <c r="C259" s="1" t="s">
        <v>22</v>
      </c>
      <c r="D259" t="s">
        <v>22</v>
      </c>
      <c r="E259">
        <v>211276</v>
      </c>
      <c r="F259">
        <v>227822</v>
      </c>
      <c r="G259" s="2">
        <v>0.92737312463238841</v>
      </c>
      <c r="H259">
        <v>372211</v>
      </c>
      <c r="I259">
        <v>0</v>
      </c>
    </row>
    <row r="260" spans="1:9" x14ac:dyDescent="0.3">
      <c r="A260" t="s">
        <v>1042</v>
      </c>
      <c r="B260" s="1">
        <v>0.415605882704144</v>
      </c>
      <c r="C260" s="1" t="s">
        <v>37</v>
      </c>
      <c r="D260" t="s">
        <v>1299</v>
      </c>
      <c r="E260">
        <v>616531</v>
      </c>
      <c r="F260">
        <v>683319</v>
      </c>
      <c r="G260" s="2">
        <v>0.90225941324622905</v>
      </c>
      <c r="H260">
        <v>766598</v>
      </c>
      <c r="I260">
        <v>0</v>
      </c>
    </row>
    <row r="261" spans="1:9" x14ac:dyDescent="0.3">
      <c r="A261" t="s">
        <v>1254</v>
      </c>
      <c r="B261" s="1">
        <v>0.149177577597528</v>
      </c>
      <c r="C261" s="1" t="s">
        <v>37</v>
      </c>
      <c r="D261" t="s">
        <v>1299</v>
      </c>
      <c r="E261">
        <v>102798</v>
      </c>
      <c r="F261">
        <v>339724</v>
      </c>
      <c r="G261" s="2">
        <v>0.30259269289187696</v>
      </c>
      <c r="H261">
        <v>0</v>
      </c>
      <c r="I261">
        <v>0</v>
      </c>
    </row>
    <row r="262" spans="1:9" x14ac:dyDescent="0.3">
      <c r="A262" t="s">
        <v>1116</v>
      </c>
      <c r="B262" s="1">
        <v>0.31917349601439199</v>
      </c>
      <c r="C262" s="1" t="s">
        <v>37</v>
      </c>
      <c r="D262" t="s">
        <v>22</v>
      </c>
      <c r="E262">
        <v>414568.34</v>
      </c>
      <c r="F262">
        <v>433694</v>
      </c>
      <c r="G262" s="2">
        <v>0.9559005658367421</v>
      </c>
      <c r="H262">
        <v>586745</v>
      </c>
      <c r="I262">
        <v>0</v>
      </c>
    </row>
    <row r="263" spans="1:9" x14ac:dyDescent="0.3">
      <c r="A263" t="s">
        <v>780</v>
      </c>
      <c r="B263" s="1">
        <v>0.39153738394857002</v>
      </c>
      <c r="C263" s="1" t="s">
        <v>37</v>
      </c>
      <c r="D263" t="s">
        <v>22</v>
      </c>
      <c r="E263">
        <v>289943</v>
      </c>
      <c r="F263">
        <v>334873</v>
      </c>
      <c r="G263" s="2">
        <v>0.8658297324657408</v>
      </c>
      <c r="H263">
        <v>586117</v>
      </c>
      <c r="I263">
        <v>0</v>
      </c>
    </row>
    <row r="264" spans="1:9" x14ac:dyDescent="0.3">
      <c r="A264" t="s">
        <v>1209</v>
      </c>
      <c r="B264" s="1">
        <v>0.31556217942678599</v>
      </c>
      <c r="C264" s="1" t="s">
        <v>37</v>
      </c>
      <c r="D264" t="s">
        <v>1299</v>
      </c>
      <c r="E264">
        <v>253916</v>
      </c>
      <c r="F264">
        <v>445392</v>
      </c>
      <c r="G264" s="2">
        <v>0.57009555627402375</v>
      </c>
      <c r="H264">
        <v>828208</v>
      </c>
      <c r="I264">
        <v>828208</v>
      </c>
    </row>
    <row r="265" spans="1:9" x14ac:dyDescent="0.3">
      <c r="A265" t="s">
        <v>391</v>
      </c>
      <c r="B265" s="1">
        <v>0.93561476140660704</v>
      </c>
      <c r="C265" s="1" t="s">
        <v>22</v>
      </c>
      <c r="D265" t="s">
        <v>22</v>
      </c>
      <c r="E265">
        <v>247520</v>
      </c>
      <c r="F265">
        <v>247520</v>
      </c>
      <c r="G265" s="2">
        <v>1</v>
      </c>
      <c r="H265">
        <v>295810</v>
      </c>
      <c r="I265">
        <v>0</v>
      </c>
    </row>
    <row r="266" spans="1:9" x14ac:dyDescent="0.3">
      <c r="A266" t="s">
        <v>879</v>
      </c>
      <c r="B266" s="1">
        <v>0.30840624882365397</v>
      </c>
      <c r="C266" s="1" t="s">
        <v>37</v>
      </c>
      <c r="D266" t="s">
        <v>1298</v>
      </c>
      <c r="E266">
        <v>243371.02</v>
      </c>
      <c r="F266">
        <v>500700</v>
      </c>
      <c r="G266" s="2">
        <v>0.4860615538246455</v>
      </c>
      <c r="H266">
        <v>486773</v>
      </c>
      <c r="I266">
        <v>486773</v>
      </c>
    </row>
    <row r="267" spans="1:9" x14ac:dyDescent="0.3">
      <c r="A267" t="s">
        <v>115</v>
      </c>
      <c r="B267" s="1">
        <v>0.74574746615068999</v>
      </c>
      <c r="C267" s="1" t="s">
        <v>22</v>
      </c>
      <c r="D267" t="s">
        <v>1300</v>
      </c>
      <c r="E267">
        <v>228209</v>
      </c>
      <c r="F267">
        <v>298538</v>
      </c>
      <c r="G267" s="2">
        <v>0.76442194963455234</v>
      </c>
      <c r="H267">
        <v>118956</v>
      </c>
      <c r="I267">
        <v>0</v>
      </c>
    </row>
    <row r="268" spans="1:9" x14ac:dyDescent="0.3">
      <c r="A268" t="s">
        <v>1055</v>
      </c>
      <c r="B268" s="1">
        <v>0.25776425114690399</v>
      </c>
      <c r="C268" s="1" t="s">
        <v>37</v>
      </c>
      <c r="D268" t="s">
        <v>1299</v>
      </c>
      <c r="E268">
        <v>627487.47</v>
      </c>
      <c r="F268">
        <v>680253</v>
      </c>
      <c r="G268" s="2">
        <v>0.92243249202870103</v>
      </c>
      <c r="H268">
        <v>922547</v>
      </c>
      <c r="I268">
        <v>0</v>
      </c>
    </row>
    <row r="269" spans="1:9" x14ac:dyDescent="0.3">
      <c r="A269" t="s">
        <v>417</v>
      </c>
      <c r="B269" s="1">
        <v>0.92821805963858794</v>
      </c>
      <c r="C269" s="1" t="s">
        <v>22</v>
      </c>
      <c r="D269" t="s">
        <v>1299</v>
      </c>
      <c r="E269">
        <v>361600</v>
      </c>
      <c r="F269">
        <v>361600</v>
      </c>
      <c r="G269" s="2">
        <v>1</v>
      </c>
      <c r="H269">
        <v>826757</v>
      </c>
      <c r="I269">
        <v>0</v>
      </c>
    </row>
    <row r="270" spans="1:9" x14ac:dyDescent="0.3">
      <c r="A270" t="s">
        <v>451</v>
      </c>
      <c r="B270" s="1">
        <v>0.36026607147975698</v>
      </c>
      <c r="C270" s="1" t="s">
        <v>37</v>
      </c>
      <c r="D270" t="s">
        <v>1300</v>
      </c>
      <c r="E270">
        <v>327712</v>
      </c>
      <c r="F270">
        <v>327712</v>
      </c>
      <c r="G270" s="2">
        <v>1</v>
      </c>
      <c r="H270">
        <v>566433</v>
      </c>
      <c r="I270">
        <v>0</v>
      </c>
    </row>
    <row r="271" spans="1:9" x14ac:dyDescent="0.3">
      <c r="A271" t="s">
        <v>867</v>
      </c>
      <c r="B271" s="1">
        <v>0.47731620371854</v>
      </c>
      <c r="C271" s="1" t="s">
        <v>37</v>
      </c>
      <c r="D271" t="s">
        <v>1300</v>
      </c>
      <c r="E271">
        <v>199118</v>
      </c>
      <c r="F271">
        <v>298298</v>
      </c>
      <c r="G271" s="2">
        <v>0.66751369435933194</v>
      </c>
      <c r="H271">
        <v>541454</v>
      </c>
      <c r="I271">
        <v>541454</v>
      </c>
    </row>
    <row r="272" spans="1:9" x14ac:dyDescent="0.3">
      <c r="A272" t="s">
        <v>1198</v>
      </c>
      <c r="B272" s="1">
        <v>0.23909677846114399</v>
      </c>
      <c r="C272" s="1" t="s">
        <v>37</v>
      </c>
      <c r="D272" t="s">
        <v>1298</v>
      </c>
      <c r="E272">
        <v>313199.89</v>
      </c>
      <c r="F272">
        <v>322770</v>
      </c>
      <c r="G272" s="2">
        <v>0.97035006351271813</v>
      </c>
      <c r="H272">
        <v>411563</v>
      </c>
      <c r="I272">
        <v>0</v>
      </c>
    </row>
    <row r="273" spans="1:9" x14ac:dyDescent="0.3">
      <c r="A273" t="s">
        <v>849</v>
      </c>
      <c r="B273" s="1">
        <v>0.23308432885171801</v>
      </c>
      <c r="C273" s="1" t="s">
        <v>37</v>
      </c>
      <c r="D273" t="s">
        <v>22</v>
      </c>
      <c r="E273">
        <v>91452</v>
      </c>
      <c r="F273">
        <v>151824</v>
      </c>
      <c r="G273" s="2">
        <v>0.60235535883654756</v>
      </c>
      <c r="H273">
        <v>395649</v>
      </c>
      <c r="I273">
        <v>395649</v>
      </c>
    </row>
    <row r="274" spans="1:9" x14ac:dyDescent="0.3">
      <c r="A274" t="s">
        <v>464</v>
      </c>
      <c r="B274" s="1">
        <v>0.96242359337504901</v>
      </c>
      <c r="C274" s="1" t="s">
        <v>22</v>
      </c>
      <c r="D274" t="s">
        <v>1300</v>
      </c>
      <c r="E274">
        <v>420013.28</v>
      </c>
      <c r="F274">
        <v>452699</v>
      </c>
      <c r="G274" s="2">
        <v>0.92779811751296126</v>
      </c>
      <c r="H274">
        <v>378662</v>
      </c>
      <c r="I274">
        <v>0</v>
      </c>
    </row>
    <row r="275" spans="1:9" x14ac:dyDescent="0.3">
      <c r="A275" t="s">
        <v>562</v>
      </c>
      <c r="B275" s="1">
        <v>0.48563926208234198</v>
      </c>
      <c r="C275" s="1" t="s">
        <v>37</v>
      </c>
      <c r="D275" t="s">
        <v>22</v>
      </c>
      <c r="E275">
        <v>324819</v>
      </c>
      <c r="F275">
        <v>439673</v>
      </c>
      <c r="G275" s="2">
        <v>0.73877404343682695</v>
      </c>
      <c r="H275">
        <v>619318</v>
      </c>
      <c r="I275">
        <v>0</v>
      </c>
    </row>
    <row r="276" spans="1:9" x14ac:dyDescent="0.3">
      <c r="A276" t="s">
        <v>473</v>
      </c>
      <c r="B276" s="1">
        <v>0.60091614956163497</v>
      </c>
      <c r="C276" s="1" t="s">
        <v>22</v>
      </c>
      <c r="D276" t="s">
        <v>22</v>
      </c>
      <c r="E276">
        <v>414390</v>
      </c>
      <c r="F276">
        <v>414390</v>
      </c>
      <c r="G276" s="2">
        <v>1</v>
      </c>
      <c r="H276">
        <v>218842</v>
      </c>
      <c r="I276">
        <v>0</v>
      </c>
    </row>
    <row r="277" spans="1:9" x14ac:dyDescent="0.3">
      <c r="A277" t="s">
        <v>941</v>
      </c>
      <c r="B277" s="1">
        <v>0.415605882704144</v>
      </c>
      <c r="C277" s="1" t="s">
        <v>37</v>
      </c>
      <c r="D277" t="s">
        <v>1299</v>
      </c>
      <c r="E277">
        <v>142962</v>
      </c>
      <c r="F277">
        <v>192310</v>
      </c>
      <c r="G277" s="2">
        <v>0.74339347927824861</v>
      </c>
      <c r="H277">
        <v>473528</v>
      </c>
      <c r="I277">
        <v>0</v>
      </c>
    </row>
    <row r="278" spans="1:9" x14ac:dyDescent="0.3">
      <c r="A278" t="s">
        <v>177</v>
      </c>
      <c r="B278" s="1">
        <v>0.70599813302282599</v>
      </c>
      <c r="C278" s="1" t="s">
        <v>22</v>
      </c>
      <c r="D278" t="s">
        <v>1299</v>
      </c>
      <c r="E278">
        <v>112194.39</v>
      </c>
      <c r="F278">
        <v>115470</v>
      </c>
      <c r="G278" s="2">
        <v>0.97163237204468689</v>
      </c>
      <c r="H278">
        <v>220885</v>
      </c>
      <c r="I278">
        <v>0</v>
      </c>
    </row>
    <row r="279" spans="1:9" x14ac:dyDescent="0.3">
      <c r="A279" t="s">
        <v>884</v>
      </c>
      <c r="B279" s="1">
        <v>0.48147644794939498</v>
      </c>
      <c r="C279" s="1" t="s">
        <v>37</v>
      </c>
      <c r="D279" t="s">
        <v>1300</v>
      </c>
      <c r="E279">
        <v>328437</v>
      </c>
      <c r="F279">
        <v>457365</v>
      </c>
      <c r="G279" s="2">
        <v>0.71810698238824566</v>
      </c>
      <c r="H279">
        <v>863438</v>
      </c>
      <c r="I279">
        <v>863438</v>
      </c>
    </row>
    <row r="280" spans="1:9" x14ac:dyDescent="0.3">
      <c r="A280" t="s">
        <v>1141</v>
      </c>
      <c r="B280" s="1">
        <v>0.191387875460033</v>
      </c>
      <c r="C280" s="1" t="s">
        <v>37</v>
      </c>
      <c r="D280" t="s">
        <v>22</v>
      </c>
      <c r="E280">
        <v>381875</v>
      </c>
      <c r="F280">
        <v>447900</v>
      </c>
      <c r="G280" s="2">
        <v>0.85258986380888591</v>
      </c>
      <c r="H280">
        <v>587298</v>
      </c>
      <c r="I280">
        <v>0</v>
      </c>
    </row>
    <row r="281" spans="1:9" x14ac:dyDescent="0.3">
      <c r="A281" t="s">
        <v>563</v>
      </c>
      <c r="B281" s="1">
        <v>0.69197075406555597</v>
      </c>
      <c r="C281" s="1" t="s">
        <v>22</v>
      </c>
      <c r="D281" t="s">
        <v>1299</v>
      </c>
      <c r="E281">
        <v>278415</v>
      </c>
      <c r="F281">
        <v>305040</v>
      </c>
      <c r="G281" s="2">
        <v>0.91271636506687648</v>
      </c>
      <c r="H281">
        <v>456070</v>
      </c>
      <c r="I281">
        <v>0</v>
      </c>
    </row>
    <row r="282" spans="1:9" x14ac:dyDescent="0.3">
      <c r="A282" t="s">
        <v>195</v>
      </c>
      <c r="B282" s="1">
        <v>0.755112377731599</v>
      </c>
      <c r="C282" s="1" t="s">
        <v>22</v>
      </c>
      <c r="D282" t="s">
        <v>22</v>
      </c>
      <c r="E282">
        <v>327280</v>
      </c>
      <c r="F282">
        <v>327280</v>
      </c>
      <c r="G282" s="2">
        <v>1</v>
      </c>
      <c r="H282">
        <v>80150</v>
      </c>
      <c r="I282">
        <v>0</v>
      </c>
    </row>
    <row r="283" spans="1:9" x14ac:dyDescent="0.3">
      <c r="A283" t="s">
        <v>330</v>
      </c>
      <c r="B283" s="1">
        <v>0.72632230618037896</v>
      </c>
      <c r="C283" s="1" t="s">
        <v>22</v>
      </c>
      <c r="D283" t="s">
        <v>1299</v>
      </c>
      <c r="E283">
        <v>393646</v>
      </c>
      <c r="F283">
        <v>429432</v>
      </c>
      <c r="G283" s="2">
        <v>0.91666666666666663</v>
      </c>
      <c r="H283">
        <v>288915</v>
      </c>
      <c r="I283">
        <v>0</v>
      </c>
    </row>
    <row r="284" spans="1:9" x14ac:dyDescent="0.3">
      <c r="A284" t="s">
        <v>499</v>
      </c>
      <c r="B284" s="1">
        <v>0.57670647703532896</v>
      </c>
      <c r="C284" s="1" t="s">
        <v>1298</v>
      </c>
      <c r="D284" t="s">
        <v>1299</v>
      </c>
      <c r="E284">
        <v>122609</v>
      </c>
      <c r="F284">
        <v>248699</v>
      </c>
      <c r="G284" s="2">
        <v>0.493001580223483</v>
      </c>
      <c r="H284">
        <v>436322</v>
      </c>
      <c r="I284">
        <v>436322</v>
      </c>
    </row>
    <row r="285" spans="1:9" x14ac:dyDescent="0.3">
      <c r="A285" t="s">
        <v>703</v>
      </c>
      <c r="B285" s="1">
        <v>0.23909677846114399</v>
      </c>
      <c r="C285" s="1" t="s">
        <v>37</v>
      </c>
      <c r="D285" t="s">
        <v>22</v>
      </c>
      <c r="E285">
        <v>176273</v>
      </c>
      <c r="F285">
        <v>222978</v>
      </c>
      <c r="G285" s="2">
        <v>0.79053987388890379</v>
      </c>
      <c r="H285">
        <v>308373</v>
      </c>
      <c r="I285">
        <v>0</v>
      </c>
    </row>
    <row r="286" spans="1:9" x14ac:dyDescent="0.3">
      <c r="A286" t="s">
        <v>737</v>
      </c>
      <c r="B286" s="1">
        <v>0.45657358918776902</v>
      </c>
      <c r="C286" s="1" t="s">
        <v>37</v>
      </c>
      <c r="D286" t="s">
        <v>22</v>
      </c>
      <c r="E286">
        <v>658540</v>
      </c>
      <c r="F286">
        <v>658540</v>
      </c>
      <c r="G286" s="2">
        <v>1</v>
      </c>
      <c r="H286">
        <v>445597</v>
      </c>
      <c r="I286">
        <v>0</v>
      </c>
    </row>
    <row r="287" spans="1:9" x14ac:dyDescent="0.3">
      <c r="A287" t="s">
        <v>1274</v>
      </c>
      <c r="B287" s="1">
        <v>0.188821408698438</v>
      </c>
      <c r="C287" s="1" t="s">
        <v>37</v>
      </c>
      <c r="D287" t="s">
        <v>1299</v>
      </c>
      <c r="E287">
        <v>51593</v>
      </c>
      <c r="F287">
        <v>235088</v>
      </c>
      <c r="G287" s="2">
        <v>0.21946249914925475</v>
      </c>
      <c r="H287">
        <v>0</v>
      </c>
      <c r="I287">
        <v>0</v>
      </c>
    </row>
    <row r="288" spans="1:9" x14ac:dyDescent="0.3">
      <c r="A288" t="s">
        <v>1009</v>
      </c>
      <c r="B288" s="1">
        <v>0.42372521387730699</v>
      </c>
      <c r="C288" s="1" t="s">
        <v>37</v>
      </c>
      <c r="D288" t="s">
        <v>22</v>
      </c>
      <c r="E288">
        <v>457969.19</v>
      </c>
      <c r="F288">
        <v>491715</v>
      </c>
      <c r="G288" s="2">
        <v>0.93137120079720981</v>
      </c>
      <c r="H288">
        <v>327497</v>
      </c>
      <c r="I288">
        <v>0</v>
      </c>
    </row>
    <row r="289" spans="1:9" x14ac:dyDescent="0.3">
      <c r="A289" t="s">
        <v>412</v>
      </c>
      <c r="B289" s="1">
        <v>0.67392734054356096</v>
      </c>
      <c r="C289" s="1" t="s">
        <v>22</v>
      </c>
      <c r="D289" t="s">
        <v>1300</v>
      </c>
      <c r="E289">
        <v>176320</v>
      </c>
      <c r="F289">
        <v>176320</v>
      </c>
      <c r="G289" s="2">
        <v>1</v>
      </c>
      <c r="H289">
        <v>319867</v>
      </c>
      <c r="I289">
        <v>0</v>
      </c>
    </row>
    <row r="290" spans="1:9" x14ac:dyDescent="0.3">
      <c r="A290" t="s">
        <v>341</v>
      </c>
      <c r="B290" s="1">
        <v>0.67025369067853602</v>
      </c>
      <c r="C290" s="1" t="s">
        <v>22</v>
      </c>
      <c r="D290" t="s">
        <v>22</v>
      </c>
      <c r="E290">
        <v>110701</v>
      </c>
      <c r="F290">
        <v>154728</v>
      </c>
      <c r="G290" s="2">
        <v>0.71545550902228428</v>
      </c>
      <c r="H290">
        <v>241181</v>
      </c>
      <c r="I290">
        <v>241181</v>
      </c>
    </row>
    <row r="291" spans="1:9" x14ac:dyDescent="0.3">
      <c r="A291" t="s">
        <v>597</v>
      </c>
      <c r="B291" s="1">
        <v>0.41156304443146302</v>
      </c>
      <c r="C291" s="1" t="s">
        <v>37</v>
      </c>
      <c r="D291" t="s">
        <v>1299</v>
      </c>
      <c r="E291">
        <v>171226</v>
      </c>
      <c r="F291">
        <v>202358</v>
      </c>
      <c r="G291" s="2">
        <v>0.84615384615384615</v>
      </c>
      <c r="H291">
        <v>93230</v>
      </c>
      <c r="I291">
        <v>0</v>
      </c>
    </row>
    <row r="292" spans="1:9" x14ac:dyDescent="0.3">
      <c r="A292" t="s">
        <v>940</v>
      </c>
      <c r="B292" s="1">
        <v>0.45244076782216902</v>
      </c>
      <c r="C292" s="1" t="s">
        <v>37</v>
      </c>
      <c r="D292" t="s">
        <v>1299</v>
      </c>
      <c r="E292">
        <v>521210.95</v>
      </c>
      <c r="F292">
        <v>630888</v>
      </c>
      <c r="G292" s="2">
        <v>0.82615448383865286</v>
      </c>
      <c r="H292">
        <v>1033731</v>
      </c>
      <c r="I292">
        <v>0</v>
      </c>
    </row>
    <row r="293" spans="1:9" x14ac:dyDescent="0.3">
      <c r="A293" t="s">
        <v>498</v>
      </c>
      <c r="B293" s="1">
        <v>0.620725975084083</v>
      </c>
      <c r="C293" s="1" t="s">
        <v>22</v>
      </c>
      <c r="D293" t="s">
        <v>22</v>
      </c>
      <c r="E293">
        <v>273000</v>
      </c>
      <c r="F293">
        <v>273000</v>
      </c>
      <c r="G293" s="2">
        <v>1</v>
      </c>
      <c r="H293">
        <v>471077</v>
      </c>
      <c r="I293">
        <v>0</v>
      </c>
    </row>
    <row r="294" spans="1:9" x14ac:dyDescent="0.3">
      <c r="A294" t="s">
        <v>1099</v>
      </c>
      <c r="B294" s="1">
        <v>0.31556217942678599</v>
      </c>
      <c r="C294" s="1" t="s">
        <v>37</v>
      </c>
      <c r="D294" t="s">
        <v>1298</v>
      </c>
      <c r="E294">
        <v>264652.65999999997</v>
      </c>
      <c r="F294">
        <v>265837</v>
      </c>
      <c r="G294" s="2">
        <v>0.99554486395798925</v>
      </c>
      <c r="H294">
        <v>518574</v>
      </c>
      <c r="I294">
        <v>0</v>
      </c>
    </row>
    <row r="295" spans="1:9" x14ac:dyDescent="0.3">
      <c r="A295" t="s">
        <v>985</v>
      </c>
      <c r="B295" s="1">
        <v>0.34504605399201799</v>
      </c>
      <c r="C295" s="1" t="s">
        <v>37</v>
      </c>
      <c r="D295" t="s">
        <v>22</v>
      </c>
      <c r="E295">
        <v>681328.98</v>
      </c>
      <c r="F295">
        <v>717180</v>
      </c>
      <c r="G295" s="2">
        <v>0.95001112691374545</v>
      </c>
      <c r="H295">
        <v>490410</v>
      </c>
      <c r="I295">
        <v>0</v>
      </c>
    </row>
    <row r="296" spans="1:9" x14ac:dyDescent="0.3">
      <c r="A296" t="s">
        <v>420</v>
      </c>
      <c r="B296" s="1">
        <v>0.63242607774332404</v>
      </c>
      <c r="C296" s="1" t="s">
        <v>22</v>
      </c>
      <c r="D296" t="s">
        <v>1300</v>
      </c>
      <c r="E296">
        <v>276130</v>
      </c>
      <c r="F296">
        <v>295356</v>
      </c>
      <c r="G296" s="2">
        <v>0.93490567315375339</v>
      </c>
      <c r="H296">
        <v>488020</v>
      </c>
      <c r="I296">
        <v>0</v>
      </c>
    </row>
    <row r="297" spans="1:9" x14ac:dyDescent="0.3">
      <c r="A297" t="s">
        <v>485</v>
      </c>
      <c r="B297" s="1">
        <v>0.58886509571560197</v>
      </c>
      <c r="C297" s="1" t="s">
        <v>1298</v>
      </c>
      <c r="D297" t="s">
        <v>22</v>
      </c>
      <c r="E297">
        <v>456035</v>
      </c>
      <c r="F297">
        <v>467565</v>
      </c>
      <c r="G297" s="2">
        <v>0.97534032701335638</v>
      </c>
      <c r="H297">
        <v>321651</v>
      </c>
      <c r="I297">
        <v>0</v>
      </c>
    </row>
    <row r="298" spans="1:9" x14ac:dyDescent="0.3">
      <c r="A298" t="s">
        <v>87</v>
      </c>
      <c r="B298" s="1">
        <v>0.80629541995550202</v>
      </c>
      <c r="C298" s="1" t="s">
        <v>22</v>
      </c>
      <c r="D298" t="s">
        <v>22</v>
      </c>
      <c r="E298">
        <v>220196.47</v>
      </c>
      <c r="F298">
        <v>220692</v>
      </c>
      <c r="G298" s="2">
        <v>0.99775465354430615</v>
      </c>
      <c r="H298">
        <v>34010</v>
      </c>
      <c r="I298">
        <v>0</v>
      </c>
    </row>
    <row r="299" spans="1:9" x14ac:dyDescent="0.3">
      <c r="A299" t="s">
        <v>476</v>
      </c>
      <c r="B299" s="1">
        <v>0.59289473979442597</v>
      </c>
      <c r="C299" s="1" t="s">
        <v>1298</v>
      </c>
      <c r="D299" t="s">
        <v>1299</v>
      </c>
      <c r="E299">
        <v>91916</v>
      </c>
      <c r="F299">
        <v>139720</v>
      </c>
      <c r="G299" s="2">
        <v>0.65785857429144001</v>
      </c>
      <c r="H299">
        <v>375254</v>
      </c>
      <c r="I299">
        <v>375254</v>
      </c>
    </row>
    <row r="300" spans="1:9" x14ac:dyDescent="0.3">
      <c r="A300" t="s">
        <v>90</v>
      </c>
      <c r="B300" s="1">
        <v>0.98385528431174196</v>
      </c>
      <c r="C300" s="1" t="s">
        <v>22</v>
      </c>
      <c r="D300" t="s">
        <v>22</v>
      </c>
      <c r="E300">
        <v>117700</v>
      </c>
      <c r="F300">
        <v>129240</v>
      </c>
      <c r="G300" s="2">
        <v>0.91070875889817393</v>
      </c>
      <c r="H300">
        <v>103419</v>
      </c>
      <c r="I300">
        <v>0</v>
      </c>
    </row>
    <row r="301" spans="1:9" x14ac:dyDescent="0.3">
      <c r="A301" t="s">
        <v>1147</v>
      </c>
      <c r="B301" s="1">
        <v>0.30486220721582702</v>
      </c>
      <c r="C301" s="1" t="s">
        <v>37</v>
      </c>
      <c r="D301" t="s">
        <v>22</v>
      </c>
      <c r="E301">
        <v>395446.46</v>
      </c>
      <c r="F301">
        <v>416081</v>
      </c>
      <c r="G301" s="2">
        <v>0.95040739663671259</v>
      </c>
      <c r="H301">
        <v>532405</v>
      </c>
      <c r="I301">
        <v>0</v>
      </c>
    </row>
    <row r="302" spans="1:9" x14ac:dyDescent="0.3">
      <c r="A302" t="s">
        <v>505</v>
      </c>
      <c r="B302" s="1">
        <v>0.45244076782216902</v>
      </c>
      <c r="C302" s="1" t="s">
        <v>37</v>
      </c>
      <c r="D302" t="s">
        <v>1300</v>
      </c>
      <c r="E302">
        <v>278798.17</v>
      </c>
      <c r="F302">
        <v>320400</v>
      </c>
      <c r="G302" s="2">
        <v>0.87015658551810227</v>
      </c>
      <c r="H302">
        <v>576645</v>
      </c>
      <c r="I302">
        <v>0</v>
      </c>
    </row>
    <row r="303" spans="1:9" x14ac:dyDescent="0.3">
      <c r="A303" t="s">
        <v>838</v>
      </c>
      <c r="B303" s="1">
        <v>0.37969037943470502</v>
      </c>
      <c r="C303" s="1" t="s">
        <v>37</v>
      </c>
      <c r="D303" t="s">
        <v>22</v>
      </c>
      <c r="E303">
        <v>218363</v>
      </c>
      <c r="F303">
        <v>279156</v>
      </c>
      <c r="G303" s="2">
        <v>0.78222570892260956</v>
      </c>
      <c r="H303">
        <v>475351</v>
      </c>
      <c r="I303">
        <v>0</v>
      </c>
    </row>
    <row r="304" spans="1:9" x14ac:dyDescent="0.3">
      <c r="A304" t="s">
        <v>234</v>
      </c>
      <c r="B304" s="1">
        <v>0.80103524166727202</v>
      </c>
      <c r="C304" s="1" t="s">
        <v>22</v>
      </c>
      <c r="D304" t="s">
        <v>1300</v>
      </c>
      <c r="E304">
        <v>277668</v>
      </c>
      <c r="F304">
        <v>308728</v>
      </c>
      <c r="G304" s="2">
        <v>0.89939364100437924</v>
      </c>
      <c r="H304">
        <v>579851</v>
      </c>
      <c r="I304">
        <v>0</v>
      </c>
    </row>
    <row r="305" spans="1:9" x14ac:dyDescent="0.3">
      <c r="A305" t="s">
        <v>502</v>
      </c>
      <c r="B305" s="1">
        <v>0.66655913014480594</v>
      </c>
      <c r="C305" s="1" t="s">
        <v>22</v>
      </c>
      <c r="D305" t="s">
        <v>22</v>
      </c>
      <c r="E305">
        <v>114595</v>
      </c>
      <c r="F305">
        <v>114595</v>
      </c>
      <c r="G305" s="2">
        <v>1</v>
      </c>
      <c r="H305">
        <v>146074</v>
      </c>
      <c r="I305">
        <v>0</v>
      </c>
    </row>
    <row r="306" spans="1:9" x14ac:dyDescent="0.3">
      <c r="A306" t="s">
        <v>1068</v>
      </c>
      <c r="B306" s="1">
        <v>0.30840624882365397</v>
      </c>
      <c r="C306" s="1" t="s">
        <v>37</v>
      </c>
      <c r="D306" t="s">
        <v>22</v>
      </c>
      <c r="E306">
        <v>75360</v>
      </c>
      <c r="F306">
        <v>430920</v>
      </c>
      <c r="G306" s="2">
        <v>0.17488164856585908</v>
      </c>
      <c r="H306">
        <v>0</v>
      </c>
      <c r="I306">
        <v>0</v>
      </c>
    </row>
    <row r="307" spans="1:9" x14ac:dyDescent="0.3">
      <c r="A307" t="s">
        <v>357</v>
      </c>
      <c r="B307" s="1">
        <v>0.49397029317227698</v>
      </c>
      <c r="C307" s="1" t="s">
        <v>37</v>
      </c>
      <c r="D307" t="s">
        <v>1300</v>
      </c>
      <c r="E307">
        <v>274354</v>
      </c>
      <c r="F307">
        <v>317884</v>
      </c>
      <c r="G307" s="2">
        <v>0.86306325577883758</v>
      </c>
      <c r="H307">
        <v>594334</v>
      </c>
      <c r="I307">
        <v>0</v>
      </c>
    </row>
    <row r="308" spans="1:9" x14ac:dyDescent="0.3">
      <c r="A308" t="s">
        <v>148</v>
      </c>
      <c r="B308" s="1">
        <v>0.69197075406555597</v>
      </c>
      <c r="C308" s="1" t="s">
        <v>22</v>
      </c>
      <c r="D308" t="s">
        <v>22</v>
      </c>
      <c r="E308">
        <v>117823</v>
      </c>
      <c r="F308">
        <v>167356</v>
      </c>
      <c r="G308" s="2">
        <v>0.70402614785248219</v>
      </c>
      <c r="H308">
        <v>294466</v>
      </c>
      <c r="I308">
        <v>294466</v>
      </c>
    </row>
    <row r="309" spans="1:9" x14ac:dyDescent="0.3">
      <c r="A309" t="s">
        <v>496</v>
      </c>
      <c r="B309" s="1">
        <v>0.94832341037477696</v>
      </c>
      <c r="C309" s="1" t="s">
        <v>22</v>
      </c>
      <c r="D309" t="s">
        <v>1299</v>
      </c>
      <c r="E309">
        <v>47174</v>
      </c>
      <c r="F309">
        <v>235870</v>
      </c>
      <c r="G309" s="2">
        <v>0.2</v>
      </c>
      <c r="H309">
        <v>0</v>
      </c>
      <c r="I309">
        <v>0</v>
      </c>
    </row>
    <row r="310" spans="1:9" x14ac:dyDescent="0.3">
      <c r="A310" t="s">
        <v>500</v>
      </c>
      <c r="B310" s="1">
        <v>0.95448134079900504</v>
      </c>
      <c r="C310" s="1" t="s">
        <v>22</v>
      </c>
      <c r="D310" t="s">
        <v>22</v>
      </c>
      <c r="E310">
        <v>659813</v>
      </c>
      <c r="F310">
        <v>659813</v>
      </c>
      <c r="G310" s="2">
        <v>1</v>
      </c>
      <c r="H310">
        <v>866359</v>
      </c>
      <c r="I310">
        <v>0</v>
      </c>
    </row>
    <row r="311" spans="1:9" x14ac:dyDescent="0.3">
      <c r="A311" t="s">
        <v>161</v>
      </c>
      <c r="B311" s="1">
        <v>0.651578695705745</v>
      </c>
      <c r="C311" s="1" t="s">
        <v>22</v>
      </c>
      <c r="D311" t="s">
        <v>22</v>
      </c>
      <c r="E311">
        <v>324185</v>
      </c>
      <c r="F311">
        <v>357066</v>
      </c>
      <c r="G311" s="2">
        <v>0.907913382960013</v>
      </c>
      <c r="H311">
        <v>165245</v>
      </c>
      <c r="I311">
        <v>0</v>
      </c>
    </row>
    <row r="312" spans="1:9" x14ac:dyDescent="0.3">
      <c r="A312" t="s">
        <v>1139</v>
      </c>
      <c r="B312" s="1">
        <v>0.301341146622911</v>
      </c>
      <c r="C312" s="1" t="s">
        <v>37</v>
      </c>
      <c r="D312" t="s">
        <v>1300</v>
      </c>
      <c r="E312">
        <v>272754</v>
      </c>
      <c r="F312">
        <v>343954</v>
      </c>
      <c r="G312" s="2">
        <v>0.79299557498967888</v>
      </c>
      <c r="H312">
        <v>772808</v>
      </c>
      <c r="I312">
        <v>0</v>
      </c>
    </row>
    <row r="313" spans="1:9" x14ac:dyDescent="0.3">
      <c r="A313" t="s">
        <v>759</v>
      </c>
      <c r="B313" s="1">
        <v>0.42780066620284601</v>
      </c>
      <c r="C313" s="1" t="s">
        <v>37</v>
      </c>
      <c r="D313" t="s">
        <v>1300</v>
      </c>
      <c r="E313">
        <v>130985</v>
      </c>
      <c r="F313">
        <v>227775</v>
      </c>
      <c r="G313" s="2">
        <v>0.57506311052573811</v>
      </c>
      <c r="H313">
        <v>0</v>
      </c>
      <c r="I313">
        <v>0</v>
      </c>
    </row>
    <row r="314" spans="1:9" x14ac:dyDescent="0.3">
      <c r="A314" t="s">
        <v>903</v>
      </c>
      <c r="B314" s="1">
        <v>0.45657358918776902</v>
      </c>
      <c r="C314" s="1" t="s">
        <v>37</v>
      </c>
      <c r="D314" t="s">
        <v>1299</v>
      </c>
      <c r="E314">
        <v>225740</v>
      </c>
      <c r="F314">
        <v>240030</v>
      </c>
      <c r="G314" s="2">
        <v>0.94046577511144436</v>
      </c>
      <c r="H314">
        <v>295861</v>
      </c>
      <c r="I314">
        <v>0</v>
      </c>
    </row>
    <row r="315" spans="1:9" x14ac:dyDescent="0.3">
      <c r="A315" t="s">
        <v>487</v>
      </c>
      <c r="B315" s="1">
        <v>0.67392734054356096</v>
      </c>
      <c r="C315" s="1" t="s">
        <v>22</v>
      </c>
      <c r="D315" t="s">
        <v>1300</v>
      </c>
      <c r="E315">
        <v>506121</v>
      </c>
      <c r="F315">
        <v>552132</v>
      </c>
      <c r="G315" s="2">
        <v>0.91666666666666663</v>
      </c>
      <c r="H315">
        <v>517756</v>
      </c>
      <c r="I315">
        <v>0</v>
      </c>
    </row>
    <row r="316" spans="1:9" x14ac:dyDescent="0.3">
      <c r="A316" t="s">
        <v>108</v>
      </c>
      <c r="B316" s="1">
        <v>0.93460328030670403</v>
      </c>
      <c r="C316" s="1" t="s">
        <v>22</v>
      </c>
      <c r="D316" t="s">
        <v>22</v>
      </c>
      <c r="E316">
        <v>155766</v>
      </c>
      <c r="F316">
        <v>155766</v>
      </c>
      <c r="G316" s="2">
        <v>1</v>
      </c>
      <c r="H316">
        <v>92453</v>
      </c>
      <c r="I316">
        <v>0</v>
      </c>
    </row>
    <row r="317" spans="1:9" x14ac:dyDescent="0.3">
      <c r="A317" t="s">
        <v>966</v>
      </c>
      <c r="B317" s="1">
        <v>0.215684814978401</v>
      </c>
      <c r="C317" s="1" t="s">
        <v>37</v>
      </c>
      <c r="D317" t="s">
        <v>1299</v>
      </c>
      <c r="E317">
        <v>210465</v>
      </c>
      <c r="F317">
        <v>224496</v>
      </c>
      <c r="G317" s="2">
        <v>0.9375</v>
      </c>
      <c r="H317">
        <v>349514</v>
      </c>
      <c r="I317">
        <v>0</v>
      </c>
    </row>
    <row r="318" spans="1:9" x14ac:dyDescent="0.3">
      <c r="A318" t="s">
        <v>29</v>
      </c>
      <c r="B318" s="1">
        <v>0.86908112301457796</v>
      </c>
      <c r="C318" s="1" t="s">
        <v>22</v>
      </c>
      <c r="D318" t="s">
        <v>22</v>
      </c>
      <c r="E318">
        <v>192730</v>
      </c>
      <c r="F318">
        <v>220822</v>
      </c>
      <c r="G318" s="2">
        <v>0.87278441459637179</v>
      </c>
      <c r="H318">
        <v>186805</v>
      </c>
      <c r="I318">
        <v>0</v>
      </c>
    </row>
    <row r="319" spans="1:9" x14ac:dyDescent="0.3">
      <c r="A319" t="s">
        <v>428</v>
      </c>
      <c r="B319" s="1">
        <v>0.77313234906238304</v>
      </c>
      <c r="C319" s="1" t="s">
        <v>22</v>
      </c>
      <c r="D319" t="s">
        <v>1299</v>
      </c>
      <c r="E319">
        <v>740954.62</v>
      </c>
      <c r="F319">
        <v>754171</v>
      </c>
      <c r="G319" s="2">
        <v>0.98247561892462054</v>
      </c>
      <c r="H319">
        <v>197745</v>
      </c>
      <c r="I319">
        <v>0</v>
      </c>
    </row>
    <row r="320" spans="1:9" x14ac:dyDescent="0.3">
      <c r="A320" t="s">
        <v>112</v>
      </c>
      <c r="B320" s="1">
        <v>0.78461414253469197</v>
      </c>
      <c r="C320" s="1" t="s">
        <v>22</v>
      </c>
      <c r="D320" t="s">
        <v>22</v>
      </c>
      <c r="E320">
        <v>298770</v>
      </c>
      <c r="F320">
        <v>298770</v>
      </c>
      <c r="G320" s="2">
        <v>1</v>
      </c>
      <c r="H320">
        <v>337724</v>
      </c>
      <c r="I320">
        <v>0</v>
      </c>
    </row>
    <row r="321" spans="1:9" x14ac:dyDescent="0.3">
      <c r="A321" t="s">
        <v>1186</v>
      </c>
      <c r="B321" s="1">
        <v>0.352618674341861</v>
      </c>
      <c r="C321" s="1" t="s">
        <v>37</v>
      </c>
      <c r="D321" t="s">
        <v>1299</v>
      </c>
      <c r="E321">
        <v>303792.33</v>
      </c>
      <c r="F321">
        <v>444560.5</v>
      </c>
      <c r="G321" s="2">
        <v>0.6833543016079926</v>
      </c>
      <c r="H321">
        <v>608449</v>
      </c>
      <c r="I321">
        <v>0</v>
      </c>
    </row>
    <row r="322" spans="1:9" x14ac:dyDescent="0.3">
      <c r="A322" t="s">
        <v>628</v>
      </c>
      <c r="B322" s="1">
        <v>0.42372521387730699</v>
      </c>
      <c r="C322" s="1" t="s">
        <v>37</v>
      </c>
      <c r="D322" t="s">
        <v>1300</v>
      </c>
      <c r="E322">
        <v>395002</v>
      </c>
      <c r="F322">
        <v>432420</v>
      </c>
      <c r="G322" s="2">
        <v>0.91346838721613244</v>
      </c>
      <c r="H322">
        <v>707888</v>
      </c>
      <c r="I322">
        <v>0</v>
      </c>
    </row>
    <row r="323" spans="1:9" x14ac:dyDescent="0.3">
      <c r="A323" t="s">
        <v>1218</v>
      </c>
      <c r="B323" s="1">
        <v>0.30486220721582702</v>
      </c>
      <c r="C323" s="1" t="s">
        <v>37</v>
      </c>
      <c r="D323" t="s">
        <v>1298</v>
      </c>
      <c r="E323">
        <v>76285</v>
      </c>
      <c r="F323">
        <v>439565</v>
      </c>
      <c r="G323" s="2">
        <v>0.17354657445429003</v>
      </c>
      <c r="H323">
        <v>0</v>
      </c>
      <c r="I323">
        <v>0</v>
      </c>
    </row>
    <row r="324" spans="1:9" x14ac:dyDescent="0.3">
      <c r="A324" t="s">
        <v>818</v>
      </c>
      <c r="B324" s="1">
        <v>0.46485663160254698</v>
      </c>
      <c r="C324" s="1" t="s">
        <v>37</v>
      </c>
      <c r="D324" t="s">
        <v>1300</v>
      </c>
      <c r="E324">
        <v>323385</v>
      </c>
      <c r="F324">
        <v>323385</v>
      </c>
      <c r="G324" s="2">
        <v>1</v>
      </c>
      <c r="H324">
        <v>484251</v>
      </c>
      <c r="I324">
        <v>0</v>
      </c>
    </row>
    <row r="325" spans="1:9" x14ac:dyDescent="0.3">
      <c r="A325" t="s">
        <v>625</v>
      </c>
      <c r="B325" s="1">
        <v>0.42372521387730699</v>
      </c>
      <c r="C325" s="1" t="s">
        <v>37</v>
      </c>
      <c r="D325" t="s">
        <v>22</v>
      </c>
      <c r="E325">
        <v>391425</v>
      </c>
      <c r="F325">
        <v>453060</v>
      </c>
      <c r="G325" s="2">
        <v>0.86395841610382729</v>
      </c>
      <c r="H325">
        <v>597789</v>
      </c>
      <c r="I325">
        <v>0</v>
      </c>
    </row>
    <row r="326" spans="1:9" x14ac:dyDescent="0.3">
      <c r="A326" t="s">
        <v>581</v>
      </c>
      <c r="B326" s="1">
        <v>0.64014133976186605</v>
      </c>
      <c r="C326" s="1" t="s">
        <v>22</v>
      </c>
      <c r="D326" t="s">
        <v>1299</v>
      </c>
      <c r="E326">
        <v>166077.54</v>
      </c>
      <c r="F326">
        <v>183670</v>
      </c>
      <c r="G326" s="2">
        <v>0.90421701965481571</v>
      </c>
      <c r="H326">
        <v>404518</v>
      </c>
      <c r="I326">
        <v>0</v>
      </c>
    </row>
    <row r="327" spans="1:9" x14ac:dyDescent="0.3">
      <c r="A327" t="s">
        <v>435</v>
      </c>
      <c r="B327" s="1">
        <v>0.620725975084083</v>
      </c>
      <c r="C327" s="1" t="s">
        <v>22</v>
      </c>
      <c r="D327" t="s">
        <v>22</v>
      </c>
      <c r="E327">
        <v>469650</v>
      </c>
      <c r="F327">
        <v>500960</v>
      </c>
      <c r="G327" s="2">
        <v>0.9375</v>
      </c>
      <c r="H327">
        <v>316623</v>
      </c>
      <c r="I327">
        <v>0</v>
      </c>
    </row>
    <row r="328" spans="1:9" x14ac:dyDescent="0.3">
      <c r="A328" t="s">
        <v>762</v>
      </c>
      <c r="B328" s="1">
        <v>0.40753210815394603</v>
      </c>
      <c r="C328" s="1" t="s">
        <v>37</v>
      </c>
      <c r="D328" t="s">
        <v>1300</v>
      </c>
      <c r="E328">
        <v>241635</v>
      </c>
      <c r="F328">
        <v>303069</v>
      </c>
      <c r="G328" s="2">
        <v>0.79729368559634939</v>
      </c>
      <c r="H328">
        <v>577907</v>
      </c>
      <c r="I328">
        <v>0</v>
      </c>
    </row>
    <row r="329" spans="1:9" x14ac:dyDescent="0.3">
      <c r="A329" t="s">
        <v>875</v>
      </c>
      <c r="B329" s="1">
        <v>0.46485663160254698</v>
      </c>
      <c r="C329" s="1" t="s">
        <v>37</v>
      </c>
      <c r="D329" t="s">
        <v>1298</v>
      </c>
      <c r="E329">
        <v>488284</v>
      </c>
      <c r="F329">
        <v>548492</v>
      </c>
      <c r="G329" s="2">
        <v>0.89022993954332974</v>
      </c>
      <c r="H329">
        <v>796926</v>
      </c>
      <c r="I329">
        <v>0</v>
      </c>
    </row>
    <row r="330" spans="1:9" x14ac:dyDescent="0.3">
      <c r="A330" t="s">
        <v>876</v>
      </c>
      <c r="B330" s="1">
        <v>0.415605882704144</v>
      </c>
      <c r="C330" s="1" t="s">
        <v>37</v>
      </c>
      <c r="D330" t="s">
        <v>1299</v>
      </c>
      <c r="E330">
        <v>135020.06</v>
      </c>
      <c r="F330">
        <v>164856</v>
      </c>
      <c r="G330" s="2">
        <v>0.81901817343621097</v>
      </c>
      <c r="H330">
        <v>96902</v>
      </c>
      <c r="I330">
        <v>0</v>
      </c>
    </row>
    <row r="331" spans="1:9" x14ac:dyDescent="0.3">
      <c r="A331" t="s">
        <v>397</v>
      </c>
      <c r="B331" s="1">
        <v>0.65910864098686495</v>
      </c>
      <c r="C331" s="1" t="s">
        <v>22</v>
      </c>
      <c r="D331" t="s">
        <v>22</v>
      </c>
      <c r="E331">
        <v>260131.6</v>
      </c>
      <c r="F331">
        <v>260169</v>
      </c>
      <c r="G331" s="2">
        <v>0.99985624728541833</v>
      </c>
      <c r="H331">
        <v>62733</v>
      </c>
      <c r="I331">
        <v>0</v>
      </c>
    </row>
    <row r="332" spans="1:9" x14ac:dyDescent="0.3">
      <c r="A332" t="s">
        <v>715</v>
      </c>
      <c r="B332" s="1">
        <v>0.63242607774332404</v>
      </c>
      <c r="C332" s="1" t="s">
        <v>22</v>
      </c>
      <c r="D332" t="s">
        <v>22</v>
      </c>
      <c r="E332">
        <v>243020</v>
      </c>
      <c r="F332">
        <v>271370</v>
      </c>
      <c r="G332" s="2">
        <v>0.89553008807163648</v>
      </c>
      <c r="H332">
        <v>564914</v>
      </c>
      <c r="I332">
        <v>0</v>
      </c>
    </row>
    <row r="333" spans="1:9" x14ac:dyDescent="0.3">
      <c r="A333" t="s">
        <v>513</v>
      </c>
      <c r="B333" s="1">
        <v>0.51480239797216398</v>
      </c>
      <c r="C333" s="1" t="s">
        <v>37</v>
      </c>
      <c r="D333" t="s">
        <v>22</v>
      </c>
      <c r="E333">
        <v>472195</v>
      </c>
      <c r="F333">
        <v>937700</v>
      </c>
      <c r="G333" s="2">
        <v>0.50356723898901568</v>
      </c>
      <c r="H333">
        <v>0</v>
      </c>
      <c r="I333">
        <v>0</v>
      </c>
    </row>
    <row r="334" spans="1:9" x14ac:dyDescent="0.3">
      <c r="A334" t="s">
        <v>518</v>
      </c>
      <c r="B334" s="1">
        <v>0.72962328570012902</v>
      </c>
      <c r="C334" s="1" t="s">
        <v>22</v>
      </c>
      <c r="D334" t="s">
        <v>1300</v>
      </c>
      <c r="E334">
        <v>283928</v>
      </c>
      <c r="F334">
        <v>298844</v>
      </c>
      <c r="G334" s="2">
        <v>0.95008767115953474</v>
      </c>
      <c r="H334">
        <v>522245</v>
      </c>
      <c r="I334">
        <v>0</v>
      </c>
    </row>
    <row r="335" spans="1:9" x14ac:dyDescent="0.3">
      <c r="A335" t="s">
        <v>1008</v>
      </c>
      <c r="B335" s="1">
        <v>0.24831306118801499</v>
      </c>
      <c r="C335" s="1" t="s">
        <v>37</v>
      </c>
      <c r="D335" t="s">
        <v>1299</v>
      </c>
      <c r="E335">
        <v>174297</v>
      </c>
      <c r="F335">
        <v>449552</v>
      </c>
      <c r="G335" s="2">
        <v>0.38771265615546141</v>
      </c>
      <c r="H335">
        <v>0</v>
      </c>
      <c r="I335">
        <v>0</v>
      </c>
    </row>
    <row r="336" spans="1:9" x14ac:dyDescent="0.3">
      <c r="A336" t="s">
        <v>1160</v>
      </c>
      <c r="B336" s="1">
        <v>0.38362424309204901</v>
      </c>
      <c r="C336" s="1" t="s">
        <v>37</v>
      </c>
      <c r="D336" t="s">
        <v>22</v>
      </c>
      <c r="E336">
        <v>189508</v>
      </c>
      <c r="F336">
        <v>189508</v>
      </c>
      <c r="G336" s="2">
        <v>1</v>
      </c>
      <c r="H336">
        <v>371282</v>
      </c>
      <c r="I336">
        <v>0</v>
      </c>
    </row>
    <row r="337" spans="1:9" x14ac:dyDescent="0.3">
      <c r="A337" t="s">
        <v>1124</v>
      </c>
      <c r="B337" s="1">
        <v>0.21851805053300399</v>
      </c>
      <c r="C337" s="1" t="s">
        <v>37</v>
      </c>
      <c r="D337" t="s">
        <v>22</v>
      </c>
      <c r="E337">
        <v>206580</v>
      </c>
      <c r="F337">
        <v>485600</v>
      </c>
      <c r="G337" s="2">
        <v>0.42541186161449751</v>
      </c>
      <c r="H337">
        <v>0</v>
      </c>
      <c r="I337">
        <v>0</v>
      </c>
    </row>
    <row r="338" spans="1:9" x14ac:dyDescent="0.3">
      <c r="A338" t="s">
        <v>785</v>
      </c>
      <c r="B338" s="1">
        <v>0.82865720951371402</v>
      </c>
      <c r="C338" s="1" t="s">
        <v>22</v>
      </c>
      <c r="D338" t="s">
        <v>1299</v>
      </c>
      <c r="E338">
        <v>186100</v>
      </c>
      <c r="F338">
        <v>186100</v>
      </c>
      <c r="G338" s="2">
        <v>1</v>
      </c>
      <c r="H338">
        <v>456959</v>
      </c>
      <c r="I338">
        <v>0</v>
      </c>
    </row>
    <row r="339" spans="1:9" x14ac:dyDescent="0.3">
      <c r="A339" t="s">
        <v>1125</v>
      </c>
      <c r="B339" s="1">
        <v>0.15783995074860099</v>
      </c>
      <c r="C339" s="1" t="s">
        <v>37</v>
      </c>
      <c r="D339" t="s">
        <v>1299</v>
      </c>
      <c r="E339">
        <v>320860.99</v>
      </c>
      <c r="F339">
        <v>326240</v>
      </c>
      <c r="G339" s="2">
        <v>0.98351210765080921</v>
      </c>
      <c r="H339">
        <v>158826</v>
      </c>
      <c r="I339">
        <v>0</v>
      </c>
    </row>
    <row r="340" spans="1:9" x14ac:dyDescent="0.3">
      <c r="A340" t="s">
        <v>455</v>
      </c>
      <c r="B340" s="1">
        <v>0.93561476140660704</v>
      </c>
      <c r="C340" s="1" t="s">
        <v>22</v>
      </c>
      <c r="D340" t="s">
        <v>1299</v>
      </c>
      <c r="E340">
        <v>180320</v>
      </c>
      <c r="F340">
        <v>180320</v>
      </c>
      <c r="G340" s="2">
        <v>1</v>
      </c>
      <c r="H340">
        <v>206616</v>
      </c>
      <c r="I340">
        <v>0</v>
      </c>
    </row>
    <row r="341" spans="1:9" x14ac:dyDescent="0.3">
      <c r="A341" t="s">
        <v>1242</v>
      </c>
      <c r="B341" s="1">
        <v>0.20191960663382999</v>
      </c>
      <c r="C341" s="1" t="s">
        <v>37</v>
      </c>
      <c r="D341" t="s">
        <v>22</v>
      </c>
      <c r="E341">
        <v>391163.54</v>
      </c>
      <c r="F341">
        <v>400626</v>
      </c>
      <c r="G341" s="2">
        <v>0.97638081402604915</v>
      </c>
      <c r="H341">
        <v>596072</v>
      </c>
      <c r="I341">
        <v>0</v>
      </c>
    </row>
    <row r="342" spans="1:9" x14ac:dyDescent="0.3">
      <c r="A342" t="s">
        <v>1031</v>
      </c>
      <c r="B342" s="1">
        <v>0.36798504709070601</v>
      </c>
      <c r="C342" s="1" t="s">
        <v>37</v>
      </c>
      <c r="D342" t="s">
        <v>22</v>
      </c>
      <c r="E342">
        <v>294742</v>
      </c>
      <c r="F342">
        <v>451744</v>
      </c>
      <c r="G342" s="2">
        <v>0.65245360204009351</v>
      </c>
      <c r="H342">
        <v>0</v>
      </c>
      <c r="I342">
        <v>0</v>
      </c>
    </row>
    <row r="343" spans="1:9" x14ac:dyDescent="0.3">
      <c r="A343" t="s">
        <v>515</v>
      </c>
      <c r="B343" s="1">
        <v>0.375772262455286</v>
      </c>
      <c r="C343" s="1" t="s">
        <v>37</v>
      </c>
      <c r="D343" t="s">
        <v>1300</v>
      </c>
      <c r="E343">
        <v>459541</v>
      </c>
      <c r="F343">
        <v>489855</v>
      </c>
      <c r="G343" s="2">
        <v>0.93811638137816289</v>
      </c>
      <c r="H343">
        <v>465233</v>
      </c>
      <c r="I343">
        <v>0</v>
      </c>
    </row>
    <row r="344" spans="1:9" x14ac:dyDescent="0.3">
      <c r="A344" t="s">
        <v>259</v>
      </c>
      <c r="B344" s="1">
        <v>0.69551237074285899</v>
      </c>
      <c r="C344" s="1" t="s">
        <v>22</v>
      </c>
      <c r="D344" t="s">
        <v>1299</v>
      </c>
      <c r="E344">
        <v>168784</v>
      </c>
      <c r="F344">
        <v>179333</v>
      </c>
      <c r="G344" s="2">
        <v>0.94117647058823528</v>
      </c>
      <c r="H344">
        <v>155130</v>
      </c>
      <c r="I344">
        <v>0</v>
      </c>
    </row>
    <row r="345" spans="1:9" x14ac:dyDescent="0.3">
      <c r="A345" t="s">
        <v>1223</v>
      </c>
      <c r="B345" s="1">
        <v>0.21009853624379299</v>
      </c>
      <c r="C345" s="1" t="s">
        <v>37</v>
      </c>
      <c r="D345" t="s">
        <v>1299</v>
      </c>
      <c r="E345">
        <v>151419</v>
      </c>
      <c r="F345">
        <v>290323</v>
      </c>
      <c r="G345" s="2">
        <v>0.52155357997816221</v>
      </c>
      <c r="H345">
        <v>586263</v>
      </c>
      <c r="I345">
        <v>586263</v>
      </c>
    </row>
    <row r="346" spans="1:9" x14ac:dyDescent="0.3">
      <c r="A346" t="s">
        <v>544</v>
      </c>
      <c r="B346" s="1">
        <v>0.59691192366771895</v>
      </c>
      <c r="C346" s="1" t="s">
        <v>1298</v>
      </c>
      <c r="D346" t="s">
        <v>1300</v>
      </c>
      <c r="E346">
        <v>290914</v>
      </c>
      <c r="F346">
        <v>335104</v>
      </c>
      <c r="G346" s="2">
        <v>0.86813049083269667</v>
      </c>
      <c r="H346">
        <v>256134</v>
      </c>
      <c r="I346">
        <v>0</v>
      </c>
    </row>
    <row r="347" spans="1:9" x14ac:dyDescent="0.3">
      <c r="A347" t="s">
        <v>154</v>
      </c>
      <c r="B347" s="1">
        <v>0.755112377731599</v>
      </c>
      <c r="C347" s="1" t="s">
        <v>22</v>
      </c>
      <c r="D347" t="s">
        <v>22</v>
      </c>
      <c r="E347">
        <v>136351.20000000001</v>
      </c>
      <c r="F347">
        <v>244941</v>
      </c>
      <c r="G347" s="2">
        <v>0.55666956532389433</v>
      </c>
      <c r="H347">
        <v>235011</v>
      </c>
      <c r="I347">
        <v>235011</v>
      </c>
    </row>
    <row r="348" spans="1:9" x14ac:dyDescent="0.3">
      <c r="A348" t="s">
        <v>131</v>
      </c>
      <c r="B348" s="1">
        <v>0.97902397386724305</v>
      </c>
      <c r="C348" s="1" t="s">
        <v>22</v>
      </c>
      <c r="D348" t="s">
        <v>22</v>
      </c>
      <c r="E348">
        <v>237864</v>
      </c>
      <c r="F348">
        <v>237864</v>
      </c>
      <c r="G348" s="2">
        <v>1</v>
      </c>
      <c r="H348">
        <v>207883</v>
      </c>
      <c r="I348">
        <v>0</v>
      </c>
    </row>
    <row r="349" spans="1:9" x14ac:dyDescent="0.3">
      <c r="A349" t="s">
        <v>524</v>
      </c>
      <c r="B349" s="1">
        <v>0.70599813302282599</v>
      </c>
      <c r="C349" s="1" t="s">
        <v>22</v>
      </c>
      <c r="D349" t="s">
        <v>22</v>
      </c>
      <c r="E349">
        <v>206368.54</v>
      </c>
      <c r="F349">
        <v>217626</v>
      </c>
      <c r="G349" s="2">
        <v>0.94827153005615139</v>
      </c>
      <c r="H349">
        <v>109421</v>
      </c>
      <c r="I349">
        <v>0</v>
      </c>
    </row>
    <row r="350" spans="1:9" x14ac:dyDescent="0.3">
      <c r="A350" t="s">
        <v>511</v>
      </c>
      <c r="B350" s="1">
        <v>0.67757975074180699</v>
      </c>
      <c r="C350" s="1" t="s">
        <v>22</v>
      </c>
      <c r="D350" t="s">
        <v>1299</v>
      </c>
      <c r="E350">
        <v>340510</v>
      </c>
      <c r="F350">
        <v>340510</v>
      </c>
      <c r="G350" s="2">
        <v>1</v>
      </c>
      <c r="H350">
        <v>427910</v>
      </c>
      <c r="I350">
        <v>0</v>
      </c>
    </row>
    <row r="351" spans="1:9" x14ac:dyDescent="0.3">
      <c r="A351" t="s">
        <v>85</v>
      </c>
      <c r="B351" s="1">
        <v>0.890210313827829</v>
      </c>
      <c r="C351" s="1" t="s">
        <v>22</v>
      </c>
      <c r="D351" t="s">
        <v>22</v>
      </c>
      <c r="E351">
        <v>184770</v>
      </c>
      <c r="F351">
        <v>202524</v>
      </c>
      <c r="G351" s="2">
        <v>0.91233631569591755</v>
      </c>
      <c r="H351">
        <v>196445</v>
      </c>
      <c r="I351">
        <v>0</v>
      </c>
    </row>
    <row r="352" spans="1:9" x14ac:dyDescent="0.3">
      <c r="A352" t="s">
        <v>426</v>
      </c>
      <c r="B352" s="1">
        <v>0.74574746615068999</v>
      </c>
      <c r="C352" s="1" t="s">
        <v>22</v>
      </c>
      <c r="D352" t="s">
        <v>1299</v>
      </c>
      <c r="E352">
        <v>289348</v>
      </c>
      <c r="F352">
        <v>373370</v>
      </c>
      <c r="G352" s="2">
        <v>0.77496317325976916</v>
      </c>
      <c r="H352">
        <v>498530</v>
      </c>
      <c r="I352">
        <v>0</v>
      </c>
    </row>
    <row r="353" spans="1:9" x14ac:dyDescent="0.3">
      <c r="A353" t="s">
        <v>122</v>
      </c>
      <c r="B353" s="1">
        <v>0.77892662583977301</v>
      </c>
      <c r="C353" s="1" t="s">
        <v>22</v>
      </c>
      <c r="D353" t="s">
        <v>22</v>
      </c>
      <c r="E353">
        <v>240184</v>
      </c>
      <c r="F353">
        <v>240184</v>
      </c>
      <c r="G353" s="2">
        <v>1</v>
      </c>
      <c r="H353">
        <v>361213</v>
      </c>
      <c r="I353">
        <v>0</v>
      </c>
    </row>
    <row r="354" spans="1:9" x14ac:dyDescent="0.3">
      <c r="A354" t="s">
        <v>457</v>
      </c>
      <c r="B354" s="1">
        <v>0.74889514959551196</v>
      </c>
      <c r="C354" s="1" t="s">
        <v>22</v>
      </c>
      <c r="D354" t="s">
        <v>1300</v>
      </c>
      <c r="E354">
        <v>292297</v>
      </c>
      <c r="F354">
        <v>453792</v>
      </c>
      <c r="G354" s="2">
        <v>0.64412109512728299</v>
      </c>
      <c r="H354">
        <v>828792</v>
      </c>
      <c r="I354">
        <v>828792</v>
      </c>
    </row>
    <row r="355" spans="1:9" x14ac:dyDescent="0.3">
      <c r="A355" t="s">
        <v>627</v>
      </c>
      <c r="B355" s="1">
        <v>0.48980406967339701</v>
      </c>
      <c r="C355" s="1" t="s">
        <v>37</v>
      </c>
      <c r="D355" t="s">
        <v>22</v>
      </c>
      <c r="E355">
        <v>266169</v>
      </c>
      <c r="F355">
        <v>266169</v>
      </c>
      <c r="G355" s="2">
        <v>1</v>
      </c>
      <c r="H355">
        <v>239068</v>
      </c>
      <c r="I355">
        <v>0</v>
      </c>
    </row>
    <row r="356" spans="1:9" x14ac:dyDescent="0.3">
      <c r="A356" t="s">
        <v>199</v>
      </c>
      <c r="B356" s="1">
        <v>0.752016822536827</v>
      </c>
      <c r="C356" s="1" t="s">
        <v>22</v>
      </c>
      <c r="D356" t="s">
        <v>22</v>
      </c>
      <c r="E356">
        <v>321277.26</v>
      </c>
      <c r="F356">
        <v>353397</v>
      </c>
      <c r="G356" s="2">
        <v>0.90911145255902004</v>
      </c>
      <c r="H356">
        <v>393893</v>
      </c>
      <c r="I356">
        <v>0</v>
      </c>
    </row>
    <row r="357" spans="1:9" x14ac:dyDescent="0.3">
      <c r="A357" t="s">
        <v>301</v>
      </c>
      <c r="B357" s="1">
        <v>0.72962328570012902</v>
      </c>
      <c r="C357" s="1" t="s">
        <v>22</v>
      </c>
      <c r="D357" t="s">
        <v>1299</v>
      </c>
      <c r="E357">
        <v>154330</v>
      </c>
      <c r="F357">
        <v>154330</v>
      </c>
      <c r="G357" s="2">
        <v>1</v>
      </c>
      <c r="H357">
        <v>264790</v>
      </c>
      <c r="I357">
        <v>0</v>
      </c>
    </row>
    <row r="358" spans="1:9" x14ac:dyDescent="0.3">
      <c r="A358" t="s">
        <v>224</v>
      </c>
      <c r="B358" s="1">
        <v>0.82865720951371402</v>
      </c>
      <c r="C358" s="1" t="s">
        <v>22</v>
      </c>
      <c r="D358" t="s">
        <v>1299</v>
      </c>
      <c r="E358">
        <v>357014</v>
      </c>
      <c r="F358">
        <v>357014</v>
      </c>
      <c r="G358" s="2">
        <v>1</v>
      </c>
      <c r="H358">
        <v>327116</v>
      </c>
      <c r="I358">
        <v>0</v>
      </c>
    </row>
    <row r="359" spans="1:9" x14ac:dyDescent="0.3">
      <c r="A359" t="s">
        <v>1267</v>
      </c>
      <c r="B359" s="1">
        <v>0.13496532503002101</v>
      </c>
      <c r="C359" s="1" t="s">
        <v>37</v>
      </c>
      <c r="D359" t="s">
        <v>1299</v>
      </c>
      <c r="E359">
        <v>54396</v>
      </c>
      <c r="F359">
        <v>326376</v>
      </c>
      <c r="G359" s="2">
        <v>0.16666666666666666</v>
      </c>
      <c r="H359">
        <v>440724</v>
      </c>
      <c r="I359">
        <v>440724</v>
      </c>
    </row>
    <row r="360" spans="1:9" x14ac:dyDescent="0.3">
      <c r="A360" t="s">
        <v>1155</v>
      </c>
      <c r="B360" s="1">
        <v>0.21287830756363299</v>
      </c>
      <c r="C360" s="1" t="s">
        <v>37</v>
      </c>
      <c r="D360" t="s">
        <v>1299</v>
      </c>
      <c r="E360">
        <v>1501</v>
      </c>
      <c r="F360">
        <v>359205</v>
      </c>
      <c r="G360" s="2">
        <v>4.1786723458749186E-3</v>
      </c>
      <c r="H360">
        <v>0</v>
      </c>
      <c r="I360">
        <v>0</v>
      </c>
    </row>
    <row r="361" spans="1:9" x14ac:dyDescent="0.3">
      <c r="A361" t="s">
        <v>767</v>
      </c>
      <c r="B361" s="1">
        <v>0.57670647703532896</v>
      </c>
      <c r="C361" s="1" t="s">
        <v>1298</v>
      </c>
      <c r="D361" t="s">
        <v>22</v>
      </c>
      <c r="E361">
        <v>283675.03999999998</v>
      </c>
      <c r="F361">
        <v>323322</v>
      </c>
      <c r="G361" s="2">
        <v>0.8773762379299892</v>
      </c>
      <c r="H361">
        <v>626865</v>
      </c>
      <c r="I361">
        <v>0</v>
      </c>
    </row>
    <row r="362" spans="1:9" x14ac:dyDescent="0.3">
      <c r="A362" t="s">
        <v>1047</v>
      </c>
      <c r="B362" s="1">
        <v>0.38757339875601199</v>
      </c>
      <c r="C362" s="1" t="s">
        <v>37</v>
      </c>
      <c r="D362" t="s">
        <v>1299</v>
      </c>
      <c r="E362">
        <v>518652</v>
      </c>
      <c r="F362">
        <v>547466</v>
      </c>
      <c r="G362" s="2">
        <v>0.94736842105263153</v>
      </c>
      <c r="H362">
        <v>726398</v>
      </c>
      <c r="I362">
        <v>0</v>
      </c>
    </row>
    <row r="363" spans="1:9" x14ac:dyDescent="0.3">
      <c r="A363" t="s">
        <v>1277</v>
      </c>
      <c r="B363" s="1">
        <v>0.113268186227016</v>
      </c>
      <c r="C363" s="1" t="s">
        <v>37</v>
      </c>
      <c r="D363" t="s">
        <v>1299</v>
      </c>
      <c r="E363">
        <v>584811</v>
      </c>
      <c r="F363">
        <v>651595</v>
      </c>
      <c r="G363" s="2">
        <v>0.89750688694664627</v>
      </c>
      <c r="H363">
        <v>1056714</v>
      </c>
      <c r="I363">
        <v>0</v>
      </c>
    </row>
    <row r="364" spans="1:9" x14ac:dyDescent="0.3">
      <c r="A364" t="s">
        <v>1019</v>
      </c>
      <c r="B364" s="1">
        <v>0.38757339875601199</v>
      </c>
      <c r="C364" s="1" t="s">
        <v>37</v>
      </c>
      <c r="D364" t="s">
        <v>1300</v>
      </c>
      <c r="E364">
        <v>270529.69</v>
      </c>
      <c r="F364">
        <v>291326</v>
      </c>
      <c r="G364" s="2">
        <v>0.92861498802029341</v>
      </c>
      <c r="H364">
        <v>544556</v>
      </c>
      <c r="I364">
        <v>0</v>
      </c>
    </row>
    <row r="365" spans="1:9" x14ac:dyDescent="0.3">
      <c r="A365" t="s">
        <v>551</v>
      </c>
      <c r="B365" s="1">
        <v>0.64014133976186605</v>
      </c>
      <c r="C365" s="1" t="s">
        <v>22</v>
      </c>
      <c r="D365" t="s">
        <v>22</v>
      </c>
      <c r="E365">
        <v>261641.05</v>
      </c>
      <c r="F365">
        <v>292605</v>
      </c>
      <c r="G365" s="2">
        <v>0.89417832914680195</v>
      </c>
      <c r="H365">
        <v>478049</v>
      </c>
      <c r="I365">
        <v>0</v>
      </c>
    </row>
    <row r="366" spans="1:9" x14ac:dyDescent="0.3">
      <c r="A366" t="s">
        <v>249</v>
      </c>
      <c r="B366" s="1">
        <v>0.96852075520704894</v>
      </c>
      <c r="C366" s="1" t="s">
        <v>22</v>
      </c>
      <c r="D366" t="s">
        <v>1300</v>
      </c>
      <c r="E366">
        <v>236223</v>
      </c>
      <c r="F366">
        <v>236223</v>
      </c>
      <c r="G366" s="2">
        <v>1</v>
      </c>
      <c r="H366">
        <v>326795</v>
      </c>
      <c r="I366">
        <v>0</v>
      </c>
    </row>
    <row r="367" spans="1:9" x14ac:dyDescent="0.3">
      <c r="A367" t="s">
        <v>49</v>
      </c>
      <c r="B367" s="1">
        <v>0.90403769181312699</v>
      </c>
      <c r="C367" s="1" t="s">
        <v>22</v>
      </c>
      <c r="D367" t="s">
        <v>1299</v>
      </c>
      <c r="E367">
        <v>359642</v>
      </c>
      <c r="F367">
        <v>389571</v>
      </c>
      <c r="G367" s="2">
        <v>0.92317446627187338</v>
      </c>
      <c r="H367">
        <v>500054</v>
      </c>
      <c r="I367">
        <v>0</v>
      </c>
    </row>
    <row r="368" spans="1:9" x14ac:dyDescent="0.3">
      <c r="A368" t="s">
        <v>669</v>
      </c>
      <c r="B368" s="1">
        <v>0.50230467408203305</v>
      </c>
      <c r="C368" s="1" t="s">
        <v>37</v>
      </c>
      <c r="D368" t="s">
        <v>1300</v>
      </c>
      <c r="E368">
        <v>402574.52</v>
      </c>
      <c r="F368">
        <v>412776</v>
      </c>
      <c r="G368" s="2">
        <v>0.97528567552377077</v>
      </c>
      <c r="H368">
        <v>774957</v>
      </c>
      <c r="I368">
        <v>0</v>
      </c>
    </row>
    <row r="369" spans="1:9" x14ac:dyDescent="0.3">
      <c r="A369" t="s">
        <v>387</v>
      </c>
      <c r="B369" s="1">
        <v>0.77019525689062296</v>
      </c>
      <c r="C369" s="1" t="s">
        <v>22</v>
      </c>
      <c r="D369" t="s">
        <v>22</v>
      </c>
      <c r="E369">
        <v>202349.86</v>
      </c>
      <c r="F369">
        <v>247507</v>
      </c>
      <c r="G369" s="2">
        <v>0.81755206923440549</v>
      </c>
      <c r="H369">
        <v>41521</v>
      </c>
      <c r="I369">
        <v>0</v>
      </c>
    </row>
    <row r="370" spans="1:9" x14ac:dyDescent="0.3">
      <c r="A370" t="s">
        <v>364</v>
      </c>
      <c r="B370" s="1">
        <v>0.58077045062592403</v>
      </c>
      <c r="C370" s="1" t="s">
        <v>1298</v>
      </c>
      <c r="D370" t="s">
        <v>22</v>
      </c>
      <c r="E370">
        <v>389504</v>
      </c>
      <c r="F370">
        <v>389504</v>
      </c>
      <c r="G370" s="2">
        <v>1</v>
      </c>
      <c r="H370">
        <v>363897</v>
      </c>
      <c r="I370">
        <v>0</v>
      </c>
    </row>
    <row r="371" spans="1:9" x14ac:dyDescent="0.3">
      <c r="A371" t="s">
        <v>648</v>
      </c>
      <c r="B371" s="1">
        <v>0.54386507858494804</v>
      </c>
      <c r="C371" s="1" t="s">
        <v>37</v>
      </c>
      <c r="D371" t="s">
        <v>1300</v>
      </c>
      <c r="E371">
        <v>247140</v>
      </c>
      <c r="F371">
        <v>377384</v>
      </c>
      <c r="G371" s="2">
        <v>0.65487673033302951</v>
      </c>
      <c r="H371">
        <v>720286</v>
      </c>
      <c r="I371">
        <v>720286</v>
      </c>
    </row>
    <row r="372" spans="1:9" x14ac:dyDescent="0.3">
      <c r="A372" t="s">
        <v>267</v>
      </c>
      <c r="B372" s="1">
        <v>0.94993300656572899</v>
      </c>
      <c r="C372" s="1" t="s">
        <v>22</v>
      </c>
      <c r="D372" t="s">
        <v>22</v>
      </c>
      <c r="E372">
        <v>453618</v>
      </c>
      <c r="F372">
        <v>453618</v>
      </c>
      <c r="G372" s="2">
        <v>1</v>
      </c>
      <c r="H372">
        <v>470305</v>
      </c>
      <c r="I372">
        <v>0</v>
      </c>
    </row>
    <row r="373" spans="1:9" x14ac:dyDescent="0.3">
      <c r="A373" t="s">
        <v>766</v>
      </c>
      <c r="B373" s="1">
        <v>0.539726878066486</v>
      </c>
      <c r="C373" s="1" t="s">
        <v>37</v>
      </c>
      <c r="D373" t="s">
        <v>22</v>
      </c>
      <c r="E373">
        <v>247082.17</v>
      </c>
      <c r="F373">
        <v>271788</v>
      </c>
      <c r="G373" s="2">
        <v>0.90909889325503701</v>
      </c>
      <c r="H373">
        <v>698983</v>
      </c>
      <c r="I373">
        <v>0</v>
      </c>
    </row>
    <row r="374" spans="1:9" x14ac:dyDescent="0.3">
      <c r="A374" t="s">
        <v>565</v>
      </c>
      <c r="B374" s="1">
        <v>0.56854784044302697</v>
      </c>
      <c r="C374" s="1" t="s">
        <v>1298</v>
      </c>
      <c r="D374" t="s">
        <v>1300</v>
      </c>
      <c r="E374">
        <v>421191.05</v>
      </c>
      <c r="F374">
        <v>434175</v>
      </c>
      <c r="G374" s="2">
        <v>0.97009512293430067</v>
      </c>
      <c r="H374">
        <v>479757</v>
      </c>
      <c r="I374">
        <v>0</v>
      </c>
    </row>
    <row r="375" spans="1:9" x14ac:dyDescent="0.3">
      <c r="A375" t="s">
        <v>1165</v>
      </c>
      <c r="B375" s="1">
        <v>0.24521473083300699</v>
      </c>
      <c r="C375" s="1" t="s">
        <v>37</v>
      </c>
      <c r="D375" t="s">
        <v>1299</v>
      </c>
      <c r="E375">
        <v>336000</v>
      </c>
      <c r="F375">
        <v>418530</v>
      </c>
      <c r="G375" s="2">
        <v>0.8028098344204716</v>
      </c>
      <c r="H375">
        <v>750212</v>
      </c>
      <c r="I375">
        <v>0</v>
      </c>
    </row>
    <row r="376" spans="1:9" x14ac:dyDescent="0.3">
      <c r="A376" t="s">
        <v>714</v>
      </c>
      <c r="B376" s="1">
        <v>0.44419532394997002</v>
      </c>
      <c r="C376" s="1" t="s">
        <v>37</v>
      </c>
      <c r="D376" t="s">
        <v>1300</v>
      </c>
      <c r="E376">
        <v>325180.78999999998</v>
      </c>
      <c r="F376">
        <v>354216</v>
      </c>
      <c r="G376" s="2">
        <v>0.9180296485760101</v>
      </c>
      <c r="H376">
        <v>685210</v>
      </c>
      <c r="I376">
        <v>0</v>
      </c>
    </row>
    <row r="377" spans="1:9" x14ac:dyDescent="0.3">
      <c r="A377" t="s">
        <v>329</v>
      </c>
      <c r="B377" s="1">
        <v>0.71287025237131796</v>
      </c>
      <c r="C377" s="1" t="s">
        <v>22</v>
      </c>
      <c r="D377" t="s">
        <v>1299</v>
      </c>
      <c r="E377">
        <v>271050</v>
      </c>
      <c r="F377">
        <v>301700</v>
      </c>
      <c r="G377" s="2">
        <v>0.89840901557838915</v>
      </c>
      <c r="H377">
        <v>387413</v>
      </c>
      <c r="I377">
        <v>0</v>
      </c>
    </row>
    <row r="378" spans="1:9" x14ac:dyDescent="0.3">
      <c r="A378" t="s">
        <v>912</v>
      </c>
      <c r="B378" s="1">
        <v>0.47731620371854</v>
      </c>
      <c r="C378" s="1" t="s">
        <v>37</v>
      </c>
      <c r="D378" t="s">
        <v>1300</v>
      </c>
      <c r="E378">
        <v>361118</v>
      </c>
      <c r="F378">
        <v>451822</v>
      </c>
      <c r="G378" s="2">
        <v>0.79924837657307524</v>
      </c>
      <c r="H378">
        <v>943576</v>
      </c>
      <c r="I378">
        <v>0</v>
      </c>
    </row>
    <row r="379" spans="1:9" x14ac:dyDescent="0.3">
      <c r="A379" t="s">
        <v>829</v>
      </c>
      <c r="B379" s="1">
        <v>0.59289473979442597</v>
      </c>
      <c r="C379" s="1" t="s">
        <v>1298</v>
      </c>
      <c r="D379" t="s">
        <v>1299</v>
      </c>
      <c r="E379">
        <v>292408</v>
      </c>
      <c r="F379">
        <v>421512</v>
      </c>
      <c r="G379" s="2">
        <v>0.69371216003340352</v>
      </c>
      <c r="H379">
        <v>836164</v>
      </c>
      <c r="I379">
        <v>836164</v>
      </c>
    </row>
    <row r="380" spans="1:9" x14ac:dyDescent="0.3">
      <c r="A380" t="s">
        <v>1260</v>
      </c>
      <c r="B380" s="1">
        <v>0.12552721402713601</v>
      </c>
      <c r="C380" s="1" t="s">
        <v>37</v>
      </c>
      <c r="D380" t="s">
        <v>1299</v>
      </c>
      <c r="E380">
        <v>112464</v>
      </c>
      <c r="F380">
        <v>212565</v>
      </c>
      <c r="G380" s="2">
        <v>0.52908051654787946</v>
      </c>
      <c r="H380">
        <v>342293</v>
      </c>
      <c r="I380">
        <v>342293</v>
      </c>
    </row>
    <row r="381" spans="1:9" x14ac:dyDescent="0.3">
      <c r="A381" t="s">
        <v>877</v>
      </c>
      <c r="B381" s="1">
        <v>0.42780066620284601</v>
      </c>
      <c r="C381" s="1" t="s">
        <v>37</v>
      </c>
      <c r="D381" t="s">
        <v>22</v>
      </c>
      <c r="E381">
        <v>438186</v>
      </c>
      <c r="F381">
        <v>438186</v>
      </c>
      <c r="G381" s="2">
        <v>1</v>
      </c>
      <c r="H381">
        <v>520292</v>
      </c>
      <c r="I381">
        <v>0</v>
      </c>
    </row>
    <row r="382" spans="1:9" x14ac:dyDescent="0.3">
      <c r="A382" t="s">
        <v>984</v>
      </c>
      <c r="B382" s="1">
        <v>0.31197299999205103</v>
      </c>
      <c r="C382" s="1" t="s">
        <v>37</v>
      </c>
      <c r="D382" t="s">
        <v>22</v>
      </c>
      <c r="E382">
        <v>154468</v>
      </c>
      <c r="F382">
        <v>551860</v>
      </c>
      <c r="G382" s="2">
        <v>0.27990432356032324</v>
      </c>
      <c r="H382">
        <v>0</v>
      </c>
      <c r="I382">
        <v>0</v>
      </c>
    </row>
    <row r="383" spans="1:9" x14ac:dyDescent="0.3">
      <c r="A383" t="s">
        <v>1034</v>
      </c>
      <c r="B383" s="1">
        <v>0.36798504709070601</v>
      </c>
      <c r="C383" s="1" t="s">
        <v>37</v>
      </c>
      <c r="D383" t="s">
        <v>1300</v>
      </c>
      <c r="E383">
        <v>211610</v>
      </c>
      <c r="F383">
        <v>241220</v>
      </c>
      <c r="G383" s="2">
        <v>0.87724898432965759</v>
      </c>
      <c r="H383">
        <v>433055</v>
      </c>
      <c r="I383">
        <v>0</v>
      </c>
    </row>
    <row r="384" spans="1:9" x14ac:dyDescent="0.3">
      <c r="A384" t="s">
        <v>400</v>
      </c>
      <c r="B384" s="1">
        <v>0.56854784044302697</v>
      </c>
      <c r="C384" s="1" t="s">
        <v>1298</v>
      </c>
      <c r="D384" t="s">
        <v>22</v>
      </c>
      <c r="E384">
        <v>390832</v>
      </c>
      <c r="F384">
        <v>390832</v>
      </c>
      <c r="G384" s="2">
        <v>1</v>
      </c>
      <c r="H384">
        <v>371240</v>
      </c>
      <c r="I384">
        <v>0</v>
      </c>
    </row>
    <row r="385" spans="1:9" x14ac:dyDescent="0.3">
      <c r="A385" t="s">
        <v>1264</v>
      </c>
      <c r="B385" s="1">
        <v>0.21851805053300399</v>
      </c>
      <c r="C385" s="1" t="s">
        <v>37</v>
      </c>
      <c r="D385" t="s">
        <v>1299</v>
      </c>
      <c r="E385">
        <v>0</v>
      </c>
      <c r="F385">
        <v>344806</v>
      </c>
      <c r="G385" s="2">
        <v>0</v>
      </c>
      <c r="H385">
        <v>0</v>
      </c>
      <c r="I385">
        <v>0</v>
      </c>
    </row>
    <row r="386" spans="1:9" x14ac:dyDescent="0.3">
      <c r="A386" t="s">
        <v>144</v>
      </c>
      <c r="B386" s="1">
        <v>0.68840639856734898</v>
      </c>
      <c r="C386" s="1" t="s">
        <v>22</v>
      </c>
      <c r="D386" t="s">
        <v>22</v>
      </c>
      <c r="E386">
        <v>184046.6</v>
      </c>
      <c r="F386">
        <v>189449</v>
      </c>
      <c r="G386" s="2">
        <v>0.97148361828249297</v>
      </c>
      <c r="H386">
        <v>82209</v>
      </c>
      <c r="I386">
        <v>0</v>
      </c>
    </row>
    <row r="387" spans="1:9" x14ac:dyDescent="0.3">
      <c r="A387" t="s">
        <v>793</v>
      </c>
      <c r="B387" s="1">
        <v>0.53558319322508796</v>
      </c>
      <c r="C387" s="1" t="s">
        <v>37</v>
      </c>
      <c r="D387" t="s">
        <v>22</v>
      </c>
      <c r="E387">
        <v>686070</v>
      </c>
      <c r="F387">
        <v>686070</v>
      </c>
      <c r="G387" s="2">
        <v>1</v>
      </c>
      <c r="H387">
        <v>453097</v>
      </c>
      <c r="I387">
        <v>0</v>
      </c>
    </row>
    <row r="388" spans="1:9" x14ac:dyDescent="0.3">
      <c r="A388" t="s">
        <v>1109</v>
      </c>
      <c r="B388" s="1">
        <v>0.36798504709070601</v>
      </c>
      <c r="C388" s="1" t="s">
        <v>37</v>
      </c>
      <c r="D388" t="s">
        <v>22</v>
      </c>
      <c r="E388">
        <v>56071</v>
      </c>
      <c r="F388">
        <v>532399</v>
      </c>
      <c r="G388" s="2">
        <v>0.10531762832011329</v>
      </c>
      <c r="H388">
        <v>0</v>
      </c>
      <c r="I388">
        <v>0</v>
      </c>
    </row>
    <row r="389" spans="1:9" x14ac:dyDescent="0.3">
      <c r="A389" t="s">
        <v>1103</v>
      </c>
      <c r="B389" s="1">
        <v>0.21287830756363299</v>
      </c>
      <c r="C389" s="1" t="s">
        <v>37</v>
      </c>
      <c r="D389" t="s">
        <v>1300</v>
      </c>
      <c r="E389">
        <v>59881</v>
      </c>
      <c r="F389">
        <v>226215</v>
      </c>
      <c r="G389" s="2">
        <v>0.26470835267334175</v>
      </c>
      <c r="H389">
        <v>0</v>
      </c>
      <c r="I389">
        <v>0</v>
      </c>
    </row>
    <row r="390" spans="1:9" x14ac:dyDescent="0.3">
      <c r="A390" t="s">
        <v>1112</v>
      </c>
      <c r="B390" s="1">
        <v>0.34128874517706298</v>
      </c>
      <c r="C390" s="1" t="s">
        <v>37</v>
      </c>
      <c r="D390" t="s">
        <v>1298</v>
      </c>
      <c r="E390">
        <v>356349</v>
      </c>
      <c r="F390">
        <v>435939</v>
      </c>
      <c r="G390" s="2">
        <v>0.81742858519196493</v>
      </c>
      <c r="H390">
        <v>491618</v>
      </c>
      <c r="I390">
        <v>491618</v>
      </c>
    </row>
    <row r="391" spans="1:9" x14ac:dyDescent="0.3">
      <c r="A391" t="s">
        <v>228</v>
      </c>
      <c r="B391" s="1">
        <v>0.79294494856370201</v>
      </c>
      <c r="C391" s="1" t="s">
        <v>22</v>
      </c>
      <c r="D391" t="s">
        <v>22</v>
      </c>
      <c r="E391">
        <v>204168</v>
      </c>
      <c r="F391">
        <v>204168</v>
      </c>
      <c r="G391" s="2">
        <v>1</v>
      </c>
      <c r="H391">
        <v>225359</v>
      </c>
      <c r="I391">
        <v>0</v>
      </c>
    </row>
    <row r="392" spans="1:9" x14ac:dyDescent="0.3">
      <c r="A392" t="s">
        <v>824</v>
      </c>
      <c r="B392" s="1">
        <v>0.42372521387730699</v>
      </c>
      <c r="C392" s="1" t="s">
        <v>37</v>
      </c>
      <c r="D392" t="s">
        <v>22</v>
      </c>
      <c r="E392">
        <v>291427</v>
      </c>
      <c r="F392">
        <v>462854</v>
      </c>
      <c r="G392" s="2">
        <v>0.62963050983679514</v>
      </c>
      <c r="H392">
        <v>853129</v>
      </c>
      <c r="I392">
        <v>853129</v>
      </c>
    </row>
    <row r="393" spans="1:9" x14ac:dyDescent="0.3">
      <c r="A393" t="s">
        <v>836</v>
      </c>
      <c r="B393" s="1">
        <v>0.49813735424243699</v>
      </c>
      <c r="C393" s="1" t="s">
        <v>37</v>
      </c>
      <c r="D393" t="s">
        <v>1299</v>
      </c>
      <c r="E393">
        <v>296209</v>
      </c>
      <c r="F393">
        <v>301395</v>
      </c>
      <c r="G393" s="2">
        <v>0.98279334428242004</v>
      </c>
      <c r="H393">
        <v>331298</v>
      </c>
      <c r="I393">
        <v>0</v>
      </c>
    </row>
    <row r="394" spans="1:9" x14ac:dyDescent="0.3">
      <c r="A394" t="s">
        <v>891</v>
      </c>
      <c r="B394" s="1">
        <v>0.448314493974177</v>
      </c>
      <c r="C394" s="1" t="s">
        <v>37</v>
      </c>
      <c r="D394" t="s">
        <v>22</v>
      </c>
      <c r="E394">
        <v>157656</v>
      </c>
      <c r="F394">
        <v>190148</v>
      </c>
      <c r="G394" s="2">
        <v>0.82912257820224244</v>
      </c>
      <c r="H394">
        <v>357627</v>
      </c>
      <c r="I394">
        <v>0</v>
      </c>
    </row>
    <row r="395" spans="1:9" x14ac:dyDescent="0.3">
      <c r="A395" t="s">
        <v>659</v>
      </c>
      <c r="B395" s="1">
        <v>0.59691192366771895</v>
      </c>
      <c r="C395" s="1" t="s">
        <v>1298</v>
      </c>
      <c r="D395" t="s">
        <v>22</v>
      </c>
      <c r="E395">
        <v>312612</v>
      </c>
      <c r="F395">
        <v>381588</v>
      </c>
      <c r="G395" s="2">
        <v>0.81923959872951979</v>
      </c>
      <c r="H395">
        <v>615970</v>
      </c>
      <c r="I395">
        <v>0</v>
      </c>
    </row>
    <row r="396" spans="1:9" x14ac:dyDescent="0.3">
      <c r="A396" t="s">
        <v>635</v>
      </c>
      <c r="B396" s="1">
        <v>0.616793760280818</v>
      </c>
      <c r="C396" s="1" t="s">
        <v>22</v>
      </c>
      <c r="D396" t="s">
        <v>22</v>
      </c>
      <c r="E396">
        <v>307545</v>
      </c>
      <c r="F396">
        <v>307545</v>
      </c>
      <c r="G396" s="2">
        <v>1</v>
      </c>
      <c r="H396">
        <v>297620</v>
      </c>
      <c r="I396">
        <v>0</v>
      </c>
    </row>
    <row r="397" spans="1:9" x14ac:dyDescent="0.3">
      <c r="A397" t="s">
        <v>213</v>
      </c>
      <c r="B397" s="1">
        <v>0.79294494856370201</v>
      </c>
      <c r="C397" s="1" t="s">
        <v>22</v>
      </c>
      <c r="D397" t="s">
        <v>22</v>
      </c>
      <c r="E397">
        <v>317152.78999999998</v>
      </c>
      <c r="F397">
        <v>421073</v>
      </c>
      <c r="G397" s="2">
        <v>0.75320144013033363</v>
      </c>
      <c r="H397">
        <v>442379</v>
      </c>
      <c r="I397">
        <v>442379</v>
      </c>
    </row>
    <row r="398" spans="1:9" x14ac:dyDescent="0.3">
      <c r="A398" t="s">
        <v>632</v>
      </c>
      <c r="B398" s="1">
        <v>0.62854257554728798</v>
      </c>
      <c r="C398" s="1" t="s">
        <v>22</v>
      </c>
      <c r="D398" t="s">
        <v>22</v>
      </c>
      <c r="E398">
        <v>199511</v>
      </c>
      <c r="F398">
        <v>214858</v>
      </c>
      <c r="G398" s="2">
        <v>0.9285714285714286</v>
      </c>
      <c r="H398">
        <v>361056</v>
      </c>
      <c r="I398">
        <v>0</v>
      </c>
    </row>
    <row r="399" spans="1:9" x14ac:dyDescent="0.3">
      <c r="A399" t="s">
        <v>675</v>
      </c>
      <c r="B399" s="1">
        <v>0.95071988715698197</v>
      </c>
      <c r="C399" s="1" t="s">
        <v>22</v>
      </c>
      <c r="D399" t="s">
        <v>1300</v>
      </c>
      <c r="E399">
        <v>504119</v>
      </c>
      <c r="F399">
        <v>504119</v>
      </c>
      <c r="G399" s="2">
        <v>1</v>
      </c>
      <c r="H399">
        <v>520954</v>
      </c>
      <c r="I399">
        <v>0</v>
      </c>
    </row>
    <row r="400" spans="1:9" x14ac:dyDescent="0.3">
      <c r="A400" t="s">
        <v>971</v>
      </c>
      <c r="B400" s="1">
        <v>0.40753210815394603</v>
      </c>
      <c r="C400" s="1" t="s">
        <v>37</v>
      </c>
      <c r="D400" t="s">
        <v>22</v>
      </c>
      <c r="E400">
        <v>392734</v>
      </c>
      <c r="F400">
        <v>427842</v>
      </c>
      <c r="G400" s="2">
        <v>0.91794167005576821</v>
      </c>
      <c r="H400">
        <v>466383</v>
      </c>
      <c r="I400">
        <v>0</v>
      </c>
    </row>
    <row r="401" spans="1:9" x14ac:dyDescent="0.3">
      <c r="A401" t="s">
        <v>711</v>
      </c>
      <c r="B401" s="1">
        <v>0.375772262455286</v>
      </c>
      <c r="C401" s="1" t="s">
        <v>37</v>
      </c>
      <c r="D401" t="s">
        <v>1300</v>
      </c>
      <c r="E401">
        <v>312390</v>
      </c>
      <c r="F401">
        <v>312390</v>
      </c>
      <c r="G401" s="2">
        <v>1</v>
      </c>
      <c r="H401">
        <v>342304</v>
      </c>
      <c r="I401">
        <v>0</v>
      </c>
    </row>
    <row r="402" spans="1:9" x14ac:dyDescent="0.3">
      <c r="A402" t="s">
        <v>147</v>
      </c>
      <c r="B402" s="1">
        <v>0.66655913014480594</v>
      </c>
      <c r="C402" s="1" t="s">
        <v>22</v>
      </c>
      <c r="D402" t="s">
        <v>22</v>
      </c>
      <c r="E402">
        <v>378180</v>
      </c>
      <c r="F402">
        <v>378180</v>
      </c>
      <c r="G402" s="2">
        <v>1</v>
      </c>
      <c r="H402">
        <v>513735</v>
      </c>
      <c r="I402">
        <v>0</v>
      </c>
    </row>
    <row r="403" spans="1:9" x14ac:dyDescent="0.3">
      <c r="A403" t="s">
        <v>1262</v>
      </c>
      <c r="B403" s="1">
        <v>0.16690665199216501</v>
      </c>
      <c r="C403" s="1" t="s">
        <v>37</v>
      </c>
      <c r="D403" t="s">
        <v>22</v>
      </c>
      <c r="E403">
        <v>454208</v>
      </c>
      <c r="F403">
        <v>548680</v>
      </c>
      <c r="G403" s="2">
        <v>0.82781949405846755</v>
      </c>
      <c r="H403">
        <v>721140</v>
      </c>
      <c r="I403">
        <v>721140</v>
      </c>
    </row>
    <row r="404" spans="1:9" x14ac:dyDescent="0.3">
      <c r="A404" t="s">
        <v>197</v>
      </c>
      <c r="B404" s="1">
        <v>0.76122475072052198</v>
      </c>
      <c r="C404" s="1" t="s">
        <v>22</v>
      </c>
      <c r="D404" t="s">
        <v>1299</v>
      </c>
      <c r="E404">
        <v>216744</v>
      </c>
      <c r="F404">
        <v>216744</v>
      </c>
      <c r="G404" s="2">
        <v>1</v>
      </c>
      <c r="H404">
        <v>325400</v>
      </c>
      <c r="I404">
        <v>0</v>
      </c>
    </row>
    <row r="405" spans="1:9" x14ac:dyDescent="0.3">
      <c r="A405" t="s">
        <v>694</v>
      </c>
      <c r="B405" s="1">
        <v>0.53143458992904402</v>
      </c>
      <c r="C405" s="1" t="s">
        <v>37</v>
      </c>
      <c r="D405" t="s">
        <v>1300</v>
      </c>
      <c r="E405">
        <v>302526</v>
      </c>
      <c r="F405">
        <v>302526</v>
      </c>
      <c r="G405" s="2">
        <v>1</v>
      </c>
      <c r="H405">
        <v>464125</v>
      </c>
      <c r="I405">
        <v>0</v>
      </c>
    </row>
    <row r="406" spans="1:9" x14ac:dyDescent="0.3">
      <c r="A406" t="s">
        <v>950</v>
      </c>
      <c r="B406" s="1">
        <v>0.40753210815394603</v>
      </c>
      <c r="C406" s="1" t="s">
        <v>37</v>
      </c>
      <c r="D406" t="s">
        <v>1299</v>
      </c>
      <c r="E406">
        <v>137320</v>
      </c>
      <c r="F406">
        <v>159150</v>
      </c>
      <c r="G406" s="2">
        <v>0.86283380458686776</v>
      </c>
      <c r="H406">
        <v>419969</v>
      </c>
      <c r="I406">
        <v>0</v>
      </c>
    </row>
    <row r="407" spans="1:9" x14ac:dyDescent="0.3">
      <c r="A407" t="s">
        <v>1217</v>
      </c>
      <c r="B407" s="1">
        <v>0.23308432885171801</v>
      </c>
      <c r="C407" s="1" t="s">
        <v>37</v>
      </c>
      <c r="D407" t="s">
        <v>22</v>
      </c>
      <c r="E407">
        <v>190635.55</v>
      </c>
      <c r="F407">
        <v>373200</v>
      </c>
      <c r="G407" s="2">
        <v>0.51081337084673095</v>
      </c>
      <c r="H407">
        <v>567103</v>
      </c>
      <c r="I407">
        <v>567103</v>
      </c>
    </row>
    <row r="408" spans="1:9" x14ac:dyDescent="0.3">
      <c r="A408" t="s">
        <v>638</v>
      </c>
      <c r="B408" s="1">
        <v>0.932535852021671</v>
      </c>
      <c r="C408" s="1" t="s">
        <v>22</v>
      </c>
      <c r="D408" t="s">
        <v>22</v>
      </c>
      <c r="E408">
        <v>235235</v>
      </c>
      <c r="F408">
        <v>235235</v>
      </c>
      <c r="G408" s="2">
        <v>1</v>
      </c>
      <c r="H408">
        <v>464103</v>
      </c>
      <c r="I408">
        <v>0</v>
      </c>
    </row>
    <row r="409" spans="1:9" x14ac:dyDescent="0.3">
      <c r="A409" t="s">
        <v>41</v>
      </c>
      <c r="B409" s="1">
        <v>0.83333906158517401</v>
      </c>
      <c r="C409" s="1" t="s">
        <v>22</v>
      </c>
      <c r="D409" t="s">
        <v>22</v>
      </c>
      <c r="E409">
        <v>157080</v>
      </c>
      <c r="F409">
        <v>157080</v>
      </c>
      <c r="G409" s="2">
        <v>1</v>
      </c>
      <c r="H409">
        <v>90807</v>
      </c>
      <c r="I409">
        <v>0</v>
      </c>
    </row>
    <row r="410" spans="1:9" x14ac:dyDescent="0.3">
      <c r="A410" t="s">
        <v>423</v>
      </c>
      <c r="B410" s="1">
        <v>0.62464239544738298</v>
      </c>
      <c r="C410" s="1" t="s">
        <v>22</v>
      </c>
      <c r="D410" t="s">
        <v>1299</v>
      </c>
      <c r="E410">
        <v>99010.72</v>
      </c>
      <c r="F410">
        <v>176384</v>
      </c>
      <c r="G410" s="2">
        <v>0.56133617561683602</v>
      </c>
      <c r="H410">
        <v>192247</v>
      </c>
      <c r="I410">
        <v>192247</v>
      </c>
    </row>
    <row r="411" spans="1:9" x14ac:dyDescent="0.3">
      <c r="A411" t="s">
        <v>315</v>
      </c>
      <c r="B411" s="1">
        <v>0.68121060193538696</v>
      </c>
      <c r="C411" s="1" t="s">
        <v>22</v>
      </c>
      <c r="D411" t="s">
        <v>1300</v>
      </c>
      <c r="E411">
        <v>629664</v>
      </c>
      <c r="F411">
        <v>674640</v>
      </c>
      <c r="G411" s="2">
        <v>0.93333333333333335</v>
      </c>
      <c r="H411">
        <v>931314</v>
      </c>
      <c r="I411">
        <v>0</v>
      </c>
    </row>
    <row r="412" spans="1:9" x14ac:dyDescent="0.3">
      <c r="A412" t="s">
        <v>263</v>
      </c>
      <c r="B412" s="1">
        <v>0.651578695705745</v>
      </c>
      <c r="C412" s="1" t="s">
        <v>22</v>
      </c>
      <c r="D412" t="s">
        <v>22</v>
      </c>
      <c r="E412">
        <v>121994</v>
      </c>
      <c r="F412">
        <v>158106</v>
      </c>
      <c r="G412" s="2">
        <v>0.77159627085626104</v>
      </c>
      <c r="H412">
        <v>34864</v>
      </c>
      <c r="I412">
        <v>0</v>
      </c>
    </row>
    <row r="413" spans="1:9" x14ac:dyDescent="0.3">
      <c r="A413" t="s">
        <v>799</v>
      </c>
      <c r="B413" s="1">
        <v>0.51063777446493397</v>
      </c>
      <c r="C413" s="1" t="s">
        <v>37</v>
      </c>
      <c r="D413" t="s">
        <v>22</v>
      </c>
      <c r="E413">
        <v>239046</v>
      </c>
      <c r="F413">
        <v>281358</v>
      </c>
      <c r="G413" s="2">
        <v>0.84961508114217477</v>
      </c>
      <c r="H413">
        <v>606748</v>
      </c>
      <c r="I413">
        <v>0</v>
      </c>
    </row>
    <row r="414" spans="1:9" x14ac:dyDescent="0.3">
      <c r="A414" t="s">
        <v>248</v>
      </c>
      <c r="B414" s="1">
        <v>0.77019525689062296</v>
      </c>
      <c r="C414" s="1" t="s">
        <v>22</v>
      </c>
      <c r="D414" t="s">
        <v>22</v>
      </c>
      <c r="E414">
        <v>184891.73</v>
      </c>
      <c r="F414">
        <v>188342</v>
      </c>
      <c r="G414" s="2">
        <v>0.98168082530715406</v>
      </c>
      <c r="H414">
        <v>119420</v>
      </c>
      <c r="I414">
        <v>0</v>
      </c>
    </row>
    <row r="415" spans="1:9" x14ac:dyDescent="0.3">
      <c r="A415" t="s">
        <v>119</v>
      </c>
      <c r="B415" s="1">
        <v>0.83101105189198299</v>
      </c>
      <c r="C415" s="1" t="s">
        <v>22</v>
      </c>
      <c r="D415" t="s">
        <v>22</v>
      </c>
      <c r="E415">
        <v>234708</v>
      </c>
      <c r="F415">
        <v>256512</v>
      </c>
      <c r="G415" s="2">
        <v>0.91499812874251496</v>
      </c>
      <c r="H415">
        <v>397509</v>
      </c>
      <c r="I415">
        <v>0</v>
      </c>
    </row>
    <row r="416" spans="1:9" x14ac:dyDescent="0.3">
      <c r="A416" t="s">
        <v>459</v>
      </c>
      <c r="B416" s="1">
        <v>0.95301073523333502</v>
      </c>
      <c r="C416" s="1" t="s">
        <v>22</v>
      </c>
      <c r="D416" t="s">
        <v>22</v>
      </c>
      <c r="E416">
        <v>253632</v>
      </c>
      <c r="F416">
        <v>253632</v>
      </c>
      <c r="G416" s="2">
        <v>1</v>
      </c>
      <c r="H416">
        <v>518033</v>
      </c>
      <c r="I416">
        <v>0</v>
      </c>
    </row>
    <row r="417" spans="1:9" x14ac:dyDescent="0.3">
      <c r="A417" t="s">
        <v>240</v>
      </c>
      <c r="B417" s="1">
        <v>0.94750037709198798</v>
      </c>
      <c r="C417" s="1" t="s">
        <v>22</v>
      </c>
      <c r="D417" t="s">
        <v>22</v>
      </c>
      <c r="E417">
        <v>220308</v>
      </c>
      <c r="F417">
        <v>237885</v>
      </c>
      <c r="G417" s="2">
        <v>0.9261113563276373</v>
      </c>
      <c r="H417">
        <v>262015</v>
      </c>
      <c r="I417">
        <v>0</v>
      </c>
    </row>
    <row r="418" spans="1:9" x14ac:dyDescent="0.3">
      <c r="A418" t="s">
        <v>427</v>
      </c>
      <c r="B418" s="1">
        <v>0.84892119977882696</v>
      </c>
      <c r="C418" s="1" t="s">
        <v>22</v>
      </c>
      <c r="D418" t="s">
        <v>1299</v>
      </c>
      <c r="E418">
        <v>162742</v>
      </c>
      <c r="F418">
        <v>198902</v>
      </c>
      <c r="G418" s="2">
        <v>0.81820192858794782</v>
      </c>
      <c r="H418">
        <v>320630</v>
      </c>
      <c r="I418">
        <v>0</v>
      </c>
    </row>
    <row r="419" spans="1:9" x14ac:dyDescent="0.3">
      <c r="A419" t="s">
        <v>692</v>
      </c>
      <c r="B419" s="1">
        <v>0.56854784044302697</v>
      </c>
      <c r="C419" s="1" t="s">
        <v>1298</v>
      </c>
      <c r="D419" t="s">
        <v>1300</v>
      </c>
      <c r="E419">
        <v>369615</v>
      </c>
      <c r="F419">
        <v>369615</v>
      </c>
      <c r="G419" s="2">
        <v>1</v>
      </c>
      <c r="H419">
        <v>643906</v>
      </c>
      <c r="I419">
        <v>0</v>
      </c>
    </row>
    <row r="420" spans="1:9" x14ac:dyDescent="0.3">
      <c r="A420" t="s">
        <v>130</v>
      </c>
      <c r="B420" s="1">
        <v>0.86328547813004397</v>
      </c>
      <c r="C420" s="1" t="s">
        <v>22</v>
      </c>
      <c r="D420" t="s">
        <v>22</v>
      </c>
      <c r="E420">
        <v>200935</v>
      </c>
      <c r="F420">
        <v>242931</v>
      </c>
      <c r="G420" s="2">
        <v>0.82712786758379953</v>
      </c>
      <c r="H420">
        <v>408189</v>
      </c>
      <c r="I420">
        <v>0</v>
      </c>
    </row>
    <row r="421" spans="1:9" x14ac:dyDescent="0.3">
      <c r="A421" t="s">
        <v>432</v>
      </c>
      <c r="B421" s="1">
        <v>0.93951662248089696</v>
      </c>
      <c r="C421" s="1" t="s">
        <v>22</v>
      </c>
      <c r="D421" t="s">
        <v>1300</v>
      </c>
      <c r="E421">
        <v>288706</v>
      </c>
      <c r="F421">
        <v>288706</v>
      </c>
      <c r="G421" s="2">
        <v>1</v>
      </c>
      <c r="H421">
        <v>475384</v>
      </c>
      <c r="I421">
        <v>0</v>
      </c>
    </row>
    <row r="422" spans="1:9" x14ac:dyDescent="0.3">
      <c r="A422" t="s">
        <v>1036</v>
      </c>
      <c r="B422" s="1">
        <v>0.91237077015495505</v>
      </c>
      <c r="C422" s="1" t="s">
        <v>22</v>
      </c>
      <c r="D422" t="s">
        <v>22</v>
      </c>
      <c r="E422">
        <v>326100</v>
      </c>
      <c r="F422">
        <v>326100</v>
      </c>
      <c r="G422" s="2">
        <v>1</v>
      </c>
      <c r="H422">
        <v>581563</v>
      </c>
      <c r="I422">
        <v>0</v>
      </c>
    </row>
    <row r="423" spans="1:9" x14ac:dyDescent="0.3">
      <c r="A423" t="s">
        <v>132</v>
      </c>
      <c r="B423" s="1">
        <v>0.752016822536827</v>
      </c>
      <c r="C423" s="1" t="s">
        <v>22</v>
      </c>
      <c r="D423" t="s">
        <v>22</v>
      </c>
      <c r="E423">
        <v>128288</v>
      </c>
      <c r="F423">
        <v>197898</v>
      </c>
      <c r="G423" s="2">
        <v>0.64825314050672567</v>
      </c>
      <c r="H423">
        <v>316324</v>
      </c>
      <c r="I423">
        <v>0</v>
      </c>
    </row>
    <row r="424" spans="1:9" x14ac:dyDescent="0.3">
      <c r="A424" t="s">
        <v>70</v>
      </c>
      <c r="B424" s="1">
        <v>0.82627743455834601</v>
      </c>
      <c r="C424" s="1" t="s">
        <v>22</v>
      </c>
      <c r="D424" t="s">
        <v>22</v>
      </c>
      <c r="E424">
        <v>111989</v>
      </c>
      <c r="F424">
        <v>181379</v>
      </c>
      <c r="G424" s="2">
        <v>0.61743090434945613</v>
      </c>
      <c r="H424">
        <v>92405</v>
      </c>
      <c r="I424">
        <v>92405</v>
      </c>
    </row>
    <row r="425" spans="1:9" x14ac:dyDescent="0.3">
      <c r="A425" t="s">
        <v>1229</v>
      </c>
      <c r="B425" s="1">
        <v>0.27735792444850799</v>
      </c>
      <c r="C425" s="1" t="s">
        <v>37</v>
      </c>
      <c r="D425" t="s">
        <v>1299</v>
      </c>
      <c r="E425">
        <v>256784</v>
      </c>
      <c r="F425">
        <v>303568</v>
      </c>
      <c r="G425" s="2">
        <v>0.84588625942128293</v>
      </c>
      <c r="H425">
        <v>345251</v>
      </c>
      <c r="I425">
        <v>0</v>
      </c>
    </row>
    <row r="426" spans="1:9" x14ac:dyDescent="0.3">
      <c r="A426" t="s">
        <v>1253</v>
      </c>
      <c r="B426" s="1">
        <v>0.149177577597528</v>
      </c>
      <c r="C426" s="1" t="s">
        <v>37</v>
      </c>
      <c r="D426" t="s">
        <v>1299</v>
      </c>
      <c r="E426">
        <v>273600</v>
      </c>
      <c r="F426">
        <v>345758</v>
      </c>
      <c r="G426" s="2">
        <v>0.79130490111580931</v>
      </c>
      <c r="H426">
        <v>753234</v>
      </c>
      <c r="I426">
        <v>0</v>
      </c>
    </row>
    <row r="427" spans="1:9" x14ac:dyDescent="0.3">
      <c r="A427" t="s">
        <v>795</v>
      </c>
      <c r="B427" s="1">
        <v>0.539726878066486</v>
      </c>
      <c r="C427" s="1" t="s">
        <v>37</v>
      </c>
      <c r="D427" t="s">
        <v>1299</v>
      </c>
      <c r="E427">
        <v>319712</v>
      </c>
      <c r="F427">
        <v>322432</v>
      </c>
      <c r="G427" s="2">
        <v>0.99156411274315204</v>
      </c>
      <c r="H427">
        <v>642283</v>
      </c>
      <c r="I427">
        <v>0</v>
      </c>
    </row>
    <row r="428" spans="1:9" x14ac:dyDescent="0.3">
      <c r="A428" t="s">
        <v>689</v>
      </c>
      <c r="B428" s="1">
        <v>0.42372521387730699</v>
      </c>
      <c r="C428" s="1" t="s">
        <v>37</v>
      </c>
      <c r="D428" t="s">
        <v>1300</v>
      </c>
      <c r="E428">
        <v>392214.81</v>
      </c>
      <c r="F428">
        <v>476704</v>
      </c>
      <c r="G428" s="2">
        <v>0.82276383248305029</v>
      </c>
      <c r="H428">
        <v>708110</v>
      </c>
      <c r="I428">
        <v>0</v>
      </c>
    </row>
    <row r="429" spans="1:9" x14ac:dyDescent="0.3">
      <c r="A429" t="s">
        <v>721</v>
      </c>
      <c r="B429" s="1">
        <v>0.41156304443146302</v>
      </c>
      <c r="C429" s="1" t="s">
        <v>37</v>
      </c>
      <c r="D429" t="s">
        <v>22</v>
      </c>
      <c r="E429">
        <v>80930</v>
      </c>
      <c r="F429">
        <v>222453</v>
      </c>
      <c r="G429" s="2">
        <v>0.36380718623709279</v>
      </c>
      <c r="H429">
        <v>554143</v>
      </c>
      <c r="I429">
        <v>0</v>
      </c>
    </row>
    <row r="430" spans="1:9" x14ac:dyDescent="0.3">
      <c r="A430" t="s">
        <v>712</v>
      </c>
      <c r="B430" s="1">
        <v>0.44419532394997002</v>
      </c>
      <c r="C430" s="1" t="s">
        <v>37</v>
      </c>
      <c r="D430" t="s">
        <v>1299</v>
      </c>
      <c r="E430">
        <v>251145</v>
      </c>
      <c r="F430">
        <v>279050</v>
      </c>
      <c r="G430" s="2">
        <v>0.9</v>
      </c>
      <c r="H430">
        <v>790081</v>
      </c>
      <c r="I430">
        <v>0</v>
      </c>
    </row>
    <row r="431" spans="1:9" x14ac:dyDescent="0.3">
      <c r="A431" t="s">
        <v>47</v>
      </c>
      <c r="B431" s="1">
        <v>0.97648889014244999</v>
      </c>
      <c r="C431" s="1" t="s">
        <v>22</v>
      </c>
      <c r="D431" t="s">
        <v>22</v>
      </c>
      <c r="E431">
        <v>181092</v>
      </c>
      <c r="F431">
        <v>181092</v>
      </c>
      <c r="G431" s="2">
        <v>1</v>
      </c>
      <c r="H431">
        <v>320297</v>
      </c>
      <c r="I431">
        <v>0</v>
      </c>
    </row>
    <row r="432" spans="1:9" x14ac:dyDescent="0.3">
      <c r="A432" t="s">
        <v>939</v>
      </c>
      <c r="B432" s="1">
        <v>0.43598050088686302</v>
      </c>
      <c r="C432" s="1" t="s">
        <v>37</v>
      </c>
      <c r="D432" t="s">
        <v>22</v>
      </c>
      <c r="E432">
        <v>253968.96</v>
      </c>
      <c r="F432">
        <v>254080</v>
      </c>
      <c r="G432" s="2">
        <v>0.99956297229219138</v>
      </c>
      <c r="H432">
        <v>454154</v>
      </c>
      <c r="I432">
        <v>0</v>
      </c>
    </row>
    <row r="433" spans="1:9" x14ac:dyDescent="0.3">
      <c r="A433" t="s">
        <v>120</v>
      </c>
      <c r="B433" s="1">
        <v>0.97143126992605899</v>
      </c>
      <c r="C433" s="1" t="s">
        <v>22</v>
      </c>
      <c r="D433" t="s">
        <v>22</v>
      </c>
      <c r="E433">
        <v>293502</v>
      </c>
      <c r="F433">
        <v>293502</v>
      </c>
      <c r="G433" s="2">
        <v>1</v>
      </c>
      <c r="H433">
        <v>484175</v>
      </c>
      <c r="I433">
        <v>0</v>
      </c>
    </row>
    <row r="434" spans="1:9" x14ac:dyDescent="0.3">
      <c r="A434" t="s">
        <v>1257</v>
      </c>
      <c r="B434" s="1">
        <v>0.27735792444850799</v>
      </c>
      <c r="C434" s="1" t="s">
        <v>37</v>
      </c>
      <c r="D434" t="s">
        <v>22</v>
      </c>
      <c r="E434">
        <v>363116.32</v>
      </c>
      <c r="F434">
        <v>447602</v>
      </c>
      <c r="G434" s="2">
        <v>0.81124820711256873</v>
      </c>
      <c r="H434">
        <v>537054</v>
      </c>
      <c r="I434">
        <v>537054</v>
      </c>
    </row>
    <row r="435" spans="1:9" x14ac:dyDescent="0.3">
      <c r="A435" t="s">
        <v>801</v>
      </c>
      <c r="B435" s="1">
        <v>0.77313234906238304</v>
      </c>
      <c r="C435" s="1" t="s">
        <v>22</v>
      </c>
      <c r="D435" t="s">
        <v>22</v>
      </c>
      <c r="E435">
        <v>228059.25</v>
      </c>
      <c r="F435">
        <v>231516</v>
      </c>
      <c r="G435" s="2">
        <v>0.98506906650080339</v>
      </c>
      <c r="H435">
        <v>414799</v>
      </c>
      <c r="I435">
        <v>0</v>
      </c>
    </row>
    <row r="436" spans="1:9" x14ac:dyDescent="0.3">
      <c r="A436" t="s">
        <v>1188</v>
      </c>
      <c r="B436" s="1">
        <v>0.375772262455286</v>
      </c>
      <c r="C436" s="1" t="s">
        <v>37</v>
      </c>
      <c r="D436" t="s">
        <v>22</v>
      </c>
      <c r="E436">
        <v>337760</v>
      </c>
      <c r="F436">
        <v>580298</v>
      </c>
      <c r="G436" s="2">
        <v>0.58204577648036004</v>
      </c>
      <c r="H436">
        <v>704307</v>
      </c>
      <c r="I436">
        <v>704307</v>
      </c>
    </row>
    <row r="437" spans="1:9" x14ac:dyDescent="0.3">
      <c r="A437" t="s">
        <v>53</v>
      </c>
      <c r="B437" s="1">
        <v>0.77892662583977301</v>
      </c>
      <c r="C437" s="1" t="s">
        <v>22</v>
      </c>
      <c r="D437" t="s">
        <v>1299</v>
      </c>
      <c r="E437">
        <v>192559</v>
      </c>
      <c r="F437">
        <v>222708</v>
      </c>
      <c r="G437" s="2">
        <v>0.86462542881261562</v>
      </c>
      <c r="H437">
        <v>146360</v>
      </c>
      <c r="I437">
        <v>0</v>
      </c>
    </row>
    <row r="438" spans="1:9" x14ac:dyDescent="0.3">
      <c r="A438" t="s">
        <v>484</v>
      </c>
      <c r="B438" s="1">
        <v>0.62854257554728798</v>
      </c>
      <c r="C438" s="1" t="s">
        <v>22</v>
      </c>
      <c r="D438" t="s">
        <v>22</v>
      </c>
      <c r="E438">
        <v>500796</v>
      </c>
      <c r="F438">
        <v>500796</v>
      </c>
      <c r="G438" s="2">
        <v>1</v>
      </c>
      <c r="H438">
        <v>571638</v>
      </c>
      <c r="I438">
        <v>0</v>
      </c>
    </row>
    <row r="439" spans="1:9" x14ac:dyDescent="0.3">
      <c r="A439" t="s">
        <v>1111</v>
      </c>
      <c r="B439" s="1">
        <v>0.29436900503191299</v>
      </c>
      <c r="C439" s="1" t="s">
        <v>37</v>
      </c>
      <c r="D439" t="s">
        <v>22</v>
      </c>
      <c r="E439">
        <v>59916</v>
      </c>
      <c r="F439">
        <v>219076</v>
      </c>
      <c r="G439" s="2">
        <v>0.27349412989099675</v>
      </c>
      <c r="H439">
        <v>473103</v>
      </c>
      <c r="I439">
        <v>473103</v>
      </c>
    </row>
    <row r="440" spans="1:9" x14ac:dyDescent="0.3">
      <c r="A440" t="s">
        <v>1244</v>
      </c>
      <c r="B440" s="1">
        <v>0.270725663238926</v>
      </c>
      <c r="C440" s="1" t="s">
        <v>37</v>
      </c>
      <c r="D440" t="s">
        <v>22</v>
      </c>
      <c r="E440">
        <v>377348</v>
      </c>
      <c r="F440">
        <v>561602</v>
      </c>
      <c r="G440" s="2">
        <v>0.67191356156139048</v>
      </c>
      <c r="H440">
        <v>891465</v>
      </c>
      <c r="I440">
        <v>891465</v>
      </c>
    </row>
    <row r="441" spans="1:9" x14ac:dyDescent="0.3">
      <c r="A441" t="s">
        <v>700</v>
      </c>
      <c r="B441" s="1">
        <v>0.55624116261078105</v>
      </c>
      <c r="C441" s="1" t="s">
        <v>1298</v>
      </c>
      <c r="D441" t="s">
        <v>1300</v>
      </c>
      <c r="E441">
        <v>322872</v>
      </c>
      <c r="F441">
        <v>322872</v>
      </c>
      <c r="G441" s="2">
        <v>1</v>
      </c>
      <c r="H441">
        <v>517025</v>
      </c>
      <c r="I441">
        <v>0</v>
      </c>
    </row>
    <row r="442" spans="1:9" x14ac:dyDescent="0.3">
      <c r="A442" t="s">
        <v>1268</v>
      </c>
      <c r="B442" s="1">
        <v>0.23607732829588399</v>
      </c>
      <c r="C442" s="1" t="s">
        <v>37</v>
      </c>
      <c r="D442" t="s">
        <v>1300</v>
      </c>
      <c r="E442">
        <v>209001</v>
      </c>
      <c r="F442">
        <v>209001</v>
      </c>
      <c r="G442" s="2">
        <v>1</v>
      </c>
      <c r="H442">
        <v>428132</v>
      </c>
      <c r="I442">
        <v>0</v>
      </c>
    </row>
    <row r="443" spans="1:9" x14ac:dyDescent="0.3">
      <c r="A443" t="s">
        <v>747</v>
      </c>
      <c r="B443" s="1">
        <v>0.36798504709070601</v>
      </c>
      <c r="C443" s="1" t="s">
        <v>37</v>
      </c>
      <c r="D443" t="s">
        <v>22</v>
      </c>
      <c r="E443">
        <v>416546</v>
      </c>
      <c r="F443">
        <v>493145</v>
      </c>
      <c r="G443" s="2">
        <v>0.84467245941862945</v>
      </c>
      <c r="H443">
        <v>427242</v>
      </c>
      <c r="I443">
        <v>0</v>
      </c>
    </row>
    <row r="444" spans="1:9" x14ac:dyDescent="0.3">
      <c r="A444" t="s">
        <v>1032</v>
      </c>
      <c r="B444" s="1">
        <v>0.28071134445658502</v>
      </c>
      <c r="C444" s="1" t="s">
        <v>37</v>
      </c>
      <c r="D444" t="s">
        <v>22</v>
      </c>
      <c r="E444">
        <v>350074</v>
      </c>
      <c r="F444">
        <v>428580</v>
      </c>
      <c r="G444" s="2">
        <v>0.81682299687339588</v>
      </c>
      <c r="H444">
        <v>590721</v>
      </c>
      <c r="I444">
        <v>590721</v>
      </c>
    </row>
    <row r="445" spans="1:9" x14ac:dyDescent="0.3">
      <c r="A445" t="s">
        <v>533</v>
      </c>
      <c r="B445" s="1">
        <v>0.92364654928373302</v>
      </c>
      <c r="C445" s="1" t="s">
        <v>22</v>
      </c>
      <c r="D445" t="s">
        <v>1299</v>
      </c>
      <c r="E445">
        <v>165483</v>
      </c>
      <c r="F445">
        <v>183870</v>
      </c>
      <c r="G445" s="2">
        <v>0.9</v>
      </c>
      <c r="H445">
        <v>324743</v>
      </c>
      <c r="I445">
        <v>0</v>
      </c>
    </row>
    <row r="446" spans="1:9" x14ac:dyDescent="0.3">
      <c r="A446" t="s">
        <v>440</v>
      </c>
      <c r="B446" s="1">
        <v>0.68481958449957603</v>
      </c>
      <c r="C446" s="1" t="s">
        <v>22</v>
      </c>
      <c r="D446" t="s">
        <v>22</v>
      </c>
      <c r="E446">
        <v>553120</v>
      </c>
      <c r="F446">
        <v>616400</v>
      </c>
      <c r="G446" s="2">
        <v>0.89733939000648932</v>
      </c>
      <c r="H446">
        <v>223756</v>
      </c>
      <c r="I446">
        <v>0</v>
      </c>
    </row>
    <row r="447" spans="1:9" x14ac:dyDescent="0.3">
      <c r="A447" t="s">
        <v>58</v>
      </c>
      <c r="B447" s="1">
        <v>0.78178374146593699</v>
      </c>
      <c r="C447" s="1" t="s">
        <v>22</v>
      </c>
      <c r="D447" t="s">
        <v>1300</v>
      </c>
      <c r="E447">
        <v>340550</v>
      </c>
      <c r="F447">
        <v>340550</v>
      </c>
      <c r="G447" s="2">
        <v>1</v>
      </c>
      <c r="H447">
        <v>532094</v>
      </c>
      <c r="I447">
        <v>0</v>
      </c>
    </row>
    <row r="448" spans="1:9" x14ac:dyDescent="0.3">
      <c r="A448" t="s">
        <v>169</v>
      </c>
      <c r="B448" s="1">
        <v>0.79019474948869695</v>
      </c>
      <c r="C448" s="1" t="s">
        <v>22</v>
      </c>
      <c r="D448" t="s">
        <v>1299</v>
      </c>
      <c r="E448">
        <v>199560</v>
      </c>
      <c r="F448">
        <v>199560</v>
      </c>
      <c r="G448" s="2">
        <v>1</v>
      </c>
      <c r="H448">
        <v>227058</v>
      </c>
      <c r="I448">
        <v>0</v>
      </c>
    </row>
    <row r="449" spans="1:9" x14ac:dyDescent="0.3">
      <c r="A449" t="s">
        <v>906</v>
      </c>
      <c r="B449" s="1">
        <v>0.415605882704144</v>
      </c>
      <c r="C449" s="1" t="s">
        <v>37</v>
      </c>
      <c r="D449" t="s">
        <v>1299</v>
      </c>
      <c r="E449">
        <v>210020</v>
      </c>
      <c r="F449">
        <v>210020</v>
      </c>
      <c r="G449" s="2">
        <v>1</v>
      </c>
      <c r="H449">
        <v>462930</v>
      </c>
      <c r="I449">
        <v>0</v>
      </c>
    </row>
    <row r="450" spans="1:9" x14ac:dyDescent="0.3">
      <c r="A450" t="s">
        <v>529</v>
      </c>
      <c r="B450" s="1">
        <v>0.54386507858494804</v>
      </c>
      <c r="C450" s="1" t="s">
        <v>37</v>
      </c>
      <c r="D450" t="s">
        <v>22</v>
      </c>
      <c r="E450">
        <v>209354</v>
      </c>
      <c r="F450">
        <v>272124</v>
      </c>
      <c r="G450" s="2">
        <v>0.76933309814643325</v>
      </c>
      <c r="H450">
        <v>465480</v>
      </c>
      <c r="I450">
        <v>0</v>
      </c>
    </row>
    <row r="451" spans="1:9" x14ac:dyDescent="0.3">
      <c r="A451" t="s">
        <v>55</v>
      </c>
      <c r="B451" s="1">
        <v>0.986073129762843</v>
      </c>
      <c r="C451" s="1" t="s">
        <v>22</v>
      </c>
      <c r="D451" t="s">
        <v>22</v>
      </c>
      <c r="E451">
        <v>132432</v>
      </c>
      <c r="F451">
        <v>132432</v>
      </c>
      <c r="G451" s="2">
        <v>1</v>
      </c>
      <c r="H451">
        <v>102649</v>
      </c>
      <c r="I451">
        <v>0</v>
      </c>
    </row>
    <row r="452" spans="1:9" x14ac:dyDescent="0.3">
      <c r="A452" t="s">
        <v>1082</v>
      </c>
      <c r="B452" s="1">
        <v>0.23308432885171801</v>
      </c>
      <c r="C452" s="1" t="s">
        <v>37</v>
      </c>
      <c r="D452" t="s">
        <v>22</v>
      </c>
      <c r="E452">
        <v>39226</v>
      </c>
      <c r="F452">
        <v>353034</v>
      </c>
      <c r="G452" s="2">
        <v>0.1111111111111111</v>
      </c>
      <c r="H452">
        <v>0</v>
      </c>
      <c r="I452">
        <v>0</v>
      </c>
    </row>
    <row r="453" spans="1:9" x14ac:dyDescent="0.3">
      <c r="A453" t="s">
        <v>1046</v>
      </c>
      <c r="B453" s="1">
        <v>0.35643322236564501</v>
      </c>
      <c r="C453" s="1" t="s">
        <v>37</v>
      </c>
      <c r="D453" t="s">
        <v>1299</v>
      </c>
      <c r="E453">
        <v>127169</v>
      </c>
      <c r="F453">
        <v>208190</v>
      </c>
      <c r="G453" s="2">
        <v>0.6108314520390028</v>
      </c>
      <c r="H453">
        <v>577208</v>
      </c>
      <c r="I453">
        <v>577208</v>
      </c>
    </row>
    <row r="454" spans="1:9" x14ac:dyDescent="0.3">
      <c r="A454" t="s">
        <v>164</v>
      </c>
      <c r="B454" s="1">
        <v>0.755112377731599</v>
      </c>
      <c r="C454" s="1" t="s">
        <v>22</v>
      </c>
      <c r="D454" t="s">
        <v>22</v>
      </c>
      <c r="E454">
        <v>209348</v>
      </c>
      <c r="F454">
        <v>286308</v>
      </c>
      <c r="G454" s="2">
        <v>0.73119856937284322</v>
      </c>
      <c r="H454">
        <v>645788</v>
      </c>
      <c r="I454">
        <v>0</v>
      </c>
    </row>
    <row r="455" spans="1:9" x14ac:dyDescent="0.3">
      <c r="A455" t="s">
        <v>1013</v>
      </c>
      <c r="B455" s="1">
        <v>0.28408937005979301</v>
      </c>
      <c r="C455" s="1" t="s">
        <v>37</v>
      </c>
      <c r="D455" t="s">
        <v>22</v>
      </c>
      <c r="E455">
        <v>226239</v>
      </c>
      <c r="F455">
        <v>230448</v>
      </c>
      <c r="G455" s="2">
        <v>0.98173557592168303</v>
      </c>
      <c r="H455">
        <v>369541</v>
      </c>
      <c r="I455">
        <v>0</v>
      </c>
    </row>
    <row r="456" spans="1:9" x14ac:dyDescent="0.3">
      <c r="A456" t="s">
        <v>830</v>
      </c>
      <c r="B456" s="1">
        <v>0.40753210815394603</v>
      </c>
      <c r="C456" s="1" t="s">
        <v>37</v>
      </c>
      <c r="D456" t="s">
        <v>1300</v>
      </c>
      <c r="E456">
        <v>511710</v>
      </c>
      <c r="F456">
        <v>511710</v>
      </c>
      <c r="G456" s="2">
        <v>1</v>
      </c>
      <c r="H456">
        <v>542612</v>
      </c>
      <c r="I456">
        <v>0</v>
      </c>
    </row>
    <row r="457" spans="1:9" x14ac:dyDescent="0.3">
      <c r="A457" t="s">
        <v>33</v>
      </c>
      <c r="B457" s="1">
        <v>0.89655955334823501</v>
      </c>
      <c r="C457" s="1" t="s">
        <v>22</v>
      </c>
      <c r="D457" t="s">
        <v>22</v>
      </c>
      <c r="E457">
        <v>269472.81</v>
      </c>
      <c r="F457">
        <v>289506</v>
      </c>
      <c r="G457" s="2">
        <v>0.93080215954073486</v>
      </c>
      <c r="H457">
        <v>126127</v>
      </c>
      <c r="I457">
        <v>0</v>
      </c>
    </row>
    <row r="458" spans="1:9" x14ac:dyDescent="0.3">
      <c r="A458" t="s">
        <v>218</v>
      </c>
      <c r="B458" s="1">
        <v>0.80888561066713605</v>
      </c>
      <c r="C458" s="1" t="s">
        <v>22</v>
      </c>
      <c r="D458" t="s">
        <v>1300</v>
      </c>
      <c r="E458">
        <v>382706.54</v>
      </c>
      <c r="F458">
        <v>399861</v>
      </c>
      <c r="G458" s="2">
        <v>0.95709894188230404</v>
      </c>
      <c r="H458">
        <v>687538</v>
      </c>
      <c r="I458">
        <v>0</v>
      </c>
    </row>
    <row r="459" spans="1:9" x14ac:dyDescent="0.3">
      <c r="A459" t="s">
        <v>291</v>
      </c>
      <c r="B459" s="1">
        <v>0.58482349577023696</v>
      </c>
      <c r="C459" s="1" t="s">
        <v>1298</v>
      </c>
      <c r="D459" t="s">
        <v>22</v>
      </c>
      <c r="E459">
        <v>233460</v>
      </c>
      <c r="F459">
        <v>315452</v>
      </c>
      <c r="G459" s="2">
        <v>0.74008089978824032</v>
      </c>
      <c r="H459">
        <v>497215</v>
      </c>
      <c r="I459">
        <v>497215</v>
      </c>
    </row>
    <row r="460" spans="1:9" x14ac:dyDescent="0.3">
      <c r="A460" t="s">
        <v>621</v>
      </c>
      <c r="B460" s="1">
        <v>0.93147954413192402</v>
      </c>
      <c r="C460" s="1" t="s">
        <v>22</v>
      </c>
      <c r="D460" t="s">
        <v>1299</v>
      </c>
      <c r="E460">
        <v>395120</v>
      </c>
      <c r="F460">
        <v>395120</v>
      </c>
      <c r="G460" s="2">
        <v>1</v>
      </c>
      <c r="H460">
        <v>413177</v>
      </c>
      <c r="I460">
        <v>0</v>
      </c>
    </row>
    <row r="461" spans="1:9" x14ac:dyDescent="0.3">
      <c r="A461" t="s">
        <v>39</v>
      </c>
      <c r="B461" s="1">
        <v>0.90689124523660702</v>
      </c>
      <c r="C461" s="1" t="s">
        <v>22</v>
      </c>
      <c r="D461" t="s">
        <v>22</v>
      </c>
      <c r="E461">
        <v>341752.68</v>
      </c>
      <c r="F461">
        <v>350405</v>
      </c>
      <c r="G461" s="2">
        <v>0.97530765828113186</v>
      </c>
      <c r="H461">
        <v>385745</v>
      </c>
      <c r="I461">
        <v>0</v>
      </c>
    </row>
    <row r="462" spans="1:9" x14ac:dyDescent="0.3">
      <c r="A462" t="s">
        <v>1240</v>
      </c>
      <c r="B462" s="1">
        <v>0.215684814978401</v>
      </c>
      <c r="C462" s="1" t="s">
        <v>37</v>
      </c>
      <c r="D462" t="s">
        <v>1299</v>
      </c>
      <c r="E462">
        <v>312138</v>
      </c>
      <c r="F462">
        <v>377070</v>
      </c>
      <c r="G462" s="2">
        <v>0.82779855199299868</v>
      </c>
      <c r="H462">
        <v>592419</v>
      </c>
      <c r="I462">
        <v>0</v>
      </c>
    </row>
    <row r="463" spans="1:9" x14ac:dyDescent="0.3">
      <c r="A463" t="s">
        <v>554</v>
      </c>
      <c r="B463" s="1">
        <v>0.91237077015495505</v>
      </c>
      <c r="C463" s="1" t="s">
        <v>22</v>
      </c>
      <c r="D463" t="s">
        <v>22</v>
      </c>
      <c r="E463">
        <v>247404.13</v>
      </c>
      <c r="F463">
        <v>269652</v>
      </c>
      <c r="G463" s="2">
        <v>0.91749414059602752</v>
      </c>
      <c r="H463">
        <v>442589</v>
      </c>
      <c r="I463">
        <v>0</v>
      </c>
    </row>
    <row r="464" spans="1:9" x14ac:dyDescent="0.3">
      <c r="A464" t="s">
        <v>682</v>
      </c>
      <c r="B464" s="1">
        <v>0.51063777446493397</v>
      </c>
      <c r="C464" s="1" t="s">
        <v>37</v>
      </c>
      <c r="D464" t="s">
        <v>1299</v>
      </c>
      <c r="E464">
        <v>168532</v>
      </c>
      <c r="F464">
        <v>168532</v>
      </c>
      <c r="G464" s="2">
        <v>1</v>
      </c>
      <c r="H464">
        <v>0</v>
      </c>
      <c r="I464">
        <v>0</v>
      </c>
    </row>
    <row r="465" spans="1:9" x14ac:dyDescent="0.3">
      <c r="A465" t="s">
        <v>1007</v>
      </c>
      <c r="B465" s="1">
        <v>0.39153738394857002</v>
      </c>
      <c r="C465" s="1" t="s">
        <v>37</v>
      </c>
      <c r="D465" t="s">
        <v>1299</v>
      </c>
      <c r="E465">
        <v>240825</v>
      </c>
      <c r="F465">
        <v>269115</v>
      </c>
      <c r="G465" s="2">
        <v>0.8948776545343069</v>
      </c>
      <c r="H465">
        <v>559405</v>
      </c>
      <c r="I465">
        <v>0</v>
      </c>
    </row>
    <row r="466" spans="1:9" x14ac:dyDescent="0.3">
      <c r="A466" t="s">
        <v>1070</v>
      </c>
      <c r="B466" s="1">
        <v>0.29784332864674101</v>
      </c>
      <c r="C466" s="1" t="s">
        <v>37</v>
      </c>
      <c r="D466" t="s">
        <v>1300</v>
      </c>
      <c r="E466">
        <v>220240</v>
      </c>
      <c r="F466">
        <v>237360</v>
      </c>
      <c r="G466" s="2">
        <v>0.92787327266599262</v>
      </c>
      <c r="H466">
        <v>498916</v>
      </c>
      <c r="I466">
        <v>0</v>
      </c>
    </row>
    <row r="467" spans="1:9" x14ac:dyDescent="0.3">
      <c r="A467" t="s">
        <v>1114</v>
      </c>
      <c r="B467" s="1">
        <v>0.34504605399201799</v>
      </c>
      <c r="C467" s="1" t="s">
        <v>37</v>
      </c>
      <c r="D467" t="s">
        <v>1299</v>
      </c>
      <c r="E467">
        <v>507796</v>
      </c>
      <c r="F467">
        <v>601768</v>
      </c>
      <c r="G467" s="2">
        <v>0.84384015102165622</v>
      </c>
      <c r="H467">
        <v>882394</v>
      </c>
      <c r="I467">
        <v>0</v>
      </c>
    </row>
    <row r="468" spans="1:9" x14ac:dyDescent="0.3">
      <c r="A468" t="s">
        <v>646</v>
      </c>
      <c r="B468" s="1">
        <v>0.48980406967339701</v>
      </c>
      <c r="C468" s="1" t="s">
        <v>37</v>
      </c>
      <c r="D468" t="s">
        <v>1300</v>
      </c>
      <c r="E468">
        <v>346141.77</v>
      </c>
      <c r="F468">
        <v>410200</v>
      </c>
      <c r="G468" s="2">
        <v>0.84383659190638716</v>
      </c>
      <c r="H468">
        <v>677215</v>
      </c>
      <c r="I468">
        <v>0</v>
      </c>
    </row>
    <row r="469" spans="1:9" x14ac:dyDescent="0.3">
      <c r="A469" t="s">
        <v>645</v>
      </c>
      <c r="B469" s="1">
        <v>0.56854784044302697</v>
      </c>
      <c r="C469" s="1" t="s">
        <v>1298</v>
      </c>
      <c r="D469" t="s">
        <v>22</v>
      </c>
      <c r="E469">
        <v>342667</v>
      </c>
      <c r="F469">
        <v>456220</v>
      </c>
      <c r="G469" s="2">
        <v>0.75110034632414191</v>
      </c>
      <c r="H469">
        <v>73362</v>
      </c>
      <c r="I469">
        <v>0</v>
      </c>
    </row>
    <row r="470" spans="1:9" x14ac:dyDescent="0.3">
      <c r="A470" t="s">
        <v>963</v>
      </c>
      <c r="B470" s="1">
        <v>0.31197299999205103</v>
      </c>
      <c r="C470" s="1" t="s">
        <v>37</v>
      </c>
      <c r="D470" t="s">
        <v>1299</v>
      </c>
      <c r="E470">
        <v>108596.67</v>
      </c>
      <c r="F470">
        <v>515527</v>
      </c>
      <c r="G470" s="2">
        <v>0.21065176023758211</v>
      </c>
      <c r="H470">
        <v>0</v>
      </c>
      <c r="I470">
        <v>0</v>
      </c>
    </row>
    <row r="471" spans="1:9" x14ac:dyDescent="0.3">
      <c r="A471" t="s">
        <v>1182</v>
      </c>
      <c r="B471" s="1">
        <v>0.25776425114690399</v>
      </c>
      <c r="C471" s="1" t="s">
        <v>37</v>
      </c>
      <c r="D471" t="s">
        <v>22</v>
      </c>
      <c r="E471">
        <v>152568</v>
      </c>
      <c r="F471">
        <v>441978</v>
      </c>
      <c r="G471" s="2">
        <v>0.34519365217273257</v>
      </c>
      <c r="H471">
        <v>0</v>
      </c>
      <c r="I471">
        <v>0</v>
      </c>
    </row>
    <row r="472" spans="1:9" x14ac:dyDescent="0.3">
      <c r="A472" t="s">
        <v>1126</v>
      </c>
      <c r="B472" s="1">
        <v>0.15783995074860099</v>
      </c>
      <c r="C472" s="1" t="s">
        <v>37</v>
      </c>
      <c r="D472" t="s">
        <v>1299</v>
      </c>
      <c r="E472">
        <v>268349</v>
      </c>
      <c r="F472">
        <v>293588</v>
      </c>
      <c r="G472" s="2">
        <v>0.91403258988787006</v>
      </c>
      <c r="H472">
        <v>350839</v>
      </c>
      <c r="I472">
        <v>0</v>
      </c>
    </row>
    <row r="473" spans="1:9" x14ac:dyDescent="0.3">
      <c r="A473" t="s">
        <v>366</v>
      </c>
      <c r="B473" s="1">
        <v>0.46900572329680601</v>
      </c>
      <c r="C473" s="1" t="s">
        <v>37</v>
      </c>
      <c r="D473" t="s">
        <v>22</v>
      </c>
      <c r="E473">
        <v>263376</v>
      </c>
      <c r="F473">
        <v>278008</v>
      </c>
      <c r="G473" s="2">
        <v>0.94736842105263153</v>
      </c>
      <c r="H473">
        <v>197986</v>
      </c>
      <c r="I473">
        <v>0</v>
      </c>
    </row>
    <row r="474" spans="1:9" x14ac:dyDescent="0.3">
      <c r="A474" t="s">
        <v>288</v>
      </c>
      <c r="B474" s="1">
        <v>0.73937454222454801</v>
      </c>
      <c r="C474" s="1" t="s">
        <v>22</v>
      </c>
      <c r="D474" t="s">
        <v>1299</v>
      </c>
      <c r="E474">
        <v>230120</v>
      </c>
      <c r="F474">
        <v>251040</v>
      </c>
      <c r="G474" s="2">
        <v>0.91666666666666663</v>
      </c>
      <c r="H474">
        <v>312765</v>
      </c>
      <c r="I474">
        <v>0</v>
      </c>
    </row>
    <row r="475" spans="1:9" x14ac:dyDescent="0.3">
      <c r="A475" t="s">
        <v>456</v>
      </c>
      <c r="B475" s="1">
        <v>0.71287025237131796</v>
      </c>
      <c r="C475" s="1" t="s">
        <v>22</v>
      </c>
      <c r="D475" t="s">
        <v>1299</v>
      </c>
      <c r="E475">
        <v>292873</v>
      </c>
      <c r="F475">
        <v>358390</v>
      </c>
      <c r="G475" s="2">
        <v>0.81719076983174754</v>
      </c>
      <c r="H475">
        <v>700254</v>
      </c>
      <c r="I475">
        <v>0</v>
      </c>
    </row>
    <row r="476" spans="1:9" x14ac:dyDescent="0.3">
      <c r="A476" t="s">
        <v>469</v>
      </c>
      <c r="B476" s="1">
        <v>0.91237077015495505</v>
      </c>
      <c r="C476" s="1" t="s">
        <v>22</v>
      </c>
      <c r="D476" t="s">
        <v>1299</v>
      </c>
      <c r="E476">
        <v>232934</v>
      </c>
      <c r="F476">
        <v>250852</v>
      </c>
      <c r="G476" s="2">
        <v>0.9285714285714286</v>
      </c>
      <c r="H476">
        <v>439605</v>
      </c>
      <c r="I476">
        <v>0</v>
      </c>
    </row>
    <row r="477" spans="1:9" x14ac:dyDescent="0.3">
      <c r="A477" t="s">
        <v>1195</v>
      </c>
      <c r="B477" s="1">
        <v>0.26744717889626102</v>
      </c>
      <c r="C477" s="1" t="s">
        <v>37</v>
      </c>
      <c r="D477" t="s">
        <v>22</v>
      </c>
      <c r="E477">
        <v>262765</v>
      </c>
      <c r="F477">
        <v>477300</v>
      </c>
      <c r="G477" s="2">
        <v>0.55052377959354704</v>
      </c>
      <c r="H477">
        <v>624707</v>
      </c>
      <c r="I477">
        <v>624707</v>
      </c>
    </row>
    <row r="478" spans="1:9" x14ac:dyDescent="0.3">
      <c r="A478" t="s">
        <v>1243</v>
      </c>
      <c r="B478" s="1">
        <v>0.29436900503191299</v>
      </c>
      <c r="C478" s="1" t="s">
        <v>37</v>
      </c>
      <c r="D478" t="s">
        <v>22</v>
      </c>
      <c r="E478">
        <v>328396.67</v>
      </c>
      <c r="F478">
        <v>410760</v>
      </c>
      <c r="G478" s="2">
        <v>0.79948551465576001</v>
      </c>
      <c r="H478">
        <v>503482</v>
      </c>
      <c r="I478">
        <v>503482</v>
      </c>
    </row>
    <row r="479" spans="1:9" x14ac:dyDescent="0.3">
      <c r="A479" t="s">
        <v>191</v>
      </c>
      <c r="B479" s="1">
        <v>0.95301073523333502</v>
      </c>
      <c r="C479" s="1" t="s">
        <v>22</v>
      </c>
      <c r="D479" t="s">
        <v>22</v>
      </c>
      <c r="E479">
        <v>199286</v>
      </c>
      <c r="F479">
        <v>221338</v>
      </c>
      <c r="G479" s="2">
        <v>0.90036957052110345</v>
      </c>
      <c r="H479">
        <v>166015</v>
      </c>
      <c r="I479">
        <v>0</v>
      </c>
    </row>
    <row r="480" spans="1:9" x14ac:dyDescent="0.3">
      <c r="A480" t="s">
        <v>128</v>
      </c>
      <c r="B480" s="1">
        <v>0.94666497289263296</v>
      </c>
      <c r="C480" s="1" t="s">
        <v>22</v>
      </c>
      <c r="D480" t="s">
        <v>22</v>
      </c>
      <c r="E480">
        <v>184512</v>
      </c>
      <c r="F480">
        <v>184512</v>
      </c>
      <c r="G480" s="2">
        <v>1</v>
      </c>
      <c r="H480">
        <v>252927</v>
      </c>
      <c r="I480">
        <v>0</v>
      </c>
    </row>
    <row r="481" spans="1:9" x14ac:dyDescent="0.3">
      <c r="A481" t="s">
        <v>497</v>
      </c>
      <c r="B481" s="1">
        <v>0.54386507858494804</v>
      </c>
      <c r="C481" s="1" t="s">
        <v>37</v>
      </c>
      <c r="D481" t="s">
        <v>22</v>
      </c>
      <c r="E481">
        <v>276208</v>
      </c>
      <c r="F481">
        <v>301308</v>
      </c>
      <c r="G481" s="2">
        <v>0.91669653643447901</v>
      </c>
      <c r="H481">
        <v>421544</v>
      </c>
      <c r="I481">
        <v>0</v>
      </c>
    </row>
    <row r="482" spans="1:9" x14ac:dyDescent="0.3">
      <c r="A482" t="s">
        <v>1265</v>
      </c>
      <c r="B482" s="1">
        <v>0.21851805053300399</v>
      </c>
      <c r="C482" s="1" t="s">
        <v>37</v>
      </c>
      <c r="D482" t="s">
        <v>1299</v>
      </c>
      <c r="E482">
        <v>0</v>
      </c>
      <c r="F482">
        <v>371205</v>
      </c>
      <c r="G482" s="2">
        <v>0</v>
      </c>
      <c r="H482">
        <v>0</v>
      </c>
      <c r="I482">
        <v>0</v>
      </c>
    </row>
    <row r="483" spans="1:9" x14ac:dyDescent="0.3">
      <c r="A483" t="s">
        <v>1101</v>
      </c>
      <c r="B483" s="1">
        <v>0.20191960663382999</v>
      </c>
      <c r="C483" s="1" t="s">
        <v>37</v>
      </c>
      <c r="D483" t="s">
        <v>22</v>
      </c>
      <c r="E483">
        <v>547656</v>
      </c>
      <c r="F483">
        <v>547656</v>
      </c>
      <c r="G483" s="2">
        <v>1</v>
      </c>
      <c r="H483">
        <v>689163</v>
      </c>
      <c r="I483">
        <v>0</v>
      </c>
    </row>
    <row r="484" spans="1:9" x14ac:dyDescent="0.3">
      <c r="A484" t="s">
        <v>1172</v>
      </c>
      <c r="B484" s="1">
        <v>0.29784332864674101</v>
      </c>
      <c r="C484" s="1" t="s">
        <v>37</v>
      </c>
      <c r="D484" t="s">
        <v>22</v>
      </c>
      <c r="E484">
        <v>21355</v>
      </c>
      <c r="F484">
        <v>234905</v>
      </c>
      <c r="G484" s="2">
        <v>9.0909090909090912E-2</v>
      </c>
      <c r="H484">
        <v>0</v>
      </c>
      <c r="I484">
        <v>0</v>
      </c>
    </row>
    <row r="485" spans="1:9" x14ac:dyDescent="0.3">
      <c r="A485" t="s">
        <v>422</v>
      </c>
      <c r="B485" s="1">
        <v>0.65910864098686495</v>
      </c>
      <c r="C485" s="1" t="s">
        <v>22</v>
      </c>
      <c r="D485" t="s">
        <v>1299</v>
      </c>
      <c r="E485">
        <v>198330</v>
      </c>
      <c r="F485">
        <v>198330</v>
      </c>
      <c r="G485" s="2">
        <v>1</v>
      </c>
      <c r="H485">
        <v>533732</v>
      </c>
      <c r="I485">
        <v>0</v>
      </c>
    </row>
    <row r="486" spans="1:9" x14ac:dyDescent="0.3">
      <c r="A486" t="s">
        <v>171</v>
      </c>
      <c r="B486" s="1">
        <v>0.74574746615068999</v>
      </c>
      <c r="C486" s="1" t="s">
        <v>22</v>
      </c>
      <c r="D486" t="s">
        <v>22</v>
      </c>
      <c r="E486">
        <v>332673</v>
      </c>
      <c r="F486">
        <v>332673</v>
      </c>
      <c r="G486" s="2">
        <v>1</v>
      </c>
      <c r="H486">
        <v>217756</v>
      </c>
      <c r="I486">
        <v>0</v>
      </c>
    </row>
    <row r="487" spans="1:9" x14ac:dyDescent="0.3">
      <c r="A487" t="s">
        <v>74</v>
      </c>
      <c r="B487" s="1">
        <v>0.79566841917683595</v>
      </c>
      <c r="C487" s="1" t="s">
        <v>22</v>
      </c>
      <c r="D487" t="s">
        <v>22</v>
      </c>
      <c r="E487">
        <v>397273</v>
      </c>
      <c r="F487">
        <v>397273</v>
      </c>
      <c r="G487" s="2">
        <v>1</v>
      </c>
      <c r="H487">
        <v>483061</v>
      </c>
      <c r="I487">
        <v>0</v>
      </c>
    </row>
    <row r="488" spans="1:9" x14ac:dyDescent="0.3">
      <c r="A488" t="s">
        <v>611</v>
      </c>
      <c r="B488" s="1">
        <v>0.64778485011833098</v>
      </c>
      <c r="C488" s="1" t="s">
        <v>22</v>
      </c>
      <c r="D488" t="s">
        <v>1300</v>
      </c>
      <c r="E488">
        <v>442632</v>
      </c>
      <c r="F488">
        <v>442632</v>
      </c>
      <c r="G488" s="2">
        <v>1</v>
      </c>
      <c r="H488">
        <v>825296</v>
      </c>
      <c r="I488">
        <v>0</v>
      </c>
    </row>
    <row r="489" spans="1:9" x14ac:dyDescent="0.3">
      <c r="A489" t="s">
        <v>894</v>
      </c>
      <c r="B489" s="1">
        <v>0.33013721093401199</v>
      </c>
      <c r="C489" s="1" t="s">
        <v>37</v>
      </c>
      <c r="D489" t="s">
        <v>1299</v>
      </c>
      <c r="E489">
        <v>175815</v>
      </c>
      <c r="F489">
        <v>243240</v>
      </c>
      <c r="G489" s="2">
        <v>0.72280463739516532</v>
      </c>
      <c r="H489">
        <v>379980</v>
      </c>
      <c r="I489">
        <v>379980</v>
      </c>
    </row>
    <row r="490" spans="1:9" x14ac:dyDescent="0.3">
      <c r="A490" t="s">
        <v>623</v>
      </c>
      <c r="B490" s="1">
        <v>0.46900572329680601</v>
      </c>
      <c r="C490" s="1" t="s">
        <v>37</v>
      </c>
      <c r="D490" t="s">
        <v>22</v>
      </c>
      <c r="E490">
        <v>257389</v>
      </c>
      <c r="F490">
        <v>320088</v>
      </c>
      <c r="G490" s="2">
        <v>0.80411949213966161</v>
      </c>
      <c r="H490">
        <v>697956</v>
      </c>
      <c r="I490">
        <v>0</v>
      </c>
    </row>
    <row r="491" spans="1:9" x14ac:dyDescent="0.3">
      <c r="A491" t="s">
        <v>770</v>
      </c>
      <c r="B491" s="1">
        <v>0.53143458992904402</v>
      </c>
      <c r="C491" s="1" t="s">
        <v>37</v>
      </c>
      <c r="D491" t="s">
        <v>1300</v>
      </c>
      <c r="E491">
        <v>364560</v>
      </c>
      <c r="F491">
        <v>364560</v>
      </c>
      <c r="G491" s="2">
        <v>1</v>
      </c>
      <c r="H491">
        <v>440319</v>
      </c>
      <c r="I491">
        <v>0</v>
      </c>
    </row>
    <row r="492" spans="1:9" x14ac:dyDescent="0.3">
      <c r="A492" t="s">
        <v>378</v>
      </c>
      <c r="B492" s="1">
        <v>0.63629247274359102</v>
      </c>
      <c r="C492" s="1" t="s">
        <v>22</v>
      </c>
      <c r="D492" t="s">
        <v>1299</v>
      </c>
      <c r="E492">
        <v>343300</v>
      </c>
      <c r="F492">
        <v>343300</v>
      </c>
      <c r="G492" s="2">
        <v>1</v>
      </c>
      <c r="H492">
        <v>221474</v>
      </c>
      <c r="I492">
        <v>0</v>
      </c>
    </row>
    <row r="493" spans="1:9" x14ac:dyDescent="0.3">
      <c r="A493" t="s">
        <v>260</v>
      </c>
      <c r="B493" s="1">
        <v>0.92481386341523697</v>
      </c>
      <c r="C493" s="1" t="s">
        <v>22</v>
      </c>
      <c r="D493" t="s">
        <v>1299</v>
      </c>
      <c r="E493">
        <v>203300</v>
      </c>
      <c r="F493">
        <v>203300</v>
      </c>
      <c r="G493" s="2">
        <v>1</v>
      </c>
      <c r="H493">
        <v>354072</v>
      </c>
      <c r="I493">
        <v>0</v>
      </c>
    </row>
    <row r="494" spans="1:9" x14ac:dyDescent="0.3">
      <c r="A494" t="s">
        <v>327</v>
      </c>
      <c r="B494" s="1">
        <v>0.38362424309204901</v>
      </c>
      <c r="C494" s="1" t="s">
        <v>37</v>
      </c>
      <c r="D494" t="s">
        <v>22</v>
      </c>
      <c r="E494">
        <v>305536</v>
      </c>
      <c r="F494">
        <v>327360</v>
      </c>
      <c r="G494" s="2">
        <v>0.93333333333333335</v>
      </c>
      <c r="H494">
        <v>380543</v>
      </c>
      <c r="I494">
        <v>0</v>
      </c>
    </row>
    <row r="495" spans="1:9" x14ac:dyDescent="0.3">
      <c r="A495" t="s">
        <v>929</v>
      </c>
      <c r="B495" s="1">
        <v>0.34128874517706298</v>
      </c>
      <c r="C495" s="1" t="s">
        <v>37</v>
      </c>
      <c r="D495" t="s">
        <v>1299</v>
      </c>
      <c r="E495">
        <v>57620</v>
      </c>
      <c r="F495">
        <v>162910</v>
      </c>
      <c r="G495" s="2">
        <v>0.35369222269965012</v>
      </c>
      <c r="H495">
        <v>298316</v>
      </c>
      <c r="I495">
        <v>298316</v>
      </c>
    </row>
    <row r="496" spans="1:9" x14ac:dyDescent="0.3">
      <c r="A496" t="s">
        <v>654</v>
      </c>
      <c r="B496" s="1">
        <v>0.53143458992904402</v>
      </c>
      <c r="C496" s="1" t="s">
        <v>37</v>
      </c>
      <c r="D496" t="s">
        <v>1299</v>
      </c>
      <c r="E496">
        <v>419096</v>
      </c>
      <c r="F496">
        <v>482664</v>
      </c>
      <c r="G496" s="2">
        <v>0.86829761490394974</v>
      </c>
      <c r="H496">
        <v>537054</v>
      </c>
      <c r="I496">
        <v>0</v>
      </c>
    </row>
    <row r="497" spans="1:9" x14ac:dyDescent="0.3">
      <c r="A497" t="s">
        <v>1053</v>
      </c>
      <c r="B497" s="1">
        <v>0.301341146622911</v>
      </c>
      <c r="C497" s="1" t="s">
        <v>37</v>
      </c>
      <c r="D497" t="s">
        <v>22</v>
      </c>
      <c r="E497">
        <v>394641</v>
      </c>
      <c r="F497">
        <v>624116</v>
      </c>
      <c r="G497" s="2">
        <v>0.63231995334200697</v>
      </c>
      <c r="H497">
        <v>1016539</v>
      </c>
      <c r="I497">
        <v>1016539</v>
      </c>
    </row>
    <row r="498" spans="1:9" x14ac:dyDescent="0.3">
      <c r="A498" t="s">
        <v>926</v>
      </c>
      <c r="B498" s="1">
        <v>0.33383396979597402</v>
      </c>
      <c r="C498" s="1" t="s">
        <v>37</v>
      </c>
      <c r="D498" t="s">
        <v>22</v>
      </c>
      <c r="E498">
        <v>487960</v>
      </c>
      <c r="F498">
        <v>512358</v>
      </c>
      <c r="G498" s="2">
        <v>0.95238095238095233</v>
      </c>
      <c r="H498">
        <v>518730</v>
      </c>
      <c r="I498">
        <v>0</v>
      </c>
    </row>
    <row r="499" spans="1:9" x14ac:dyDescent="0.3">
      <c r="A499" t="s">
        <v>993</v>
      </c>
      <c r="B499" s="1">
        <v>0.34504605399201799</v>
      </c>
      <c r="C499" s="1" t="s">
        <v>37</v>
      </c>
      <c r="D499" t="s">
        <v>1300</v>
      </c>
      <c r="E499">
        <v>259869.37</v>
      </c>
      <c r="F499">
        <v>330722</v>
      </c>
      <c r="G499" s="2">
        <v>0.7857637834797806</v>
      </c>
      <c r="H499">
        <v>647109</v>
      </c>
      <c r="I499">
        <v>0</v>
      </c>
    </row>
    <row r="500" spans="1:9" x14ac:dyDescent="0.3">
      <c r="A500" t="s">
        <v>1035</v>
      </c>
      <c r="B500" s="1">
        <v>0.35643322236564501</v>
      </c>
      <c r="C500" s="1" t="s">
        <v>37</v>
      </c>
      <c r="D500" t="s">
        <v>1299</v>
      </c>
      <c r="E500">
        <v>220050</v>
      </c>
      <c r="F500">
        <v>307650</v>
      </c>
      <c r="G500" s="2">
        <v>0.71526084836665038</v>
      </c>
      <c r="H500">
        <v>599613</v>
      </c>
      <c r="I500">
        <v>599613</v>
      </c>
    </row>
    <row r="501" spans="1:9" x14ac:dyDescent="0.3">
      <c r="A501" t="s">
        <v>280</v>
      </c>
      <c r="B501" s="1">
        <v>0.73614956200739801</v>
      </c>
      <c r="C501" s="1" t="s">
        <v>22</v>
      </c>
      <c r="D501" t="s">
        <v>1300</v>
      </c>
      <c r="E501">
        <v>331845</v>
      </c>
      <c r="F501">
        <v>331845</v>
      </c>
      <c r="G501" s="2">
        <v>1</v>
      </c>
      <c r="H501">
        <v>573456</v>
      </c>
      <c r="I501">
        <v>0</v>
      </c>
    </row>
    <row r="502" spans="1:9" x14ac:dyDescent="0.3">
      <c r="A502" t="s">
        <v>1067</v>
      </c>
      <c r="B502" s="1">
        <v>0.352618674341861</v>
      </c>
      <c r="C502" s="1" t="s">
        <v>37</v>
      </c>
      <c r="D502" t="s">
        <v>1299</v>
      </c>
      <c r="E502">
        <v>48783</v>
      </c>
      <c r="F502">
        <v>178849</v>
      </c>
      <c r="G502" s="2">
        <v>0.27276082058048967</v>
      </c>
      <c r="H502">
        <v>0</v>
      </c>
      <c r="I502">
        <v>0</v>
      </c>
    </row>
    <row r="503" spans="1:9" x14ac:dyDescent="0.3">
      <c r="A503" t="s">
        <v>1048</v>
      </c>
      <c r="B503" s="1">
        <v>0.38757339875601199</v>
      </c>
      <c r="C503" s="1" t="s">
        <v>37</v>
      </c>
      <c r="D503" t="s">
        <v>22</v>
      </c>
      <c r="E503">
        <v>433839</v>
      </c>
      <c r="F503">
        <v>433839</v>
      </c>
      <c r="G503" s="2">
        <v>1</v>
      </c>
      <c r="H503">
        <v>527121</v>
      </c>
      <c r="I503">
        <v>0</v>
      </c>
    </row>
    <row r="504" spans="1:9" x14ac:dyDescent="0.3">
      <c r="A504" t="s">
        <v>863</v>
      </c>
      <c r="B504" s="1">
        <v>0.85522365888301999</v>
      </c>
      <c r="C504" s="1" t="s">
        <v>22</v>
      </c>
      <c r="D504" t="s">
        <v>1299</v>
      </c>
      <c r="E504">
        <v>141110</v>
      </c>
      <c r="F504">
        <v>176850</v>
      </c>
      <c r="G504" s="2">
        <v>0.79790783149561773</v>
      </c>
      <c r="H504">
        <v>361100</v>
      </c>
      <c r="I504">
        <v>0</v>
      </c>
    </row>
    <row r="505" spans="1:9" x14ac:dyDescent="0.3">
      <c r="A505" t="s">
        <v>242</v>
      </c>
      <c r="B505" s="1">
        <v>0.77019525689062296</v>
      </c>
      <c r="C505" s="1" t="s">
        <v>22</v>
      </c>
      <c r="D505" t="s">
        <v>22</v>
      </c>
      <c r="E505">
        <v>87653</v>
      </c>
      <c r="F505">
        <v>204636</v>
      </c>
      <c r="G505" s="2">
        <v>0.42833616763423837</v>
      </c>
      <c r="H505">
        <v>333218</v>
      </c>
      <c r="I505">
        <v>333218</v>
      </c>
    </row>
    <row r="506" spans="1:9" x14ac:dyDescent="0.3">
      <c r="A506" t="s">
        <v>461</v>
      </c>
      <c r="B506" s="1">
        <v>0.59691192366771895</v>
      </c>
      <c r="C506" s="1" t="s">
        <v>1298</v>
      </c>
      <c r="D506" t="s">
        <v>1299</v>
      </c>
      <c r="E506">
        <v>154905</v>
      </c>
      <c r="F506">
        <v>203300</v>
      </c>
      <c r="G506" s="2">
        <v>0.76195277914412196</v>
      </c>
      <c r="H506">
        <v>397137</v>
      </c>
      <c r="I506">
        <v>0</v>
      </c>
    </row>
    <row r="507" spans="1:9" x14ac:dyDescent="0.3">
      <c r="A507" t="s">
        <v>690</v>
      </c>
      <c r="B507" s="1">
        <v>0.45244076782216902</v>
      </c>
      <c r="C507" s="1" t="s">
        <v>37</v>
      </c>
      <c r="D507" t="s">
        <v>1299</v>
      </c>
      <c r="E507">
        <v>172755</v>
      </c>
      <c r="F507">
        <v>197130</v>
      </c>
      <c r="G507" s="2">
        <v>0.87635063156292803</v>
      </c>
      <c r="H507">
        <v>492404</v>
      </c>
      <c r="I507">
        <v>0</v>
      </c>
    </row>
    <row r="508" spans="1:9" x14ac:dyDescent="0.3">
      <c r="A508" t="s">
        <v>356</v>
      </c>
      <c r="B508" s="1">
        <v>0.55624116261078105</v>
      </c>
      <c r="C508" s="1" t="s">
        <v>1298</v>
      </c>
      <c r="D508" t="s">
        <v>22</v>
      </c>
      <c r="E508">
        <v>361024</v>
      </c>
      <c r="F508">
        <v>383588</v>
      </c>
      <c r="G508" s="2">
        <v>0.94117647058823528</v>
      </c>
      <c r="H508">
        <v>488826</v>
      </c>
      <c r="I508">
        <v>0</v>
      </c>
    </row>
    <row r="509" spans="1:9" x14ac:dyDescent="0.3">
      <c r="A509" t="s">
        <v>1276</v>
      </c>
      <c r="B509" s="1">
        <v>0.16232227074094199</v>
      </c>
      <c r="C509" s="1" t="s">
        <v>37</v>
      </c>
      <c r="D509" t="s">
        <v>22</v>
      </c>
      <c r="E509">
        <v>50058</v>
      </c>
      <c r="F509">
        <v>380551</v>
      </c>
      <c r="G509" s="2">
        <v>0.13154084472252076</v>
      </c>
      <c r="H509">
        <v>0</v>
      </c>
      <c r="I509">
        <v>0</v>
      </c>
    </row>
    <row r="510" spans="1:9" x14ac:dyDescent="0.3">
      <c r="A510" t="s">
        <v>673</v>
      </c>
      <c r="B510" s="1">
        <v>0.34504605399201799</v>
      </c>
      <c r="C510" s="1" t="s">
        <v>37</v>
      </c>
      <c r="D510" t="s">
        <v>22</v>
      </c>
      <c r="E510">
        <v>159907.29</v>
      </c>
      <c r="F510">
        <v>796784</v>
      </c>
      <c r="G510" s="2">
        <v>0.20069088987730679</v>
      </c>
      <c r="H510">
        <v>898509</v>
      </c>
      <c r="I510">
        <v>898509</v>
      </c>
    </row>
    <row r="511" spans="1:9" x14ac:dyDescent="0.3">
      <c r="A511" t="s">
        <v>603</v>
      </c>
      <c r="B511" s="1">
        <v>0.64014133976186605</v>
      </c>
      <c r="C511" s="1" t="s">
        <v>22</v>
      </c>
      <c r="D511" t="s">
        <v>22</v>
      </c>
      <c r="E511">
        <v>318840</v>
      </c>
      <c r="F511">
        <v>318840</v>
      </c>
      <c r="G511" s="2">
        <v>1</v>
      </c>
      <c r="H511">
        <v>337737</v>
      </c>
      <c r="I511">
        <v>0</v>
      </c>
    </row>
    <row r="512" spans="1:9" x14ac:dyDescent="0.3">
      <c r="A512" t="s">
        <v>1022</v>
      </c>
      <c r="B512" s="1">
        <v>0.34504605399201799</v>
      </c>
      <c r="C512" s="1" t="s">
        <v>37</v>
      </c>
      <c r="D512" t="s">
        <v>1300</v>
      </c>
      <c r="E512">
        <v>423276</v>
      </c>
      <c r="F512">
        <v>437664</v>
      </c>
      <c r="G512" s="2">
        <v>0.96712546611098926</v>
      </c>
      <c r="H512">
        <v>707351</v>
      </c>
      <c r="I512">
        <v>0</v>
      </c>
    </row>
    <row r="513" spans="1:9" x14ac:dyDescent="0.3">
      <c r="A513" t="s">
        <v>845</v>
      </c>
      <c r="B513" s="1">
        <v>0.40753210815394603</v>
      </c>
      <c r="C513" s="1" t="s">
        <v>37</v>
      </c>
      <c r="D513" t="s">
        <v>22</v>
      </c>
      <c r="E513">
        <v>270220</v>
      </c>
      <c r="F513">
        <v>270220</v>
      </c>
      <c r="G513" s="2">
        <v>1</v>
      </c>
      <c r="H513">
        <v>175057</v>
      </c>
      <c r="I513">
        <v>0</v>
      </c>
    </row>
    <row r="514" spans="1:9" x14ac:dyDescent="0.3">
      <c r="A514" t="s">
        <v>808</v>
      </c>
      <c r="B514" s="1">
        <v>0.539726878066486</v>
      </c>
      <c r="C514" s="1" t="s">
        <v>37</v>
      </c>
      <c r="D514" t="s">
        <v>1300</v>
      </c>
      <c r="E514">
        <v>421075</v>
      </c>
      <c r="F514">
        <v>428560</v>
      </c>
      <c r="G514" s="2">
        <v>0.98253453425424675</v>
      </c>
      <c r="H514">
        <v>665333</v>
      </c>
      <c r="I514">
        <v>0</v>
      </c>
    </row>
    <row r="515" spans="1:9" x14ac:dyDescent="0.3">
      <c r="A515" t="s">
        <v>454</v>
      </c>
      <c r="B515" s="1">
        <v>0.50230467408203305</v>
      </c>
      <c r="C515" s="1" t="s">
        <v>37</v>
      </c>
      <c r="D515" t="s">
        <v>22</v>
      </c>
      <c r="E515">
        <v>438634</v>
      </c>
      <c r="F515">
        <v>438634</v>
      </c>
      <c r="G515" s="2">
        <v>1</v>
      </c>
      <c r="H515">
        <v>318566</v>
      </c>
      <c r="I515">
        <v>0</v>
      </c>
    </row>
    <row r="516" spans="1:9" x14ac:dyDescent="0.3">
      <c r="A516" t="s">
        <v>975</v>
      </c>
      <c r="B516" s="1">
        <v>0.28071134445658502</v>
      </c>
      <c r="C516" s="1" t="s">
        <v>37</v>
      </c>
      <c r="D516" t="s">
        <v>22</v>
      </c>
      <c r="E516">
        <v>131487</v>
      </c>
      <c r="F516">
        <v>452751</v>
      </c>
      <c r="G516" s="2">
        <v>0.29041791183233168</v>
      </c>
      <c r="H516">
        <v>0</v>
      </c>
      <c r="I516">
        <v>0</v>
      </c>
    </row>
    <row r="517" spans="1:9" x14ac:dyDescent="0.3">
      <c r="A517" t="s">
        <v>888</v>
      </c>
      <c r="B517" s="1">
        <v>0.48980406967339701</v>
      </c>
      <c r="C517" s="1" t="s">
        <v>37</v>
      </c>
      <c r="D517" t="s">
        <v>1300</v>
      </c>
      <c r="E517">
        <v>458704</v>
      </c>
      <c r="F517">
        <v>458704</v>
      </c>
      <c r="G517" s="2">
        <v>1</v>
      </c>
      <c r="H517">
        <v>605921</v>
      </c>
      <c r="I517">
        <v>0</v>
      </c>
    </row>
    <row r="518" spans="1:9" x14ac:dyDescent="0.3">
      <c r="A518" t="s">
        <v>23</v>
      </c>
      <c r="B518" s="1">
        <v>0.88352198515880198</v>
      </c>
      <c r="C518" s="1" t="s">
        <v>22</v>
      </c>
      <c r="D518" t="s">
        <v>1299</v>
      </c>
      <c r="E518">
        <v>108888</v>
      </c>
      <c r="F518">
        <v>108888</v>
      </c>
      <c r="G518" s="2">
        <v>1</v>
      </c>
      <c r="H518">
        <v>6446</v>
      </c>
      <c r="I518">
        <v>0</v>
      </c>
    </row>
    <row r="519" spans="1:9" x14ac:dyDescent="0.3">
      <c r="A519" t="s">
        <v>521</v>
      </c>
      <c r="B519" s="1">
        <v>0.448314493974177</v>
      </c>
      <c r="C519" s="1" t="s">
        <v>37</v>
      </c>
      <c r="D519" t="s">
        <v>1299</v>
      </c>
      <c r="E519">
        <v>183485</v>
      </c>
      <c r="F519">
        <v>800910</v>
      </c>
      <c r="G519" s="2">
        <v>0.22909565369392315</v>
      </c>
      <c r="H519">
        <v>944283</v>
      </c>
      <c r="I519">
        <v>944283</v>
      </c>
    </row>
    <row r="520" spans="1:9" x14ac:dyDescent="0.3">
      <c r="A520" t="s">
        <v>741</v>
      </c>
      <c r="B520" s="1">
        <v>0.29091841766882498</v>
      </c>
      <c r="C520" s="1" t="s">
        <v>37</v>
      </c>
      <c r="D520" t="s">
        <v>22</v>
      </c>
      <c r="E520">
        <v>546060</v>
      </c>
      <c r="F520">
        <v>546060</v>
      </c>
      <c r="G520" s="2">
        <v>1</v>
      </c>
      <c r="H520">
        <v>669525</v>
      </c>
      <c r="I520">
        <v>0</v>
      </c>
    </row>
    <row r="521" spans="1:9" x14ac:dyDescent="0.3">
      <c r="A521" t="s">
        <v>823</v>
      </c>
      <c r="B521" s="1">
        <v>0.46900572329680601</v>
      </c>
      <c r="C521" s="1" t="s">
        <v>37</v>
      </c>
      <c r="D521" t="s">
        <v>1299</v>
      </c>
      <c r="E521">
        <v>228750</v>
      </c>
      <c r="F521">
        <v>228750</v>
      </c>
      <c r="G521" s="2">
        <v>1</v>
      </c>
      <c r="H521">
        <v>520913</v>
      </c>
      <c r="I521">
        <v>0</v>
      </c>
    </row>
    <row r="522" spans="1:9" x14ac:dyDescent="0.3">
      <c r="A522" t="s">
        <v>142</v>
      </c>
      <c r="B522" s="1">
        <v>0.96902502626212705</v>
      </c>
      <c r="C522" s="1" t="s">
        <v>22</v>
      </c>
      <c r="D522" t="s">
        <v>22</v>
      </c>
      <c r="E522">
        <v>221522.7</v>
      </c>
      <c r="F522">
        <v>224640</v>
      </c>
      <c r="G522" s="2">
        <v>0.98612313034188037</v>
      </c>
      <c r="H522">
        <v>480822</v>
      </c>
      <c r="I522">
        <v>0</v>
      </c>
    </row>
    <row r="523" spans="1:9" x14ac:dyDescent="0.3">
      <c r="A523" t="s">
        <v>925</v>
      </c>
      <c r="B523" s="1">
        <v>0.21851805053300399</v>
      </c>
      <c r="C523" s="1" t="s">
        <v>37</v>
      </c>
      <c r="D523" t="s">
        <v>22</v>
      </c>
      <c r="E523">
        <v>442497.32</v>
      </c>
      <c r="F523">
        <v>442580</v>
      </c>
      <c r="G523" s="2">
        <v>0.9998131863165981</v>
      </c>
      <c r="H523">
        <v>523279</v>
      </c>
      <c r="I523">
        <v>0</v>
      </c>
    </row>
    <row r="524" spans="1:9" x14ac:dyDescent="0.3">
      <c r="A524" t="s">
        <v>506</v>
      </c>
      <c r="B524" s="1">
        <v>0.55624116261078105</v>
      </c>
      <c r="C524" s="1" t="s">
        <v>1298</v>
      </c>
      <c r="D524" t="s">
        <v>1300</v>
      </c>
      <c r="E524">
        <v>311397</v>
      </c>
      <c r="F524">
        <v>328737</v>
      </c>
      <c r="G524" s="2">
        <v>0.94725266702561617</v>
      </c>
      <c r="H524">
        <v>595342</v>
      </c>
      <c r="I524">
        <v>0</v>
      </c>
    </row>
    <row r="525" spans="1:9" x14ac:dyDescent="0.3">
      <c r="A525" t="s">
        <v>289</v>
      </c>
      <c r="B525" s="1">
        <v>0.51480239797216398</v>
      </c>
      <c r="C525" s="1" t="s">
        <v>37</v>
      </c>
      <c r="D525" t="s">
        <v>22</v>
      </c>
      <c r="E525">
        <v>162412</v>
      </c>
      <c r="F525">
        <v>162412</v>
      </c>
      <c r="G525" s="2">
        <v>1</v>
      </c>
      <c r="H525">
        <v>160043</v>
      </c>
      <c r="I525">
        <v>0</v>
      </c>
    </row>
    <row r="526" spans="1:9" x14ac:dyDescent="0.3">
      <c r="A526" t="s">
        <v>810</v>
      </c>
      <c r="B526" s="1">
        <v>0.539726878066486</v>
      </c>
      <c r="C526" s="1" t="s">
        <v>37</v>
      </c>
      <c r="D526" t="s">
        <v>22</v>
      </c>
      <c r="E526">
        <v>615657</v>
      </c>
      <c r="F526">
        <v>615657</v>
      </c>
      <c r="G526" s="2">
        <v>1</v>
      </c>
      <c r="H526">
        <v>806017</v>
      </c>
      <c r="I526">
        <v>0</v>
      </c>
    </row>
    <row r="527" spans="1:9" x14ac:dyDescent="0.3">
      <c r="A527" t="s">
        <v>930</v>
      </c>
      <c r="B527" s="1">
        <v>0.33755126425418902</v>
      </c>
      <c r="C527" s="1" t="s">
        <v>37</v>
      </c>
      <c r="D527" t="s">
        <v>22</v>
      </c>
      <c r="E527">
        <v>330320</v>
      </c>
      <c r="F527">
        <v>391114</v>
      </c>
      <c r="G527" s="2">
        <v>0.84456194357655312</v>
      </c>
      <c r="H527">
        <v>362297</v>
      </c>
      <c r="I527">
        <v>0</v>
      </c>
    </row>
    <row r="528" spans="1:9" x14ac:dyDescent="0.3">
      <c r="A528" t="s">
        <v>1149</v>
      </c>
      <c r="B528" s="1">
        <v>0.31197299999205103</v>
      </c>
      <c r="C528" s="1" t="s">
        <v>37</v>
      </c>
      <c r="D528" t="s">
        <v>1300</v>
      </c>
      <c r="E528">
        <v>156998</v>
      </c>
      <c r="F528">
        <v>398972</v>
      </c>
      <c r="G528" s="2">
        <v>0.39350631121983498</v>
      </c>
      <c r="H528">
        <v>0</v>
      </c>
      <c r="I528">
        <v>0</v>
      </c>
    </row>
    <row r="529" spans="1:9" x14ac:dyDescent="0.3">
      <c r="A529" t="s">
        <v>579</v>
      </c>
      <c r="B529" s="1">
        <v>0.56445423908700998</v>
      </c>
      <c r="C529" s="1" t="s">
        <v>1298</v>
      </c>
      <c r="D529" t="s">
        <v>22</v>
      </c>
      <c r="E529">
        <v>125409</v>
      </c>
      <c r="F529">
        <v>181818</v>
      </c>
      <c r="G529" s="2">
        <v>0.68975018975018976</v>
      </c>
      <c r="H529">
        <v>324601</v>
      </c>
      <c r="I529">
        <v>324601</v>
      </c>
    </row>
    <row r="530" spans="1:9" x14ac:dyDescent="0.3">
      <c r="A530" t="s">
        <v>193</v>
      </c>
      <c r="B530" s="1">
        <v>0.78741781425958801</v>
      </c>
      <c r="C530" s="1" t="s">
        <v>22</v>
      </c>
      <c r="D530" t="s">
        <v>1299</v>
      </c>
      <c r="E530">
        <v>166530</v>
      </c>
      <c r="F530">
        <v>166530</v>
      </c>
      <c r="G530" s="2">
        <v>1</v>
      </c>
      <c r="H530">
        <v>117471</v>
      </c>
      <c r="I530">
        <v>0</v>
      </c>
    </row>
    <row r="531" spans="1:9" x14ac:dyDescent="0.3">
      <c r="A531" t="s">
        <v>540</v>
      </c>
      <c r="B531" s="1">
        <v>0.64397226666610996</v>
      </c>
      <c r="C531" s="1" t="s">
        <v>22</v>
      </c>
      <c r="D531" t="s">
        <v>1300</v>
      </c>
      <c r="E531">
        <v>479538</v>
      </c>
      <c r="F531">
        <v>510456</v>
      </c>
      <c r="G531" s="2">
        <v>0.939430626733744</v>
      </c>
      <c r="H531">
        <v>540182</v>
      </c>
      <c r="I531">
        <v>0</v>
      </c>
    </row>
    <row r="532" spans="1:9" x14ac:dyDescent="0.3">
      <c r="A532" t="s">
        <v>413</v>
      </c>
      <c r="B532" s="1">
        <v>0.73937454222454801</v>
      </c>
      <c r="C532" s="1" t="s">
        <v>22</v>
      </c>
      <c r="D532" t="s">
        <v>22</v>
      </c>
      <c r="E532">
        <v>211816</v>
      </c>
      <c r="F532">
        <v>258321</v>
      </c>
      <c r="G532" s="2">
        <v>0.81997205027852937</v>
      </c>
      <c r="H532">
        <v>85016</v>
      </c>
      <c r="I532">
        <v>85016</v>
      </c>
    </row>
    <row r="533" spans="1:9" x14ac:dyDescent="0.3">
      <c r="A533" t="s">
        <v>979</v>
      </c>
      <c r="B533" s="1">
        <v>0.39551572857641698</v>
      </c>
      <c r="C533" s="1" t="s">
        <v>37</v>
      </c>
      <c r="D533" t="s">
        <v>22</v>
      </c>
      <c r="E533">
        <v>360781.61</v>
      </c>
      <c r="F533">
        <v>708288</v>
      </c>
      <c r="G533" s="2">
        <v>0.50937134329538269</v>
      </c>
      <c r="H533">
        <v>0</v>
      </c>
      <c r="I533">
        <v>0</v>
      </c>
    </row>
    <row r="534" spans="1:9" x14ac:dyDescent="0.3">
      <c r="A534" t="s">
        <v>61</v>
      </c>
      <c r="B534" s="1">
        <v>0.980026712924572</v>
      </c>
      <c r="C534" s="1" t="s">
        <v>22</v>
      </c>
      <c r="D534" t="s">
        <v>1299</v>
      </c>
      <c r="E534">
        <v>230170</v>
      </c>
      <c r="F534">
        <v>230170</v>
      </c>
      <c r="G534" s="2">
        <v>1</v>
      </c>
      <c r="H534">
        <v>293434</v>
      </c>
      <c r="I534">
        <v>0</v>
      </c>
    </row>
    <row r="535" spans="1:9" x14ac:dyDescent="0.3">
      <c r="A535" t="s">
        <v>664</v>
      </c>
      <c r="B535" s="1">
        <v>0.616793760280818</v>
      </c>
      <c r="C535" s="1" t="s">
        <v>22</v>
      </c>
      <c r="D535" t="s">
        <v>1299</v>
      </c>
      <c r="E535">
        <v>249508</v>
      </c>
      <c r="F535">
        <v>364540</v>
      </c>
      <c r="G535" s="2">
        <v>0.68444615131398479</v>
      </c>
      <c r="H535">
        <v>675523</v>
      </c>
      <c r="I535">
        <v>675523</v>
      </c>
    </row>
    <row r="536" spans="1:9" x14ac:dyDescent="0.3">
      <c r="A536" t="s">
        <v>1073</v>
      </c>
      <c r="B536" s="1">
        <v>0.301341146622911</v>
      </c>
      <c r="C536" s="1" t="s">
        <v>37</v>
      </c>
      <c r="D536" t="s">
        <v>1300</v>
      </c>
      <c r="E536">
        <v>550188</v>
      </c>
      <c r="F536">
        <v>550188</v>
      </c>
      <c r="G536" s="2">
        <v>1</v>
      </c>
      <c r="H536">
        <v>869617</v>
      </c>
      <c r="I536">
        <v>0</v>
      </c>
    </row>
    <row r="537" spans="1:9" x14ac:dyDescent="0.3">
      <c r="A537" t="s">
        <v>187</v>
      </c>
      <c r="B537" s="1">
        <v>0.74889514959551196</v>
      </c>
      <c r="C537" s="1" t="s">
        <v>22</v>
      </c>
      <c r="D537" t="s">
        <v>22</v>
      </c>
      <c r="E537">
        <v>287710</v>
      </c>
      <c r="F537">
        <v>309252</v>
      </c>
      <c r="G537" s="2">
        <v>0.93034159843752018</v>
      </c>
      <c r="H537">
        <v>592606</v>
      </c>
      <c r="I537">
        <v>0</v>
      </c>
    </row>
    <row r="538" spans="1:9" x14ac:dyDescent="0.3">
      <c r="A538" t="s">
        <v>769</v>
      </c>
      <c r="B538" s="1">
        <v>0.43598050088686302</v>
      </c>
      <c r="C538" s="1" t="s">
        <v>37</v>
      </c>
      <c r="D538" t="s">
        <v>22</v>
      </c>
      <c r="E538">
        <v>551020</v>
      </c>
      <c r="F538">
        <v>551020</v>
      </c>
      <c r="G538" s="2">
        <v>1</v>
      </c>
      <c r="H538">
        <v>535519</v>
      </c>
      <c r="I538">
        <v>0</v>
      </c>
    </row>
    <row r="539" spans="1:9" x14ac:dyDescent="0.3">
      <c r="A539" t="s">
        <v>1238</v>
      </c>
      <c r="B539" s="1">
        <v>0.29436900503191299</v>
      </c>
      <c r="C539" s="1" t="s">
        <v>37</v>
      </c>
      <c r="D539" t="s">
        <v>22</v>
      </c>
      <c r="E539">
        <v>529641</v>
      </c>
      <c r="F539">
        <v>529641</v>
      </c>
      <c r="G539" s="2">
        <v>1</v>
      </c>
      <c r="H539">
        <v>614834</v>
      </c>
      <c r="I539">
        <v>0</v>
      </c>
    </row>
    <row r="540" spans="1:9" x14ac:dyDescent="0.3">
      <c r="A540" t="s">
        <v>528</v>
      </c>
      <c r="B540" s="1">
        <v>0.59289473979442597</v>
      </c>
      <c r="C540" s="1" t="s">
        <v>1298</v>
      </c>
      <c r="D540" t="s">
        <v>22</v>
      </c>
      <c r="E540">
        <v>262189</v>
      </c>
      <c r="F540">
        <v>318144</v>
      </c>
      <c r="G540" s="2">
        <v>0.8241205240394287</v>
      </c>
      <c r="H540">
        <v>190799</v>
      </c>
      <c r="I540">
        <v>0</v>
      </c>
    </row>
    <row r="541" spans="1:9" x14ac:dyDescent="0.3">
      <c r="A541" t="s">
        <v>717</v>
      </c>
      <c r="B541" s="1">
        <v>0.40753210815394603</v>
      </c>
      <c r="C541" s="1" t="s">
        <v>37</v>
      </c>
      <c r="D541" t="s">
        <v>1300</v>
      </c>
      <c r="E541">
        <v>32943</v>
      </c>
      <c r="F541">
        <v>303088</v>
      </c>
      <c r="G541" s="2">
        <v>0.10869120519453096</v>
      </c>
      <c r="H541">
        <v>0</v>
      </c>
      <c r="I541">
        <v>0</v>
      </c>
    </row>
    <row r="542" spans="1:9" x14ac:dyDescent="0.3">
      <c r="A542" t="s">
        <v>960</v>
      </c>
      <c r="B542" s="1">
        <v>0.19660048194333199</v>
      </c>
      <c r="C542" s="1" t="s">
        <v>37</v>
      </c>
      <c r="D542" t="s">
        <v>22</v>
      </c>
      <c r="E542">
        <v>518460</v>
      </c>
      <c r="F542">
        <v>518460</v>
      </c>
      <c r="G542" s="2">
        <v>1</v>
      </c>
      <c r="H542">
        <v>627831</v>
      </c>
      <c r="I542">
        <v>0</v>
      </c>
    </row>
    <row r="543" spans="1:9" x14ac:dyDescent="0.3">
      <c r="A543" t="s">
        <v>1005</v>
      </c>
      <c r="B543" s="1">
        <v>0.27735792444850799</v>
      </c>
      <c r="C543" s="1" t="s">
        <v>37</v>
      </c>
      <c r="D543" t="s">
        <v>1299</v>
      </c>
      <c r="E543">
        <v>337282</v>
      </c>
      <c r="F543">
        <v>378222</v>
      </c>
      <c r="G543" s="2">
        <v>0.89175669315904416</v>
      </c>
      <c r="H543">
        <v>667971</v>
      </c>
      <c r="I543">
        <v>0</v>
      </c>
    </row>
    <row r="544" spans="1:9" x14ac:dyDescent="0.3">
      <c r="A544" t="s">
        <v>1177</v>
      </c>
      <c r="B544" s="1">
        <v>0.25458793409260599</v>
      </c>
      <c r="C544" s="1" t="s">
        <v>37</v>
      </c>
      <c r="D544" t="s">
        <v>22</v>
      </c>
      <c r="E544">
        <v>272732</v>
      </c>
      <c r="F544">
        <v>371196</v>
      </c>
      <c r="G544" s="2">
        <v>0.73473852088923375</v>
      </c>
      <c r="H544">
        <v>517164</v>
      </c>
      <c r="I544">
        <v>517164</v>
      </c>
    </row>
    <row r="545" spans="1:9" x14ac:dyDescent="0.3">
      <c r="A545" t="s">
        <v>333</v>
      </c>
      <c r="B545" s="1">
        <v>0.77604281821572496</v>
      </c>
      <c r="C545" s="1" t="s">
        <v>22</v>
      </c>
      <c r="D545" t="s">
        <v>1299</v>
      </c>
      <c r="E545">
        <v>158279</v>
      </c>
      <c r="F545">
        <v>158279</v>
      </c>
      <c r="G545" s="2">
        <v>1</v>
      </c>
      <c r="H545">
        <v>285951</v>
      </c>
      <c r="I545">
        <v>0</v>
      </c>
    </row>
    <row r="546" spans="1:9" x14ac:dyDescent="0.3">
      <c r="A546" t="s">
        <v>802</v>
      </c>
      <c r="B546" s="1">
        <v>0.52728163675883999</v>
      </c>
      <c r="C546" s="1" t="s">
        <v>37</v>
      </c>
      <c r="D546" t="s">
        <v>22</v>
      </c>
      <c r="E546">
        <v>370164</v>
      </c>
      <c r="F546">
        <v>378422</v>
      </c>
      <c r="G546" s="2">
        <v>0.97817780150202682</v>
      </c>
      <c r="H546">
        <v>609465</v>
      </c>
      <c r="I546">
        <v>0</v>
      </c>
    </row>
    <row r="547" spans="1:9" x14ac:dyDescent="0.3">
      <c r="A547" t="s">
        <v>325</v>
      </c>
      <c r="B547" s="1">
        <v>0.94993300656572899</v>
      </c>
      <c r="C547" s="1" t="s">
        <v>22</v>
      </c>
      <c r="D547" t="s">
        <v>22</v>
      </c>
      <c r="E547">
        <v>401522</v>
      </c>
      <c r="F547">
        <v>401522</v>
      </c>
      <c r="G547" s="2">
        <v>1</v>
      </c>
      <c r="H547">
        <v>418205</v>
      </c>
      <c r="I547">
        <v>0</v>
      </c>
    </row>
    <row r="548" spans="1:9" x14ac:dyDescent="0.3">
      <c r="A548" t="s">
        <v>404</v>
      </c>
      <c r="B548" s="1">
        <v>0.69551237074285899</v>
      </c>
      <c r="C548" s="1" t="s">
        <v>22</v>
      </c>
      <c r="D548" t="s">
        <v>22</v>
      </c>
      <c r="E548">
        <v>244532</v>
      </c>
      <c r="F548">
        <v>287602</v>
      </c>
      <c r="G548" s="2">
        <v>0.8502444350178372</v>
      </c>
      <c r="H548">
        <v>408682</v>
      </c>
      <c r="I548">
        <v>0</v>
      </c>
    </row>
    <row r="549" spans="1:9" x14ac:dyDescent="0.3">
      <c r="A549" t="s">
        <v>1098</v>
      </c>
      <c r="B549" s="1">
        <v>0.31556217942678599</v>
      </c>
      <c r="C549" s="1" t="s">
        <v>37</v>
      </c>
      <c r="D549" t="s">
        <v>1299</v>
      </c>
      <c r="E549">
        <v>81608</v>
      </c>
      <c r="F549">
        <v>237952</v>
      </c>
      <c r="G549" s="2">
        <v>0.34295992469069392</v>
      </c>
      <c r="H549">
        <v>470041</v>
      </c>
      <c r="I549">
        <v>0</v>
      </c>
    </row>
    <row r="550" spans="1:9" x14ac:dyDescent="0.3">
      <c r="A550" t="s">
        <v>702</v>
      </c>
      <c r="B550" s="1">
        <v>0.58886509571560197</v>
      </c>
      <c r="C550" s="1" t="s">
        <v>1298</v>
      </c>
      <c r="D550" t="s">
        <v>1300</v>
      </c>
      <c r="E550">
        <v>475226</v>
      </c>
      <c r="F550">
        <v>475872</v>
      </c>
      <c r="G550" s="2">
        <v>0.99864249209871558</v>
      </c>
      <c r="H550">
        <v>659673</v>
      </c>
      <c r="I550">
        <v>0</v>
      </c>
    </row>
    <row r="551" spans="1:9" x14ac:dyDescent="0.3">
      <c r="A551" t="s">
        <v>1173</v>
      </c>
      <c r="B551" s="1">
        <v>0.109962616616423</v>
      </c>
      <c r="C551" s="1" t="s">
        <v>37</v>
      </c>
      <c r="D551" t="s">
        <v>1300</v>
      </c>
      <c r="E551">
        <v>213523</v>
      </c>
      <c r="F551">
        <v>290149</v>
      </c>
      <c r="G551" s="2">
        <v>0.73590810238877269</v>
      </c>
      <c r="H551">
        <v>435920</v>
      </c>
      <c r="I551">
        <v>435920</v>
      </c>
    </row>
    <row r="552" spans="1:9" x14ac:dyDescent="0.3">
      <c r="A552" t="s">
        <v>686</v>
      </c>
      <c r="B552" s="1">
        <v>0.50647167374544</v>
      </c>
      <c r="C552" s="1" t="s">
        <v>37</v>
      </c>
      <c r="D552" t="s">
        <v>22</v>
      </c>
      <c r="E552">
        <v>673518.24</v>
      </c>
      <c r="F552">
        <v>677900</v>
      </c>
      <c r="G552" s="2">
        <v>0.99353627378669418</v>
      </c>
      <c r="H552">
        <v>825127</v>
      </c>
      <c r="I552">
        <v>0</v>
      </c>
    </row>
    <row r="553" spans="1:9" x14ac:dyDescent="0.3">
      <c r="A553" t="s">
        <v>757</v>
      </c>
      <c r="B553" s="1">
        <v>0.51063777446493397</v>
      </c>
      <c r="C553" s="1" t="s">
        <v>37</v>
      </c>
      <c r="D553" t="s">
        <v>1300</v>
      </c>
      <c r="E553">
        <v>331044</v>
      </c>
      <c r="F553">
        <v>331044</v>
      </c>
      <c r="G553" s="2">
        <v>1</v>
      </c>
      <c r="H553">
        <v>712283</v>
      </c>
      <c r="I553">
        <v>0</v>
      </c>
    </row>
    <row r="554" spans="1:9" x14ac:dyDescent="0.3">
      <c r="A554" t="s">
        <v>1174</v>
      </c>
      <c r="B554" s="1">
        <v>0.35643322236564501</v>
      </c>
      <c r="C554" s="1" t="s">
        <v>37</v>
      </c>
      <c r="D554" t="s">
        <v>1299</v>
      </c>
      <c r="E554">
        <v>21991</v>
      </c>
      <c r="F554">
        <v>395838</v>
      </c>
      <c r="G554" s="2">
        <v>5.5555555555555552E-2</v>
      </c>
      <c r="H554">
        <v>0</v>
      </c>
      <c r="I554">
        <v>0</v>
      </c>
    </row>
    <row r="555" spans="1:9" x14ac:dyDescent="0.3">
      <c r="A555" t="s">
        <v>685</v>
      </c>
      <c r="B555" s="1">
        <v>0.60091614956163497</v>
      </c>
      <c r="C555" s="1" t="s">
        <v>22</v>
      </c>
      <c r="D555" t="s">
        <v>1299</v>
      </c>
      <c r="E555">
        <v>241275</v>
      </c>
      <c r="F555">
        <v>264825</v>
      </c>
      <c r="G555" s="2">
        <v>0.91107335032568681</v>
      </c>
      <c r="H555">
        <v>88350</v>
      </c>
      <c r="I555">
        <v>0</v>
      </c>
    </row>
    <row r="556" spans="1:9" x14ac:dyDescent="0.3">
      <c r="A556" t="s">
        <v>1121</v>
      </c>
      <c r="B556" s="1">
        <v>0.28408937005979301</v>
      </c>
      <c r="C556" s="1" t="s">
        <v>37</v>
      </c>
      <c r="D556" t="s">
        <v>1298</v>
      </c>
      <c r="E556">
        <v>166310</v>
      </c>
      <c r="F556">
        <v>526200</v>
      </c>
      <c r="G556" s="2">
        <v>0.31605853287723301</v>
      </c>
      <c r="H556">
        <v>745333</v>
      </c>
      <c r="I556">
        <v>745333</v>
      </c>
    </row>
    <row r="557" spans="1:9" x14ac:dyDescent="0.3">
      <c r="A557" t="s">
        <v>27</v>
      </c>
      <c r="B557" s="1">
        <v>0.99164629379526004</v>
      </c>
      <c r="C557" s="1" t="s">
        <v>22</v>
      </c>
      <c r="D557" t="s">
        <v>22</v>
      </c>
      <c r="E557">
        <v>306708</v>
      </c>
      <c r="F557">
        <v>306708</v>
      </c>
      <c r="G557" s="2">
        <v>1</v>
      </c>
      <c r="H557">
        <v>272691</v>
      </c>
      <c r="I557">
        <v>0</v>
      </c>
    </row>
    <row r="558" spans="1:9" x14ac:dyDescent="0.3">
      <c r="A558" t="s">
        <v>806</v>
      </c>
      <c r="B558" s="1">
        <v>0.35643322236564501</v>
      </c>
      <c r="C558" s="1" t="s">
        <v>37</v>
      </c>
      <c r="D558" t="s">
        <v>22</v>
      </c>
      <c r="E558">
        <v>548625</v>
      </c>
      <c r="F558">
        <v>548625</v>
      </c>
      <c r="G558" s="2">
        <v>1</v>
      </c>
      <c r="H558">
        <v>750899</v>
      </c>
      <c r="I558">
        <v>0</v>
      </c>
    </row>
    <row r="559" spans="1:9" x14ac:dyDescent="0.3">
      <c r="A559" t="s">
        <v>983</v>
      </c>
      <c r="B559" s="1">
        <v>0.403513578893203</v>
      </c>
      <c r="C559" s="1" t="s">
        <v>37</v>
      </c>
      <c r="D559" t="s">
        <v>1299</v>
      </c>
      <c r="E559">
        <v>176173</v>
      </c>
      <c r="F559">
        <v>249990</v>
      </c>
      <c r="G559" s="2">
        <v>0.70472018880755227</v>
      </c>
      <c r="H559">
        <v>750818</v>
      </c>
      <c r="I559">
        <v>0</v>
      </c>
    </row>
    <row r="560" spans="1:9" x14ac:dyDescent="0.3">
      <c r="A560" t="s">
        <v>881</v>
      </c>
      <c r="B560" s="1">
        <v>0.32280664885097099</v>
      </c>
      <c r="C560" s="1" t="s">
        <v>37</v>
      </c>
      <c r="D560" t="s">
        <v>1300</v>
      </c>
      <c r="E560">
        <v>128106</v>
      </c>
      <c r="F560">
        <v>308742</v>
      </c>
      <c r="G560" s="2">
        <v>0.41492896981946092</v>
      </c>
      <c r="H560">
        <v>587332</v>
      </c>
      <c r="I560">
        <v>587332</v>
      </c>
    </row>
    <row r="561" spans="1:9" x14ac:dyDescent="0.3">
      <c r="A561" t="s">
        <v>372</v>
      </c>
      <c r="B561" s="1">
        <v>0.49813735424243699</v>
      </c>
      <c r="C561" s="1" t="s">
        <v>37</v>
      </c>
      <c r="D561" t="s">
        <v>22</v>
      </c>
      <c r="E561">
        <v>147865.79999999999</v>
      </c>
      <c r="F561">
        <v>162576</v>
      </c>
      <c r="G561" s="2">
        <v>0.90951801003838195</v>
      </c>
      <c r="H561">
        <v>245535</v>
      </c>
      <c r="I561">
        <v>0</v>
      </c>
    </row>
    <row r="562" spans="1:9" x14ac:dyDescent="0.3">
      <c r="A562" t="s">
        <v>441</v>
      </c>
      <c r="B562" s="1">
        <v>0.61284620486993102</v>
      </c>
      <c r="C562" s="1" t="s">
        <v>22</v>
      </c>
      <c r="D562" t="s">
        <v>22</v>
      </c>
      <c r="E562">
        <v>234096</v>
      </c>
      <c r="F562">
        <v>234096</v>
      </c>
      <c r="G562" s="2">
        <v>1</v>
      </c>
      <c r="H562">
        <v>413080</v>
      </c>
      <c r="I562">
        <v>0</v>
      </c>
    </row>
    <row r="563" spans="1:9" x14ac:dyDescent="0.3">
      <c r="A563" t="s">
        <v>1170</v>
      </c>
      <c r="B563" s="1">
        <v>0.274029302961313</v>
      </c>
      <c r="C563" s="1" t="s">
        <v>37</v>
      </c>
      <c r="D563" t="s">
        <v>1300</v>
      </c>
      <c r="E563">
        <v>420704.57</v>
      </c>
      <c r="F563">
        <v>508573</v>
      </c>
      <c r="G563" s="2">
        <v>0.82722553104470742</v>
      </c>
      <c r="H563">
        <v>743022</v>
      </c>
      <c r="I563">
        <v>743022</v>
      </c>
    </row>
    <row r="564" spans="1:9" x14ac:dyDescent="0.3">
      <c r="A564" t="s">
        <v>873</v>
      </c>
      <c r="B564" s="1">
        <v>0.29436900503191299</v>
      </c>
      <c r="C564" s="1" t="s">
        <v>37</v>
      </c>
      <c r="D564" t="s">
        <v>22</v>
      </c>
      <c r="E564">
        <v>412628</v>
      </c>
      <c r="F564">
        <v>449120</v>
      </c>
      <c r="G564" s="2">
        <v>0.91874777342358394</v>
      </c>
      <c r="H564">
        <v>569037</v>
      </c>
      <c r="I564">
        <v>0</v>
      </c>
    </row>
    <row r="565" spans="1:9" x14ac:dyDescent="0.3">
      <c r="A565" t="s">
        <v>1136</v>
      </c>
      <c r="B565" s="1">
        <v>0.60490692649681399</v>
      </c>
      <c r="C565" s="1" t="s">
        <v>22</v>
      </c>
      <c r="D565" t="s">
        <v>22</v>
      </c>
      <c r="E565">
        <v>199034</v>
      </c>
      <c r="F565">
        <v>199034</v>
      </c>
      <c r="G565" s="2">
        <v>1</v>
      </c>
      <c r="H565">
        <v>448768</v>
      </c>
      <c r="I565">
        <v>0</v>
      </c>
    </row>
    <row r="566" spans="1:9" x14ac:dyDescent="0.3">
      <c r="A566" t="s">
        <v>582</v>
      </c>
      <c r="B566" s="1">
        <v>0.58886509571560197</v>
      </c>
      <c r="C566" s="1" t="s">
        <v>1298</v>
      </c>
      <c r="D566" t="s">
        <v>22</v>
      </c>
      <c r="E566">
        <v>197379</v>
      </c>
      <c r="F566">
        <v>197379</v>
      </c>
      <c r="G566" s="2">
        <v>1</v>
      </c>
      <c r="H566">
        <v>243406</v>
      </c>
      <c r="I566">
        <v>0</v>
      </c>
    </row>
    <row r="567" spans="1:9" x14ac:dyDescent="0.3">
      <c r="A567" t="s">
        <v>889</v>
      </c>
      <c r="B567" s="1">
        <v>0.42372521387730699</v>
      </c>
      <c r="C567" s="1" t="s">
        <v>37</v>
      </c>
      <c r="D567" t="s">
        <v>22</v>
      </c>
      <c r="E567">
        <v>221221</v>
      </c>
      <c r="F567">
        <v>221221</v>
      </c>
      <c r="G567" s="2">
        <v>1</v>
      </c>
      <c r="H567">
        <v>454235</v>
      </c>
      <c r="I567">
        <v>0</v>
      </c>
    </row>
    <row r="568" spans="1:9" x14ac:dyDescent="0.3">
      <c r="A568" t="s">
        <v>831</v>
      </c>
      <c r="B568" s="1">
        <v>0.48563926208234198</v>
      </c>
      <c r="C568" s="1" t="s">
        <v>37</v>
      </c>
      <c r="D568" t="s">
        <v>1299</v>
      </c>
      <c r="E568">
        <v>296097</v>
      </c>
      <c r="F568">
        <v>411850</v>
      </c>
      <c r="G568" s="2">
        <v>0.71894379021488408</v>
      </c>
      <c r="H568">
        <v>653248</v>
      </c>
      <c r="I568">
        <v>0</v>
      </c>
    </row>
    <row r="569" spans="1:9" x14ac:dyDescent="0.3">
      <c r="A569" t="s">
        <v>1085</v>
      </c>
      <c r="B569" s="1">
        <v>0.32280664885097099</v>
      </c>
      <c r="C569" s="1" t="s">
        <v>37</v>
      </c>
      <c r="D569" t="s">
        <v>1299</v>
      </c>
      <c r="E569">
        <v>71701</v>
      </c>
      <c r="F569">
        <v>301262</v>
      </c>
      <c r="G569" s="2">
        <v>0.23800213767418393</v>
      </c>
      <c r="H569">
        <v>0</v>
      </c>
      <c r="I569">
        <v>0</v>
      </c>
    </row>
    <row r="570" spans="1:9" x14ac:dyDescent="0.3">
      <c r="A570" t="s">
        <v>309</v>
      </c>
      <c r="B570" s="1">
        <v>0.59691192366771895</v>
      </c>
      <c r="C570" s="1" t="s">
        <v>1298</v>
      </c>
      <c r="D570" t="s">
        <v>22</v>
      </c>
      <c r="E570">
        <v>399375</v>
      </c>
      <c r="F570">
        <v>430000</v>
      </c>
      <c r="G570" s="2">
        <v>0.92877906976744184</v>
      </c>
      <c r="H570">
        <v>431695</v>
      </c>
      <c r="I570">
        <v>0</v>
      </c>
    </row>
    <row r="571" spans="1:9" x14ac:dyDescent="0.3">
      <c r="A571" t="s">
        <v>353</v>
      </c>
      <c r="B571" s="1">
        <v>0.71627010236197197</v>
      </c>
      <c r="C571" s="1" t="s">
        <v>22</v>
      </c>
      <c r="D571" t="s">
        <v>22</v>
      </c>
      <c r="E571">
        <v>196127</v>
      </c>
      <c r="F571">
        <v>248651</v>
      </c>
      <c r="G571" s="2">
        <v>0.78876417146924804</v>
      </c>
      <c r="H571">
        <v>361179</v>
      </c>
      <c r="I571">
        <v>0</v>
      </c>
    </row>
    <row r="572" spans="1:9" x14ac:dyDescent="0.3">
      <c r="A572" t="s">
        <v>311</v>
      </c>
      <c r="B572" s="1">
        <v>0.68481958449957603</v>
      </c>
      <c r="C572" s="1" t="s">
        <v>22</v>
      </c>
      <c r="D572" t="s">
        <v>22</v>
      </c>
      <c r="E572">
        <v>196515</v>
      </c>
      <c r="F572">
        <v>196515</v>
      </c>
      <c r="G572" s="2">
        <v>1</v>
      </c>
      <c r="H572">
        <v>191452</v>
      </c>
      <c r="I572">
        <v>0</v>
      </c>
    </row>
    <row r="573" spans="1:9" x14ac:dyDescent="0.3">
      <c r="A573" t="s">
        <v>859</v>
      </c>
      <c r="B573" s="1">
        <v>0.49397029317227698</v>
      </c>
      <c r="C573" s="1" t="s">
        <v>37</v>
      </c>
      <c r="D573" t="s">
        <v>1300</v>
      </c>
      <c r="E573">
        <v>501150</v>
      </c>
      <c r="F573">
        <v>501150</v>
      </c>
      <c r="G573" s="2">
        <v>1</v>
      </c>
      <c r="H573">
        <v>545250</v>
      </c>
      <c r="I573">
        <v>0</v>
      </c>
    </row>
    <row r="574" spans="1:9" x14ac:dyDescent="0.3">
      <c r="A574" t="s">
        <v>833</v>
      </c>
      <c r="B574" s="1">
        <v>0.92481386341523697</v>
      </c>
      <c r="C574" s="1" t="s">
        <v>22</v>
      </c>
      <c r="D574" t="s">
        <v>22</v>
      </c>
      <c r="E574">
        <v>521661</v>
      </c>
      <c r="F574">
        <v>521661</v>
      </c>
      <c r="G574" s="2">
        <v>1</v>
      </c>
      <c r="H574">
        <v>685567</v>
      </c>
      <c r="I574">
        <v>0</v>
      </c>
    </row>
    <row r="575" spans="1:9" x14ac:dyDescent="0.3">
      <c r="A575" t="s">
        <v>352</v>
      </c>
      <c r="B575" s="1">
        <v>0.67025369067853602</v>
      </c>
      <c r="C575" s="1" t="s">
        <v>22</v>
      </c>
      <c r="D575" t="s">
        <v>1299</v>
      </c>
      <c r="E575">
        <v>324290</v>
      </c>
      <c r="F575">
        <v>324290</v>
      </c>
      <c r="G575" s="2">
        <v>1</v>
      </c>
      <c r="H575">
        <v>380836</v>
      </c>
      <c r="I575">
        <v>0</v>
      </c>
    </row>
    <row r="576" spans="1:9" x14ac:dyDescent="0.3">
      <c r="A576" t="s">
        <v>1096</v>
      </c>
      <c r="B576" s="1">
        <v>0.33383396979597402</v>
      </c>
      <c r="C576" s="1" t="s">
        <v>37</v>
      </c>
      <c r="D576" t="s">
        <v>1300</v>
      </c>
      <c r="E576">
        <v>370728</v>
      </c>
      <c r="F576">
        <v>399435</v>
      </c>
      <c r="G576" s="2">
        <v>0.92813098501633562</v>
      </c>
      <c r="H576">
        <v>468102</v>
      </c>
      <c r="I576">
        <v>0</v>
      </c>
    </row>
    <row r="577" spans="1:9" x14ac:dyDescent="0.3">
      <c r="A577" t="s">
        <v>775</v>
      </c>
      <c r="B577" s="1">
        <v>0.51480239797216398</v>
      </c>
      <c r="C577" s="1" t="s">
        <v>37</v>
      </c>
      <c r="D577" t="s">
        <v>1299</v>
      </c>
      <c r="E577">
        <v>220284</v>
      </c>
      <c r="F577">
        <v>244760</v>
      </c>
      <c r="G577" s="2">
        <v>0.9</v>
      </c>
      <c r="H577">
        <v>557521</v>
      </c>
      <c r="I577">
        <v>0</v>
      </c>
    </row>
    <row r="578" spans="1:9" x14ac:dyDescent="0.3">
      <c r="A578" t="s">
        <v>1175</v>
      </c>
      <c r="B578" s="1">
        <v>0.29784332864674101</v>
      </c>
      <c r="C578" s="1" t="s">
        <v>37</v>
      </c>
      <c r="D578" t="s">
        <v>22</v>
      </c>
      <c r="E578">
        <v>587201</v>
      </c>
      <c r="F578">
        <v>632529</v>
      </c>
      <c r="G578" s="2">
        <v>0.92833846353289728</v>
      </c>
      <c r="H578">
        <v>888390</v>
      </c>
      <c r="I578">
        <v>0</v>
      </c>
    </row>
    <row r="579" spans="1:9" x14ac:dyDescent="0.3">
      <c r="A579" t="s">
        <v>462</v>
      </c>
      <c r="B579" s="1">
        <v>0.39153738394857002</v>
      </c>
      <c r="C579" s="1" t="s">
        <v>37</v>
      </c>
      <c r="D579" t="s">
        <v>22</v>
      </c>
      <c r="E579">
        <v>286740</v>
      </c>
      <c r="F579">
        <v>286740</v>
      </c>
      <c r="G579" s="2">
        <v>1</v>
      </c>
      <c r="H579">
        <v>187554</v>
      </c>
      <c r="I579">
        <v>0</v>
      </c>
    </row>
    <row r="580" spans="1:9" x14ac:dyDescent="0.3">
      <c r="A580" t="s">
        <v>953</v>
      </c>
      <c r="B580" s="1">
        <v>0.35643322236564501</v>
      </c>
      <c r="C580" s="1" t="s">
        <v>37</v>
      </c>
      <c r="D580" t="s">
        <v>1300</v>
      </c>
      <c r="E580">
        <v>212782</v>
      </c>
      <c r="F580">
        <v>388094</v>
      </c>
      <c r="G580" s="2">
        <v>0.54827438713301413</v>
      </c>
      <c r="H580">
        <v>0</v>
      </c>
      <c r="I580">
        <v>0</v>
      </c>
    </row>
    <row r="581" spans="1:9" x14ac:dyDescent="0.3">
      <c r="A581" t="s">
        <v>141</v>
      </c>
      <c r="B581" s="1">
        <v>0.764241398525077</v>
      </c>
      <c r="C581" s="1" t="s">
        <v>22</v>
      </c>
      <c r="D581" t="s">
        <v>1299</v>
      </c>
      <c r="E581">
        <v>189623</v>
      </c>
      <c r="F581">
        <v>217068</v>
      </c>
      <c r="G581" s="2">
        <v>0.87356496581716325</v>
      </c>
      <c r="H581">
        <v>350756</v>
      </c>
      <c r="I581">
        <v>0</v>
      </c>
    </row>
    <row r="582" spans="1:9" x14ac:dyDescent="0.3">
      <c r="A582" t="s">
        <v>968</v>
      </c>
      <c r="B582" s="1">
        <v>0.41156304443146302</v>
      </c>
      <c r="C582" s="1" t="s">
        <v>37</v>
      </c>
      <c r="D582" t="s">
        <v>1299</v>
      </c>
      <c r="E582">
        <v>195000</v>
      </c>
      <c r="F582">
        <v>212433</v>
      </c>
      <c r="G582" s="2">
        <v>0.91793647879566731</v>
      </c>
      <c r="H582">
        <v>295005</v>
      </c>
      <c r="I582">
        <v>0</v>
      </c>
    </row>
    <row r="583" spans="1:9" x14ac:dyDescent="0.3">
      <c r="A583" t="s">
        <v>938</v>
      </c>
      <c r="B583" s="1">
        <v>0.415605882704144</v>
      </c>
      <c r="C583" s="1" t="s">
        <v>37</v>
      </c>
      <c r="D583" t="s">
        <v>1300</v>
      </c>
      <c r="E583">
        <v>40336</v>
      </c>
      <c r="F583">
        <v>221848</v>
      </c>
      <c r="G583" s="2">
        <v>0.18181818181818182</v>
      </c>
      <c r="H583">
        <v>0</v>
      </c>
      <c r="I583">
        <v>0</v>
      </c>
    </row>
    <row r="584" spans="1:9" x14ac:dyDescent="0.3">
      <c r="A584" t="s">
        <v>1043</v>
      </c>
      <c r="B584" s="1">
        <v>0.352618674341861</v>
      </c>
      <c r="C584" s="1" t="s">
        <v>37</v>
      </c>
      <c r="D584" t="s">
        <v>22</v>
      </c>
      <c r="E584">
        <v>236143.76</v>
      </c>
      <c r="F584">
        <v>640920</v>
      </c>
      <c r="G584" s="2">
        <v>0.368444985333583</v>
      </c>
      <c r="H584">
        <v>772797</v>
      </c>
      <c r="I584">
        <v>772797</v>
      </c>
    </row>
    <row r="585" spans="1:9" x14ac:dyDescent="0.3">
      <c r="A585" t="s">
        <v>936</v>
      </c>
      <c r="B585" s="1">
        <v>0.448314493974177</v>
      </c>
      <c r="C585" s="1" t="s">
        <v>37</v>
      </c>
      <c r="D585" t="s">
        <v>1299</v>
      </c>
      <c r="E585">
        <v>320672.46999999997</v>
      </c>
      <c r="F585">
        <v>320810</v>
      </c>
      <c r="G585" s="2">
        <v>0.99957130388703586</v>
      </c>
      <c r="H585">
        <v>827075</v>
      </c>
      <c r="I585">
        <v>0</v>
      </c>
    </row>
    <row r="586" spans="1:9" x14ac:dyDescent="0.3">
      <c r="A586" t="s">
        <v>536</v>
      </c>
      <c r="B586" s="1">
        <v>0.620725975084083</v>
      </c>
      <c r="C586" s="1" t="s">
        <v>22</v>
      </c>
      <c r="D586" t="s">
        <v>22</v>
      </c>
      <c r="E586">
        <v>295396</v>
      </c>
      <c r="F586">
        <v>310436</v>
      </c>
      <c r="G586" s="2">
        <v>0.95155201072040618</v>
      </c>
      <c r="H586">
        <v>372937</v>
      </c>
      <c r="I586">
        <v>0</v>
      </c>
    </row>
    <row r="587" spans="1:9" x14ac:dyDescent="0.3">
      <c r="A587" t="s">
        <v>826</v>
      </c>
      <c r="B587" s="1">
        <v>0.53143458992904402</v>
      </c>
      <c r="C587" s="1" t="s">
        <v>37</v>
      </c>
      <c r="D587" t="s">
        <v>1300</v>
      </c>
      <c r="E587">
        <v>334838</v>
      </c>
      <c r="F587">
        <v>366672</v>
      </c>
      <c r="G587" s="2">
        <v>0.91318126281799539</v>
      </c>
      <c r="H587">
        <v>603604</v>
      </c>
      <c r="I587">
        <v>0</v>
      </c>
    </row>
    <row r="588" spans="1:9" x14ac:dyDescent="0.3">
      <c r="A588" t="s">
        <v>150</v>
      </c>
      <c r="B588" s="1">
        <v>0.77313234906238304</v>
      </c>
      <c r="C588" s="1" t="s">
        <v>22</v>
      </c>
      <c r="D588" t="s">
        <v>22</v>
      </c>
      <c r="E588">
        <v>250280.33</v>
      </c>
      <c r="F588">
        <v>276318</v>
      </c>
      <c r="G588" s="2">
        <v>0.9057691862274625</v>
      </c>
      <c r="H588">
        <v>220992</v>
      </c>
      <c r="I588">
        <v>0</v>
      </c>
    </row>
    <row r="589" spans="1:9" x14ac:dyDescent="0.3">
      <c r="A589" t="s">
        <v>162</v>
      </c>
      <c r="B589" s="1">
        <v>0.89342656916597096</v>
      </c>
      <c r="C589" s="1" t="s">
        <v>22</v>
      </c>
      <c r="D589" t="s">
        <v>22</v>
      </c>
      <c r="E589">
        <v>286704</v>
      </c>
      <c r="F589">
        <v>286704</v>
      </c>
      <c r="G589" s="2">
        <v>1</v>
      </c>
      <c r="H589">
        <v>380312</v>
      </c>
      <c r="I589">
        <v>0</v>
      </c>
    </row>
    <row r="590" spans="1:9" x14ac:dyDescent="0.3">
      <c r="A590" t="s">
        <v>382</v>
      </c>
      <c r="B590" s="1">
        <v>0.58482349577023696</v>
      </c>
      <c r="C590" s="1" t="s">
        <v>1298</v>
      </c>
      <c r="D590" t="s">
        <v>22</v>
      </c>
      <c r="E590">
        <v>444342</v>
      </c>
      <c r="F590">
        <v>515786</v>
      </c>
      <c r="G590" s="2">
        <v>0.861485189594134</v>
      </c>
      <c r="H590">
        <v>808317</v>
      </c>
      <c r="I590">
        <v>0</v>
      </c>
    </row>
    <row r="591" spans="1:9" x14ac:dyDescent="0.3">
      <c r="A591" t="s">
        <v>190</v>
      </c>
      <c r="B591" s="1">
        <v>0.79019474948869695</v>
      </c>
      <c r="C591" s="1" t="s">
        <v>22</v>
      </c>
      <c r="D591" t="s">
        <v>22</v>
      </c>
      <c r="E591">
        <v>228240</v>
      </c>
      <c r="F591">
        <v>228240</v>
      </c>
      <c r="G591" s="2">
        <v>1</v>
      </c>
      <c r="H591">
        <v>224058</v>
      </c>
      <c r="I591">
        <v>0</v>
      </c>
    </row>
    <row r="592" spans="1:9" x14ac:dyDescent="0.3">
      <c r="A592" t="s">
        <v>182</v>
      </c>
      <c r="B592" s="1">
        <v>0.742573888527017</v>
      </c>
      <c r="C592" s="1" t="s">
        <v>22</v>
      </c>
      <c r="D592" t="s">
        <v>22</v>
      </c>
      <c r="E592">
        <v>301005</v>
      </c>
      <c r="F592">
        <v>301005</v>
      </c>
      <c r="G592" s="2">
        <v>1</v>
      </c>
      <c r="H592">
        <v>310064</v>
      </c>
      <c r="I592">
        <v>0</v>
      </c>
    </row>
    <row r="593" spans="1:9" x14ac:dyDescent="0.3">
      <c r="A593" t="s">
        <v>126</v>
      </c>
      <c r="B593" s="1">
        <v>0.97143126992605899</v>
      </c>
      <c r="C593" s="1" t="s">
        <v>22</v>
      </c>
      <c r="D593" t="s">
        <v>22</v>
      </c>
      <c r="E593">
        <v>266970</v>
      </c>
      <c r="F593">
        <v>266970</v>
      </c>
      <c r="G593" s="2">
        <v>1</v>
      </c>
      <c r="H593">
        <v>430857</v>
      </c>
      <c r="I593">
        <v>0</v>
      </c>
    </row>
    <row r="594" spans="1:9" x14ac:dyDescent="0.3">
      <c r="A594" t="s">
        <v>350</v>
      </c>
      <c r="B594" s="1">
        <v>0.69551237074285899</v>
      </c>
      <c r="C594" s="1" t="s">
        <v>22</v>
      </c>
      <c r="D594" t="s">
        <v>22</v>
      </c>
      <c r="E594">
        <v>202439</v>
      </c>
      <c r="F594">
        <v>263280</v>
      </c>
      <c r="G594" s="2">
        <v>0.76891142509875421</v>
      </c>
      <c r="H594">
        <v>554748</v>
      </c>
      <c r="I594">
        <v>0</v>
      </c>
    </row>
    <row r="595" spans="1:9" x14ac:dyDescent="0.3">
      <c r="A595" t="s">
        <v>1266</v>
      </c>
      <c r="B595" s="1">
        <v>0.15563676560744899</v>
      </c>
      <c r="C595" s="1" t="s">
        <v>37</v>
      </c>
      <c r="D595" t="s">
        <v>22</v>
      </c>
      <c r="E595">
        <v>353920</v>
      </c>
      <c r="F595">
        <v>438560</v>
      </c>
      <c r="G595" s="2">
        <v>0.80700474279460055</v>
      </c>
      <c r="H595">
        <v>581633</v>
      </c>
      <c r="I595">
        <v>581633</v>
      </c>
    </row>
    <row r="596" spans="1:9" x14ac:dyDescent="0.3">
      <c r="A596" t="s">
        <v>1039</v>
      </c>
      <c r="B596" s="1">
        <v>0.38757339875601199</v>
      </c>
      <c r="C596" s="1" t="s">
        <v>37</v>
      </c>
      <c r="D596" t="s">
        <v>1299</v>
      </c>
      <c r="E596">
        <v>430326</v>
      </c>
      <c r="F596">
        <v>454233</v>
      </c>
      <c r="G596" s="2">
        <v>0.94736842105263153</v>
      </c>
      <c r="H596">
        <v>614608</v>
      </c>
      <c r="I596">
        <v>0</v>
      </c>
    </row>
    <row r="597" spans="1:9" x14ac:dyDescent="0.3">
      <c r="A597" t="s">
        <v>606</v>
      </c>
      <c r="B597" s="1">
        <v>0.64014133976186605</v>
      </c>
      <c r="C597" s="1" t="s">
        <v>22</v>
      </c>
      <c r="D597" t="s">
        <v>1299</v>
      </c>
      <c r="E597">
        <v>355674</v>
      </c>
      <c r="F597">
        <v>355674</v>
      </c>
      <c r="G597" s="2">
        <v>1</v>
      </c>
      <c r="H597">
        <v>361772</v>
      </c>
      <c r="I597">
        <v>0</v>
      </c>
    </row>
    <row r="598" spans="1:9" x14ac:dyDescent="0.3">
      <c r="A598" t="s">
        <v>868</v>
      </c>
      <c r="B598" s="1">
        <v>0.47731620371854</v>
      </c>
      <c r="C598" s="1" t="s">
        <v>37</v>
      </c>
      <c r="D598" t="s">
        <v>1299</v>
      </c>
      <c r="E598">
        <v>148402</v>
      </c>
      <c r="F598">
        <v>199020</v>
      </c>
      <c r="G598" s="2">
        <v>0.7456637523866948</v>
      </c>
      <c r="H598">
        <v>322598</v>
      </c>
      <c r="I598">
        <v>0</v>
      </c>
    </row>
    <row r="599" spans="1:9" x14ac:dyDescent="0.3">
      <c r="A599" t="s">
        <v>957</v>
      </c>
      <c r="B599" s="1">
        <v>0.375772262455286</v>
      </c>
      <c r="C599" s="1" t="s">
        <v>37</v>
      </c>
      <c r="D599" t="s">
        <v>1300</v>
      </c>
      <c r="E599">
        <v>232657</v>
      </c>
      <c r="F599">
        <v>318199</v>
      </c>
      <c r="G599" s="2">
        <v>0.73116823120122942</v>
      </c>
      <c r="H599">
        <v>644704</v>
      </c>
      <c r="I599">
        <v>0</v>
      </c>
    </row>
    <row r="600" spans="1:9" x14ac:dyDescent="0.3">
      <c r="A600" t="s">
        <v>595</v>
      </c>
      <c r="B600" s="1">
        <v>0.66284399753913203</v>
      </c>
      <c r="C600" s="1" t="s">
        <v>22</v>
      </c>
      <c r="D600" t="s">
        <v>22</v>
      </c>
      <c r="E600">
        <v>744398.21</v>
      </c>
      <c r="F600">
        <v>745541</v>
      </c>
      <c r="G600" s="2">
        <v>0.99846716679565573</v>
      </c>
      <c r="H600">
        <v>411350</v>
      </c>
      <c r="I600">
        <v>0</v>
      </c>
    </row>
    <row r="601" spans="1:9" x14ac:dyDescent="0.3">
      <c r="A601" t="s">
        <v>841</v>
      </c>
      <c r="B601" s="1">
        <v>0.26096632302609202</v>
      </c>
      <c r="C601" s="1" t="s">
        <v>37</v>
      </c>
      <c r="D601" t="s">
        <v>1299</v>
      </c>
      <c r="E601">
        <v>155000</v>
      </c>
      <c r="F601">
        <v>227925</v>
      </c>
      <c r="G601" s="2">
        <v>0.68004826148952502</v>
      </c>
      <c r="H601">
        <v>358655</v>
      </c>
      <c r="I601">
        <v>358655</v>
      </c>
    </row>
    <row r="602" spans="1:9" x14ac:dyDescent="0.3">
      <c r="A602" t="s">
        <v>250</v>
      </c>
      <c r="B602" s="1">
        <v>0.69903097818952398</v>
      </c>
      <c r="C602" s="1" t="s">
        <v>22</v>
      </c>
      <c r="D602" t="s">
        <v>1300</v>
      </c>
      <c r="E602">
        <v>312312</v>
      </c>
      <c r="F602">
        <v>336336</v>
      </c>
      <c r="G602" s="2">
        <v>0.9285714285714286</v>
      </c>
      <c r="H602">
        <v>489619</v>
      </c>
      <c r="I602">
        <v>0</v>
      </c>
    </row>
    <row r="603" spans="1:9" x14ac:dyDescent="0.3">
      <c r="A603" t="s">
        <v>1113</v>
      </c>
      <c r="B603" s="1">
        <v>0.215684814978401</v>
      </c>
      <c r="C603" s="1" t="s">
        <v>37</v>
      </c>
      <c r="D603" t="s">
        <v>1300</v>
      </c>
      <c r="E603">
        <v>23278.55</v>
      </c>
      <c r="F603">
        <v>278796</v>
      </c>
      <c r="G603" s="2">
        <v>8.3496714443535777E-2</v>
      </c>
      <c r="H603">
        <v>0</v>
      </c>
      <c r="I603">
        <v>0</v>
      </c>
    </row>
    <row r="604" spans="1:9" x14ac:dyDescent="0.3">
      <c r="A604" t="s">
        <v>1104</v>
      </c>
      <c r="B604" s="1">
        <v>0.28408937005979301</v>
      </c>
      <c r="C604" s="1" t="s">
        <v>37</v>
      </c>
      <c r="D604" t="s">
        <v>22</v>
      </c>
      <c r="E604">
        <v>44437</v>
      </c>
      <c r="F604">
        <v>588740</v>
      </c>
      <c r="G604" s="2">
        <v>7.5478139756089274E-2</v>
      </c>
      <c r="H604">
        <v>0</v>
      </c>
      <c r="I604">
        <v>0</v>
      </c>
    </row>
    <row r="605" spans="1:9" x14ac:dyDescent="0.3">
      <c r="A605" t="s">
        <v>998</v>
      </c>
      <c r="B605" s="1">
        <v>0.38757339875601199</v>
      </c>
      <c r="C605" s="1" t="s">
        <v>37</v>
      </c>
      <c r="D605" t="s">
        <v>1300</v>
      </c>
      <c r="E605">
        <v>322235.48</v>
      </c>
      <c r="F605">
        <v>359436</v>
      </c>
      <c r="G605" s="2">
        <v>0.89650307704292276</v>
      </c>
      <c r="H605">
        <v>734743</v>
      </c>
      <c r="I605">
        <v>0</v>
      </c>
    </row>
    <row r="606" spans="1:9" x14ac:dyDescent="0.3">
      <c r="A606" t="s">
        <v>538</v>
      </c>
      <c r="B606" s="1">
        <v>0.54386507858494804</v>
      </c>
      <c r="C606" s="1" t="s">
        <v>37</v>
      </c>
      <c r="D606" t="s">
        <v>22</v>
      </c>
      <c r="E606">
        <v>162455</v>
      </c>
      <c r="F606">
        <v>185045</v>
      </c>
      <c r="G606" s="2">
        <v>0.87792158664108733</v>
      </c>
      <c r="H606">
        <v>92704</v>
      </c>
      <c r="I606">
        <v>0</v>
      </c>
    </row>
    <row r="607" spans="1:9" x14ac:dyDescent="0.3">
      <c r="A607" t="s">
        <v>750</v>
      </c>
      <c r="B607" s="1">
        <v>0.51896496681904203</v>
      </c>
      <c r="C607" s="1" t="s">
        <v>37</v>
      </c>
      <c r="D607" t="s">
        <v>1300</v>
      </c>
      <c r="E607">
        <v>426064</v>
      </c>
      <c r="F607">
        <v>426064</v>
      </c>
      <c r="G607" s="2">
        <v>1</v>
      </c>
      <c r="H607">
        <v>672936</v>
      </c>
      <c r="I607">
        <v>0</v>
      </c>
    </row>
    <row r="608" spans="1:9" x14ac:dyDescent="0.3">
      <c r="A608" t="s">
        <v>173</v>
      </c>
      <c r="B608" s="1">
        <v>0.651578695705745</v>
      </c>
      <c r="C608" s="1" t="s">
        <v>22</v>
      </c>
      <c r="D608" t="s">
        <v>1299</v>
      </c>
      <c r="E608">
        <v>256944</v>
      </c>
      <c r="F608">
        <v>256944</v>
      </c>
      <c r="G608" s="2">
        <v>1</v>
      </c>
      <c r="H608">
        <v>458977</v>
      </c>
      <c r="I608">
        <v>0</v>
      </c>
    </row>
    <row r="609" spans="1:9" x14ac:dyDescent="0.3">
      <c r="A609" t="s">
        <v>233</v>
      </c>
      <c r="B609" s="1">
        <v>0.95301073523333502</v>
      </c>
      <c r="C609" s="1" t="s">
        <v>22</v>
      </c>
      <c r="D609" t="s">
        <v>22</v>
      </c>
      <c r="E609">
        <v>226056</v>
      </c>
      <c r="F609">
        <v>244894</v>
      </c>
      <c r="G609" s="2">
        <v>0.92307692307692313</v>
      </c>
      <c r="H609">
        <v>426615</v>
      </c>
      <c r="I609">
        <v>0</v>
      </c>
    </row>
    <row r="610" spans="1:9" x14ac:dyDescent="0.3">
      <c r="A610" t="s">
        <v>1100</v>
      </c>
      <c r="B610" s="1">
        <v>0.36798504709070601</v>
      </c>
      <c r="C610" s="1" t="s">
        <v>37</v>
      </c>
      <c r="D610" t="s">
        <v>22</v>
      </c>
      <c r="E610">
        <v>571805</v>
      </c>
      <c r="F610">
        <v>571805</v>
      </c>
      <c r="G610" s="2">
        <v>1</v>
      </c>
      <c r="H610">
        <v>599177</v>
      </c>
      <c r="I610">
        <v>0</v>
      </c>
    </row>
    <row r="611" spans="1:9" x14ac:dyDescent="0.3">
      <c r="A611" t="s">
        <v>1081</v>
      </c>
      <c r="B611" s="1">
        <v>0.14294107605275999</v>
      </c>
      <c r="C611" s="1" t="s">
        <v>37</v>
      </c>
      <c r="D611" t="s">
        <v>22</v>
      </c>
      <c r="E611">
        <v>132869</v>
      </c>
      <c r="F611">
        <v>477380</v>
      </c>
      <c r="G611" s="2">
        <v>0.27832963257782062</v>
      </c>
      <c r="H611">
        <v>0</v>
      </c>
      <c r="I611">
        <v>0</v>
      </c>
    </row>
    <row r="612" spans="1:9" x14ac:dyDescent="0.3">
      <c r="A612" t="s">
        <v>561</v>
      </c>
      <c r="B612" s="1">
        <v>0.63629247274359102</v>
      </c>
      <c r="C612" s="1" t="s">
        <v>22</v>
      </c>
      <c r="D612" t="s">
        <v>1300</v>
      </c>
      <c r="E612">
        <v>353160</v>
      </c>
      <c r="F612">
        <v>353160</v>
      </c>
      <c r="G612" s="2">
        <v>1</v>
      </c>
      <c r="H612">
        <v>525020</v>
      </c>
      <c r="I612">
        <v>0</v>
      </c>
    </row>
    <row r="613" spans="1:9" x14ac:dyDescent="0.3">
      <c r="A613" t="s">
        <v>1000</v>
      </c>
      <c r="B613" s="1">
        <v>0.24214260648490499</v>
      </c>
      <c r="C613" s="1" t="s">
        <v>37</v>
      </c>
      <c r="D613" t="s">
        <v>22</v>
      </c>
      <c r="E613">
        <v>427005</v>
      </c>
      <c r="F613">
        <v>458406</v>
      </c>
      <c r="G613" s="2">
        <v>0.93149958770173169</v>
      </c>
      <c r="H613">
        <v>646995</v>
      </c>
      <c r="I613">
        <v>0</v>
      </c>
    </row>
    <row r="614" spans="1:9" x14ac:dyDescent="0.3">
      <c r="A614" t="s">
        <v>362</v>
      </c>
      <c r="B614" s="1">
        <v>0.67392734054356096</v>
      </c>
      <c r="C614" s="1" t="s">
        <v>22</v>
      </c>
      <c r="D614" t="s">
        <v>1299</v>
      </c>
      <c r="E614">
        <v>249925</v>
      </c>
      <c r="F614">
        <v>274868</v>
      </c>
      <c r="G614" s="2">
        <v>0.90925462403771995</v>
      </c>
      <c r="H614">
        <v>432221</v>
      </c>
      <c r="I614">
        <v>0</v>
      </c>
    </row>
    <row r="615" spans="1:9" x14ac:dyDescent="0.3">
      <c r="A615" t="s">
        <v>103</v>
      </c>
      <c r="B615" s="1">
        <v>0.79294494856370201</v>
      </c>
      <c r="C615" s="1" t="s">
        <v>22</v>
      </c>
      <c r="D615" t="s">
        <v>22</v>
      </c>
      <c r="E615">
        <v>320940</v>
      </c>
      <c r="F615">
        <v>320940</v>
      </c>
      <c r="G615" s="2">
        <v>1</v>
      </c>
      <c r="H615">
        <v>438459</v>
      </c>
      <c r="I615">
        <v>0</v>
      </c>
    </row>
    <row r="616" spans="1:9" x14ac:dyDescent="0.3">
      <c r="A616" t="s">
        <v>897</v>
      </c>
      <c r="B616" s="1">
        <v>0.54386507858494804</v>
      </c>
      <c r="C616" s="1" t="s">
        <v>37</v>
      </c>
      <c r="D616" t="s">
        <v>1299</v>
      </c>
      <c r="E616">
        <v>335888</v>
      </c>
      <c r="F616">
        <v>474165</v>
      </c>
      <c r="G616" s="2">
        <v>0.70837788533527357</v>
      </c>
      <c r="H616">
        <v>656210</v>
      </c>
      <c r="I616">
        <v>656210</v>
      </c>
    </row>
    <row r="617" spans="1:9" x14ac:dyDescent="0.3">
      <c r="A617" t="s">
        <v>152</v>
      </c>
      <c r="B617" s="1">
        <v>0.95929045882328401</v>
      </c>
      <c r="C617" s="1" t="s">
        <v>22</v>
      </c>
      <c r="D617" t="s">
        <v>22</v>
      </c>
      <c r="E617">
        <v>242367</v>
      </c>
      <c r="F617">
        <v>279786</v>
      </c>
      <c r="G617" s="2">
        <v>0.86625849756599682</v>
      </c>
      <c r="H617">
        <v>493236</v>
      </c>
      <c r="I617">
        <v>0</v>
      </c>
    </row>
    <row r="618" spans="1:9" x14ac:dyDescent="0.3">
      <c r="A618" t="s">
        <v>95</v>
      </c>
      <c r="B618" s="1">
        <v>0.77892662583977301</v>
      </c>
      <c r="C618" s="1" t="s">
        <v>22</v>
      </c>
      <c r="D618" t="s">
        <v>22</v>
      </c>
      <c r="E618">
        <v>288639.58</v>
      </c>
      <c r="F618">
        <v>304538</v>
      </c>
      <c r="G618" s="2">
        <v>0.94779495498098765</v>
      </c>
      <c r="H618">
        <v>127041</v>
      </c>
      <c r="I618">
        <v>0</v>
      </c>
    </row>
    <row r="619" spans="1:9" x14ac:dyDescent="0.3">
      <c r="A619" t="s">
        <v>1108</v>
      </c>
      <c r="B619" s="1">
        <v>0.29091841766882498</v>
      </c>
      <c r="C619" s="1" t="s">
        <v>37</v>
      </c>
      <c r="D619" t="s">
        <v>22</v>
      </c>
      <c r="E619">
        <v>189271.67999999999</v>
      </c>
      <c r="F619">
        <v>492219</v>
      </c>
      <c r="G619" s="2">
        <v>0.38452737500990414</v>
      </c>
      <c r="H619">
        <v>0</v>
      </c>
      <c r="I619">
        <v>0</v>
      </c>
    </row>
    <row r="620" spans="1:9" x14ac:dyDescent="0.3">
      <c r="A620" t="s">
        <v>1194</v>
      </c>
      <c r="B620" s="1">
        <v>0.37969037943470502</v>
      </c>
      <c r="C620" s="1" t="s">
        <v>37</v>
      </c>
      <c r="D620" t="s">
        <v>1299</v>
      </c>
      <c r="E620">
        <v>474831</v>
      </c>
      <c r="F620">
        <v>474831</v>
      </c>
      <c r="G620" s="2">
        <v>1</v>
      </c>
      <c r="H620">
        <v>487169</v>
      </c>
      <c r="I620">
        <v>0</v>
      </c>
    </row>
    <row r="621" spans="1:9" x14ac:dyDescent="0.3">
      <c r="A621" t="s">
        <v>691</v>
      </c>
      <c r="B621" s="1">
        <v>0.33013721093401199</v>
      </c>
      <c r="C621" s="1" t="s">
        <v>37</v>
      </c>
      <c r="D621" t="s">
        <v>1299</v>
      </c>
      <c r="E621">
        <v>543666</v>
      </c>
      <c r="F621">
        <v>543666</v>
      </c>
      <c r="G621" s="2">
        <v>1</v>
      </c>
      <c r="H621">
        <v>772655</v>
      </c>
      <c r="I621">
        <v>0</v>
      </c>
    </row>
    <row r="622" spans="1:9" x14ac:dyDescent="0.3">
      <c r="A622" t="s">
        <v>558</v>
      </c>
      <c r="B622" s="1">
        <v>0.57263209758589495</v>
      </c>
      <c r="C622" s="1" t="s">
        <v>1298</v>
      </c>
      <c r="D622" t="s">
        <v>22</v>
      </c>
      <c r="E622">
        <v>189062.22</v>
      </c>
      <c r="F622">
        <v>213956</v>
      </c>
      <c r="G622" s="2">
        <v>0.88365000280431494</v>
      </c>
      <c r="H622">
        <v>329247</v>
      </c>
      <c r="I622">
        <v>0</v>
      </c>
    </row>
    <row r="623" spans="1:9" x14ac:dyDescent="0.3">
      <c r="A623" t="s">
        <v>483</v>
      </c>
      <c r="B623" s="1">
        <v>0.70599813302282599</v>
      </c>
      <c r="C623" s="1" t="s">
        <v>22</v>
      </c>
      <c r="D623" t="s">
        <v>1299</v>
      </c>
      <c r="E623">
        <v>308763</v>
      </c>
      <c r="F623">
        <v>686140</v>
      </c>
      <c r="G623" s="2">
        <v>0.45</v>
      </c>
      <c r="H623">
        <v>0</v>
      </c>
      <c r="I623">
        <v>0</v>
      </c>
    </row>
    <row r="624" spans="1:9" x14ac:dyDescent="0.3">
      <c r="A624" t="s">
        <v>1272</v>
      </c>
      <c r="B624" s="1">
        <v>0.204619196308782</v>
      </c>
      <c r="C624" s="1" t="s">
        <v>37</v>
      </c>
      <c r="D624" t="s">
        <v>1300</v>
      </c>
      <c r="E624">
        <v>151119.03999999899</v>
      </c>
      <c r="F624">
        <v>183722</v>
      </c>
      <c r="G624" s="2">
        <v>0.82254188393332861</v>
      </c>
      <c r="H624">
        <v>422261</v>
      </c>
      <c r="I624">
        <v>0</v>
      </c>
    </row>
    <row r="625" spans="1:9" x14ac:dyDescent="0.3">
      <c r="A625" t="s">
        <v>135</v>
      </c>
      <c r="B625" s="1">
        <v>0.89655955334823501</v>
      </c>
      <c r="C625" s="1" t="s">
        <v>22</v>
      </c>
      <c r="D625" t="s">
        <v>22</v>
      </c>
      <c r="E625">
        <v>99489</v>
      </c>
      <c r="F625">
        <v>106448</v>
      </c>
      <c r="G625" s="2">
        <v>0.9346253569818127</v>
      </c>
      <c r="H625">
        <v>145041</v>
      </c>
      <c r="I625">
        <v>0</v>
      </c>
    </row>
    <row r="626" spans="1:9" x14ac:dyDescent="0.3">
      <c r="A626" t="s">
        <v>946</v>
      </c>
      <c r="B626" s="1">
        <v>0.28408937005979301</v>
      </c>
      <c r="C626" s="1" t="s">
        <v>37</v>
      </c>
      <c r="D626" t="s">
        <v>1300</v>
      </c>
      <c r="E626">
        <v>185442</v>
      </c>
      <c r="F626">
        <v>253123</v>
      </c>
      <c r="G626" s="2">
        <v>0.73261615894249044</v>
      </c>
      <c r="H626">
        <v>496750</v>
      </c>
      <c r="I626">
        <v>496750</v>
      </c>
    </row>
    <row r="627" spans="1:9" x14ac:dyDescent="0.3">
      <c r="A627" t="s">
        <v>1029</v>
      </c>
      <c r="B627" s="1">
        <v>0.403513578893203</v>
      </c>
      <c r="C627" s="1" t="s">
        <v>37</v>
      </c>
      <c r="D627" t="s">
        <v>1298</v>
      </c>
      <c r="E627">
        <v>895566</v>
      </c>
      <c r="F627">
        <v>895566</v>
      </c>
      <c r="G627" s="2">
        <v>1</v>
      </c>
      <c r="H627">
        <v>190802</v>
      </c>
      <c r="I627">
        <v>0</v>
      </c>
    </row>
    <row r="628" spans="1:9" x14ac:dyDescent="0.3">
      <c r="A628" t="s">
        <v>1193</v>
      </c>
      <c r="B628" s="1">
        <v>0.31197299999205103</v>
      </c>
      <c r="C628" s="1" t="s">
        <v>37</v>
      </c>
      <c r="D628" t="s">
        <v>1299</v>
      </c>
      <c r="E628">
        <v>419535.85</v>
      </c>
      <c r="F628">
        <v>431116</v>
      </c>
      <c r="G628" s="2">
        <v>0.97313913192736989</v>
      </c>
      <c r="H628">
        <v>507792</v>
      </c>
      <c r="I628">
        <v>0</v>
      </c>
    </row>
    <row r="629" spans="1:9" x14ac:dyDescent="0.3">
      <c r="A629" t="s">
        <v>613</v>
      </c>
      <c r="B629" s="1">
        <v>0.51896496681904203</v>
      </c>
      <c r="C629" s="1" t="s">
        <v>37</v>
      </c>
      <c r="D629" t="s">
        <v>1300</v>
      </c>
      <c r="E629">
        <v>371943</v>
      </c>
      <c r="F629">
        <v>400554</v>
      </c>
      <c r="G629" s="2">
        <v>0.9285714285714286</v>
      </c>
      <c r="H629">
        <v>754106</v>
      </c>
      <c r="I629">
        <v>0</v>
      </c>
    </row>
    <row r="630" spans="1:9" x14ac:dyDescent="0.3">
      <c r="A630" t="s">
        <v>410</v>
      </c>
      <c r="B630" s="1">
        <v>0.63242607774332404</v>
      </c>
      <c r="C630" s="1" t="s">
        <v>22</v>
      </c>
      <c r="D630" t="s">
        <v>1299</v>
      </c>
      <c r="E630">
        <v>169499</v>
      </c>
      <c r="F630">
        <v>202905</v>
      </c>
      <c r="G630" s="2">
        <v>0.83536137601340532</v>
      </c>
      <c r="H630">
        <v>159624</v>
      </c>
      <c r="I630">
        <v>0</v>
      </c>
    </row>
    <row r="631" spans="1:9" x14ac:dyDescent="0.3">
      <c r="A631" t="s">
        <v>610</v>
      </c>
      <c r="B631" s="1">
        <v>0.65535341806320102</v>
      </c>
      <c r="C631" s="1" t="s">
        <v>22</v>
      </c>
      <c r="D631" t="s">
        <v>1299</v>
      </c>
      <c r="E631">
        <v>336400</v>
      </c>
      <c r="F631">
        <v>336400</v>
      </c>
      <c r="G631" s="2">
        <v>1</v>
      </c>
      <c r="H631">
        <v>512601</v>
      </c>
      <c r="I631">
        <v>0</v>
      </c>
    </row>
    <row r="632" spans="1:9" x14ac:dyDescent="0.3">
      <c r="A632" t="s">
        <v>345</v>
      </c>
      <c r="B632" s="1">
        <v>0.90828928476723403</v>
      </c>
      <c r="C632" s="1" t="s">
        <v>22</v>
      </c>
      <c r="D632" t="s">
        <v>22</v>
      </c>
      <c r="E632">
        <v>389708</v>
      </c>
      <c r="F632">
        <v>389708</v>
      </c>
      <c r="G632" s="2">
        <v>1</v>
      </c>
      <c r="H632">
        <v>641038</v>
      </c>
      <c r="I632">
        <v>0</v>
      </c>
    </row>
    <row r="633" spans="1:9" x14ac:dyDescent="0.3">
      <c r="A633" t="s">
        <v>852</v>
      </c>
      <c r="B633" s="1">
        <v>0.352618674341861</v>
      </c>
      <c r="C633" s="1" t="s">
        <v>37</v>
      </c>
      <c r="D633" t="s">
        <v>22</v>
      </c>
      <c r="E633">
        <v>285362</v>
      </c>
      <c r="F633">
        <v>285362</v>
      </c>
      <c r="G633" s="2">
        <v>1</v>
      </c>
      <c r="H633">
        <v>406764</v>
      </c>
      <c r="I633">
        <v>0</v>
      </c>
    </row>
    <row r="634" spans="1:9" x14ac:dyDescent="0.3">
      <c r="A634" t="s">
        <v>373</v>
      </c>
      <c r="B634" s="1">
        <v>0.86328547813004397</v>
      </c>
      <c r="C634" s="1" t="s">
        <v>22</v>
      </c>
      <c r="D634" t="s">
        <v>1299</v>
      </c>
      <c r="E634">
        <v>189070</v>
      </c>
      <c r="F634">
        <v>189070</v>
      </c>
      <c r="G634" s="2">
        <v>1</v>
      </c>
      <c r="H634">
        <v>422300</v>
      </c>
      <c r="I634">
        <v>0</v>
      </c>
    </row>
    <row r="635" spans="1:9" x14ac:dyDescent="0.3">
      <c r="A635" t="s">
        <v>231</v>
      </c>
      <c r="B635" s="1">
        <v>0.74889514959551196</v>
      </c>
      <c r="C635" s="1" t="s">
        <v>22</v>
      </c>
      <c r="D635" t="s">
        <v>22</v>
      </c>
      <c r="E635">
        <v>125574</v>
      </c>
      <c r="F635">
        <v>147870</v>
      </c>
      <c r="G635" s="2">
        <v>0.84921890850071013</v>
      </c>
      <c r="H635">
        <v>137283</v>
      </c>
      <c r="I635">
        <v>0</v>
      </c>
    </row>
    <row r="636" spans="1:9" x14ac:dyDescent="0.3">
      <c r="A636" t="s">
        <v>123</v>
      </c>
      <c r="B636" s="1">
        <v>0.69903097818952398</v>
      </c>
      <c r="C636" s="1" t="s">
        <v>22</v>
      </c>
      <c r="D636" t="s">
        <v>1299</v>
      </c>
      <c r="E636">
        <v>232876</v>
      </c>
      <c r="F636">
        <v>232876</v>
      </c>
      <c r="G636" s="2">
        <v>1</v>
      </c>
      <c r="H636">
        <v>349810</v>
      </c>
      <c r="I636">
        <v>0</v>
      </c>
    </row>
    <row r="637" spans="1:9" x14ac:dyDescent="0.3">
      <c r="A637" t="s">
        <v>1052</v>
      </c>
      <c r="B637" s="1">
        <v>0.27735792444850799</v>
      </c>
      <c r="C637" s="1" t="s">
        <v>37</v>
      </c>
      <c r="D637" t="s">
        <v>22</v>
      </c>
      <c r="E637">
        <v>566263.31999999995</v>
      </c>
      <c r="F637">
        <v>589722</v>
      </c>
      <c r="G637" s="2">
        <v>0.96022078199558425</v>
      </c>
      <c r="H637">
        <v>791284</v>
      </c>
      <c r="I637">
        <v>0</v>
      </c>
    </row>
    <row r="638" spans="1:9" x14ac:dyDescent="0.3">
      <c r="A638" t="s">
        <v>516</v>
      </c>
      <c r="B638" s="1">
        <v>0.51896496681904203</v>
      </c>
      <c r="C638" s="1" t="s">
        <v>37</v>
      </c>
      <c r="D638" t="s">
        <v>1299</v>
      </c>
      <c r="E638">
        <v>215969.65</v>
      </c>
      <c r="F638">
        <v>236340</v>
      </c>
      <c r="G638" s="2">
        <v>0.91380913091309124</v>
      </c>
      <c r="H638">
        <v>609150</v>
      </c>
      <c r="I638">
        <v>0</v>
      </c>
    </row>
    <row r="639" spans="1:9" x14ac:dyDescent="0.3">
      <c r="A639" t="s">
        <v>1065</v>
      </c>
      <c r="B639" s="1">
        <v>0.352618674341861</v>
      </c>
      <c r="C639" s="1" t="s">
        <v>37</v>
      </c>
      <c r="D639" t="s">
        <v>1299</v>
      </c>
      <c r="E639">
        <v>120702</v>
      </c>
      <c r="F639">
        <v>203630</v>
      </c>
      <c r="G639" s="2">
        <v>0.5927515592005107</v>
      </c>
      <c r="H639">
        <v>526887</v>
      </c>
      <c r="I639">
        <v>526887</v>
      </c>
    </row>
    <row r="640" spans="1:9" x14ac:dyDescent="0.3">
      <c r="A640" t="s">
        <v>65</v>
      </c>
      <c r="B640" s="1">
        <v>0.98536941337169004</v>
      </c>
      <c r="C640" s="1" t="s">
        <v>22</v>
      </c>
      <c r="D640" t="s">
        <v>22</v>
      </c>
      <c r="E640">
        <v>167101</v>
      </c>
      <c r="F640">
        <v>167101</v>
      </c>
      <c r="G640" s="2">
        <v>1</v>
      </c>
      <c r="H640">
        <v>365859</v>
      </c>
      <c r="I640">
        <v>0</v>
      </c>
    </row>
    <row r="641" spans="1:9" x14ac:dyDescent="0.3">
      <c r="A641" t="s">
        <v>851</v>
      </c>
      <c r="B641" s="1">
        <v>0.47731620371854</v>
      </c>
      <c r="C641" s="1" t="s">
        <v>37</v>
      </c>
      <c r="D641" t="s">
        <v>1299</v>
      </c>
      <c r="E641">
        <v>312455</v>
      </c>
      <c r="F641">
        <v>336490</v>
      </c>
      <c r="G641" s="2">
        <v>0.9285714285714286</v>
      </c>
      <c r="H641">
        <v>586895</v>
      </c>
      <c r="I641">
        <v>0</v>
      </c>
    </row>
    <row r="642" spans="1:9" x14ac:dyDescent="0.3">
      <c r="A642" t="s">
        <v>431</v>
      </c>
      <c r="B642" s="1">
        <v>0.48980406967339701</v>
      </c>
      <c r="C642" s="1" t="s">
        <v>37</v>
      </c>
      <c r="D642" t="s">
        <v>22</v>
      </c>
      <c r="E642">
        <v>322218.53999999998</v>
      </c>
      <c r="F642">
        <v>356076</v>
      </c>
      <c r="G642" s="2">
        <v>0.90491507430997875</v>
      </c>
      <c r="H642">
        <v>231917</v>
      </c>
      <c r="I642">
        <v>0</v>
      </c>
    </row>
    <row r="643" spans="1:9" x14ac:dyDescent="0.3">
      <c r="A643" t="s">
        <v>933</v>
      </c>
      <c r="B643" s="1">
        <v>0.29091841766882498</v>
      </c>
      <c r="C643" s="1" t="s">
        <v>37</v>
      </c>
      <c r="D643" t="s">
        <v>22</v>
      </c>
      <c r="E643">
        <v>389936.64000000001</v>
      </c>
      <c r="F643">
        <v>461548</v>
      </c>
      <c r="G643" s="2">
        <v>0.84484525986462955</v>
      </c>
      <c r="H643">
        <v>682075</v>
      </c>
      <c r="I643">
        <v>0</v>
      </c>
    </row>
    <row r="644" spans="1:9" x14ac:dyDescent="0.3">
      <c r="A644" t="s">
        <v>624</v>
      </c>
      <c r="B644" s="1">
        <v>0.58886509571560197</v>
      </c>
      <c r="C644" s="1" t="s">
        <v>1298</v>
      </c>
      <c r="D644" t="s">
        <v>1299</v>
      </c>
      <c r="E644">
        <v>129008.709999999</v>
      </c>
      <c r="F644">
        <v>252655</v>
      </c>
      <c r="G644" s="2">
        <v>0.51061213908293523</v>
      </c>
      <c r="H644">
        <v>511118</v>
      </c>
      <c r="I644">
        <v>511118</v>
      </c>
    </row>
    <row r="645" spans="1:9" x14ac:dyDescent="0.3">
      <c r="A645" t="s">
        <v>626</v>
      </c>
      <c r="B645" s="1">
        <v>0.651578695705745</v>
      </c>
      <c r="C645" s="1" t="s">
        <v>22</v>
      </c>
      <c r="D645" t="s">
        <v>1299</v>
      </c>
      <c r="E645">
        <v>281520</v>
      </c>
      <c r="F645">
        <v>281520</v>
      </c>
      <c r="G645" s="2">
        <v>1</v>
      </c>
      <c r="H645">
        <v>583970</v>
      </c>
      <c r="I645">
        <v>0</v>
      </c>
    </row>
    <row r="646" spans="1:9" x14ac:dyDescent="0.3">
      <c r="A646" t="s">
        <v>882</v>
      </c>
      <c r="B646" s="1">
        <v>0.33383396979597402</v>
      </c>
      <c r="C646" s="1" t="s">
        <v>37</v>
      </c>
      <c r="D646" t="s">
        <v>1299</v>
      </c>
      <c r="E646">
        <v>253500</v>
      </c>
      <c r="F646">
        <v>268478</v>
      </c>
      <c r="G646" s="2">
        <v>0.94421144376820443</v>
      </c>
      <c r="H646">
        <v>441441</v>
      </c>
      <c r="I646">
        <v>0</v>
      </c>
    </row>
    <row r="647" spans="1:9" x14ac:dyDescent="0.3">
      <c r="A647" t="s">
        <v>945</v>
      </c>
      <c r="B647" s="1">
        <v>0.43598050088686302</v>
      </c>
      <c r="C647" s="1" t="s">
        <v>37</v>
      </c>
      <c r="D647" t="s">
        <v>22</v>
      </c>
      <c r="E647">
        <v>231631.85</v>
      </c>
      <c r="F647">
        <v>294932</v>
      </c>
      <c r="G647" s="2">
        <v>0.7853737471688389</v>
      </c>
      <c r="H647">
        <v>704080</v>
      </c>
      <c r="I647">
        <v>0</v>
      </c>
    </row>
    <row r="648" spans="1:9" x14ac:dyDescent="0.3">
      <c r="A648" t="s">
        <v>1205</v>
      </c>
      <c r="B648" s="1">
        <v>0.23308432885171801</v>
      </c>
      <c r="C648" s="1" t="s">
        <v>37</v>
      </c>
      <c r="D648" t="s">
        <v>22</v>
      </c>
      <c r="E648">
        <v>57416</v>
      </c>
      <c r="F648">
        <v>403488</v>
      </c>
      <c r="G648" s="2">
        <v>0.14229915139979379</v>
      </c>
      <c r="H648">
        <v>0</v>
      </c>
      <c r="I648">
        <v>0</v>
      </c>
    </row>
    <row r="649" spans="1:9" x14ac:dyDescent="0.3">
      <c r="A649" t="s">
        <v>318</v>
      </c>
      <c r="B649" s="1">
        <v>0.72632230618037896</v>
      </c>
      <c r="C649" s="1" t="s">
        <v>22</v>
      </c>
      <c r="D649" t="s">
        <v>22</v>
      </c>
      <c r="E649">
        <v>527402</v>
      </c>
      <c r="F649">
        <v>527402</v>
      </c>
      <c r="G649" s="2">
        <v>1</v>
      </c>
      <c r="H649">
        <v>47904</v>
      </c>
      <c r="I649">
        <v>0</v>
      </c>
    </row>
    <row r="650" spans="1:9" x14ac:dyDescent="0.3">
      <c r="A650" t="s">
        <v>508</v>
      </c>
      <c r="B650" s="1">
        <v>0.88690928212493003</v>
      </c>
      <c r="C650" s="1" t="s">
        <v>22</v>
      </c>
      <c r="D650" t="s">
        <v>1299</v>
      </c>
      <c r="E650">
        <v>223355</v>
      </c>
      <c r="F650">
        <v>223355</v>
      </c>
      <c r="G650" s="2">
        <v>1</v>
      </c>
      <c r="H650">
        <v>536585</v>
      </c>
      <c r="I650">
        <v>0</v>
      </c>
    </row>
    <row r="651" spans="1:9" x14ac:dyDescent="0.3">
      <c r="A651" t="s">
        <v>1180</v>
      </c>
      <c r="B651" s="1">
        <v>0.26744717889626102</v>
      </c>
      <c r="C651" s="1" t="s">
        <v>37</v>
      </c>
      <c r="D651" t="s">
        <v>22</v>
      </c>
      <c r="E651">
        <v>499529</v>
      </c>
      <c r="F651">
        <v>499529</v>
      </c>
      <c r="G651" s="2">
        <v>1</v>
      </c>
      <c r="H651">
        <v>641733</v>
      </c>
      <c r="I651">
        <v>0</v>
      </c>
    </row>
    <row r="652" spans="1:9" x14ac:dyDescent="0.3">
      <c r="A652" t="s">
        <v>1199</v>
      </c>
      <c r="B652" s="1">
        <v>0.22717793091774599</v>
      </c>
      <c r="C652" s="1" t="s">
        <v>37</v>
      </c>
      <c r="D652" t="s">
        <v>1299</v>
      </c>
      <c r="E652">
        <v>477900</v>
      </c>
      <c r="F652">
        <v>477900</v>
      </c>
      <c r="G652" s="2">
        <v>1</v>
      </c>
      <c r="H652">
        <v>578810</v>
      </c>
      <c r="I652">
        <v>0</v>
      </c>
    </row>
    <row r="653" spans="1:9" x14ac:dyDescent="0.3">
      <c r="A653" t="s">
        <v>1051</v>
      </c>
      <c r="B653" s="1">
        <v>0.35643322236564501</v>
      </c>
      <c r="C653" s="1" t="s">
        <v>37</v>
      </c>
      <c r="D653" t="s">
        <v>22</v>
      </c>
      <c r="E653">
        <v>245958</v>
      </c>
      <c r="F653">
        <v>270358</v>
      </c>
      <c r="G653" s="2">
        <v>0.90974929537872007</v>
      </c>
      <c r="H653">
        <v>609540</v>
      </c>
      <c r="I653">
        <v>0</v>
      </c>
    </row>
    <row r="654" spans="1:9" x14ac:dyDescent="0.3">
      <c r="A654" t="s">
        <v>575</v>
      </c>
      <c r="B654" s="1">
        <v>0.54799723193071304</v>
      </c>
      <c r="C654" s="1" t="s">
        <v>37</v>
      </c>
      <c r="D654" t="s">
        <v>22</v>
      </c>
      <c r="E654">
        <v>149460</v>
      </c>
      <c r="F654">
        <v>188244</v>
      </c>
      <c r="G654" s="2">
        <v>0.79396952890928796</v>
      </c>
      <c r="H654">
        <v>304877</v>
      </c>
      <c r="I654">
        <v>0</v>
      </c>
    </row>
    <row r="655" spans="1:9" x14ac:dyDescent="0.3">
      <c r="A655" t="s">
        <v>1010</v>
      </c>
      <c r="B655" s="1">
        <v>0.39153738394857002</v>
      </c>
      <c r="C655" s="1" t="s">
        <v>37</v>
      </c>
      <c r="D655" t="s">
        <v>1299</v>
      </c>
      <c r="E655">
        <v>163060</v>
      </c>
      <c r="F655">
        <v>163060</v>
      </c>
      <c r="G655" s="2">
        <v>1</v>
      </c>
      <c r="H655">
        <v>348101</v>
      </c>
      <c r="I655">
        <v>0</v>
      </c>
    </row>
    <row r="656" spans="1:9" x14ac:dyDescent="0.3">
      <c r="A656" t="s">
        <v>113</v>
      </c>
      <c r="B656" s="1">
        <v>0.98218728970015501</v>
      </c>
      <c r="C656" s="1" t="s">
        <v>22</v>
      </c>
      <c r="D656" t="s">
        <v>22</v>
      </c>
      <c r="E656">
        <v>302088</v>
      </c>
      <c r="F656">
        <v>302088</v>
      </c>
      <c r="G656" s="2">
        <v>1</v>
      </c>
      <c r="H656">
        <v>264863</v>
      </c>
      <c r="I656">
        <v>0</v>
      </c>
    </row>
    <row r="657" spans="1:9" x14ac:dyDescent="0.3">
      <c r="A657" t="s">
        <v>898</v>
      </c>
      <c r="B657" s="1">
        <v>0.53143458992904402</v>
      </c>
      <c r="C657" s="1" t="s">
        <v>37</v>
      </c>
      <c r="D657" t="s">
        <v>22</v>
      </c>
      <c r="E657">
        <v>216775</v>
      </c>
      <c r="F657">
        <v>491188</v>
      </c>
      <c r="G657" s="2">
        <v>0.4413279640382094</v>
      </c>
      <c r="H657">
        <v>719115</v>
      </c>
      <c r="I657">
        <v>719115</v>
      </c>
    </row>
    <row r="658" spans="1:9" x14ac:dyDescent="0.3">
      <c r="A658" t="s">
        <v>677</v>
      </c>
      <c r="B658" s="1">
        <v>0.38362424309204901</v>
      </c>
      <c r="C658" s="1" t="s">
        <v>37</v>
      </c>
      <c r="D658" t="s">
        <v>1300</v>
      </c>
      <c r="E658">
        <v>369233</v>
      </c>
      <c r="F658">
        <v>473879</v>
      </c>
      <c r="G658" s="2">
        <v>0.77917147626292793</v>
      </c>
      <c r="H658">
        <v>430773</v>
      </c>
      <c r="I658">
        <v>430773</v>
      </c>
    </row>
    <row r="659" spans="1:9" x14ac:dyDescent="0.3">
      <c r="A659" t="s">
        <v>305</v>
      </c>
      <c r="B659" s="1">
        <v>0.72962328570012902</v>
      </c>
      <c r="C659" s="1" t="s">
        <v>22</v>
      </c>
      <c r="D659" t="s">
        <v>22</v>
      </c>
      <c r="E659">
        <v>475215</v>
      </c>
      <c r="F659">
        <v>475215</v>
      </c>
      <c r="G659" s="2">
        <v>1</v>
      </c>
      <c r="H659">
        <v>279855</v>
      </c>
      <c r="I659">
        <v>0</v>
      </c>
    </row>
    <row r="660" spans="1:9" x14ac:dyDescent="0.3">
      <c r="A660" t="s">
        <v>727</v>
      </c>
      <c r="B660" s="1">
        <v>0.51896496681904203</v>
      </c>
      <c r="C660" s="1" t="s">
        <v>37</v>
      </c>
      <c r="D660" t="s">
        <v>22</v>
      </c>
      <c r="E660">
        <v>313656</v>
      </c>
      <c r="F660">
        <v>313656</v>
      </c>
      <c r="G660" s="2">
        <v>1</v>
      </c>
      <c r="H660">
        <v>720703</v>
      </c>
      <c r="I660">
        <v>0</v>
      </c>
    </row>
    <row r="661" spans="1:9" x14ac:dyDescent="0.3">
      <c r="A661" t="s">
        <v>782</v>
      </c>
      <c r="B661" s="1">
        <v>0.44419532394997002</v>
      </c>
      <c r="C661" s="1" t="s">
        <v>37</v>
      </c>
      <c r="D661" t="s">
        <v>1299</v>
      </c>
      <c r="E661">
        <v>224992</v>
      </c>
      <c r="F661">
        <v>237481</v>
      </c>
      <c r="G661" s="2">
        <v>0.94741052968448003</v>
      </c>
      <c r="H661">
        <v>285054</v>
      </c>
      <c r="I661">
        <v>0</v>
      </c>
    </row>
    <row r="662" spans="1:9" x14ac:dyDescent="0.3">
      <c r="A662" t="s">
        <v>774</v>
      </c>
      <c r="B662" s="1">
        <v>0.41966011164727501</v>
      </c>
      <c r="C662" s="1" t="s">
        <v>37</v>
      </c>
      <c r="D662" t="s">
        <v>1300</v>
      </c>
      <c r="E662">
        <v>22708</v>
      </c>
      <c r="F662">
        <v>249788</v>
      </c>
      <c r="G662" s="2">
        <v>9.0909090909090912E-2</v>
      </c>
      <c r="H662">
        <v>0</v>
      </c>
      <c r="I662">
        <v>0</v>
      </c>
    </row>
    <row r="663" spans="1:9" x14ac:dyDescent="0.3">
      <c r="A663" t="s">
        <v>688</v>
      </c>
      <c r="B663" s="1">
        <v>0.36798504709070601</v>
      </c>
      <c r="C663" s="1" t="s">
        <v>37</v>
      </c>
      <c r="D663" t="s">
        <v>1299</v>
      </c>
      <c r="E663">
        <v>219558</v>
      </c>
      <c r="F663">
        <v>257127</v>
      </c>
      <c r="G663" s="2">
        <v>0.85388932317492916</v>
      </c>
      <c r="H663">
        <v>463984</v>
      </c>
      <c r="I663">
        <v>0</v>
      </c>
    </row>
    <row r="664" spans="1:9" x14ac:dyDescent="0.3">
      <c r="A664" t="s">
        <v>292</v>
      </c>
      <c r="B664" s="1">
        <v>0.62854257554728798</v>
      </c>
      <c r="C664" s="1" t="s">
        <v>22</v>
      </c>
      <c r="D664" t="s">
        <v>1299</v>
      </c>
      <c r="E664">
        <v>316315</v>
      </c>
      <c r="F664">
        <v>389400</v>
      </c>
      <c r="G664" s="2">
        <v>0.81231381612737541</v>
      </c>
      <c r="H664">
        <v>73085</v>
      </c>
      <c r="I664">
        <v>73085</v>
      </c>
    </row>
    <row r="665" spans="1:9" x14ac:dyDescent="0.3">
      <c r="A665" t="s">
        <v>1127</v>
      </c>
      <c r="B665" s="1">
        <v>0.31197299999205103</v>
      </c>
      <c r="C665" s="1" t="s">
        <v>37</v>
      </c>
      <c r="D665" t="s">
        <v>1299</v>
      </c>
      <c r="E665">
        <v>138094</v>
      </c>
      <c r="F665">
        <v>551893</v>
      </c>
      <c r="G665" s="2">
        <v>0.25021879241084777</v>
      </c>
      <c r="H665">
        <v>0</v>
      </c>
      <c r="I665">
        <v>0</v>
      </c>
    </row>
    <row r="666" spans="1:9" x14ac:dyDescent="0.3">
      <c r="A666" t="s">
        <v>317</v>
      </c>
      <c r="B666" s="1">
        <v>0.57263209758589495</v>
      </c>
      <c r="C666" s="1" t="s">
        <v>1298</v>
      </c>
      <c r="D666" t="s">
        <v>1300</v>
      </c>
      <c r="E666">
        <v>237572</v>
      </c>
      <c r="F666">
        <v>298608</v>
      </c>
      <c r="G666" s="2">
        <v>0.79559824251192202</v>
      </c>
      <c r="H666">
        <v>477696</v>
      </c>
      <c r="I666">
        <v>0</v>
      </c>
    </row>
    <row r="667" spans="1:9" x14ac:dyDescent="0.3">
      <c r="A667" t="s">
        <v>354</v>
      </c>
      <c r="B667" s="1">
        <v>0.68481958449957603</v>
      </c>
      <c r="C667" s="1" t="s">
        <v>22</v>
      </c>
      <c r="D667" t="s">
        <v>22</v>
      </c>
      <c r="E667">
        <v>260862</v>
      </c>
      <c r="F667">
        <v>260862</v>
      </c>
      <c r="G667" s="2">
        <v>1</v>
      </c>
      <c r="H667">
        <v>402306</v>
      </c>
      <c r="I667">
        <v>0</v>
      </c>
    </row>
    <row r="668" spans="1:9" x14ac:dyDescent="0.3">
      <c r="A668" t="s">
        <v>813</v>
      </c>
      <c r="B668" s="1">
        <v>0.48563926208234198</v>
      </c>
      <c r="C668" s="1" t="s">
        <v>37</v>
      </c>
      <c r="D668" t="s">
        <v>22</v>
      </c>
      <c r="E668">
        <v>192575</v>
      </c>
      <c r="F668">
        <v>223025</v>
      </c>
      <c r="G668" s="2">
        <v>0.8634682210514516</v>
      </c>
      <c r="H668">
        <v>385952</v>
      </c>
      <c r="I668">
        <v>0</v>
      </c>
    </row>
    <row r="669" spans="1:9" x14ac:dyDescent="0.3">
      <c r="A669" t="s">
        <v>572</v>
      </c>
      <c r="B669" s="1">
        <v>0.54799723193071304</v>
      </c>
      <c r="C669" s="1" t="s">
        <v>37</v>
      </c>
      <c r="D669" t="s">
        <v>22</v>
      </c>
      <c r="E669">
        <v>191108</v>
      </c>
      <c r="F669">
        <v>260586</v>
      </c>
      <c r="G669" s="2">
        <v>0.73337784838786424</v>
      </c>
      <c r="H669">
        <v>268521</v>
      </c>
      <c r="I669">
        <v>268521</v>
      </c>
    </row>
    <row r="670" spans="1:9" x14ac:dyDescent="0.3">
      <c r="A670" t="s">
        <v>217</v>
      </c>
      <c r="B670" s="1">
        <v>0.77604281821572496</v>
      </c>
      <c r="C670" s="1" t="s">
        <v>22</v>
      </c>
      <c r="D670" t="s">
        <v>1299</v>
      </c>
      <c r="E670">
        <v>161978</v>
      </c>
      <c r="F670">
        <v>194780</v>
      </c>
      <c r="G670" s="2">
        <v>0.83159461957079783</v>
      </c>
      <c r="H670">
        <v>283759</v>
      </c>
      <c r="I670">
        <v>0</v>
      </c>
    </row>
    <row r="671" spans="1:9" x14ac:dyDescent="0.3">
      <c r="A671" t="s">
        <v>738</v>
      </c>
      <c r="B671" s="1">
        <v>0.39551572857641698</v>
      </c>
      <c r="C671" s="1" t="s">
        <v>37</v>
      </c>
      <c r="D671" t="s">
        <v>1299</v>
      </c>
      <c r="E671">
        <v>249464</v>
      </c>
      <c r="F671">
        <v>330979</v>
      </c>
      <c r="G671" s="2">
        <v>0.75371549252369485</v>
      </c>
      <c r="H671">
        <v>908618</v>
      </c>
      <c r="I671">
        <v>908618</v>
      </c>
    </row>
    <row r="672" spans="1:9" x14ac:dyDescent="0.3">
      <c r="A672" t="s">
        <v>60</v>
      </c>
      <c r="B672" s="1">
        <v>0.932535852021671</v>
      </c>
      <c r="C672" s="1" t="s">
        <v>22</v>
      </c>
      <c r="D672" t="s">
        <v>22</v>
      </c>
      <c r="E672">
        <v>276260</v>
      </c>
      <c r="F672">
        <v>311868</v>
      </c>
      <c r="G672" s="2">
        <v>0.8858234894250131</v>
      </c>
      <c r="H672">
        <v>356083</v>
      </c>
      <c r="I672">
        <v>0</v>
      </c>
    </row>
    <row r="673" spans="1:9" x14ac:dyDescent="0.3">
      <c r="A673" t="s">
        <v>820</v>
      </c>
      <c r="B673" s="1">
        <v>0.46900572329680601</v>
      </c>
      <c r="C673" s="1" t="s">
        <v>37</v>
      </c>
      <c r="D673" t="s">
        <v>1299</v>
      </c>
      <c r="E673">
        <v>21314</v>
      </c>
      <c r="F673">
        <v>213140</v>
      </c>
      <c r="G673" s="2">
        <v>0.1</v>
      </c>
      <c r="H673">
        <v>0</v>
      </c>
      <c r="I673">
        <v>0</v>
      </c>
    </row>
    <row r="674" spans="1:9" x14ac:dyDescent="0.3">
      <c r="A674" t="s">
        <v>754</v>
      </c>
      <c r="B674" s="1">
        <v>0.79836517622585801</v>
      </c>
      <c r="C674" s="1" t="s">
        <v>22</v>
      </c>
      <c r="D674" t="s">
        <v>22</v>
      </c>
      <c r="E674">
        <v>275330</v>
      </c>
      <c r="F674">
        <v>275330</v>
      </c>
      <c r="G674" s="2">
        <v>1</v>
      </c>
      <c r="H674">
        <v>432221</v>
      </c>
      <c r="I674">
        <v>0</v>
      </c>
    </row>
    <row r="675" spans="1:9" x14ac:dyDescent="0.3">
      <c r="A675" t="s">
        <v>326</v>
      </c>
      <c r="B675" s="1">
        <v>0.67392734054356096</v>
      </c>
      <c r="C675" s="1" t="s">
        <v>22</v>
      </c>
      <c r="D675" t="s">
        <v>22</v>
      </c>
      <c r="E675">
        <v>280806</v>
      </c>
      <c r="F675">
        <v>285672</v>
      </c>
      <c r="G675" s="2">
        <v>0.98296647903889778</v>
      </c>
      <c r="H675">
        <v>546980</v>
      </c>
      <c r="I675">
        <v>0</v>
      </c>
    </row>
    <row r="676" spans="1:9" x14ac:dyDescent="0.3">
      <c r="A676" t="s">
        <v>553</v>
      </c>
      <c r="B676" s="1">
        <v>0.43598050088686302</v>
      </c>
      <c r="C676" s="1" t="s">
        <v>37</v>
      </c>
      <c r="D676" t="s">
        <v>22</v>
      </c>
      <c r="E676">
        <v>650052.07999999996</v>
      </c>
      <c r="F676">
        <v>715575</v>
      </c>
      <c r="G676" s="2">
        <v>0.90843319009188406</v>
      </c>
      <c r="H676">
        <v>871013</v>
      </c>
      <c r="I676">
        <v>0</v>
      </c>
    </row>
    <row r="677" spans="1:9" x14ac:dyDescent="0.3">
      <c r="A677" t="s">
        <v>434</v>
      </c>
      <c r="B677" s="1">
        <v>0.59289473979442597</v>
      </c>
      <c r="C677" s="1" t="s">
        <v>1298</v>
      </c>
      <c r="D677" t="s">
        <v>22</v>
      </c>
      <c r="E677">
        <v>178048</v>
      </c>
      <c r="F677">
        <v>206934</v>
      </c>
      <c r="G677" s="2">
        <v>0.86040959919587889</v>
      </c>
      <c r="H677">
        <v>269105</v>
      </c>
      <c r="I677">
        <v>0</v>
      </c>
    </row>
    <row r="678" spans="1:9" x14ac:dyDescent="0.3">
      <c r="A678" t="s">
        <v>198</v>
      </c>
      <c r="B678" s="1">
        <v>0.65535341806320102</v>
      </c>
      <c r="C678" s="1" t="s">
        <v>22</v>
      </c>
      <c r="D678" t="s">
        <v>22</v>
      </c>
      <c r="E678">
        <v>296208</v>
      </c>
      <c r="F678">
        <v>324786</v>
      </c>
      <c r="G678" s="2">
        <v>0.91200975411501728</v>
      </c>
      <c r="H678">
        <v>547717</v>
      </c>
      <c r="I678">
        <v>0</v>
      </c>
    </row>
    <row r="679" spans="1:9" x14ac:dyDescent="0.3">
      <c r="A679" t="s">
        <v>166</v>
      </c>
      <c r="B679" s="1">
        <v>0.68840639856734898</v>
      </c>
      <c r="C679" s="1" t="s">
        <v>22</v>
      </c>
      <c r="D679" t="s">
        <v>22</v>
      </c>
      <c r="E679">
        <v>309428</v>
      </c>
      <c r="F679">
        <v>309428</v>
      </c>
      <c r="G679" s="2">
        <v>1</v>
      </c>
      <c r="H679">
        <v>287220</v>
      </c>
      <c r="I679">
        <v>0</v>
      </c>
    </row>
    <row r="680" spans="1:9" x14ac:dyDescent="0.3">
      <c r="A680" t="s">
        <v>283</v>
      </c>
      <c r="B680" s="1">
        <v>0.71964552745308796</v>
      </c>
      <c r="C680" s="1" t="s">
        <v>22</v>
      </c>
      <c r="D680" t="s">
        <v>22</v>
      </c>
      <c r="E680">
        <v>255024</v>
      </c>
      <c r="F680">
        <v>278208</v>
      </c>
      <c r="G680" s="2">
        <v>0.91666666666666663</v>
      </c>
      <c r="H680">
        <v>437363</v>
      </c>
      <c r="I680">
        <v>0</v>
      </c>
    </row>
    <row r="681" spans="1:9" x14ac:dyDescent="0.3">
      <c r="A681" t="s">
        <v>472</v>
      </c>
      <c r="B681" s="1">
        <v>0.93561476140660704</v>
      </c>
      <c r="C681" s="1" t="s">
        <v>22</v>
      </c>
      <c r="D681" t="s">
        <v>22</v>
      </c>
      <c r="E681">
        <v>248373.96</v>
      </c>
      <c r="F681">
        <v>257688</v>
      </c>
      <c r="G681" s="2">
        <v>0.96385535997019645</v>
      </c>
      <c r="H681">
        <v>535973</v>
      </c>
      <c r="I681">
        <v>0</v>
      </c>
    </row>
    <row r="682" spans="1:9" x14ac:dyDescent="0.3">
      <c r="A682" t="s">
        <v>760</v>
      </c>
      <c r="B682" s="1">
        <v>0.58077045062592403</v>
      </c>
      <c r="C682" s="1" t="s">
        <v>1298</v>
      </c>
      <c r="D682" t="s">
        <v>1299</v>
      </c>
      <c r="E682">
        <v>285856.96999999997</v>
      </c>
      <c r="F682">
        <v>292890</v>
      </c>
      <c r="G682" s="2">
        <v>0.97598746969852157</v>
      </c>
      <c r="H682">
        <v>494322</v>
      </c>
      <c r="I682">
        <v>0</v>
      </c>
    </row>
    <row r="683" spans="1:9" x14ac:dyDescent="0.3">
      <c r="A683" t="s">
        <v>226</v>
      </c>
      <c r="B683" s="1">
        <v>0.77313234906238304</v>
      </c>
      <c r="C683" s="1" t="s">
        <v>22</v>
      </c>
      <c r="D683" t="s">
        <v>1299</v>
      </c>
      <c r="E683">
        <v>322463</v>
      </c>
      <c r="F683">
        <v>393225</v>
      </c>
      <c r="G683" s="2">
        <v>0.82004704685612562</v>
      </c>
      <c r="H683">
        <v>161536</v>
      </c>
      <c r="I683">
        <v>0</v>
      </c>
    </row>
    <row r="684" spans="1:9" x14ac:dyDescent="0.3">
      <c r="A684" t="s">
        <v>713</v>
      </c>
      <c r="B684" s="1">
        <v>0.64397226666610996</v>
      </c>
      <c r="C684" s="1" t="s">
        <v>22</v>
      </c>
      <c r="D684" t="s">
        <v>1299</v>
      </c>
      <c r="E684">
        <v>300407</v>
      </c>
      <c r="F684">
        <v>363760</v>
      </c>
      <c r="G684" s="2">
        <v>0.82583846492192658</v>
      </c>
      <c r="H684">
        <v>499198</v>
      </c>
      <c r="I684">
        <v>0</v>
      </c>
    </row>
    <row r="685" spans="1:9" x14ac:dyDescent="0.3">
      <c r="A685" t="s">
        <v>1144</v>
      </c>
      <c r="B685" s="1">
        <v>0.33755126425418902</v>
      </c>
      <c r="C685" s="1" t="s">
        <v>37</v>
      </c>
      <c r="D685" t="s">
        <v>22</v>
      </c>
      <c r="E685">
        <v>28939</v>
      </c>
      <c r="F685">
        <v>549841</v>
      </c>
      <c r="G685" s="2">
        <v>5.2631578947368418E-2</v>
      </c>
      <c r="H685">
        <v>0</v>
      </c>
      <c r="I685">
        <v>0</v>
      </c>
    </row>
    <row r="686" spans="1:9" x14ac:dyDescent="0.3">
      <c r="A686" t="s">
        <v>1189</v>
      </c>
      <c r="B686" s="1">
        <v>0.25776425114690399</v>
      </c>
      <c r="C686" s="1" t="s">
        <v>37</v>
      </c>
      <c r="D686" t="s">
        <v>22</v>
      </c>
      <c r="E686">
        <v>293864</v>
      </c>
      <c r="F686">
        <v>511280</v>
      </c>
      <c r="G686" s="2">
        <v>0.57476138319511816</v>
      </c>
      <c r="H686">
        <v>590360</v>
      </c>
      <c r="I686">
        <v>590360</v>
      </c>
    </row>
    <row r="687" spans="1:9" x14ac:dyDescent="0.3">
      <c r="A687" t="s">
        <v>892</v>
      </c>
      <c r="B687" s="1">
        <v>0.25776425114690399</v>
      </c>
      <c r="C687" s="1" t="s">
        <v>37</v>
      </c>
      <c r="D687" t="s">
        <v>22</v>
      </c>
      <c r="E687">
        <v>456980</v>
      </c>
      <c r="F687">
        <v>456980</v>
      </c>
      <c r="G687" s="2">
        <v>1</v>
      </c>
      <c r="H687">
        <v>550056</v>
      </c>
      <c r="I687">
        <v>0</v>
      </c>
    </row>
    <row r="688" spans="1:9" x14ac:dyDescent="0.3">
      <c r="A688" t="s">
        <v>577</v>
      </c>
      <c r="B688" s="1">
        <v>0.42372521387730699</v>
      </c>
      <c r="C688" s="1" t="s">
        <v>37</v>
      </c>
      <c r="D688" t="s">
        <v>1300</v>
      </c>
      <c r="E688">
        <v>427469.39</v>
      </c>
      <c r="F688">
        <v>457890</v>
      </c>
      <c r="G688" s="2">
        <v>0.93356349778331038</v>
      </c>
      <c r="H688">
        <v>512938</v>
      </c>
      <c r="I688">
        <v>0</v>
      </c>
    </row>
    <row r="689" spans="1:9" x14ac:dyDescent="0.3">
      <c r="A689" t="s">
        <v>1207</v>
      </c>
      <c r="B689" s="1">
        <v>0.31556217942678599</v>
      </c>
      <c r="C689" s="1" t="s">
        <v>37</v>
      </c>
      <c r="D689" t="s">
        <v>1299</v>
      </c>
      <c r="E689">
        <v>342421</v>
      </c>
      <c r="F689">
        <v>381255</v>
      </c>
      <c r="G689" s="2">
        <v>0.89814166371588566</v>
      </c>
      <c r="H689">
        <v>508425</v>
      </c>
      <c r="I689">
        <v>0</v>
      </c>
    </row>
    <row r="690" spans="1:9" x14ac:dyDescent="0.3">
      <c r="A690" t="s">
        <v>776</v>
      </c>
      <c r="B690" s="1">
        <v>0.60091614956163497</v>
      </c>
      <c r="C690" s="1" t="s">
        <v>22</v>
      </c>
      <c r="D690" t="s">
        <v>1299</v>
      </c>
      <c r="E690">
        <v>239632</v>
      </c>
      <c r="F690">
        <v>239632</v>
      </c>
      <c r="G690" s="2">
        <v>1</v>
      </c>
      <c r="H690">
        <v>116017</v>
      </c>
      <c r="I690">
        <v>0</v>
      </c>
    </row>
    <row r="691" spans="1:9" x14ac:dyDescent="0.3">
      <c r="A691" t="s">
        <v>389</v>
      </c>
      <c r="B691" s="1">
        <v>0.79019474948869695</v>
      </c>
      <c r="C691" s="1" t="s">
        <v>22</v>
      </c>
      <c r="D691" t="s">
        <v>1300</v>
      </c>
      <c r="E691">
        <v>429823</v>
      </c>
      <c r="F691">
        <v>466609</v>
      </c>
      <c r="G691" s="2">
        <v>0.92116311515637295</v>
      </c>
      <c r="H691">
        <v>656892</v>
      </c>
      <c r="I691">
        <v>0</v>
      </c>
    </row>
    <row r="692" spans="1:9" x14ac:dyDescent="0.3">
      <c r="A692" t="s">
        <v>671</v>
      </c>
      <c r="B692" s="1">
        <v>0.84459545176420703</v>
      </c>
      <c r="C692" s="1" t="s">
        <v>22</v>
      </c>
      <c r="D692" t="s">
        <v>1299</v>
      </c>
      <c r="E692">
        <v>257570</v>
      </c>
      <c r="F692">
        <v>257570</v>
      </c>
      <c r="G692" s="2">
        <v>1</v>
      </c>
      <c r="H692">
        <v>670516</v>
      </c>
      <c r="I692">
        <v>0</v>
      </c>
    </row>
    <row r="693" spans="1:9" x14ac:dyDescent="0.3">
      <c r="A693" t="s">
        <v>973</v>
      </c>
      <c r="B693" s="1">
        <v>0.34882282277385601</v>
      </c>
      <c r="C693" s="1" t="s">
        <v>37</v>
      </c>
      <c r="D693" t="s">
        <v>1300</v>
      </c>
      <c r="E693">
        <v>305210</v>
      </c>
      <c r="F693">
        <v>336973</v>
      </c>
      <c r="G693" s="2">
        <v>0.90574022251040887</v>
      </c>
      <c r="H693">
        <v>646818</v>
      </c>
      <c r="I693">
        <v>0</v>
      </c>
    </row>
    <row r="694" spans="1:9" x14ac:dyDescent="0.3">
      <c r="A694" t="s">
        <v>896</v>
      </c>
      <c r="B694" s="1">
        <v>0.44419532394997002</v>
      </c>
      <c r="C694" s="1" t="s">
        <v>37</v>
      </c>
      <c r="D694" t="s">
        <v>1299</v>
      </c>
      <c r="E694">
        <v>205280</v>
      </c>
      <c r="F694">
        <v>242880</v>
      </c>
      <c r="G694" s="2">
        <v>0.84519104084321472</v>
      </c>
      <c r="H694">
        <v>382595</v>
      </c>
      <c r="I694">
        <v>0</v>
      </c>
    </row>
    <row r="695" spans="1:9" x14ac:dyDescent="0.3">
      <c r="A695" t="s">
        <v>557</v>
      </c>
      <c r="B695" s="1">
        <v>0.38757339875601199</v>
      </c>
      <c r="C695" s="1" t="s">
        <v>37</v>
      </c>
      <c r="D695" t="s">
        <v>22</v>
      </c>
      <c r="E695">
        <v>382900</v>
      </c>
      <c r="F695">
        <v>382900</v>
      </c>
      <c r="G695" s="2">
        <v>1</v>
      </c>
      <c r="H695">
        <v>537864</v>
      </c>
      <c r="I695">
        <v>0</v>
      </c>
    </row>
    <row r="696" spans="1:9" x14ac:dyDescent="0.3">
      <c r="A696" t="s">
        <v>349</v>
      </c>
      <c r="B696" s="1">
        <v>0.67757975074180699</v>
      </c>
      <c r="C696" s="1" t="s">
        <v>22</v>
      </c>
      <c r="D696" t="s">
        <v>22</v>
      </c>
      <c r="E696">
        <v>354268</v>
      </c>
      <c r="F696">
        <v>389085</v>
      </c>
      <c r="G696" s="2">
        <v>0.91051569708418467</v>
      </c>
      <c r="H696">
        <v>232763</v>
      </c>
      <c r="I696">
        <v>0</v>
      </c>
    </row>
    <row r="697" spans="1:9" x14ac:dyDescent="0.3">
      <c r="A697" t="s">
        <v>1062</v>
      </c>
      <c r="B697" s="1">
        <v>0.29784332864674101</v>
      </c>
      <c r="C697" s="1" t="s">
        <v>37</v>
      </c>
      <c r="D697" t="s">
        <v>1299</v>
      </c>
      <c r="E697">
        <v>165992.88</v>
      </c>
      <c r="F697">
        <v>181742</v>
      </c>
      <c r="G697" s="2">
        <v>0.91334353093946363</v>
      </c>
      <c r="H697">
        <v>417075</v>
      </c>
      <c r="I697">
        <v>0</v>
      </c>
    </row>
    <row r="698" spans="1:9" x14ac:dyDescent="0.3">
      <c r="A698" t="s">
        <v>390</v>
      </c>
      <c r="B698" s="1">
        <v>0.68121060193538696</v>
      </c>
      <c r="C698" s="1" t="s">
        <v>22</v>
      </c>
      <c r="D698" t="s">
        <v>1299</v>
      </c>
      <c r="E698">
        <v>526423.52</v>
      </c>
      <c r="F698">
        <v>526425</v>
      </c>
      <c r="G698" s="2">
        <v>0.99999718858336895</v>
      </c>
      <c r="H698">
        <v>577196</v>
      </c>
      <c r="I698">
        <v>0</v>
      </c>
    </row>
    <row r="699" spans="1:9" x14ac:dyDescent="0.3">
      <c r="A699" t="s">
        <v>183</v>
      </c>
      <c r="B699" s="1">
        <v>0.702526315849204</v>
      </c>
      <c r="C699" s="1" t="s">
        <v>22</v>
      </c>
      <c r="D699" t="s">
        <v>1299</v>
      </c>
      <c r="E699">
        <v>245743.76</v>
      </c>
      <c r="F699">
        <v>259952</v>
      </c>
      <c r="G699" s="2">
        <v>0.94534283252292739</v>
      </c>
      <c r="H699">
        <v>189216</v>
      </c>
      <c r="I699">
        <v>0</v>
      </c>
    </row>
    <row r="700" spans="1:9" x14ac:dyDescent="0.3">
      <c r="A700" t="s">
        <v>1093</v>
      </c>
      <c r="B700" s="1">
        <v>0.40753210815394603</v>
      </c>
      <c r="C700" s="1" t="s">
        <v>37</v>
      </c>
      <c r="D700" t="s">
        <v>1300</v>
      </c>
      <c r="E700">
        <v>209711</v>
      </c>
      <c r="F700">
        <v>257280</v>
      </c>
      <c r="G700" s="2">
        <v>0.81510805348258708</v>
      </c>
      <c r="H700">
        <v>423216</v>
      </c>
      <c r="I700">
        <v>0</v>
      </c>
    </row>
    <row r="701" spans="1:9" x14ac:dyDescent="0.3">
      <c r="A701" t="s">
        <v>633</v>
      </c>
      <c r="B701" s="1">
        <v>0.46485663160254698</v>
      </c>
      <c r="C701" s="1" t="s">
        <v>37</v>
      </c>
      <c r="D701" t="s">
        <v>22</v>
      </c>
      <c r="E701">
        <v>216494</v>
      </c>
      <c r="F701">
        <v>300220</v>
      </c>
      <c r="G701" s="2">
        <v>0.72111784691226433</v>
      </c>
      <c r="H701">
        <v>477558</v>
      </c>
      <c r="I701">
        <v>477558</v>
      </c>
    </row>
    <row r="702" spans="1:9" x14ac:dyDescent="0.3">
      <c r="A702" t="s">
        <v>442</v>
      </c>
      <c r="B702" s="1">
        <v>0.63629247274359102</v>
      </c>
      <c r="C702" s="1" t="s">
        <v>22</v>
      </c>
      <c r="D702" t="s">
        <v>22</v>
      </c>
      <c r="E702">
        <v>212808.84</v>
      </c>
      <c r="F702">
        <v>246894</v>
      </c>
      <c r="G702" s="2">
        <v>0.86194415417142578</v>
      </c>
      <c r="H702">
        <v>347585</v>
      </c>
      <c r="I702">
        <v>0</v>
      </c>
    </row>
    <row r="703" spans="1:9" x14ac:dyDescent="0.3">
      <c r="A703" t="s">
        <v>1150</v>
      </c>
      <c r="B703" s="1">
        <v>0.301341146622911</v>
      </c>
      <c r="C703" s="1" t="s">
        <v>37</v>
      </c>
      <c r="D703" t="s">
        <v>1299</v>
      </c>
      <c r="E703">
        <v>250541.75</v>
      </c>
      <c r="F703">
        <v>593880</v>
      </c>
      <c r="G703" s="2">
        <v>0.42187268471745132</v>
      </c>
      <c r="H703">
        <v>953546</v>
      </c>
      <c r="I703">
        <v>953546</v>
      </c>
    </row>
    <row r="704" spans="1:9" x14ac:dyDescent="0.3">
      <c r="A704" t="s">
        <v>1102</v>
      </c>
      <c r="B704" s="1">
        <v>0.21851805053300399</v>
      </c>
      <c r="C704" s="1" t="s">
        <v>37</v>
      </c>
      <c r="D704" t="s">
        <v>22</v>
      </c>
      <c r="E704">
        <v>184774.56</v>
      </c>
      <c r="F704">
        <v>668978</v>
      </c>
      <c r="G704" s="2">
        <v>0.27620423990026577</v>
      </c>
      <c r="H704">
        <v>0</v>
      </c>
      <c r="I704">
        <v>0</v>
      </c>
    </row>
    <row r="705" spans="1:9" x14ac:dyDescent="0.3">
      <c r="A705" t="s">
        <v>556</v>
      </c>
      <c r="B705" s="1">
        <v>0.66655913014480594</v>
      </c>
      <c r="C705" s="1" t="s">
        <v>22</v>
      </c>
      <c r="D705" t="s">
        <v>1299</v>
      </c>
      <c r="E705">
        <v>305832</v>
      </c>
      <c r="F705">
        <v>305832</v>
      </c>
      <c r="G705" s="2">
        <v>1</v>
      </c>
      <c r="H705">
        <v>458</v>
      </c>
      <c r="I705">
        <v>0</v>
      </c>
    </row>
    <row r="706" spans="1:9" x14ac:dyDescent="0.3">
      <c r="A706" t="s">
        <v>1225</v>
      </c>
      <c r="B706" s="1">
        <v>0.301341146622911</v>
      </c>
      <c r="C706" s="1" t="s">
        <v>37</v>
      </c>
      <c r="D706" t="s">
        <v>22</v>
      </c>
      <c r="E706">
        <v>578520</v>
      </c>
      <c r="F706">
        <v>607446</v>
      </c>
      <c r="G706" s="2">
        <v>0.95238095238095233</v>
      </c>
      <c r="H706">
        <v>425388</v>
      </c>
      <c r="I706">
        <v>0</v>
      </c>
    </row>
    <row r="707" spans="1:9" x14ac:dyDescent="0.3">
      <c r="A707" t="s">
        <v>817</v>
      </c>
      <c r="B707" s="1">
        <v>0.46485663160254698</v>
      </c>
      <c r="C707" s="1" t="s">
        <v>37</v>
      </c>
      <c r="D707" t="s">
        <v>1300</v>
      </c>
      <c r="E707">
        <v>308321</v>
      </c>
      <c r="F707">
        <v>332038</v>
      </c>
      <c r="G707" s="2">
        <v>0.9285714285714286</v>
      </c>
      <c r="H707">
        <v>517780</v>
      </c>
      <c r="I707">
        <v>0</v>
      </c>
    </row>
    <row r="708" spans="1:9" x14ac:dyDescent="0.3">
      <c r="A708" t="s">
        <v>1024</v>
      </c>
      <c r="B708" s="1">
        <v>0.33755126425418902</v>
      </c>
      <c r="C708" s="1" t="s">
        <v>37</v>
      </c>
      <c r="D708" t="s">
        <v>1300</v>
      </c>
      <c r="E708">
        <v>225229</v>
      </c>
      <c r="F708">
        <v>332519</v>
      </c>
      <c r="G708" s="2">
        <v>0.67734174588519758</v>
      </c>
      <c r="H708">
        <v>854353</v>
      </c>
      <c r="I708">
        <v>854353</v>
      </c>
    </row>
    <row r="709" spans="1:9" x14ac:dyDescent="0.3">
      <c r="A709" t="s">
        <v>348</v>
      </c>
      <c r="B709" s="1">
        <v>0.539726878066486</v>
      </c>
      <c r="C709" s="1" t="s">
        <v>37</v>
      </c>
      <c r="D709" t="s">
        <v>22</v>
      </c>
      <c r="E709">
        <v>174986</v>
      </c>
      <c r="F709">
        <v>192346</v>
      </c>
      <c r="G709" s="2">
        <v>0.90974597860106265</v>
      </c>
      <c r="H709">
        <v>387213</v>
      </c>
      <c r="I709">
        <v>0</v>
      </c>
    </row>
    <row r="710" spans="1:9" x14ac:dyDescent="0.3">
      <c r="A710" t="s">
        <v>865</v>
      </c>
      <c r="B710" s="1">
        <v>0.52728163675883999</v>
      </c>
      <c r="C710" s="1" t="s">
        <v>37</v>
      </c>
      <c r="D710" t="s">
        <v>1300</v>
      </c>
      <c r="E710">
        <v>385411</v>
      </c>
      <c r="F710">
        <v>415058</v>
      </c>
      <c r="G710" s="2">
        <v>0.9285714285714286</v>
      </c>
      <c r="H710">
        <v>490980</v>
      </c>
      <c r="I710">
        <v>0</v>
      </c>
    </row>
    <row r="711" spans="1:9" x14ac:dyDescent="0.3">
      <c r="A711" t="s">
        <v>481</v>
      </c>
      <c r="B711" s="1">
        <v>0.61284620486993102</v>
      </c>
      <c r="C711" s="1" t="s">
        <v>22</v>
      </c>
      <c r="D711" t="s">
        <v>22</v>
      </c>
      <c r="E711">
        <v>183536</v>
      </c>
      <c r="F711">
        <v>193724</v>
      </c>
      <c r="G711" s="2">
        <v>0.94740971691685083</v>
      </c>
      <c r="H711">
        <v>142179</v>
      </c>
      <c r="I711">
        <v>0</v>
      </c>
    </row>
    <row r="712" spans="1:9" x14ac:dyDescent="0.3">
      <c r="A712" t="s">
        <v>768</v>
      </c>
      <c r="B712" s="1">
        <v>0.50647167374544</v>
      </c>
      <c r="C712" s="1" t="s">
        <v>37</v>
      </c>
      <c r="D712" t="s">
        <v>1299</v>
      </c>
      <c r="E712">
        <v>90317</v>
      </c>
      <c r="F712">
        <v>201570</v>
      </c>
      <c r="G712" s="2">
        <v>0.4480676687999206</v>
      </c>
      <c r="H712">
        <v>546173</v>
      </c>
      <c r="I712">
        <v>546173</v>
      </c>
    </row>
    <row r="713" spans="1:9" x14ac:dyDescent="0.3">
      <c r="A713" t="s">
        <v>1028</v>
      </c>
      <c r="B713" s="1">
        <v>0.31197299999205103</v>
      </c>
      <c r="C713" s="1" t="s">
        <v>37</v>
      </c>
      <c r="D713" t="s">
        <v>1300</v>
      </c>
      <c r="E713">
        <v>245476.61</v>
      </c>
      <c r="F713">
        <v>338287</v>
      </c>
      <c r="G713" s="2">
        <v>0.72564600472379959</v>
      </c>
      <c r="H713">
        <v>777702</v>
      </c>
      <c r="I713">
        <v>777702</v>
      </c>
    </row>
    <row r="714" spans="1:9" x14ac:dyDescent="0.3">
      <c r="A714" t="s">
        <v>266</v>
      </c>
      <c r="B714" s="1">
        <v>0.48147644794939498</v>
      </c>
      <c r="C714" s="1" t="s">
        <v>37</v>
      </c>
      <c r="D714" t="s">
        <v>1300</v>
      </c>
      <c r="E714">
        <v>182954</v>
      </c>
      <c r="F714">
        <v>187486</v>
      </c>
      <c r="G714" s="2">
        <v>0.97582752845545806</v>
      </c>
      <c r="H714">
        <v>251794</v>
      </c>
      <c r="I714">
        <v>0</v>
      </c>
    </row>
    <row r="715" spans="1:9" x14ac:dyDescent="0.3">
      <c r="A715" t="s">
        <v>1157</v>
      </c>
      <c r="B715" s="1">
        <v>0.20191960663382999</v>
      </c>
      <c r="C715" s="1" t="s">
        <v>37</v>
      </c>
      <c r="D715" t="s">
        <v>1299</v>
      </c>
      <c r="E715">
        <v>383801</v>
      </c>
      <c r="F715">
        <v>383241</v>
      </c>
      <c r="G715" s="2">
        <v>1.0014612215290117</v>
      </c>
      <c r="H715">
        <v>679732</v>
      </c>
      <c r="I715">
        <v>0</v>
      </c>
    </row>
    <row r="716" spans="1:9" x14ac:dyDescent="0.3">
      <c r="A716" t="s">
        <v>1281</v>
      </c>
      <c r="B716" s="1">
        <v>0.116660099548948</v>
      </c>
      <c r="C716" s="1" t="s">
        <v>37</v>
      </c>
      <c r="D716" t="s">
        <v>1299</v>
      </c>
      <c r="E716">
        <v>341760</v>
      </c>
      <c r="F716">
        <v>453300</v>
      </c>
      <c r="G716" s="2">
        <v>0.75393778954334878</v>
      </c>
      <c r="H716">
        <v>871620</v>
      </c>
      <c r="I716">
        <v>871620</v>
      </c>
    </row>
    <row r="717" spans="1:9" x14ac:dyDescent="0.3">
      <c r="A717" t="s">
        <v>683</v>
      </c>
      <c r="B717" s="1">
        <v>0.620725975084083</v>
      </c>
      <c r="C717" s="1" t="s">
        <v>22</v>
      </c>
      <c r="D717" t="s">
        <v>1299</v>
      </c>
      <c r="E717">
        <v>489560</v>
      </c>
      <c r="F717">
        <v>489560</v>
      </c>
      <c r="G717" s="2">
        <v>1</v>
      </c>
      <c r="H717">
        <v>128236</v>
      </c>
      <c r="I717">
        <v>0</v>
      </c>
    </row>
    <row r="718" spans="1:9" x14ac:dyDescent="0.3">
      <c r="A718" t="s">
        <v>667</v>
      </c>
      <c r="B718" s="1">
        <v>0.88857048849761699</v>
      </c>
      <c r="C718" s="1" t="s">
        <v>22</v>
      </c>
      <c r="D718" t="s">
        <v>1299</v>
      </c>
      <c r="E718">
        <v>175162.81</v>
      </c>
      <c r="F718">
        <v>205960</v>
      </c>
      <c r="G718" s="2">
        <v>0.85047004272674309</v>
      </c>
      <c r="H718">
        <v>328305</v>
      </c>
      <c r="I718">
        <v>0</v>
      </c>
    </row>
    <row r="719" spans="1:9" x14ac:dyDescent="0.3">
      <c r="A719" t="s">
        <v>1279</v>
      </c>
      <c r="B719" s="1">
        <v>0.131120186195231</v>
      </c>
      <c r="C719" s="1" t="s">
        <v>37</v>
      </c>
      <c r="D719" t="s">
        <v>1299</v>
      </c>
      <c r="E719">
        <v>155090</v>
      </c>
      <c r="F719">
        <v>325234</v>
      </c>
      <c r="G719" s="2">
        <v>0.4768566632024942</v>
      </c>
      <c r="H719">
        <v>813262</v>
      </c>
      <c r="I719">
        <v>813262</v>
      </c>
    </row>
    <row r="720" spans="1:9" x14ac:dyDescent="0.3">
      <c r="A720" t="s">
        <v>446</v>
      </c>
      <c r="B720" s="1">
        <v>0.752016822536827</v>
      </c>
      <c r="C720" s="1" t="s">
        <v>22</v>
      </c>
      <c r="D720" t="s">
        <v>22</v>
      </c>
      <c r="E720">
        <v>213203</v>
      </c>
      <c r="F720">
        <v>229667</v>
      </c>
      <c r="G720" s="2">
        <v>0.92831360186705103</v>
      </c>
      <c r="H720">
        <v>372168</v>
      </c>
      <c r="I720">
        <v>0</v>
      </c>
    </row>
    <row r="721" spans="1:9" x14ac:dyDescent="0.3">
      <c r="A721" t="s">
        <v>839</v>
      </c>
      <c r="B721" s="1">
        <v>0.42372521387730699</v>
      </c>
      <c r="C721" s="1" t="s">
        <v>37</v>
      </c>
      <c r="D721" t="s">
        <v>22</v>
      </c>
      <c r="E721">
        <v>457599.32</v>
      </c>
      <c r="F721">
        <v>494802</v>
      </c>
      <c r="G721" s="2">
        <v>0.92481299590543287</v>
      </c>
      <c r="H721">
        <v>702279</v>
      </c>
      <c r="I721">
        <v>0</v>
      </c>
    </row>
    <row r="722" spans="1:9" x14ac:dyDescent="0.3">
      <c r="A722" t="s">
        <v>944</v>
      </c>
      <c r="B722" s="1">
        <v>0.43598050088686302</v>
      </c>
      <c r="C722" s="1" t="s">
        <v>37</v>
      </c>
      <c r="D722" t="s">
        <v>22</v>
      </c>
      <c r="E722">
        <v>224488</v>
      </c>
      <c r="F722">
        <v>253671</v>
      </c>
      <c r="G722" s="2">
        <v>0.88495728719483113</v>
      </c>
      <c r="H722">
        <v>550838</v>
      </c>
      <c r="I722">
        <v>0</v>
      </c>
    </row>
    <row r="723" spans="1:9" x14ac:dyDescent="0.3">
      <c r="A723" t="s">
        <v>86</v>
      </c>
      <c r="B723" s="1">
        <v>0.85522365888301999</v>
      </c>
      <c r="C723" s="1" t="s">
        <v>22</v>
      </c>
      <c r="D723" t="s">
        <v>22</v>
      </c>
      <c r="E723">
        <v>602928.64000000001</v>
      </c>
      <c r="F723">
        <v>627376</v>
      </c>
      <c r="G723" s="2">
        <v>0.96103236336742248</v>
      </c>
      <c r="H723">
        <v>136932</v>
      </c>
      <c r="I723">
        <v>0</v>
      </c>
    </row>
    <row r="724" spans="1:9" x14ac:dyDescent="0.3">
      <c r="A724" t="s">
        <v>200</v>
      </c>
      <c r="B724" s="1">
        <v>0.80367864436797098</v>
      </c>
      <c r="C724" s="1" t="s">
        <v>22</v>
      </c>
      <c r="D724" t="s">
        <v>22</v>
      </c>
      <c r="E724">
        <v>137059</v>
      </c>
      <c r="F724">
        <v>168084</v>
      </c>
      <c r="G724" s="2">
        <v>0.81541967111682256</v>
      </c>
      <c r="H724">
        <v>153884</v>
      </c>
      <c r="I724">
        <v>0</v>
      </c>
    </row>
    <row r="725" spans="1:9" x14ac:dyDescent="0.3">
      <c r="A725" t="s">
        <v>815</v>
      </c>
      <c r="B725" s="1">
        <v>0.301341146622911</v>
      </c>
      <c r="C725" s="1" t="s">
        <v>37</v>
      </c>
      <c r="D725" t="s">
        <v>22</v>
      </c>
      <c r="E725">
        <v>446632</v>
      </c>
      <c r="F725">
        <v>528884</v>
      </c>
      <c r="G725" s="2">
        <v>0.84448007502590361</v>
      </c>
      <c r="H725">
        <v>623355</v>
      </c>
      <c r="I725">
        <v>0</v>
      </c>
    </row>
    <row r="726" spans="1:9" x14ac:dyDescent="0.3">
      <c r="A726" t="s">
        <v>1077</v>
      </c>
      <c r="B726" s="1">
        <v>0.33383396979597402</v>
      </c>
      <c r="C726" s="1" t="s">
        <v>37</v>
      </c>
      <c r="D726" t="s">
        <v>22</v>
      </c>
      <c r="E726">
        <v>175873</v>
      </c>
      <c r="F726">
        <v>273251</v>
      </c>
      <c r="G726" s="2">
        <v>0.64363167929852039</v>
      </c>
      <c r="H726">
        <v>698640</v>
      </c>
      <c r="I726">
        <v>698640</v>
      </c>
    </row>
    <row r="727" spans="1:9" x14ac:dyDescent="0.3">
      <c r="A727" t="s">
        <v>480</v>
      </c>
      <c r="B727" s="1">
        <v>0.68840639856734898</v>
      </c>
      <c r="C727" s="1" t="s">
        <v>22</v>
      </c>
      <c r="D727" t="s">
        <v>22</v>
      </c>
      <c r="E727">
        <v>300045</v>
      </c>
      <c r="F727">
        <v>300045</v>
      </c>
      <c r="G727" s="2">
        <v>1</v>
      </c>
      <c r="H727">
        <v>310064</v>
      </c>
      <c r="I727">
        <v>0</v>
      </c>
    </row>
    <row r="728" spans="1:9" x14ac:dyDescent="0.3">
      <c r="A728" t="s">
        <v>406</v>
      </c>
      <c r="B728" s="1">
        <v>0.59691192366771895</v>
      </c>
      <c r="C728" s="1" t="s">
        <v>1298</v>
      </c>
      <c r="D728" t="s">
        <v>22</v>
      </c>
      <c r="E728">
        <v>256516.25</v>
      </c>
      <c r="F728">
        <v>271548</v>
      </c>
      <c r="G728" s="2">
        <v>0.94464422496206935</v>
      </c>
      <c r="H728">
        <v>324585</v>
      </c>
      <c r="I728">
        <v>0</v>
      </c>
    </row>
    <row r="729" spans="1:9" x14ac:dyDescent="0.3">
      <c r="A729" t="s">
        <v>661</v>
      </c>
      <c r="B729" s="1">
        <v>0.81398643854781505</v>
      </c>
      <c r="C729" s="1" t="s">
        <v>22</v>
      </c>
      <c r="D729" t="s">
        <v>1300</v>
      </c>
      <c r="E729">
        <v>260264</v>
      </c>
      <c r="F729">
        <v>264605</v>
      </c>
      <c r="G729" s="2">
        <v>0.98359441431567807</v>
      </c>
      <c r="H729">
        <v>438306</v>
      </c>
      <c r="I729">
        <v>0</v>
      </c>
    </row>
    <row r="730" spans="1:9" x14ac:dyDescent="0.3">
      <c r="A730" t="s">
        <v>365</v>
      </c>
      <c r="B730" s="1">
        <v>0.67392734054356096</v>
      </c>
      <c r="C730" s="1" t="s">
        <v>22</v>
      </c>
      <c r="D730" t="s">
        <v>22</v>
      </c>
      <c r="E730">
        <v>131880</v>
      </c>
      <c r="F730">
        <v>131880</v>
      </c>
      <c r="G730" s="2">
        <v>1</v>
      </c>
      <c r="H730">
        <v>138289</v>
      </c>
      <c r="I730">
        <v>0</v>
      </c>
    </row>
    <row r="731" spans="1:9" x14ac:dyDescent="0.3">
      <c r="A731" t="s">
        <v>1176</v>
      </c>
      <c r="B731" s="1">
        <v>0.29091841766882498</v>
      </c>
      <c r="C731" s="1" t="s">
        <v>37</v>
      </c>
      <c r="D731" t="s">
        <v>22</v>
      </c>
      <c r="E731">
        <v>396100</v>
      </c>
      <c r="F731">
        <v>454800</v>
      </c>
      <c r="G731" s="2">
        <v>0.87093227792436234</v>
      </c>
      <c r="H731">
        <v>662436</v>
      </c>
      <c r="I731">
        <v>0</v>
      </c>
    </row>
    <row r="732" spans="1:9" x14ac:dyDescent="0.3">
      <c r="A732" t="s">
        <v>208</v>
      </c>
      <c r="B732" s="1">
        <v>0.67392734054356096</v>
      </c>
      <c r="C732" s="1" t="s">
        <v>22</v>
      </c>
      <c r="D732" t="s">
        <v>22</v>
      </c>
      <c r="E732">
        <v>221198.69</v>
      </c>
      <c r="F732">
        <v>239928</v>
      </c>
      <c r="G732" s="2">
        <v>0.92193778967023443</v>
      </c>
      <c r="H732">
        <v>323544</v>
      </c>
      <c r="I732">
        <v>0</v>
      </c>
    </row>
    <row r="733" spans="1:9" x14ac:dyDescent="0.3">
      <c r="A733" t="s">
        <v>1256</v>
      </c>
      <c r="B733" s="1">
        <v>0.207345501465306</v>
      </c>
      <c r="C733" s="1" t="s">
        <v>37</v>
      </c>
      <c r="D733" t="s">
        <v>22</v>
      </c>
      <c r="E733">
        <v>471270.86</v>
      </c>
      <c r="F733">
        <v>583262</v>
      </c>
      <c r="G733" s="2">
        <v>0.80799170870037818</v>
      </c>
      <c r="H733">
        <v>823031</v>
      </c>
      <c r="I733">
        <v>823031</v>
      </c>
    </row>
    <row r="734" spans="1:9" x14ac:dyDescent="0.3">
      <c r="A734" t="s">
        <v>519</v>
      </c>
      <c r="B734" s="1">
        <v>0.54799723193071304</v>
      </c>
      <c r="C734" s="1" t="s">
        <v>37</v>
      </c>
      <c r="D734" t="s">
        <v>1299</v>
      </c>
      <c r="E734">
        <v>300799</v>
      </c>
      <c r="F734">
        <v>389270</v>
      </c>
      <c r="G734" s="2">
        <v>0.77272587150306982</v>
      </c>
      <c r="H734">
        <v>803433</v>
      </c>
      <c r="I734">
        <v>803433</v>
      </c>
    </row>
    <row r="735" spans="1:9" x14ac:dyDescent="0.3">
      <c r="A735" t="s">
        <v>1246</v>
      </c>
      <c r="B735" s="1">
        <v>0.24831306118801499</v>
      </c>
      <c r="C735" s="1" t="s">
        <v>37</v>
      </c>
      <c r="D735" t="s">
        <v>1300</v>
      </c>
      <c r="E735">
        <v>334875</v>
      </c>
      <c r="F735">
        <v>357200</v>
      </c>
      <c r="G735" s="2">
        <v>0.9375</v>
      </c>
      <c r="H735">
        <v>596935</v>
      </c>
      <c r="I735">
        <v>0</v>
      </c>
    </row>
    <row r="736" spans="1:9" x14ac:dyDescent="0.3">
      <c r="A736" t="s">
        <v>1061</v>
      </c>
      <c r="B736" s="1">
        <v>0.215684814978401</v>
      </c>
      <c r="C736" s="1" t="s">
        <v>37</v>
      </c>
      <c r="D736" t="s">
        <v>37</v>
      </c>
      <c r="E736">
        <v>408412</v>
      </c>
      <c r="F736">
        <v>460971</v>
      </c>
      <c r="G736" s="2">
        <v>0.88598198151293683</v>
      </c>
      <c r="H736">
        <v>496450</v>
      </c>
      <c r="I736">
        <v>0</v>
      </c>
    </row>
    <row r="737" spans="1:9" x14ac:dyDescent="0.3">
      <c r="A737" t="s">
        <v>116</v>
      </c>
      <c r="B737" s="1">
        <v>0.861306156543032</v>
      </c>
      <c r="C737" s="1" t="s">
        <v>22</v>
      </c>
      <c r="D737" t="s">
        <v>1299</v>
      </c>
      <c r="E737">
        <v>131824</v>
      </c>
      <c r="F737">
        <v>131824</v>
      </c>
      <c r="G737" s="2">
        <v>1</v>
      </c>
      <c r="H737">
        <v>40192</v>
      </c>
      <c r="I737">
        <v>0</v>
      </c>
    </row>
    <row r="738" spans="1:9" x14ac:dyDescent="0.3">
      <c r="A738" t="s">
        <v>857</v>
      </c>
      <c r="B738" s="1">
        <v>0.85930284913543997</v>
      </c>
      <c r="C738" s="1" t="s">
        <v>22</v>
      </c>
      <c r="D738" t="s">
        <v>1300</v>
      </c>
      <c r="E738">
        <v>222750</v>
      </c>
      <c r="F738">
        <v>245025</v>
      </c>
      <c r="G738" s="2">
        <v>0.90909090909090906</v>
      </c>
      <c r="H738">
        <v>584404</v>
      </c>
      <c r="I738">
        <v>0</v>
      </c>
    </row>
    <row r="739" spans="1:9" x14ac:dyDescent="0.3">
      <c r="A739" t="s">
        <v>1273</v>
      </c>
      <c r="B739" s="1">
        <v>0.188821408698438</v>
      </c>
      <c r="C739" s="1" t="s">
        <v>37</v>
      </c>
      <c r="D739" t="s">
        <v>1299</v>
      </c>
      <c r="E739">
        <v>54000</v>
      </c>
      <c r="F739">
        <v>261911</v>
      </c>
      <c r="G739" s="2">
        <v>0.20617690742275047</v>
      </c>
      <c r="H739">
        <v>0</v>
      </c>
      <c r="I739">
        <v>0</v>
      </c>
    </row>
    <row r="740" spans="1:9" x14ac:dyDescent="0.3">
      <c r="A740" t="s">
        <v>392</v>
      </c>
      <c r="B740" s="1">
        <v>0.62464239544738298</v>
      </c>
      <c r="C740" s="1" t="s">
        <v>22</v>
      </c>
      <c r="D740" t="s">
        <v>1300</v>
      </c>
      <c r="E740">
        <v>247680</v>
      </c>
      <c r="F740">
        <v>321984</v>
      </c>
      <c r="G740" s="2">
        <v>0.76923076923076927</v>
      </c>
      <c r="H740">
        <v>676352</v>
      </c>
      <c r="I740">
        <v>0</v>
      </c>
    </row>
    <row r="741" spans="1:9" x14ac:dyDescent="0.3">
      <c r="A741" t="s">
        <v>728</v>
      </c>
      <c r="B741" s="1">
        <v>0.448314493974177</v>
      </c>
      <c r="C741" s="1" t="s">
        <v>37</v>
      </c>
      <c r="D741" t="s">
        <v>22</v>
      </c>
      <c r="E741">
        <v>392924</v>
      </c>
      <c r="F741">
        <v>438691</v>
      </c>
      <c r="G741" s="2">
        <v>0.8956737202267655</v>
      </c>
      <c r="H741">
        <v>591499</v>
      </c>
      <c r="I741">
        <v>0</v>
      </c>
    </row>
    <row r="742" spans="1:9" x14ac:dyDescent="0.3">
      <c r="A742" t="s">
        <v>1045</v>
      </c>
      <c r="B742" s="1">
        <v>0.28408937005979301</v>
      </c>
      <c r="C742" s="1" t="s">
        <v>37</v>
      </c>
      <c r="D742" t="s">
        <v>22</v>
      </c>
      <c r="E742">
        <v>324838.90999999997</v>
      </c>
      <c r="F742">
        <v>477162</v>
      </c>
      <c r="G742" s="2">
        <v>0.68077279833683313</v>
      </c>
      <c r="H742">
        <v>663386</v>
      </c>
      <c r="I742">
        <v>0</v>
      </c>
    </row>
    <row r="743" spans="1:9" x14ac:dyDescent="0.3">
      <c r="A743" t="s">
        <v>143</v>
      </c>
      <c r="B743" s="1">
        <v>0.97001021029670698</v>
      </c>
      <c r="C743" s="1" t="s">
        <v>22</v>
      </c>
      <c r="D743" t="s">
        <v>22</v>
      </c>
      <c r="E743">
        <v>229736</v>
      </c>
      <c r="F743">
        <v>229736</v>
      </c>
      <c r="G743" s="2">
        <v>1</v>
      </c>
      <c r="H743">
        <v>476287</v>
      </c>
      <c r="I743">
        <v>0</v>
      </c>
    </row>
    <row r="744" spans="1:9" x14ac:dyDescent="0.3">
      <c r="A744" t="s">
        <v>651</v>
      </c>
      <c r="B744" s="1">
        <v>0.53143458992904402</v>
      </c>
      <c r="C744" s="1" t="s">
        <v>37</v>
      </c>
      <c r="D744" t="s">
        <v>22</v>
      </c>
      <c r="E744">
        <v>378140</v>
      </c>
      <c r="F744">
        <v>378140</v>
      </c>
      <c r="G744" s="2">
        <v>1</v>
      </c>
      <c r="H744">
        <v>251600</v>
      </c>
      <c r="I744">
        <v>0</v>
      </c>
    </row>
    <row r="745" spans="1:9" x14ac:dyDescent="0.3">
      <c r="A745" t="s">
        <v>552</v>
      </c>
      <c r="B745" s="1">
        <v>0.50647167374544</v>
      </c>
      <c r="C745" s="1" t="s">
        <v>37</v>
      </c>
      <c r="D745" t="s">
        <v>1300</v>
      </c>
      <c r="E745">
        <v>204540</v>
      </c>
      <c r="F745">
        <v>218010</v>
      </c>
      <c r="G745" s="2">
        <v>0.93821384340167879</v>
      </c>
      <c r="H745">
        <v>334994</v>
      </c>
      <c r="I745">
        <v>0</v>
      </c>
    </row>
    <row r="746" spans="1:9" x14ac:dyDescent="0.3">
      <c r="A746" t="s">
        <v>722</v>
      </c>
      <c r="B746" s="1">
        <v>0.55624116261078105</v>
      </c>
      <c r="C746" s="1" t="s">
        <v>1298</v>
      </c>
      <c r="D746" t="s">
        <v>1299</v>
      </c>
      <c r="E746">
        <v>358297</v>
      </c>
      <c r="F746">
        <v>543158</v>
      </c>
      <c r="G746" s="2">
        <v>0.65965520161720903</v>
      </c>
      <c r="H746">
        <v>1044551</v>
      </c>
      <c r="I746">
        <v>1044551</v>
      </c>
    </row>
    <row r="747" spans="1:9" x14ac:dyDescent="0.3">
      <c r="A747" t="s">
        <v>1057</v>
      </c>
      <c r="B747" s="1">
        <v>0.32280664885097099</v>
      </c>
      <c r="C747" s="1" t="s">
        <v>37</v>
      </c>
      <c r="D747" t="s">
        <v>22</v>
      </c>
      <c r="E747">
        <v>224950</v>
      </c>
      <c r="F747">
        <v>273075</v>
      </c>
      <c r="G747" s="2">
        <v>0.82376636455186303</v>
      </c>
      <c r="H747">
        <v>583188</v>
      </c>
      <c r="I747">
        <v>0</v>
      </c>
    </row>
    <row r="748" spans="1:9" x14ac:dyDescent="0.3">
      <c r="A748" t="s">
        <v>1003</v>
      </c>
      <c r="B748" s="1">
        <v>0.35643322236564501</v>
      </c>
      <c r="C748" s="1" t="s">
        <v>37</v>
      </c>
      <c r="D748" t="s">
        <v>1299</v>
      </c>
      <c r="E748">
        <v>201799</v>
      </c>
      <c r="F748">
        <v>252570</v>
      </c>
      <c r="G748" s="2">
        <v>0.79898246030803344</v>
      </c>
      <c r="H748">
        <v>686241</v>
      </c>
      <c r="I748">
        <v>0</v>
      </c>
    </row>
    <row r="749" spans="1:9" x14ac:dyDescent="0.3">
      <c r="A749" t="s">
        <v>783</v>
      </c>
      <c r="B749" s="1">
        <v>0.38757339875601199</v>
      </c>
      <c r="C749" s="1" t="s">
        <v>37</v>
      </c>
      <c r="D749" t="s">
        <v>1300</v>
      </c>
      <c r="E749">
        <v>167489</v>
      </c>
      <c r="F749">
        <v>435146</v>
      </c>
      <c r="G749" s="2">
        <v>0.38490299807420958</v>
      </c>
      <c r="H749">
        <v>944823</v>
      </c>
      <c r="I749">
        <v>944823</v>
      </c>
    </row>
    <row r="750" spans="1:9" x14ac:dyDescent="0.3">
      <c r="A750" t="s">
        <v>872</v>
      </c>
      <c r="B750" s="1">
        <v>0.83791800692412099</v>
      </c>
      <c r="C750" s="1" t="s">
        <v>22</v>
      </c>
      <c r="D750" t="s">
        <v>22</v>
      </c>
      <c r="E750">
        <v>150488</v>
      </c>
      <c r="F750">
        <v>193171</v>
      </c>
      <c r="G750" s="2">
        <v>0.77904033214095281</v>
      </c>
      <c r="H750">
        <v>407461</v>
      </c>
      <c r="I750">
        <v>0</v>
      </c>
    </row>
    <row r="751" spans="1:9" x14ac:dyDescent="0.3">
      <c r="A751" t="s">
        <v>947</v>
      </c>
      <c r="B751" s="1">
        <v>0.46900572329680601</v>
      </c>
      <c r="C751" s="1" t="s">
        <v>37</v>
      </c>
      <c r="D751" t="s">
        <v>22</v>
      </c>
      <c r="E751">
        <v>473456</v>
      </c>
      <c r="F751">
        <v>495684</v>
      </c>
      <c r="G751" s="2">
        <v>0.95515691448584183</v>
      </c>
      <c r="H751">
        <v>606758</v>
      </c>
      <c r="I751">
        <v>0</v>
      </c>
    </row>
    <row r="752" spans="1:9" x14ac:dyDescent="0.3">
      <c r="A752" t="s">
        <v>303</v>
      </c>
      <c r="B752" s="1">
        <v>0.70944618886475097</v>
      </c>
      <c r="C752" s="1" t="s">
        <v>22</v>
      </c>
      <c r="D752" t="s">
        <v>22</v>
      </c>
      <c r="E752">
        <v>141546</v>
      </c>
      <c r="F752">
        <v>169367</v>
      </c>
      <c r="G752" s="2">
        <v>0.83573541480926039</v>
      </c>
      <c r="H752">
        <v>271756</v>
      </c>
      <c r="I752">
        <v>0</v>
      </c>
    </row>
    <row r="753" spans="1:9" x14ac:dyDescent="0.3">
      <c r="A753" t="s">
        <v>1033</v>
      </c>
      <c r="B753" s="1">
        <v>0.270725663238926</v>
      </c>
      <c r="C753" s="1" t="s">
        <v>37</v>
      </c>
      <c r="D753" t="s">
        <v>1300</v>
      </c>
      <c r="E753">
        <v>308147</v>
      </c>
      <c r="F753">
        <v>428736</v>
      </c>
      <c r="G753" s="2">
        <v>0.71873367293625912</v>
      </c>
      <c r="H753">
        <v>848400</v>
      </c>
      <c r="I753">
        <v>848400</v>
      </c>
    </row>
    <row r="754" spans="1:9" x14ac:dyDescent="0.3">
      <c r="A754" t="s">
        <v>1078</v>
      </c>
      <c r="B754" s="1">
        <v>0.26419401397842301</v>
      </c>
      <c r="C754" s="1" t="s">
        <v>37</v>
      </c>
      <c r="D754" t="s">
        <v>22</v>
      </c>
      <c r="E754">
        <v>275235</v>
      </c>
      <c r="F754">
        <v>292482</v>
      </c>
      <c r="G754" s="2">
        <v>0.94103226865242995</v>
      </c>
      <c r="H754">
        <v>406797</v>
      </c>
      <c r="I754">
        <v>0</v>
      </c>
    </row>
    <row r="755" spans="1:9" x14ac:dyDescent="0.3">
      <c r="A755" t="s">
        <v>614</v>
      </c>
      <c r="B755" s="1">
        <v>0.34882282277385601</v>
      </c>
      <c r="C755" s="1" t="s">
        <v>37</v>
      </c>
      <c r="D755" t="s">
        <v>22</v>
      </c>
      <c r="E755">
        <v>217781</v>
      </c>
      <c r="F755">
        <v>253952</v>
      </c>
      <c r="G755" s="2">
        <v>0.85756757182459675</v>
      </c>
      <c r="H755">
        <v>434980</v>
      </c>
      <c r="I755">
        <v>0</v>
      </c>
    </row>
    <row r="756" spans="1:9" x14ac:dyDescent="0.3">
      <c r="A756" t="s">
        <v>571</v>
      </c>
      <c r="B756" s="1">
        <v>0.42780066620284601</v>
      </c>
      <c r="C756" s="1" t="s">
        <v>37</v>
      </c>
      <c r="D756" t="s">
        <v>22</v>
      </c>
      <c r="E756">
        <v>233010</v>
      </c>
      <c r="F756">
        <v>256311</v>
      </c>
      <c r="G756" s="2">
        <v>0.90909090909090906</v>
      </c>
      <c r="H756">
        <v>576643</v>
      </c>
      <c r="I756">
        <v>0</v>
      </c>
    </row>
    <row r="757" spans="1:9" x14ac:dyDescent="0.3">
      <c r="A757" t="s">
        <v>294</v>
      </c>
      <c r="B757" s="1">
        <v>0.448314493974177</v>
      </c>
      <c r="C757" s="1" t="s">
        <v>37</v>
      </c>
      <c r="D757" t="s">
        <v>22</v>
      </c>
      <c r="E757">
        <v>201684</v>
      </c>
      <c r="F757">
        <v>215498</v>
      </c>
      <c r="G757" s="2">
        <v>0.93589731691245392</v>
      </c>
      <c r="H757">
        <v>292377</v>
      </c>
      <c r="I757">
        <v>0</v>
      </c>
    </row>
    <row r="758" spans="1:9" x14ac:dyDescent="0.3">
      <c r="A758" t="s">
        <v>909</v>
      </c>
      <c r="B758" s="1">
        <v>0.36026607147975698</v>
      </c>
      <c r="C758" s="1" t="s">
        <v>37</v>
      </c>
      <c r="D758" t="s">
        <v>1299</v>
      </c>
      <c r="E758">
        <v>258742.08</v>
      </c>
      <c r="F758">
        <v>490833</v>
      </c>
      <c r="G758" s="2">
        <v>0.52714890808075254</v>
      </c>
      <c r="H758">
        <v>639192</v>
      </c>
      <c r="I758">
        <v>639192</v>
      </c>
    </row>
    <row r="759" spans="1:9" x14ac:dyDescent="0.3">
      <c r="A759" t="s">
        <v>479</v>
      </c>
      <c r="B759" s="1">
        <v>0.63629247274359102</v>
      </c>
      <c r="C759" s="1" t="s">
        <v>22</v>
      </c>
      <c r="D759" t="s">
        <v>22</v>
      </c>
      <c r="E759">
        <v>375771.99</v>
      </c>
      <c r="F759">
        <v>387600</v>
      </c>
      <c r="G759" s="2">
        <v>0.96948397832817335</v>
      </c>
      <c r="H759">
        <v>378470</v>
      </c>
      <c r="I759">
        <v>0</v>
      </c>
    </row>
    <row r="760" spans="1:9" x14ac:dyDescent="0.3">
      <c r="A760" t="s">
        <v>419</v>
      </c>
      <c r="B760" s="1">
        <v>0.68121060193538696</v>
      </c>
      <c r="C760" s="1" t="s">
        <v>22</v>
      </c>
      <c r="D760" t="s">
        <v>22</v>
      </c>
      <c r="E760">
        <v>206466</v>
      </c>
      <c r="F760">
        <v>206466</v>
      </c>
      <c r="G760" s="2">
        <v>1</v>
      </c>
      <c r="H760">
        <v>15882</v>
      </c>
      <c r="I760">
        <v>0</v>
      </c>
    </row>
    <row r="761" spans="1:9" x14ac:dyDescent="0.3">
      <c r="A761" t="s">
        <v>786</v>
      </c>
      <c r="B761" s="1">
        <v>0.54386507858494804</v>
      </c>
      <c r="C761" s="1" t="s">
        <v>37</v>
      </c>
      <c r="D761" t="s">
        <v>22</v>
      </c>
      <c r="E761">
        <v>208752</v>
      </c>
      <c r="F761">
        <v>262336</v>
      </c>
      <c r="G761" s="2">
        <v>0.79574286411319839</v>
      </c>
      <c r="H761">
        <v>284609</v>
      </c>
      <c r="I761">
        <v>284609</v>
      </c>
    </row>
    <row r="762" spans="1:9" x14ac:dyDescent="0.3">
      <c r="A762" t="s">
        <v>232</v>
      </c>
      <c r="B762" s="1">
        <v>0.98035040764822301</v>
      </c>
      <c r="C762" s="1" t="s">
        <v>22</v>
      </c>
      <c r="D762" t="s">
        <v>22</v>
      </c>
      <c r="E762">
        <v>218401.22999999899</v>
      </c>
      <c r="F762">
        <v>227084</v>
      </c>
      <c r="G762" s="2">
        <v>0.96176406087614708</v>
      </c>
      <c r="H762">
        <v>401274</v>
      </c>
      <c r="I762">
        <v>0</v>
      </c>
    </row>
    <row r="763" spans="1:9" x14ac:dyDescent="0.3">
      <c r="A763" t="s">
        <v>974</v>
      </c>
      <c r="B763" s="1">
        <v>0.24214260648490499</v>
      </c>
      <c r="C763" s="1" t="s">
        <v>37</v>
      </c>
      <c r="D763" t="s">
        <v>22</v>
      </c>
      <c r="E763">
        <v>242462</v>
      </c>
      <c r="F763">
        <v>440840</v>
      </c>
      <c r="G763" s="2">
        <v>0.55000000000000004</v>
      </c>
      <c r="H763">
        <v>593084</v>
      </c>
      <c r="I763">
        <v>0</v>
      </c>
    </row>
    <row r="764" spans="1:9" x14ac:dyDescent="0.3">
      <c r="A764" t="s">
        <v>92</v>
      </c>
      <c r="B764" s="1">
        <v>0.96361085667680302</v>
      </c>
      <c r="C764" s="1" t="s">
        <v>22</v>
      </c>
      <c r="D764" t="s">
        <v>1299</v>
      </c>
      <c r="E764">
        <v>163471.57999999999</v>
      </c>
      <c r="F764">
        <v>204330</v>
      </c>
      <c r="G764" s="2">
        <v>0.80003709685312963</v>
      </c>
      <c r="H764">
        <v>402414</v>
      </c>
      <c r="I764">
        <v>0</v>
      </c>
    </row>
    <row r="765" spans="1:9" x14ac:dyDescent="0.3">
      <c r="A765" t="s">
        <v>1086</v>
      </c>
      <c r="B765" s="1">
        <v>0.35643322236564501</v>
      </c>
      <c r="C765" s="1" t="s">
        <v>37</v>
      </c>
      <c r="D765" t="s">
        <v>1298</v>
      </c>
      <c r="E765">
        <v>89564</v>
      </c>
      <c r="F765">
        <v>506294</v>
      </c>
      <c r="G765" s="2">
        <v>0.17690116809600745</v>
      </c>
      <c r="H765">
        <v>884180</v>
      </c>
      <c r="I765">
        <v>884180</v>
      </c>
    </row>
    <row r="766" spans="1:9" x14ac:dyDescent="0.3">
      <c r="A766" t="s">
        <v>89</v>
      </c>
      <c r="B766" s="1">
        <v>0.73937454222454801</v>
      </c>
      <c r="C766" s="1" t="s">
        <v>22</v>
      </c>
      <c r="D766" t="s">
        <v>22</v>
      </c>
      <c r="E766">
        <v>245385</v>
      </c>
      <c r="F766">
        <v>245385</v>
      </c>
      <c r="G766" s="2">
        <v>1</v>
      </c>
      <c r="H766">
        <v>261775</v>
      </c>
      <c r="I766">
        <v>0</v>
      </c>
    </row>
    <row r="767" spans="1:9" x14ac:dyDescent="0.3">
      <c r="A767" t="s">
        <v>186</v>
      </c>
      <c r="B767" s="1">
        <v>0.78741781425958801</v>
      </c>
      <c r="C767" s="1" t="s">
        <v>22</v>
      </c>
      <c r="D767" t="s">
        <v>22</v>
      </c>
      <c r="E767">
        <v>193614</v>
      </c>
      <c r="F767">
        <v>247423</v>
      </c>
      <c r="G767" s="2">
        <v>0.78252223924210762</v>
      </c>
      <c r="H767">
        <v>446086</v>
      </c>
      <c r="I767">
        <v>446086</v>
      </c>
    </row>
    <row r="768" spans="1:9" x14ac:dyDescent="0.3">
      <c r="A768" t="s">
        <v>916</v>
      </c>
      <c r="B768" s="1">
        <v>0.45244076782216902</v>
      </c>
      <c r="C768" s="1" t="s">
        <v>37</v>
      </c>
      <c r="D768" t="s">
        <v>22</v>
      </c>
      <c r="E768">
        <v>428640</v>
      </c>
      <c r="F768">
        <v>428640</v>
      </c>
      <c r="G768" s="2">
        <v>1</v>
      </c>
      <c r="H768">
        <v>566199</v>
      </c>
      <c r="I768">
        <v>0</v>
      </c>
    </row>
    <row r="769" spans="1:9" x14ac:dyDescent="0.3">
      <c r="A769" t="s">
        <v>976</v>
      </c>
      <c r="B769" s="1">
        <v>0.21287830756363299</v>
      </c>
      <c r="C769" s="1" t="s">
        <v>37</v>
      </c>
      <c r="D769" t="s">
        <v>22</v>
      </c>
      <c r="E769">
        <v>109432</v>
      </c>
      <c r="F769">
        <v>347054</v>
      </c>
      <c r="G769" s="2">
        <v>0.31531692474369982</v>
      </c>
      <c r="H769">
        <v>0</v>
      </c>
      <c r="I769">
        <v>0</v>
      </c>
    </row>
    <row r="770" spans="1:9" x14ac:dyDescent="0.3">
      <c r="A770" t="s">
        <v>214</v>
      </c>
      <c r="B770" s="1">
        <v>0.752016822536827</v>
      </c>
      <c r="C770" s="1" t="s">
        <v>22</v>
      </c>
      <c r="D770" t="s">
        <v>22</v>
      </c>
      <c r="E770">
        <v>308940</v>
      </c>
      <c r="F770">
        <v>308940</v>
      </c>
      <c r="G770" s="2">
        <v>1</v>
      </c>
      <c r="H770">
        <v>84871</v>
      </c>
      <c r="I770">
        <v>0</v>
      </c>
    </row>
    <row r="771" spans="1:9" x14ac:dyDescent="0.3">
      <c r="A771" t="s">
        <v>574</v>
      </c>
      <c r="B771" s="1">
        <v>0.54799723193071304</v>
      </c>
      <c r="C771" s="1" t="s">
        <v>37</v>
      </c>
      <c r="D771" t="s">
        <v>22</v>
      </c>
      <c r="E771">
        <v>195884</v>
      </c>
      <c r="F771">
        <v>195884</v>
      </c>
      <c r="G771" s="2">
        <v>1</v>
      </c>
      <c r="H771">
        <v>279295</v>
      </c>
      <c r="I771">
        <v>0</v>
      </c>
    </row>
    <row r="772" spans="1:9" x14ac:dyDescent="0.3">
      <c r="A772" t="s">
        <v>915</v>
      </c>
      <c r="B772" s="1">
        <v>0.33383396979597402</v>
      </c>
      <c r="C772" s="1" t="s">
        <v>37</v>
      </c>
      <c r="D772" t="s">
        <v>1299</v>
      </c>
      <c r="E772">
        <v>17377</v>
      </c>
      <c r="F772">
        <v>173770</v>
      </c>
      <c r="G772" s="2">
        <v>0.1</v>
      </c>
      <c r="H772">
        <v>0</v>
      </c>
      <c r="I772">
        <v>0</v>
      </c>
    </row>
    <row r="773" spans="1:9" x14ac:dyDescent="0.3">
      <c r="A773" t="s">
        <v>490</v>
      </c>
      <c r="B773" s="1">
        <v>0.539726878066486</v>
      </c>
      <c r="C773" s="1" t="s">
        <v>37</v>
      </c>
      <c r="D773" t="s">
        <v>1300</v>
      </c>
      <c r="E773">
        <v>259877</v>
      </c>
      <c r="F773">
        <v>310401</v>
      </c>
      <c r="G773" s="2">
        <v>0.83722990583148893</v>
      </c>
      <c r="H773">
        <v>357874</v>
      </c>
      <c r="I773">
        <v>0</v>
      </c>
    </row>
    <row r="774" spans="1:9" x14ac:dyDescent="0.3">
      <c r="A774" t="s">
        <v>753</v>
      </c>
      <c r="B774" s="1">
        <v>0.47731620371854</v>
      </c>
      <c r="C774" s="1" t="s">
        <v>37</v>
      </c>
      <c r="D774" t="s">
        <v>22</v>
      </c>
      <c r="E774">
        <v>239953</v>
      </c>
      <c r="F774">
        <v>289069</v>
      </c>
      <c r="G774" s="2">
        <v>0.83008900989037215</v>
      </c>
      <c r="H774">
        <v>726678</v>
      </c>
      <c r="I774">
        <v>0</v>
      </c>
    </row>
    <row r="775" spans="1:9" x14ac:dyDescent="0.3">
      <c r="A775" t="s">
        <v>564</v>
      </c>
      <c r="B775" s="1">
        <v>0.89182894481229302</v>
      </c>
      <c r="C775" s="1" t="s">
        <v>22</v>
      </c>
      <c r="D775" t="s">
        <v>22</v>
      </c>
      <c r="E775">
        <v>216034</v>
      </c>
      <c r="F775">
        <v>216034</v>
      </c>
      <c r="G775" s="2">
        <v>1</v>
      </c>
      <c r="H775">
        <v>343775</v>
      </c>
      <c r="I775">
        <v>0</v>
      </c>
    </row>
    <row r="776" spans="1:9" x14ac:dyDescent="0.3">
      <c r="A776" t="s">
        <v>83</v>
      </c>
      <c r="B776" s="1">
        <v>0.84459545176420703</v>
      </c>
      <c r="C776" s="1" t="s">
        <v>22</v>
      </c>
      <c r="D776" t="s">
        <v>22</v>
      </c>
      <c r="E776">
        <v>236240.93</v>
      </c>
      <c r="F776">
        <v>237392</v>
      </c>
      <c r="G776" s="2">
        <v>0.99515118453865337</v>
      </c>
      <c r="H776">
        <v>225590</v>
      </c>
      <c r="I776">
        <v>0</v>
      </c>
    </row>
    <row r="777" spans="1:9" x14ac:dyDescent="0.3">
      <c r="A777" t="s">
        <v>666</v>
      </c>
      <c r="B777" s="1">
        <v>0.51480239797216398</v>
      </c>
      <c r="C777" s="1" t="s">
        <v>37</v>
      </c>
      <c r="D777" t="s">
        <v>1300</v>
      </c>
      <c r="E777">
        <v>274308</v>
      </c>
      <c r="F777">
        <v>297167</v>
      </c>
      <c r="G777" s="2">
        <v>0.92307692307692313</v>
      </c>
      <c r="H777">
        <v>488435</v>
      </c>
      <c r="I777">
        <v>0</v>
      </c>
    </row>
    <row r="778" spans="1:9" x14ac:dyDescent="0.3">
      <c r="A778" t="s">
        <v>403</v>
      </c>
      <c r="B778" s="1">
        <v>0.68121060193538696</v>
      </c>
      <c r="C778" s="1" t="s">
        <v>22</v>
      </c>
      <c r="D778" t="s">
        <v>1299</v>
      </c>
      <c r="E778">
        <v>344900</v>
      </c>
      <c r="F778">
        <v>344900</v>
      </c>
      <c r="G778" s="2">
        <v>1</v>
      </c>
      <c r="H778">
        <v>291457</v>
      </c>
      <c r="I778">
        <v>0</v>
      </c>
    </row>
    <row r="779" spans="1:9" x14ac:dyDescent="0.3">
      <c r="A779" t="s">
        <v>860</v>
      </c>
      <c r="B779" s="1">
        <v>0.41156304443146302</v>
      </c>
      <c r="C779" s="1" t="s">
        <v>37</v>
      </c>
      <c r="D779" t="s">
        <v>1298</v>
      </c>
      <c r="E779">
        <v>526770</v>
      </c>
      <c r="F779">
        <v>556035</v>
      </c>
      <c r="G779" s="2">
        <v>0.94736842105263153</v>
      </c>
      <c r="H779">
        <v>304572</v>
      </c>
      <c r="I779">
        <v>0</v>
      </c>
    </row>
    <row r="780" spans="1:9" x14ac:dyDescent="0.3">
      <c r="A780" t="s">
        <v>1235</v>
      </c>
      <c r="B780" s="1">
        <v>0.28071134445658502</v>
      </c>
      <c r="C780" s="1" t="s">
        <v>37</v>
      </c>
      <c r="D780" t="s">
        <v>1299</v>
      </c>
      <c r="E780">
        <v>294330</v>
      </c>
      <c r="F780">
        <v>352440</v>
      </c>
      <c r="G780" s="2">
        <v>0.83512087163772553</v>
      </c>
      <c r="H780">
        <v>788862</v>
      </c>
      <c r="I780">
        <v>0</v>
      </c>
    </row>
    <row r="781" spans="1:9" x14ac:dyDescent="0.3">
      <c r="A781" t="s">
        <v>842</v>
      </c>
      <c r="B781" s="1">
        <v>0.28749179860432</v>
      </c>
      <c r="C781" s="1" t="s">
        <v>37</v>
      </c>
      <c r="D781" t="s">
        <v>1300</v>
      </c>
      <c r="E781">
        <v>254008</v>
      </c>
      <c r="F781">
        <v>347204</v>
      </c>
      <c r="G781" s="2">
        <v>0.73158143339362447</v>
      </c>
      <c r="H781">
        <v>760589</v>
      </c>
      <c r="I781">
        <v>760589</v>
      </c>
    </row>
    <row r="782" spans="1:9" x14ac:dyDescent="0.3">
      <c r="A782" t="s">
        <v>304</v>
      </c>
      <c r="B782" s="1">
        <v>0.70944618886475097</v>
      </c>
      <c r="C782" s="1" t="s">
        <v>22</v>
      </c>
      <c r="D782" t="s">
        <v>1299</v>
      </c>
      <c r="E782">
        <v>114308</v>
      </c>
      <c r="F782">
        <v>141130</v>
      </c>
      <c r="G782" s="2">
        <v>0.80994827464040242</v>
      </c>
      <c r="H782">
        <v>165046</v>
      </c>
      <c r="I782">
        <v>0</v>
      </c>
    </row>
    <row r="783" spans="1:9" x14ac:dyDescent="0.3">
      <c r="A783" t="s">
        <v>401</v>
      </c>
      <c r="B783" s="1">
        <v>0.56035183204391403</v>
      </c>
      <c r="C783" s="1" t="s">
        <v>1298</v>
      </c>
      <c r="D783" t="s">
        <v>22</v>
      </c>
      <c r="E783">
        <v>416745</v>
      </c>
      <c r="F783">
        <v>416745</v>
      </c>
      <c r="G783" s="2">
        <v>1</v>
      </c>
      <c r="H783">
        <v>117075</v>
      </c>
      <c r="I783">
        <v>0</v>
      </c>
    </row>
    <row r="784" spans="1:9" x14ac:dyDescent="0.3">
      <c r="A784" t="s">
        <v>281</v>
      </c>
      <c r="B784" s="1">
        <v>0.69197075406555597</v>
      </c>
      <c r="C784" s="1" t="s">
        <v>22</v>
      </c>
      <c r="D784" t="s">
        <v>22</v>
      </c>
      <c r="E784">
        <v>199725</v>
      </c>
      <c r="F784">
        <v>227425</v>
      </c>
      <c r="G784" s="2">
        <v>0.87820160492470045</v>
      </c>
      <c r="H784">
        <v>235085</v>
      </c>
      <c r="I784">
        <v>0</v>
      </c>
    </row>
    <row r="785" spans="1:9" x14ac:dyDescent="0.3">
      <c r="A785" t="s">
        <v>972</v>
      </c>
      <c r="B785" s="1">
        <v>0.41156304443146302</v>
      </c>
      <c r="C785" s="1" t="s">
        <v>37</v>
      </c>
      <c r="D785" t="s">
        <v>1299</v>
      </c>
      <c r="E785">
        <v>138140</v>
      </c>
      <c r="F785">
        <v>151954</v>
      </c>
      <c r="G785" s="2">
        <v>0.90909090909090906</v>
      </c>
      <c r="H785">
        <v>249126</v>
      </c>
      <c r="I785">
        <v>0</v>
      </c>
    </row>
    <row r="786" spans="1:9" x14ac:dyDescent="0.3">
      <c r="A786" t="s">
        <v>137</v>
      </c>
      <c r="B786" s="1">
        <v>0.78461414253469197</v>
      </c>
      <c r="C786" s="1" t="s">
        <v>22</v>
      </c>
      <c r="D786" t="s">
        <v>22</v>
      </c>
      <c r="E786">
        <v>207505</v>
      </c>
      <c r="F786">
        <v>233365</v>
      </c>
      <c r="G786" s="2">
        <v>0.88918646755083242</v>
      </c>
      <c r="H786">
        <v>491142</v>
      </c>
      <c r="I786">
        <v>0</v>
      </c>
    </row>
    <row r="787" spans="1:9" x14ac:dyDescent="0.3">
      <c r="A787" t="s">
        <v>662</v>
      </c>
      <c r="B787" s="1">
        <v>0.50230467408203305</v>
      </c>
      <c r="C787" s="1" t="s">
        <v>37</v>
      </c>
      <c r="D787" t="s">
        <v>1299</v>
      </c>
      <c r="E787">
        <v>413820</v>
      </c>
      <c r="F787">
        <v>413820</v>
      </c>
      <c r="G787" s="2">
        <v>1</v>
      </c>
      <c r="H787">
        <v>434090</v>
      </c>
      <c r="I787">
        <v>0</v>
      </c>
    </row>
    <row r="788" spans="1:9" x14ac:dyDescent="0.3">
      <c r="A788" t="s">
        <v>1076</v>
      </c>
      <c r="B788" s="1">
        <v>0.33383396979597402</v>
      </c>
      <c r="C788" s="1" t="s">
        <v>37</v>
      </c>
      <c r="D788" t="s">
        <v>1299</v>
      </c>
      <c r="E788">
        <v>454064</v>
      </c>
      <c r="F788">
        <v>567580</v>
      </c>
      <c r="G788" s="2">
        <v>0.8</v>
      </c>
      <c r="H788">
        <v>761041</v>
      </c>
      <c r="I788">
        <v>761041</v>
      </c>
    </row>
    <row r="789" spans="1:9" x14ac:dyDescent="0.3">
      <c r="A789" t="s">
        <v>642</v>
      </c>
      <c r="B789" s="1">
        <v>0.63242607774332404</v>
      </c>
      <c r="C789" s="1" t="s">
        <v>22</v>
      </c>
      <c r="D789" t="s">
        <v>1299</v>
      </c>
      <c r="E789">
        <v>362168</v>
      </c>
      <c r="F789">
        <v>540672</v>
      </c>
      <c r="G789" s="2">
        <v>0.6698478929924242</v>
      </c>
      <c r="H789">
        <v>409530</v>
      </c>
      <c r="I789">
        <v>409530</v>
      </c>
    </row>
    <row r="790" spans="1:9" x14ac:dyDescent="0.3">
      <c r="A790" t="s">
        <v>937</v>
      </c>
      <c r="B790" s="1">
        <v>0.31556217942678599</v>
      </c>
      <c r="C790" s="1" t="s">
        <v>37</v>
      </c>
      <c r="D790" t="s">
        <v>22</v>
      </c>
      <c r="E790">
        <v>166835</v>
      </c>
      <c r="F790">
        <v>201685</v>
      </c>
      <c r="G790" s="2">
        <v>0.82720579120906368</v>
      </c>
      <c r="H790">
        <v>427471</v>
      </c>
      <c r="I790">
        <v>0</v>
      </c>
    </row>
    <row r="791" spans="1:9" x14ac:dyDescent="0.3">
      <c r="A791" t="s">
        <v>159</v>
      </c>
      <c r="B791" s="1">
        <v>0.71964552745308796</v>
      </c>
      <c r="C791" s="1" t="s">
        <v>22</v>
      </c>
      <c r="D791" t="s">
        <v>22</v>
      </c>
      <c r="E791">
        <v>181714</v>
      </c>
      <c r="F791">
        <v>181714</v>
      </c>
      <c r="G791" s="2">
        <v>1</v>
      </c>
      <c r="H791">
        <v>10870</v>
      </c>
      <c r="I791">
        <v>0</v>
      </c>
    </row>
    <row r="792" spans="1:9" x14ac:dyDescent="0.3">
      <c r="A792" t="s">
        <v>977</v>
      </c>
      <c r="B792" s="1">
        <v>0.41156304443146302</v>
      </c>
      <c r="C792" s="1" t="s">
        <v>37</v>
      </c>
      <c r="D792" t="s">
        <v>22</v>
      </c>
      <c r="E792">
        <v>559962</v>
      </c>
      <c r="F792">
        <v>559962</v>
      </c>
      <c r="G792" s="2">
        <v>1</v>
      </c>
      <c r="H792">
        <v>676256</v>
      </c>
      <c r="I792">
        <v>0</v>
      </c>
    </row>
    <row r="793" spans="1:9" x14ac:dyDescent="0.3">
      <c r="A793" t="s">
        <v>987</v>
      </c>
      <c r="B793" s="1">
        <v>0.301341146622911</v>
      </c>
      <c r="C793" s="1" t="s">
        <v>37</v>
      </c>
      <c r="D793" t="s">
        <v>22</v>
      </c>
      <c r="E793">
        <v>382007.12</v>
      </c>
      <c r="F793">
        <v>520020</v>
      </c>
      <c r="G793" s="2">
        <v>0.73460082304526753</v>
      </c>
      <c r="H793">
        <v>756788</v>
      </c>
      <c r="I793">
        <v>756788</v>
      </c>
    </row>
    <row r="794" spans="1:9" x14ac:dyDescent="0.3">
      <c r="A794" t="s">
        <v>814</v>
      </c>
      <c r="B794" s="1">
        <v>0.31917349601439199</v>
      </c>
      <c r="C794" s="1" t="s">
        <v>37</v>
      </c>
      <c r="D794" t="s">
        <v>1299</v>
      </c>
      <c r="E794">
        <v>84689</v>
      </c>
      <c r="F794">
        <v>108881</v>
      </c>
      <c r="G794" s="2">
        <v>0.77781247416904697</v>
      </c>
      <c r="H794">
        <v>119938</v>
      </c>
      <c r="I794">
        <v>119938</v>
      </c>
    </row>
    <row r="795" spans="1:9" x14ac:dyDescent="0.3">
      <c r="A795" t="s">
        <v>347</v>
      </c>
      <c r="B795" s="1">
        <v>0.65535341806320102</v>
      </c>
      <c r="C795" s="1" t="s">
        <v>22</v>
      </c>
      <c r="D795" t="s">
        <v>1299</v>
      </c>
      <c r="E795">
        <v>199970</v>
      </c>
      <c r="F795">
        <v>199970</v>
      </c>
      <c r="G795" s="2">
        <v>1</v>
      </c>
      <c r="H795">
        <v>352025</v>
      </c>
      <c r="I795">
        <v>0</v>
      </c>
    </row>
    <row r="796" spans="1:9" x14ac:dyDescent="0.3">
      <c r="A796" t="s">
        <v>1168</v>
      </c>
      <c r="B796" s="1">
        <v>0.14499540345140199</v>
      </c>
      <c r="C796" s="1" t="s">
        <v>37</v>
      </c>
      <c r="D796" t="s">
        <v>1299</v>
      </c>
      <c r="E796">
        <v>163343</v>
      </c>
      <c r="F796">
        <v>168195</v>
      </c>
      <c r="G796" s="2">
        <v>0.97115253128808821</v>
      </c>
      <c r="H796">
        <v>194332</v>
      </c>
      <c r="I796">
        <v>0</v>
      </c>
    </row>
    <row r="797" spans="1:9" x14ac:dyDescent="0.3">
      <c r="A797" t="s">
        <v>272</v>
      </c>
      <c r="B797" s="1">
        <v>0.63242607774332404</v>
      </c>
      <c r="C797" s="1" t="s">
        <v>22</v>
      </c>
      <c r="D797" t="s">
        <v>22</v>
      </c>
      <c r="E797">
        <v>361712</v>
      </c>
      <c r="F797">
        <v>390464</v>
      </c>
      <c r="G797" s="2">
        <v>0.92636453040485167</v>
      </c>
      <c r="H797">
        <v>526369</v>
      </c>
      <c r="I797">
        <v>0</v>
      </c>
    </row>
    <row r="798" spans="1:9" x14ac:dyDescent="0.3">
      <c r="A798" t="s">
        <v>908</v>
      </c>
      <c r="B798" s="1">
        <v>0.34504605399201799</v>
      </c>
      <c r="C798" s="1" t="s">
        <v>37</v>
      </c>
      <c r="D798" t="s">
        <v>22</v>
      </c>
      <c r="E798">
        <v>174209</v>
      </c>
      <c r="F798">
        <v>272624</v>
      </c>
      <c r="G798" s="2">
        <v>0.63900830447796231</v>
      </c>
      <c r="H798">
        <v>529488</v>
      </c>
      <c r="I798">
        <v>529488</v>
      </c>
    </row>
    <row r="799" spans="1:9" x14ac:dyDescent="0.3">
      <c r="A799" t="s">
        <v>543</v>
      </c>
      <c r="B799" s="1">
        <v>0.58886509571560197</v>
      </c>
      <c r="C799" s="1" t="s">
        <v>1298</v>
      </c>
      <c r="D799" t="s">
        <v>22</v>
      </c>
      <c r="E799">
        <v>422805</v>
      </c>
      <c r="F799">
        <v>563740</v>
      </c>
      <c r="G799" s="2">
        <v>0.75</v>
      </c>
      <c r="H799">
        <v>494692</v>
      </c>
      <c r="I799">
        <v>494692</v>
      </c>
    </row>
    <row r="800" spans="1:9" x14ac:dyDescent="0.3">
      <c r="A800" t="s">
        <v>1201</v>
      </c>
      <c r="B800" s="1">
        <v>0.22137799862301699</v>
      </c>
      <c r="C800" s="1" t="s">
        <v>37</v>
      </c>
      <c r="D800" t="s">
        <v>1299</v>
      </c>
      <c r="E800">
        <v>272331</v>
      </c>
      <c r="F800">
        <v>391980</v>
      </c>
      <c r="G800" s="2">
        <v>0.69475738558089695</v>
      </c>
      <c r="H800">
        <v>801735</v>
      </c>
      <c r="I800">
        <v>801735</v>
      </c>
    </row>
    <row r="801" spans="1:9" x14ac:dyDescent="0.3">
      <c r="A801" t="s">
        <v>168</v>
      </c>
      <c r="B801" s="1">
        <v>0.80103524166727202</v>
      </c>
      <c r="C801" s="1" t="s">
        <v>22</v>
      </c>
      <c r="D801" t="s">
        <v>1299</v>
      </c>
      <c r="E801">
        <v>280818</v>
      </c>
      <c r="F801">
        <v>351020</v>
      </c>
      <c r="G801" s="2">
        <v>0.80000569768104379</v>
      </c>
      <c r="H801">
        <v>454021</v>
      </c>
      <c r="I801">
        <v>0</v>
      </c>
    </row>
    <row r="802" spans="1:9" x14ac:dyDescent="0.3">
      <c r="A802" t="s">
        <v>316</v>
      </c>
      <c r="B802" s="1">
        <v>0.64397226666610996</v>
      </c>
      <c r="C802" s="1" t="s">
        <v>22</v>
      </c>
      <c r="D802" t="s">
        <v>22</v>
      </c>
      <c r="E802">
        <v>435876</v>
      </c>
      <c r="F802">
        <v>435876</v>
      </c>
      <c r="G802" s="2">
        <v>1</v>
      </c>
      <c r="H802">
        <v>87649</v>
      </c>
      <c r="I802">
        <v>0</v>
      </c>
    </row>
    <row r="803" spans="1:9" x14ac:dyDescent="0.3">
      <c r="A803" t="s">
        <v>1191</v>
      </c>
      <c r="B803" s="1">
        <v>0.31917349601439199</v>
      </c>
      <c r="C803" s="1" t="s">
        <v>37</v>
      </c>
      <c r="D803" t="s">
        <v>22</v>
      </c>
      <c r="E803">
        <v>382313</v>
      </c>
      <c r="F803">
        <v>452219</v>
      </c>
      <c r="G803" s="2">
        <v>0.84541560615542466</v>
      </c>
      <c r="H803">
        <v>657425</v>
      </c>
      <c r="I803">
        <v>0</v>
      </c>
    </row>
    <row r="804" spans="1:9" x14ac:dyDescent="0.3">
      <c r="A804" t="s">
        <v>302</v>
      </c>
      <c r="B804" s="1">
        <v>0.62854257554728798</v>
      </c>
      <c r="C804" s="1" t="s">
        <v>22</v>
      </c>
      <c r="D804" t="s">
        <v>22</v>
      </c>
      <c r="E804">
        <v>379296</v>
      </c>
      <c r="F804">
        <v>400368</v>
      </c>
      <c r="G804" s="2">
        <v>0.94736842105263153</v>
      </c>
      <c r="H804">
        <v>424333</v>
      </c>
      <c r="I804">
        <v>0</v>
      </c>
    </row>
    <row r="805" spans="1:9" x14ac:dyDescent="0.3">
      <c r="A805" t="s">
        <v>530</v>
      </c>
      <c r="B805" s="1">
        <v>0.53558319322508796</v>
      </c>
      <c r="C805" s="1" t="s">
        <v>37</v>
      </c>
      <c r="D805" t="s">
        <v>22</v>
      </c>
      <c r="E805">
        <v>302302</v>
      </c>
      <c r="F805">
        <v>332038</v>
      </c>
      <c r="G805" s="2">
        <v>0.91044398532698068</v>
      </c>
      <c r="H805">
        <v>430428</v>
      </c>
      <c r="I805">
        <v>0</v>
      </c>
    </row>
    <row r="806" spans="1:9" x14ac:dyDescent="0.3">
      <c r="A806" t="s">
        <v>444</v>
      </c>
      <c r="B806" s="1">
        <v>0.66284399753913203</v>
      </c>
      <c r="C806" s="1" t="s">
        <v>22</v>
      </c>
      <c r="D806" t="s">
        <v>22</v>
      </c>
      <c r="E806">
        <v>274670</v>
      </c>
      <c r="F806">
        <v>299640</v>
      </c>
      <c r="G806" s="2">
        <v>0.91666666666666663</v>
      </c>
      <c r="H806">
        <v>421544</v>
      </c>
      <c r="I806">
        <v>0</v>
      </c>
    </row>
    <row r="807" spans="1:9" x14ac:dyDescent="0.3">
      <c r="A807" t="s">
        <v>460</v>
      </c>
      <c r="B807" s="1">
        <v>0.73289909198705205</v>
      </c>
      <c r="C807" s="1" t="s">
        <v>22</v>
      </c>
      <c r="D807" t="s">
        <v>1299</v>
      </c>
      <c r="E807">
        <v>162179.60999999999</v>
      </c>
      <c r="F807">
        <v>162180</v>
      </c>
      <c r="G807" s="2">
        <v>0.99999759526452081</v>
      </c>
      <c r="H807">
        <v>125803</v>
      </c>
      <c r="I807">
        <v>0</v>
      </c>
    </row>
    <row r="808" spans="1:9" x14ac:dyDescent="0.3">
      <c r="A808" t="s">
        <v>800</v>
      </c>
      <c r="B808" s="1">
        <v>0.415605882704144</v>
      </c>
      <c r="C808" s="1" t="s">
        <v>37</v>
      </c>
      <c r="D808" t="s">
        <v>22</v>
      </c>
      <c r="E808">
        <v>132464</v>
      </c>
      <c r="F808">
        <v>132464</v>
      </c>
      <c r="G808" s="2">
        <v>1</v>
      </c>
      <c r="H808">
        <v>184848</v>
      </c>
      <c r="I808">
        <v>0</v>
      </c>
    </row>
    <row r="809" spans="1:9" x14ac:dyDescent="0.3">
      <c r="A809" t="s">
        <v>124</v>
      </c>
      <c r="B809" s="1">
        <v>0.95448134079900504</v>
      </c>
      <c r="C809" s="1" t="s">
        <v>22</v>
      </c>
      <c r="D809" t="s">
        <v>22</v>
      </c>
      <c r="E809">
        <v>186204</v>
      </c>
      <c r="F809">
        <v>186204</v>
      </c>
      <c r="G809" s="2">
        <v>1</v>
      </c>
      <c r="H809">
        <v>252927</v>
      </c>
      <c r="I809">
        <v>0</v>
      </c>
    </row>
    <row r="810" spans="1:9" x14ac:dyDescent="0.3">
      <c r="A810" t="s">
        <v>1216</v>
      </c>
      <c r="B810" s="1">
        <v>0.30486220721582702</v>
      </c>
      <c r="C810" s="1" t="s">
        <v>37</v>
      </c>
      <c r="D810" t="s">
        <v>1300</v>
      </c>
      <c r="E810">
        <v>91918</v>
      </c>
      <c r="F810">
        <v>356896</v>
      </c>
      <c r="G810" s="2">
        <v>0.25754841746615259</v>
      </c>
      <c r="H810">
        <v>0</v>
      </c>
      <c r="I810">
        <v>0</v>
      </c>
    </row>
    <row r="811" spans="1:9" x14ac:dyDescent="0.3">
      <c r="A811" t="s">
        <v>196</v>
      </c>
      <c r="B811" s="1">
        <v>0.764241398525077</v>
      </c>
      <c r="C811" s="1" t="s">
        <v>22</v>
      </c>
      <c r="D811" t="s">
        <v>1299</v>
      </c>
      <c r="E811">
        <v>169829</v>
      </c>
      <c r="F811">
        <v>199530</v>
      </c>
      <c r="G811" s="2">
        <v>0.85114519119931842</v>
      </c>
      <c r="H811">
        <v>408820</v>
      </c>
      <c r="I811">
        <v>0</v>
      </c>
    </row>
    <row r="812" spans="1:9" x14ac:dyDescent="0.3">
      <c r="A812" t="s">
        <v>1059</v>
      </c>
      <c r="B812" s="1">
        <v>0.24521473083300699</v>
      </c>
      <c r="C812" s="1" t="s">
        <v>37</v>
      </c>
      <c r="D812" t="s">
        <v>22</v>
      </c>
      <c r="E812">
        <v>406160</v>
      </c>
      <c r="F812">
        <v>406160</v>
      </c>
      <c r="G812" s="2">
        <v>1</v>
      </c>
      <c r="H812">
        <v>479676</v>
      </c>
      <c r="I812">
        <v>0</v>
      </c>
    </row>
    <row r="813" spans="1:9" x14ac:dyDescent="0.3">
      <c r="A813" t="s">
        <v>958</v>
      </c>
      <c r="B813" s="1">
        <v>0.28071134445658502</v>
      </c>
      <c r="C813" s="1" t="s">
        <v>37</v>
      </c>
      <c r="D813" t="s">
        <v>22</v>
      </c>
      <c r="E813">
        <v>152004</v>
      </c>
      <c r="F813">
        <v>208264</v>
      </c>
      <c r="G813" s="2">
        <v>0.7298620981062498</v>
      </c>
      <c r="H813">
        <v>301193</v>
      </c>
      <c r="I813">
        <v>301193</v>
      </c>
    </row>
    <row r="814" spans="1:9" x14ac:dyDescent="0.3">
      <c r="A814" t="s">
        <v>339</v>
      </c>
      <c r="B814" s="1">
        <v>0.61284620486993102</v>
      </c>
      <c r="C814" s="1" t="s">
        <v>22</v>
      </c>
      <c r="D814" t="s">
        <v>1299</v>
      </c>
      <c r="E814">
        <v>257320</v>
      </c>
      <c r="F814">
        <v>257320</v>
      </c>
      <c r="G814" s="2">
        <v>1</v>
      </c>
      <c r="H814">
        <v>394181</v>
      </c>
      <c r="I814">
        <v>0</v>
      </c>
    </row>
    <row r="815" spans="1:9" x14ac:dyDescent="0.3">
      <c r="A815" t="s">
        <v>693</v>
      </c>
      <c r="B815" s="1">
        <v>0.37187033883513598</v>
      </c>
      <c r="C815" s="1" t="s">
        <v>37</v>
      </c>
      <c r="D815" t="s">
        <v>1299</v>
      </c>
      <c r="E815">
        <v>192500</v>
      </c>
      <c r="F815">
        <v>241150</v>
      </c>
      <c r="G815" s="2">
        <v>0.79825834542815677</v>
      </c>
      <c r="H815">
        <v>359679</v>
      </c>
      <c r="I815">
        <v>0</v>
      </c>
    </row>
    <row r="816" spans="1:9" x14ac:dyDescent="0.3">
      <c r="A816" t="s">
        <v>1020</v>
      </c>
      <c r="B816" s="1">
        <v>0.45657358918776902</v>
      </c>
      <c r="C816" s="1" t="s">
        <v>37</v>
      </c>
      <c r="D816" t="s">
        <v>1300</v>
      </c>
      <c r="E816">
        <v>440895</v>
      </c>
      <c r="F816">
        <v>440895</v>
      </c>
      <c r="G816" s="2">
        <v>1</v>
      </c>
      <c r="H816">
        <v>631239</v>
      </c>
      <c r="I816">
        <v>0</v>
      </c>
    </row>
    <row r="817" spans="1:9" x14ac:dyDescent="0.3">
      <c r="A817" t="s">
        <v>1245</v>
      </c>
      <c r="B817" s="1">
        <v>0.24521473083300699</v>
      </c>
      <c r="C817" s="1" t="s">
        <v>37</v>
      </c>
      <c r="D817" t="s">
        <v>1300</v>
      </c>
      <c r="E817">
        <v>322136</v>
      </c>
      <c r="F817">
        <v>438336</v>
      </c>
      <c r="G817" s="2">
        <v>0.73490655570156227</v>
      </c>
      <c r="H817">
        <v>622228</v>
      </c>
      <c r="I817">
        <v>622228</v>
      </c>
    </row>
    <row r="818" spans="1:9" x14ac:dyDescent="0.3">
      <c r="A818" t="s">
        <v>443</v>
      </c>
      <c r="B818" s="1">
        <v>0.94495640105784295</v>
      </c>
      <c r="C818" s="1" t="s">
        <v>22</v>
      </c>
      <c r="D818" t="s">
        <v>1300</v>
      </c>
      <c r="E818">
        <v>303567.28999999998</v>
      </c>
      <c r="F818">
        <v>419790</v>
      </c>
      <c r="G818" s="2">
        <v>0.7231408323209223</v>
      </c>
      <c r="H818">
        <v>938042</v>
      </c>
      <c r="I818">
        <v>938042</v>
      </c>
    </row>
    <row r="819" spans="1:9" x14ac:dyDescent="0.3">
      <c r="A819" t="s">
        <v>678</v>
      </c>
      <c r="B819" s="1">
        <v>0.616793760280818</v>
      </c>
      <c r="C819" s="1" t="s">
        <v>22</v>
      </c>
      <c r="D819" t="s">
        <v>1299</v>
      </c>
      <c r="E819">
        <v>357599</v>
      </c>
      <c r="F819">
        <v>357599</v>
      </c>
      <c r="G819" s="2">
        <v>1</v>
      </c>
      <c r="H819">
        <v>617040</v>
      </c>
      <c r="I819">
        <v>0</v>
      </c>
    </row>
    <row r="820" spans="1:9" x14ac:dyDescent="0.3">
      <c r="A820" t="s">
        <v>140</v>
      </c>
      <c r="B820" s="1">
        <v>0.95729204365485498</v>
      </c>
      <c r="C820" s="1" t="s">
        <v>22</v>
      </c>
      <c r="D820" t="s">
        <v>22</v>
      </c>
      <c r="E820">
        <v>250151</v>
      </c>
      <c r="F820">
        <v>250151</v>
      </c>
      <c r="G820" s="2">
        <v>1</v>
      </c>
      <c r="H820">
        <v>580514</v>
      </c>
      <c r="I820">
        <v>0</v>
      </c>
    </row>
    <row r="821" spans="1:9" x14ac:dyDescent="0.3">
      <c r="A821" t="s">
        <v>1071</v>
      </c>
      <c r="B821" s="1">
        <v>0.32646132727924998</v>
      </c>
      <c r="C821" s="1" t="s">
        <v>37</v>
      </c>
      <c r="D821" t="s">
        <v>22</v>
      </c>
      <c r="E821">
        <v>158493</v>
      </c>
      <c r="F821">
        <v>184217</v>
      </c>
      <c r="G821" s="2">
        <v>0.86036033590819527</v>
      </c>
      <c r="H821">
        <v>438337</v>
      </c>
      <c r="I821">
        <v>0</v>
      </c>
    </row>
    <row r="822" spans="1:9" x14ac:dyDescent="0.3">
      <c r="A822" t="s">
        <v>914</v>
      </c>
      <c r="B822" s="1">
        <v>0.38757339875601199</v>
      </c>
      <c r="C822" s="1" t="s">
        <v>37</v>
      </c>
      <c r="D822" t="s">
        <v>1300</v>
      </c>
      <c r="E822">
        <v>190955</v>
      </c>
      <c r="F822">
        <v>241835</v>
      </c>
      <c r="G822" s="2">
        <v>0.78960861744577915</v>
      </c>
      <c r="H822">
        <v>643678</v>
      </c>
      <c r="I822">
        <v>0</v>
      </c>
    </row>
    <row r="823" spans="1:9" x14ac:dyDescent="0.3">
      <c r="A823" t="s">
        <v>1122</v>
      </c>
      <c r="B823" s="1">
        <v>0.33755126425418902</v>
      </c>
      <c r="C823" s="1" t="s">
        <v>37</v>
      </c>
      <c r="D823" t="s">
        <v>37</v>
      </c>
      <c r="E823">
        <v>186712</v>
      </c>
      <c r="F823">
        <v>595476</v>
      </c>
      <c r="G823" s="2">
        <v>0.31355084000026867</v>
      </c>
      <c r="H823">
        <v>0</v>
      </c>
      <c r="I823">
        <v>0</v>
      </c>
    </row>
    <row r="824" spans="1:9" x14ac:dyDescent="0.3">
      <c r="A824" t="s">
        <v>566</v>
      </c>
      <c r="B824" s="1">
        <v>0.63629247274359102</v>
      </c>
      <c r="C824" s="1" t="s">
        <v>22</v>
      </c>
      <c r="D824" t="s">
        <v>1299</v>
      </c>
      <c r="E824">
        <v>294767</v>
      </c>
      <c r="F824">
        <v>294767</v>
      </c>
      <c r="G824" s="2">
        <v>1</v>
      </c>
      <c r="H824">
        <v>549905</v>
      </c>
      <c r="I824">
        <v>0</v>
      </c>
    </row>
    <row r="825" spans="1:9" x14ac:dyDescent="0.3">
      <c r="A825" t="s">
        <v>1159</v>
      </c>
      <c r="B825" s="1">
        <v>0.25776425114690399</v>
      </c>
      <c r="C825" s="1" t="s">
        <v>37</v>
      </c>
      <c r="D825" t="s">
        <v>1300</v>
      </c>
      <c r="E825">
        <v>321347</v>
      </c>
      <c r="F825">
        <v>354315</v>
      </c>
      <c r="G825" s="2">
        <v>0.9069528526875803</v>
      </c>
      <c r="H825">
        <v>624653</v>
      </c>
      <c r="I825">
        <v>0</v>
      </c>
    </row>
    <row r="826" spans="1:9" x14ac:dyDescent="0.3">
      <c r="A826" t="s">
        <v>219</v>
      </c>
      <c r="B826" s="1">
        <v>0.91369436382986302</v>
      </c>
      <c r="C826" s="1" t="s">
        <v>22</v>
      </c>
      <c r="D826" t="s">
        <v>1299</v>
      </c>
      <c r="E826">
        <v>168135</v>
      </c>
      <c r="F826">
        <v>168135</v>
      </c>
      <c r="G826" s="2">
        <v>1</v>
      </c>
      <c r="H826">
        <v>259332</v>
      </c>
      <c r="I826">
        <v>0</v>
      </c>
    </row>
    <row r="827" spans="1:9" x14ac:dyDescent="0.3">
      <c r="A827" t="s">
        <v>157</v>
      </c>
      <c r="B827" s="1">
        <v>0.85104670248845304</v>
      </c>
      <c r="C827" s="1" t="s">
        <v>22</v>
      </c>
      <c r="D827" t="s">
        <v>1299</v>
      </c>
      <c r="E827">
        <v>387093.64999999898</v>
      </c>
      <c r="F827">
        <v>404010</v>
      </c>
      <c r="G827" s="2">
        <v>0.95812888294843934</v>
      </c>
      <c r="H827">
        <v>120135</v>
      </c>
      <c r="I827">
        <v>0</v>
      </c>
    </row>
    <row r="828" spans="1:9" x14ac:dyDescent="0.3">
      <c r="A828" t="s">
        <v>1063</v>
      </c>
      <c r="B828" s="1">
        <v>0.199246711225672</v>
      </c>
      <c r="C828" s="1" t="s">
        <v>37</v>
      </c>
      <c r="D828" t="s">
        <v>1299</v>
      </c>
      <c r="E828">
        <v>119633</v>
      </c>
      <c r="F828">
        <v>235596</v>
      </c>
      <c r="G828" s="2">
        <v>0.50778875702473725</v>
      </c>
      <c r="H828">
        <v>384311</v>
      </c>
      <c r="I828">
        <v>384311</v>
      </c>
    </row>
    <row r="829" spans="1:9" x14ac:dyDescent="0.3">
      <c r="A829" t="s">
        <v>1128</v>
      </c>
      <c r="B829" s="1">
        <v>0.28749179860432</v>
      </c>
      <c r="C829" s="1" t="s">
        <v>37</v>
      </c>
      <c r="D829" t="s">
        <v>1300</v>
      </c>
      <c r="E829">
        <v>194612</v>
      </c>
      <c r="F829">
        <v>194612</v>
      </c>
      <c r="G829" s="2">
        <v>1</v>
      </c>
      <c r="H829">
        <v>431515</v>
      </c>
      <c r="I829">
        <v>0</v>
      </c>
    </row>
    <row r="830" spans="1:9" x14ac:dyDescent="0.3">
      <c r="A830" t="s">
        <v>405</v>
      </c>
      <c r="B830" s="1">
        <v>0.54799723193071304</v>
      </c>
      <c r="C830" s="1" t="s">
        <v>37</v>
      </c>
      <c r="D830" t="s">
        <v>22</v>
      </c>
      <c r="E830">
        <v>436057.06</v>
      </c>
      <c r="F830">
        <v>459895</v>
      </c>
      <c r="G830" s="2">
        <v>0.94816655975820563</v>
      </c>
      <c r="H830">
        <v>156686</v>
      </c>
      <c r="I830">
        <v>0</v>
      </c>
    </row>
    <row r="831" spans="1:9" x14ac:dyDescent="0.3">
      <c r="A831" t="s">
        <v>599</v>
      </c>
      <c r="B831" s="1">
        <v>0.57670647703532896</v>
      </c>
      <c r="C831" s="1" t="s">
        <v>1298</v>
      </c>
      <c r="D831" t="s">
        <v>1299</v>
      </c>
      <c r="E831">
        <v>182784</v>
      </c>
      <c r="F831">
        <v>182784</v>
      </c>
      <c r="G831" s="2">
        <v>1</v>
      </c>
      <c r="H831">
        <v>281249</v>
      </c>
      <c r="I831">
        <v>0</v>
      </c>
    </row>
    <row r="832" spans="1:9" x14ac:dyDescent="0.3">
      <c r="A832" t="s">
        <v>710</v>
      </c>
      <c r="B832" s="1">
        <v>0.56035183204391403</v>
      </c>
      <c r="C832" s="1" t="s">
        <v>1298</v>
      </c>
      <c r="D832" t="s">
        <v>22</v>
      </c>
      <c r="E832">
        <v>402817.67</v>
      </c>
      <c r="F832">
        <v>668594</v>
      </c>
      <c r="G832" s="2">
        <v>0.60248472166965306</v>
      </c>
      <c r="H832">
        <v>906344</v>
      </c>
      <c r="I832">
        <v>906344</v>
      </c>
    </row>
    <row r="833" spans="1:9" x14ac:dyDescent="0.3">
      <c r="A833" t="s">
        <v>379</v>
      </c>
      <c r="B833" s="1">
        <v>0.60888377051030895</v>
      </c>
      <c r="C833" s="1" t="s">
        <v>22</v>
      </c>
      <c r="D833" t="s">
        <v>1300</v>
      </c>
      <c r="E833">
        <v>480288</v>
      </c>
      <c r="F833">
        <v>480288</v>
      </c>
      <c r="G833" s="2">
        <v>1</v>
      </c>
      <c r="H833">
        <v>740645</v>
      </c>
      <c r="I833">
        <v>0</v>
      </c>
    </row>
    <row r="834" spans="1:9" x14ac:dyDescent="0.3">
      <c r="A834" t="s">
        <v>921</v>
      </c>
      <c r="B834" s="1">
        <v>0.61284620486993102</v>
      </c>
      <c r="C834" s="1" t="s">
        <v>22</v>
      </c>
      <c r="D834" t="s">
        <v>22</v>
      </c>
      <c r="E834">
        <v>484071</v>
      </c>
      <c r="F834">
        <v>484071</v>
      </c>
      <c r="G834" s="2">
        <v>1</v>
      </c>
      <c r="H834">
        <v>311505</v>
      </c>
      <c r="I834">
        <v>0</v>
      </c>
    </row>
    <row r="835" spans="1:9" x14ac:dyDescent="0.3">
      <c r="A835" t="s">
        <v>990</v>
      </c>
      <c r="B835" s="1">
        <v>0.26419401397842301</v>
      </c>
      <c r="C835" s="1" t="s">
        <v>37</v>
      </c>
      <c r="D835" t="s">
        <v>1300</v>
      </c>
      <c r="E835">
        <v>348361.39</v>
      </c>
      <c r="F835">
        <v>348512</v>
      </c>
      <c r="G835" s="2">
        <v>0.99956784845285107</v>
      </c>
      <c r="H835">
        <v>463202</v>
      </c>
      <c r="I835">
        <v>0</v>
      </c>
    </row>
    <row r="836" spans="1:9" x14ac:dyDescent="0.3">
      <c r="A836" t="s">
        <v>449</v>
      </c>
      <c r="B836" s="1">
        <v>0.93561476140660704</v>
      </c>
      <c r="C836" s="1" t="s">
        <v>22</v>
      </c>
      <c r="D836" t="s">
        <v>1299</v>
      </c>
      <c r="E836">
        <v>344091</v>
      </c>
      <c r="F836">
        <v>344091</v>
      </c>
      <c r="G836" s="2">
        <v>1</v>
      </c>
      <c r="H836">
        <v>731601</v>
      </c>
      <c r="I836">
        <v>0</v>
      </c>
    </row>
    <row r="837" spans="1:9" x14ac:dyDescent="0.3">
      <c r="A837" t="s">
        <v>265</v>
      </c>
      <c r="B837" s="1">
        <v>0.62854257554728798</v>
      </c>
      <c r="C837" s="1" t="s">
        <v>22</v>
      </c>
      <c r="D837" t="s">
        <v>22</v>
      </c>
      <c r="E837">
        <v>283574</v>
      </c>
      <c r="F837">
        <v>301598</v>
      </c>
      <c r="G837" s="2">
        <v>0.94023833049290773</v>
      </c>
      <c r="H837">
        <v>380486</v>
      </c>
      <c r="I837">
        <v>0</v>
      </c>
    </row>
    <row r="838" spans="1:9" x14ac:dyDescent="0.3">
      <c r="A838" t="s">
        <v>247</v>
      </c>
      <c r="B838" s="1">
        <v>0.78741781425958801</v>
      </c>
      <c r="C838" s="1" t="s">
        <v>22</v>
      </c>
      <c r="D838" t="s">
        <v>1300</v>
      </c>
      <c r="E838">
        <v>563262</v>
      </c>
      <c r="F838">
        <v>563262</v>
      </c>
      <c r="G838" s="2">
        <v>1</v>
      </c>
      <c r="H838">
        <v>685449</v>
      </c>
      <c r="I838">
        <v>0</v>
      </c>
    </row>
    <row r="839" spans="1:9" x14ac:dyDescent="0.3">
      <c r="A839" t="s">
        <v>854</v>
      </c>
      <c r="B839" s="1">
        <v>0.34504605399201799</v>
      </c>
      <c r="C839" s="1" t="s">
        <v>37</v>
      </c>
      <c r="D839" t="s">
        <v>1299</v>
      </c>
      <c r="E839">
        <v>60903</v>
      </c>
      <c r="F839">
        <v>189180</v>
      </c>
      <c r="G839" s="2">
        <v>0.32193149381541392</v>
      </c>
      <c r="H839">
        <v>531659</v>
      </c>
      <c r="I839">
        <v>531659</v>
      </c>
    </row>
    <row r="840" spans="1:9" x14ac:dyDescent="0.3">
      <c r="A840" t="s">
        <v>450</v>
      </c>
      <c r="B840" s="1">
        <v>0.68121060193538696</v>
      </c>
      <c r="C840" s="1" t="s">
        <v>22</v>
      </c>
      <c r="D840" t="s">
        <v>1300</v>
      </c>
      <c r="E840">
        <v>288211.84000000003</v>
      </c>
      <c r="F840">
        <v>314388</v>
      </c>
      <c r="G840" s="2">
        <v>0.91673931574996514</v>
      </c>
      <c r="H840">
        <v>618231</v>
      </c>
      <c r="I840">
        <v>0</v>
      </c>
    </row>
    <row r="841" spans="1:9" x14ac:dyDescent="0.3">
      <c r="A841" t="s">
        <v>887</v>
      </c>
      <c r="B841" s="1">
        <v>0.68840639856734898</v>
      </c>
      <c r="C841" s="1" t="s">
        <v>22</v>
      </c>
      <c r="D841" t="s">
        <v>1299</v>
      </c>
      <c r="E841">
        <v>278025</v>
      </c>
      <c r="F841">
        <v>278025</v>
      </c>
      <c r="G841" s="2">
        <v>1</v>
      </c>
      <c r="H841">
        <v>610903</v>
      </c>
      <c r="I841">
        <v>0</v>
      </c>
    </row>
    <row r="842" spans="1:9" x14ac:dyDescent="0.3">
      <c r="A842" t="s">
        <v>616</v>
      </c>
      <c r="B842" s="1">
        <v>0.39153738394857002</v>
      </c>
      <c r="C842" s="1" t="s">
        <v>37</v>
      </c>
      <c r="D842" t="s">
        <v>1300</v>
      </c>
      <c r="E842">
        <v>240985</v>
      </c>
      <c r="F842">
        <v>319860</v>
      </c>
      <c r="G842" s="2">
        <v>0.75340774088663787</v>
      </c>
      <c r="H842">
        <v>610747</v>
      </c>
      <c r="I842">
        <v>610747</v>
      </c>
    </row>
    <row r="843" spans="1:9" x14ac:dyDescent="0.3">
      <c r="A843" t="s">
        <v>402</v>
      </c>
      <c r="B843" s="1">
        <v>0.49397029317227698</v>
      </c>
      <c r="C843" s="1" t="s">
        <v>37</v>
      </c>
      <c r="D843" t="s">
        <v>1300</v>
      </c>
      <c r="E843">
        <v>182437.39</v>
      </c>
      <c r="F843">
        <v>295165</v>
      </c>
      <c r="G843" s="2">
        <v>0.61808612132197249</v>
      </c>
      <c r="H843">
        <v>486913</v>
      </c>
      <c r="I843">
        <v>486913</v>
      </c>
    </row>
    <row r="844" spans="1:9" x14ac:dyDescent="0.3">
      <c r="A844" t="s">
        <v>475</v>
      </c>
      <c r="B844" s="1">
        <v>0.63242607774332404</v>
      </c>
      <c r="C844" s="1" t="s">
        <v>22</v>
      </c>
      <c r="D844" t="s">
        <v>1300</v>
      </c>
      <c r="E844">
        <v>749790</v>
      </c>
      <c r="F844">
        <v>749790</v>
      </c>
      <c r="G844" s="2">
        <v>1</v>
      </c>
      <c r="H844">
        <v>628097</v>
      </c>
      <c r="I844">
        <v>0</v>
      </c>
    </row>
    <row r="845" spans="1:9" x14ac:dyDescent="0.3">
      <c r="A845" t="s">
        <v>285</v>
      </c>
      <c r="B845" s="1">
        <v>0.46900572329680601</v>
      </c>
      <c r="C845" s="1" t="s">
        <v>37</v>
      </c>
      <c r="D845" t="s">
        <v>22</v>
      </c>
      <c r="E845">
        <v>341991.27</v>
      </c>
      <c r="F845">
        <v>387498</v>
      </c>
      <c r="G845" s="2">
        <v>0.88256267129120669</v>
      </c>
      <c r="H845">
        <v>187396</v>
      </c>
      <c r="I845">
        <v>0</v>
      </c>
    </row>
    <row r="846" spans="1:9" x14ac:dyDescent="0.3">
      <c r="A846" t="s">
        <v>1138</v>
      </c>
      <c r="B846" s="1">
        <v>0.32646132727924998</v>
      </c>
      <c r="C846" s="1" t="s">
        <v>37</v>
      </c>
      <c r="D846" t="s">
        <v>22</v>
      </c>
      <c r="E846">
        <v>442600</v>
      </c>
      <c r="F846">
        <v>442600</v>
      </c>
      <c r="G846" s="2">
        <v>1</v>
      </c>
      <c r="H846">
        <v>436312</v>
      </c>
      <c r="I846">
        <v>0</v>
      </c>
    </row>
    <row r="847" spans="1:9" x14ac:dyDescent="0.3">
      <c r="A847" t="s">
        <v>237</v>
      </c>
      <c r="B847" s="1">
        <v>0.764241398525077</v>
      </c>
      <c r="C847" s="1" t="s">
        <v>22</v>
      </c>
      <c r="D847" t="s">
        <v>1300</v>
      </c>
      <c r="E847">
        <v>349556.54</v>
      </c>
      <c r="F847">
        <v>376194</v>
      </c>
      <c r="G847" s="2">
        <v>0.92919222528801626</v>
      </c>
      <c r="H847">
        <v>459718</v>
      </c>
      <c r="I847">
        <v>0</v>
      </c>
    </row>
    <row r="848" spans="1:9" x14ac:dyDescent="0.3">
      <c r="A848" t="s">
        <v>30</v>
      </c>
      <c r="B848" s="1">
        <v>0.87466674691096002</v>
      </c>
      <c r="C848" s="1" t="s">
        <v>22</v>
      </c>
      <c r="D848" t="s">
        <v>22</v>
      </c>
      <c r="E848">
        <v>160896</v>
      </c>
      <c r="F848">
        <v>160896</v>
      </c>
      <c r="G848" s="2">
        <v>1</v>
      </c>
      <c r="H848">
        <v>35407</v>
      </c>
      <c r="I848">
        <v>0</v>
      </c>
    </row>
    <row r="849" spans="1:9" x14ac:dyDescent="0.3">
      <c r="A849" t="s">
        <v>415</v>
      </c>
      <c r="B849" s="1">
        <v>0.58482349577023696</v>
      </c>
      <c r="C849" s="1" t="s">
        <v>1298</v>
      </c>
      <c r="D849" t="s">
        <v>22</v>
      </c>
      <c r="E849">
        <v>146041</v>
      </c>
      <c r="F849">
        <v>155111</v>
      </c>
      <c r="G849" s="2">
        <v>0.94152574607861472</v>
      </c>
      <c r="H849">
        <v>233397</v>
      </c>
      <c r="I849">
        <v>0</v>
      </c>
    </row>
    <row r="850" spans="1:9" x14ac:dyDescent="0.3">
      <c r="A850" t="s">
        <v>1066</v>
      </c>
      <c r="B850" s="1">
        <v>0.352618674341861</v>
      </c>
      <c r="C850" s="1" t="s">
        <v>37</v>
      </c>
      <c r="D850" t="s">
        <v>22</v>
      </c>
      <c r="E850">
        <v>146330</v>
      </c>
      <c r="F850">
        <v>178794</v>
      </c>
      <c r="G850" s="2">
        <v>0.81842791145116722</v>
      </c>
      <c r="H850">
        <v>359693</v>
      </c>
      <c r="I850">
        <v>0</v>
      </c>
    </row>
    <row r="851" spans="1:9" x14ac:dyDescent="0.3">
      <c r="A851" t="s">
        <v>110</v>
      </c>
      <c r="B851" s="1">
        <v>0.968008545673122</v>
      </c>
      <c r="C851" s="1" t="s">
        <v>22</v>
      </c>
      <c r="D851" t="s">
        <v>22</v>
      </c>
      <c r="E851">
        <v>279046.73</v>
      </c>
      <c r="F851">
        <v>281359</v>
      </c>
      <c r="G851" s="2">
        <v>0.99178178057215149</v>
      </c>
      <c r="H851">
        <v>387134</v>
      </c>
      <c r="I851">
        <v>0</v>
      </c>
    </row>
    <row r="852" spans="1:9" x14ac:dyDescent="0.3">
      <c r="A852" t="s">
        <v>1152</v>
      </c>
      <c r="B852" s="1">
        <v>0.199246711225672</v>
      </c>
      <c r="C852" s="1" t="s">
        <v>37</v>
      </c>
      <c r="D852" t="s">
        <v>22</v>
      </c>
      <c r="E852">
        <v>258314</v>
      </c>
      <c r="F852">
        <v>287448</v>
      </c>
      <c r="G852" s="2">
        <v>0.89864601597506333</v>
      </c>
      <c r="H852">
        <v>620160</v>
      </c>
      <c r="I852">
        <v>0</v>
      </c>
    </row>
    <row r="853" spans="1:9" x14ac:dyDescent="0.3">
      <c r="A853" t="s">
        <v>560</v>
      </c>
      <c r="B853" s="1">
        <v>0.91102885428578795</v>
      </c>
      <c r="C853" s="1" t="s">
        <v>22</v>
      </c>
      <c r="D853" t="s">
        <v>1300</v>
      </c>
      <c r="E853">
        <v>399784</v>
      </c>
      <c r="F853">
        <v>399784</v>
      </c>
      <c r="G853" s="2">
        <v>1</v>
      </c>
      <c r="H853">
        <v>681099</v>
      </c>
      <c r="I853">
        <v>0</v>
      </c>
    </row>
    <row r="854" spans="1:9" x14ac:dyDescent="0.3">
      <c r="A854" t="s">
        <v>927</v>
      </c>
      <c r="B854" s="1">
        <v>0.31556217942678599</v>
      </c>
      <c r="C854" s="1" t="s">
        <v>37</v>
      </c>
      <c r="D854" t="s">
        <v>22</v>
      </c>
      <c r="E854">
        <v>103862</v>
      </c>
      <c r="F854">
        <v>285494</v>
      </c>
      <c r="G854" s="2">
        <v>0.36379748786314248</v>
      </c>
      <c r="H854">
        <v>819894</v>
      </c>
      <c r="I854">
        <v>819894</v>
      </c>
    </row>
    <row r="855" spans="1:9" x14ac:dyDescent="0.3">
      <c r="A855" t="s">
        <v>812</v>
      </c>
      <c r="B855" s="1">
        <v>0.58077045062592403</v>
      </c>
      <c r="C855" s="1" t="s">
        <v>1298</v>
      </c>
      <c r="D855" t="s">
        <v>1300</v>
      </c>
      <c r="E855">
        <v>312156</v>
      </c>
      <c r="F855">
        <v>345180</v>
      </c>
      <c r="G855" s="2">
        <v>0.90432817660351117</v>
      </c>
      <c r="H855">
        <v>587201</v>
      </c>
      <c r="I855">
        <v>0</v>
      </c>
    </row>
    <row r="856" spans="1:9" x14ac:dyDescent="0.3">
      <c r="A856" t="s">
        <v>1064</v>
      </c>
      <c r="B856" s="1">
        <v>0.352618674341861</v>
      </c>
      <c r="C856" s="1" t="s">
        <v>37</v>
      </c>
      <c r="D856" t="s">
        <v>22</v>
      </c>
      <c r="E856">
        <v>198827</v>
      </c>
      <c r="F856">
        <v>243312</v>
      </c>
      <c r="G856" s="2">
        <v>0.81716890247912144</v>
      </c>
      <c r="H856">
        <v>451058</v>
      </c>
      <c r="I856">
        <v>0</v>
      </c>
    </row>
    <row r="857" spans="1:9" x14ac:dyDescent="0.3">
      <c r="A857" t="s">
        <v>961</v>
      </c>
      <c r="B857" s="1">
        <v>0.22717793091774599</v>
      </c>
      <c r="C857" s="1" t="s">
        <v>37</v>
      </c>
      <c r="D857" t="s">
        <v>22</v>
      </c>
      <c r="E857">
        <v>218116</v>
      </c>
      <c r="F857">
        <v>349395</v>
      </c>
      <c r="G857" s="2">
        <v>0.62426766267405087</v>
      </c>
      <c r="H857">
        <v>587415</v>
      </c>
      <c r="I857">
        <v>587415</v>
      </c>
    </row>
    <row r="858" spans="1:9" x14ac:dyDescent="0.3">
      <c r="A858" t="s">
        <v>1192</v>
      </c>
      <c r="B858" s="1">
        <v>0.26744717889626102</v>
      </c>
      <c r="C858" s="1" t="s">
        <v>37</v>
      </c>
      <c r="D858" t="s">
        <v>22</v>
      </c>
      <c r="E858">
        <v>383558.40000000002</v>
      </c>
      <c r="F858">
        <v>422982</v>
      </c>
      <c r="G858" s="2">
        <v>0.90679603387378194</v>
      </c>
      <c r="H858">
        <v>587948</v>
      </c>
      <c r="I858">
        <v>0</v>
      </c>
    </row>
    <row r="859" spans="1:9" x14ac:dyDescent="0.3">
      <c r="A859" t="s">
        <v>858</v>
      </c>
      <c r="B859" s="1">
        <v>0.39551572857641698</v>
      </c>
      <c r="C859" s="1" t="s">
        <v>37</v>
      </c>
      <c r="D859" t="s">
        <v>22</v>
      </c>
      <c r="E859">
        <v>478515</v>
      </c>
      <c r="F859">
        <v>478515</v>
      </c>
      <c r="G859" s="2">
        <v>1</v>
      </c>
      <c r="H859">
        <v>616303</v>
      </c>
      <c r="I859">
        <v>0</v>
      </c>
    </row>
    <row r="860" spans="1:9" x14ac:dyDescent="0.3">
      <c r="A860" t="s">
        <v>1210</v>
      </c>
      <c r="B860" s="1">
        <v>0.31556217942678599</v>
      </c>
      <c r="C860" s="1" t="s">
        <v>37</v>
      </c>
      <c r="D860" t="s">
        <v>1299</v>
      </c>
      <c r="E860">
        <v>13534.9</v>
      </c>
      <c r="F860">
        <v>344019</v>
      </c>
      <c r="G860" s="2">
        <v>3.9343466494583146E-2</v>
      </c>
      <c r="H860">
        <v>0</v>
      </c>
      <c r="I860">
        <v>0</v>
      </c>
    </row>
    <row r="861" spans="1:9" x14ac:dyDescent="0.3">
      <c r="A861" t="s">
        <v>1289</v>
      </c>
      <c r="B861" s="1">
        <v>0.16690665199216501</v>
      </c>
      <c r="C861" s="1" t="s">
        <v>37</v>
      </c>
      <c r="D861" t="s">
        <v>22</v>
      </c>
      <c r="E861">
        <v>217722.52</v>
      </c>
      <c r="F861">
        <v>382004</v>
      </c>
      <c r="G861" s="2">
        <v>0.56994827279295501</v>
      </c>
      <c r="H861">
        <v>611188</v>
      </c>
      <c r="I861">
        <v>611188</v>
      </c>
    </row>
    <row r="862" spans="1:9" x14ac:dyDescent="0.3">
      <c r="A862" t="s">
        <v>1075</v>
      </c>
      <c r="B862" s="1">
        <v>0.33383396979597402</v>
      </c>
      <c r="C862" s="1" t="s">
        <v>37</v>
      </c>
      <c r="D862" t="s">
        <v>22</v>
      </c>
      <c r="E862">
        <v>431900</v>
      </c>
      <c r="F862">
        <v>431900</v>
      </c>
      <c r="G862" s="2">
        <v>1</v>
      </c>
      <c r="H862">
        <v>575090</v>
      </c>
      <c r="I862">
        <v>0</v>
      </c>
    </row>
    <row r="863" spans="1:9" x14ac:dyDescent="0.3">
      <c r="A863" t="s">
        <v>212</v>
      </c>
      <c r="B863" s="1">
        <v>0.79019474948869695</v>
      </c>
      <c r="C863" s="1" t="s">
        <v>22</v>
      </c>
      <c r="D863" t="s">
        <v>1299</v>
      </c>
      <c r="E863">
        <v>243880</v>
      </c>
      <c r="F863">
        <v>243880</v>
      </c>
      <c r="G863" s="2">
        <v>1</v>
      </c>
      <c r="H863">
        <v>441315</v>
      </c>
      <c r="I863">
        <v>0</v>
      </c>
    </row>
    <row r="864" spans="1:9" x14ac:dyDescent="0.3">
      <c r="A864" t="s">
        <v>844</v>
      </c>
      <c r="B864" s="1">
        <v>0.48563926208234198</v>
      </c>
      <c r="C864" s="1" t="s">
        <v>37</v>
      </c>
      <c r="D864" t="s">
        <v>1299</v>
      </c>
      <c r="E864">
        <v>265688</v>
      </c>
      <c r="F864">
        <v>344784</v>
      </c>
      <c r="G864" s="2">
        <v>0.7705926029050072</v>
      </c>
      <c r="H864">
        <v>657590</v>
      </c>
      <c r="I864">
        <v>0</v>
      </c>
    </row>
    <row r="865" spans="1:9" x14ac:dyDescent="0.3">
      <c r="A865" t="s">
        <v>151</v>
      </c>
      <c r="B865" s="1">
        <v>0.980026712924572</v>
      </c>
      <c r="C865" s="1" t="s">
        <v>22</v>
      </c>
      <c r="D865" t="s">
        <v>22</v>
      </c>
      <c r="E865">
        <v>229560</v>
      </c>
      <c r="F865">
        <v>229560</v>
      </c>
      <c r="G865" s="2">
        <v>1</v>
      </c>
      <c r="H865">
        <v>329393</v>
      </c>
      <c r="I865">
        <v>0</v>
      </c>
    </row>
    <row r="866" spans="1:9" x14ac:dyDescent="0.3">
      <c r="A866" t="s">
        <v>463</v>
      </c>
      <c r="B866" s="1">
        <v>0.86908112301457796</v>
      </c>
      <c r="C866" s="1" t="s">
        <v>22</v>
      </c>
      <c r="D866" t="s">
        <v>22</v>
      </c>
      <c r="E866">
        <v>169763</v>
      </c>
      <c r="F866">
        <v>169763</v>
      </c>
      <c r="G866" s="2">
        <v>1</v>
      </c>
      <c r="H866">
        <v>259332</v>
      </c>
      <c r="I866">
        <v>0</v>
      </c>
    </row>
    <row r="867" spans="1:9" x14ac:dyDescent="0.3">
      <c r="A867" t="s">
        <v>1167</v>
      </c>
      <c r="B867" s="1">
        <v>0.270725663238926</v>
      </c>
      <c r="C867" s="1" t="s">
        <v>37</v>
      </c>
      <c r="D867" t="s">
        <v>22</v>
      </c>
      <c r="E867">
        <v>357648</v>
      </c>
      <c r="F867">
        <v>359560</v>
      </c>
      <c r="G867" s="2">
        <v>0.99468238958727329</v>
      </c>
      <c r="H867">
        <v>485884</v>
      </c>
      <c r="I867">
        <v>0</v>
      </c>
    </row>
    <row r="868" spans="1:9" x14ac:dyDescent="0.3">
      <c r="A868" t="s">
        <v>436</v>
      </c>
      <c r="B868" s="1">
        <v>0.51063777446493397</v>
      </c>
      <c r="C868" s="1" t="s">
        <v>37</v>
      </c>
      <c r="D868" t="s">
        <v>22</v>
      </c>
      <c r="E868">
        <v>195768</v>
      </c>
      <c r="F868">
        <v>290676</v>
      </c>
      <c r="G868" s="2">
        <v>0.67349213557362841</v>
      </c>
      <c r="H868">
        <v>478741</v>
      </c>
      <c r="I868">
        <v>478741</v>
      </c>
    </row>
    <row r="869" spans="1:9" x14ac:dyDescent="0.3">
      <c r="A869" t="s">
        <v>287</v>
      </c>
      <c r="B869" s="1">
        <v>0.742573888527017</v>
      </c>
      <c r="C869" s="1" t="s">
        <v>22</v>
      </c>
      <c r="D869" t="s">
        <v>1299</v>
      </c>
      <c r="E869">
        <v>147708</v>
      </c>
      <c r="F869">
        <v>147708</v>
      </c>
      <c r="G869" s="2">
        <v>1</v>
      </c>
      <c r="H869">
        <v>26471</v>
      </c>
      <c r="I869">
        <v>0</v>
      </c>
    </row>
    <row r="870" spans="1:9" x14ac:dyDescent="0.3">
      <c r="A870" t="s">
        <v>580</v>
      </c>
      <c r="B870" s="1">
        <v>0.34882282277385601</v>
      </c>
      <c r="C870" s="1" t="s">
        <v>37</v>
      </c>
      <c r="D870" t="s">
        <v>1300</v>
      </c>
      <c r="E870">
        <v>221267.48</v>
      </c>
      <c r="F870">
        <v>294396</v>
      </c>
      <c r="G870" s="2">
        <v>0.75159811953966771</v>
      </c>
      <c r="H870">
        <v>690015</v>
      </c>
      <c r="I870">
        <v>0</v>
      </c>
    </row>
    <row r="871" spans="1:9" x14ac:dyDescent="0.3">
      <c r="A871" t="s">
        <v>1143</v>
      </c>
      <c r="B871" s="1">
        <v>0.25143749834179502</v>
      </c>
      <c r="C871" s="1" t="s">
        <v>37</v>
      </c>
      <c r="D871" t="s">
        <v>1298</v>
      </c>
      <c r="E871">
        <v>547371</v>
      </c>
      <c r="F871">
        <v>547371</v>
      </c>
      <c r="G871" s="2">
        <v>1</v>
      </c>
      <c r="H871">
        <v>580154</v>
      </c>
      <c r="I871">
        <v>0</v>
      </c>
    </row>
    <row r="872" spans="1:9" x14ac:dyDescent="0.3">
      <c r="A872" t="s">
        <v>643</v>
      </c>
      <c r="B872" s="1">
        <v>0.616793760280818</v>
      </c>
      <c r="C872" s="1" t="s">
        <v>22</v>
      </c>
      <c r="D872" t="s">
        <v>22</v>
      </c>
      <c r="E872">
        <v>816928</v>
      </c>
      <c r="F872">
        <v>795163</v>
      </c>
      <c r="G872" s="2">
        <v>1.0273717464218028</v>
      </c>
      <c r="H872">
        <v>465404</v>
      </c>
      <c r="I872">
        <v>0</v>
      </c>
    </row>
    <row r="873" spans="1:9" x14ac:dyDescent="0.3">
      <c r="A873" t="s">
        <v>809</v>
      </c>
      <c r="B873" s="1">
        <v>0.539726878066486</v>
      </c>
      <c r="C873" s="1" t="s">
        <v>37</v>
      </c>
      <c r="D873" t="s">
        <v>1300</v>
      </c>
      <c r="E873">
        <v>65089</v>
      </c>
      <c r="F873">
        <v>521424</v>
      </c>
      <c r="G873" s="2">
        <v>0.1248293135720642</v>
      </c>
      <c r="H873">
        <v>0</v>
      </c>
      <c r="I873">
        <v>0</v>
      </c>
    </row>
    <row r="874" spans="1:9" x14ac:dyDescent="0.3">
      <c r="A874" t="s">
        <v>745</v>
      </c>
      <c r="B874" s="1">
        <v>0.36026607147975698</v>
      </c>
      <c r="C874" s="1" t="s">
        <v>37</v>
      </c>
      <c r="D874" t="s">
        <v>22</v>
      </c>
      <c r="E874">
        <v>659180</v>
      </c>
      <c r="F874">
        <v>659180</v>
      </c>
      <c r="G874" s="2">
        <v>1</v>
      </c>
      <c r="H874">
        <v>445597</v>
      </c>
      <c r="I874">
        <v>0</v>
      </c>
    </row>
    <row r="875" spans="1:9" x14ac:dyDescent="0.3">
      <c r="A875" t="s">
        <v>243</v>
      </c>
      <c r="B875" s="1">
        <v>0.77313234906238304</v>
      </c>
      <c r="C875" s="1" t="s">
        <v>22</v>
      </c>
      <c r="D875" t="s">
        <v>1299</v>
      </c>
      <c r="E875">
        <v>175280</v>
      </c>
      <c r="F875">
        <v>175280</v>
      </c>
      <c r="G875" s="2">
        <v>1</v>
      </c>
      <c r="H875">
        <v>126995</v>
      </c>
      <c r="I875">
        <v>0</v>
      </c>
    </row>
    <row r="876" spans="1:9" x14ac:dyDescent="0.3">
      <c r="A876" t="s">
        <v>902</v>
      </c>
      <c r="B876" s="1">
        <v>0.43188593988215002</v>
      </c>
      <c r="C876" s="1" t="s">
        <v>37</v>
      </c>
      <c r="D876" t="s">
        <v>1300</v>
      </c>
      <c r="E876">
        <v>289263</v>
      </c>
      <c r="F876">
        <v>311514</v>
      </c>
      <c r="G876" s="2">
        <v>0.9285714285714286</v>
      </c>
      <c r="H876">
        <v>606914</v>
      </c>
      <c r="I876">
        <v>0</v>
      </c>
    </row>
    <row r="877" spans="1:9" x14ac:dyDescent="0.3">
      <c r="A877" t="s">
        <v>509</v>
      </c>
      <c r="B877" s="1">
        <v>0.55212277857536296</v>
      </c>
      <c r="C877" s="1" t="s">
        <v>1298</v>
      </c>
      <c r="D877" t="s">
        <v>1300</v>
      </c>
      <c r="E877">
        <v>289816</v>
      </c>
      <c r="F877">
        <v>312000</v>
      </c>
      <c r="G877" s="2">
        <v>0.9288974358974359</v>
      </c>
      <c r="H877">
        <v>474797</v>
      </c>
      <c r="I877">
        <v>0</v>
      </c>
    </row>
    <row r="878" spans="1:9" x14ac:dyDescent="0.3">
      <c r="A878" t="s">
        <v>653</v>
      </c>
      <c r="B878" s="1">
        <v>0.55212277857536296</v>
      </c>
      <c r="C878" s="1" t="s">
        <v>1298</v>
      </c>
      <c r="D878" t="s">
        <v>22</v>
      </c>
      <c r="E878">
        <v>161805</v>
      </c>
      <c r="F878">
        <v>221155</v>
      </c>
      <c r="G878" s="2">
        <v>0.73163618276774212</v>
      </c>
      <c r="H878">
        <v>415022</v>
      </c>
      <c r="I878">
        <v>0</v>
      </c>
    </row>
    <row r="879" spans="1:9" x14ac:dyDescent="0.3">
      <c r="A879" t="s">
        <v>1153</v>
      </c>
      <c r="B879" s="1">
        <v>0.31917349601439199</v>
      </c>
      <c r="C879" s="1" t="s">
        <v>37</v>
      </c>
      <c r="D879" t="s">
        <v>1300</v>
      </c>
      <c r="E879">
        <v>388843</v>
      </c>
      <c r="F879">
        <v>388843</v>
      </c>
      <c r="G879" s="2">
        <v>1</v>
      </c>
      <c r="H879">
        <v>679468</v>
      </c>
      <c r="I879">
        <v>0</v>
      </c>
    </row>
    <row r="880" spans="1:9" x14ac:dyDescent="0.3">
      <c r="A880" t="s">
        <v>104</v>
      </c>
      <c r="B880" s="1">
        <v>0.97571120576440595</v>
      </c>
      <c r="C880" s="1" t="s">
        <v>22</v>
      </c>
      <c r="D880" t="s">
        <v>22</v>
      </c>
      <c r="E880">
        <v>230070.13</v>
      </c>
      <c r="F880">
        <v>238824</v>
      </c>
      <c r="G880" s="2">
        <v>0.96334593675677493</v>
      </c>
      <c r="H880">
        <v>441453</v>
      </c>
      <c r="I880">
        <v>0</v>
      </c>
    </row>
    <row r="881" spans="1:9" x14ac:dyDescent="0.3">
      <c r="A881" t="s">
        <v>731</v>
      </c>
      <c r="B881" s="1">
        <v>0.57670647703532896</v>
      </c>
      <c r="C881" s="1" t="s">
        <v>1298</v>
      </c>
      <c r="D881" t="s">
        <v>22</v>
      </c>
      <c r="E881">
        <v>298579.93</v>
      </c>
      <c r="F881">
        <v>311961</v>
      </c>
      <c r="G881" s="2">
        <v>0.95710659345238669</v>
      </c>
      <c r="H881">
        <v>320086</v>
      </c>
      <c r="I881">
        <v>0</v>
      </c>
    </row>
    <row r="882" spans="1:9" x14ac:dyDescent="0.3">
      <c r="A882" t="s">
        <v>816</v>
      </c>
      <c r="B882" s="1">
        <v>0.38362424309204901</v>
      </c>
      <c r="C882" s="1" t="s">
        <v>37</v>
      </c>
      <c r="D882" t="s">
        <v>22</v>
      </c>
      <c r="E882">
        <v>19397</v>
      </c>
      <c r="F882">
        <v>213367</v>
      </c>
      <c r="G882" s="2">
        <v>9.0909090909090912E-2</v>
      </c>
      <c r="H882">
        <v>0</v>
      </c>
      <c r="I882">
        <v>0</v>
      </c>
    </row>
    <row r="883" spans="1:9" x14ac:dyDescent="0.3">
      <c r="A883" t="s">
        <v>589</v>
      </c>
      <c r="B883" s="1">
        <v>0.61284620486993102</v>
      </c>
      <c r="C883" s="1" t="s">
        <v>22</v>
      </c>
      <c r="D883" t="s">
        <v>1300</v>
      </c>
      <c r="E883">
        <v>611580</v>
      </c>
      <c r="F883">
        <v>611580</v>
      </c>
      <c r="G883" s="2">
        <v>1</v>
      </c>
      <c r="H883">
        <v>90343</v>
      </c>
      <c r="I883">
        <v>0</v>
      </c>
    </row>
    <row r="884" spans="1:9" x14ac:dyDescent="0.3">
      <c r="A884" t="s">
        <v>174</v>
      </c>
      <c r="B884" s="1">
        <v>0.96242359337504901</v>
      </c>
      <c r="C884" s="1" t="s">
        <v>22</v>
      </c>
      <c r="D884" t="s">
        <v>22</v>
      </c>
      <c r="E884">
        <v>160284</v>
      </c>
      <c r="F884">
        <v>160284</v>
      </c>
      <c r="G884" s="2">
        <v>1</v>
      </c>
      <c r="H884">
        <v>233015</v>
      </c>
      <c r="I884">
        <v>0</v>
      </c>
    </row>
    <row r="885" spans="1:9" x14ac:dyDescent="0.3">
      <c r="A885" t="s">
        <v>592</v>
      </c>
      <c r="B885" s="1">
        <v>0.44419532394997002</v>
      </c>
      <c r="C885" s="1" t="s">
        <v>37</v>
      </c>
      <c r="D885" t="s">
        <v>22</v>
      </c>
      <c r="E885">
        <v>269717.77</v>
      </c>
      <c r="F885">
        <v>272160</v>
      </c>
      <c r="G885" s="2">
        <v>0.99102649176954738</v>
      </c>
      <c r="H885">
        <v>133018</v>
      </c>
      <c r="I885">
        <v>0</v>
      </c>
    </row>
    <row r="886" spans="1:9" x14ac:dyDescent="0.3">
      <c r="A886" t="s">
        <v>726</v>
      </c>
      <c r="B886" s="1">
        <v>0.86524097203600103</v>
      </c>
      <c r="C886" s="1" t="s">
        <v>22</v>
      </c>
      <c r="D886" t="s">
        <v>22</v>
      </c>
      <c r="E886">
        <v>268880</v>
      </c>
      <c r="F886">
        <v>273460</v>
      </c>
      <c r="G886" s="2">
        <v>0.98325166386308782</v>
      </c>
      <c r="H886">
        <v>549608</v>
      </c>
      <c r="I886">
        <v>0</v>
      </c>
    </row>
    <row r="887" spans="1:9" x14ac:dyDescent="0.3">
      <c r="A887" t="s">
        <v>724</v>
      </c>
      <c r="B887" s="1">
        <v>0.51896496681904203</v>
      </c>
      <c r="C887" s="1" t="s">
        <v>37</v>
      </c>
      <c r="D887" t="s">
        <v>1300</v>
      </c>
      <c r="E887">
        <v>53576</v>
      </c>
      <c r="F887">
        <v>319632</v>
      </c>
      <c r="G887" s="2">
        <v>0.16761776042448817</v>
      </c>
      <c r="H887">
        <v>724070</v>
      </c>
      <c r="I887">
        <v>724070</v>
      </c>
    </row>
    <row r="888" spans="1:9" x14ac:dyDescent="0.3">
      <c r="A888" t="s">
        <v>1131</v>
      </c>
      <c r="B888" s="1">
        <v>0.39551572857641698</v>
      </c>
      <c r="C888" s="1" t="s">
        <v>37</v>
      </c>
      <c r="D888" t="s">
        <v>1299</v>
      </c>
      <c r="E888">
        <v>155200</v>
      </c>
      <c r="F888">
        <v>155200</v>
      </c>
      <c r="G888" s="2">
        <v>1</v>
      </c>
      <c r="H888">
        <v>344872</v>
      </c>
      <c r="I888">
        <v>0</v>
      </c>
    </row>
    <row r="889" spans="1:9" x14ac:dyDescent="0.3">
      <c r="A889" t="s">
        <v>734</v>
      </c>
      <c r="B889" s="1">
        <v>0.55624116261078105</v>
      </c>
      <c r="C889" s="1" t="s">
        <v>1298</v>
      </c>
      <c r="D889" t="s">
        <v>1299</v>
      </c>
      <c r="E889">
        <v>171250</v>
      </c>
      <c r="F889">
        <v>171250</v>
      </c>
      <c r="G889" s="2">
        <v>1</v>
      </c>
      <c r="H889">
        <v>371684</v>
      </c>
      <c r="I889">
        <v>0</v>
      </c>
    </row>
    <row r="890" spans="1:9" x14ac:dyDescent="0.3">
      <c r="A890" t="s">
        <v>834</v>
      </c>
      <c r="B890" s="1">
        <v>0.755112377731599</v>
      </c>
      <c r="C890" s="1" t="s">
        <v>22</v>
      </c>
      <c r="D890" t="s">
        <v>22</v>
      </c>
      <c r="E890">
        <v>254254</v>
      </c>
      <c r="F890">
        <v>254254</v>
      </c>
      <c r="G890" s="2">
        <v>1</v>
      </c>
      <c r="H890">
        <v>400693</v>
      </c>
      <c r="I890">
        <v>0</v>
      </c>
    </row>
    <row r="891" spans="1:9" x14ac:dyDescent="0.3">
      <c r="A891" t="s">
        <v>886</v>
      </c>
      <c r="B891" s="1">
        <v>0.178819779765194</v>
      </c>
      <c r="C891" s="1" t="s">
        <v>37</v>
      </c>
      <c r="D891" t="s">
        <v>22</v>
      </c>
      <c r="E891">
        <v>557100</v>
      </c>
      <c r="F891">
        <v>557100</v>
      </c>
      <c r="G891" s="2">
        <v>1</v>
      </c>
      <c r="H891">
        <v>700589</v>
      </c>
      <c r="I891">
        <v>0</v>
      </c>
    </row>
    <row r="892" spans="1:9" x14ac:dyDescent="0.3">
      <c r="A892" t="s">
        <v>393</v>
      </c>
      <c r="B892" s="1">
        <v>0.65910864098686495</v>
      </c>
      <c r="C892" s="1" t="s">
        <v>22</v>
      </c>
      <c r="D892" t="s">
        <v>22</v>
      </c>
      <c r="E892">
        <v>152867</v>
      </c>
      <c r="F892">
        <v>238469</v>
      </c>
      <c r="G892" s="2">
        <v>0.64103510309516121</v>
      </c>
      <c r="H892">
        <v>455173</v>
      </c>
      <c r="I892">
        <v>455173</v>
      </c>
    </row>
    <row r="893" spans="1:9" x14ac:dyDescent="0.3">
      <c r="A893" t="s">
        <v>743</v>
      </c>
      <c r="B893" s="1">
        <v>0.42372521387730699</v>
      </c>
      <c r="C893" s="1" t="s">
        <v>37</v>
      </c>
      <c r="D893" t="s">
        <v>22</v>
      </c>
      <c r="E893">
        <v>683480</v>
      </c>
      <c r="F893">
        <v>683480</v>
      </c>
      <c r="G893" s="2">
        <v>1</v>
      </c>
      <c r="H893">
        <v>677592</v>
      </c>
      <c r="I893">
        <v>0</v>
      </c>
    </row>
    <row r="894" spans="1:9" x14ac:dyDescent="0.3">
      <c r="A894" t="s">
        <v>1084</v>
      </c>
      <c r="B894" s="1">
        <v>0.21287830756363299</v>
      </c>
      <c r="C894" s="1" t="s">
        <v>37</v>
      </c>
      <c r="D894" t="s">
        <v>22</v>
      </c>
      <c r="E894">
        <v>99214.89</v>
      </c>
      <c r="F894">
        <v>467457</v>
      </c>
      <c r="G894" s="2">
        <v>0.21224388553385659</v>
      </c>
      <c r="H894">
        <v>0</v>
      </c>
      <c r="I894">
        <v>0</v>
      </c>
    </row>
    <row r="895" spans="1:9" x14ac:dyDescent="0.3">
      <c r="A895" t="s">
        <v>306</v>
      </c>
      <c r="B895" s="1">
        <v>0.752016822536827</v>
      </c>
      <c r="C895" s="1" t="s">
        <v>22</v>
      </c>
      <c r="D895" t="s">
        <v>1299</v>
      </c>
      <c r="E895">
        <v>270644</v>
      </c>
      <c r="F895">
        <v>270644</v>
      </c>
      <c r="G895" s="2">
        <v>1</v>
      </c>
      <c r="H895">
        <v>561722</v>
      </c>
      <c r="I895">
        <v>0</v>
      </c>
    </row>
    <row r="896" spans="1:9" x14ac:dyDescent="0.3">
      <c r="A896" t="s">
        <v>355</v>
      </c>
      <c r="B896" s="1">
        <v>0.63242607774332404</v>
      </c>
      <c r="C896" s="1" t="s">
        <v>22</v>
      </c>
      <c r="D896" t="s">
        <v>1300</v>
      </c>
      <c r="E896">
        <v>418885.13</v>
      </c>
      <c r="F896">
        <v>447454</v>
      </c>
      <c r="G896" s="2">
        <v>0.93615238661404299</v>
      </c>
      <c r="H896">
        <v>519001</v>
      </c>
      <c r="I896">
        <v>0</v>
      </c>
    </row>
    <row r="897" spans="1:9" x14ac:dyDescent="0.3">
      <c r="A897" t="s">
        <v>194</v>
      </c>
      <c r="B897" s="1">
        <v>0.64778485011833098</v>
      </c>
      <c r="C897" s="1" t="s">
        <v>22</v>
      </c>
      <c r="D897" t="s">
        <v>1300</v>
      </c>
      <c r="E897">
        <v>297152.34999999998</v>
      </c>
      <c r="F897">
        <v>300352</v>
      </c>
      <c r="G897" s="2">
        <v>0.98934699952056249</v>
      </c>
      <c r="H897">
        <v>468234</v>
      </c>
      <c r="I897">
        <v>0</v>
      </c>
    </row>
    <row r="898" spans="1:9" x14ac:dyDescent="0.3">
      <c r="A898" t="s">
        <v>1161</v>
      </c>
      <c r="B898" s="1">
        <v>0.24831306118801499</v>
      </c>
      <c r="C898" s="1" t="s">
        <v>37</v>
      </c>
      <c r="D898" t="s">
        <v>1299</v>
      </c>
      <c r="E898">
        <v>23113</v>
      </c>
      <c r="F898">
        <v>416034</v>
      </c>
      <c r="G898" s="2">
        <v>5.5555555555555552E-2</v>
      </c>
      <c r="H898">
        <v>0</v>
      </c>
      <c r="I898">
        <v>0</v>
      </c>
    </row>
    <row r="899" spans="1:9" x14ac:dyDescent="0.3">
      <c r="A899" t="s">
        <v>75</v>
      </c>
      <c r="B899" s="1">
        <v>0.91628735455849597</v>
      </c>
      <c r="C899" s="1" t="s">
        <v>22</v>
      </c>
      <c r="D899" t="s">
        <v>1300</v>
      </c>
      <c r="E899">
        <v>391252</v>
      </c>
      <c r="F899">
        <v>454560</v>
      </c>
      <c r="G899" s="2">
        <v>0.86072685674058436</v>
      </c>
      <c r="H899">
        <v>455188</v>
      </c>
      <c r="I899">
        <v>0</v>
      </c>
    </row>
    <row r="900" spans="1:9" x14ac:dyDescent="0.3">
      <c r="A900" t="s">
        <v>1016</v>
      </c>
      <c r="B900" s="1">
        <v>0.364116817407038</v>
      </c>
      <c r="C900" s="1" t="s">
        <v>37</v>
      </c>
      <c r="D900" t="s">
        <v>22</v>
      </c>
      <c r="E900">
        <v>551589.72</v>
      </c>
      <c r="F900">
        <v>578160</v>
      </c>
      <c r="G900" s="2">
        <v>0.95404337899543379</v>
      </c>
      <c r="H900">
        <v>443764</v>
      </c>
      <c r="I900">
        <v>0</v>
      </c>
    </row>
    <row r="901" spans="1:9" x14ac:dyDescent="0.3">
      <c r="A901" t="s">
        <v>1285</v>
      </c>
      <c r="B901" s="1">
        <v>0.13496532503002101</v>
      </c>
      <c r="C901" s="1" t="s">
        <v>37</v>
      </c>
      <c r="D901" t="s">
        <v>1299</v>
      </c>
      <c r="E901">
        <v>329666</v>
      </c>
      <c r="F901">
        <v>394384</v>
      </c>
      <c r="G901" s="2">
        <v>0.83590105075256604</v>
      </c>
      <c r="H901">
        <v>505502</v>
      </c>
      <c r="I901">
        <v>0</v>
      </c>
    </row>
    <row r="902" spans="1:9" x14ac:dyDescent="0.3">
      <c r="A902" t="s">
        <v>492</v>
      </c>
      <c r="B902" s="1">
        <v>0.64778485011833098</v>
      </c>
      <c r="C902" s="1" t="s">
        <v>22</v>
      </c>
      <c r="D902" t="s">
        <v>22</v>
      </c>
      <c r="E902">
        <v>145530</v>
      </c>
      <c r="F902">
        <v>270270</v>
      </c>
      <c r="G902" s="2">
        <v>0.53846153846153844</v>
      </c>
      <c r="H902">
        <v>415425</v>
      </c>
      <c r="I902">
        <v>415425</v>
      </c>
    </row>
    <row r="903" spans="1:9" x14ac:dyDescent="0.3">
      <c r="A903" t="s">
        <v>1178</v>
      </c>
      <c r="B903" s="1">
        <v>0.37969037943470502</v>
      </c>
      <c r="C903" s="1" t="s">
        <v>37</v>
      </c>
      <c r="D903" t="s">
        <v>22</v>
      </c>
      <c r="E903">
        <v>159780</v>
      </c>
      <c r="F903">
        <v>520380</v>
      </c>
      <c r="G903" s="2">
        <v>0.30704485183904068</v>
      </c>
      <c r="H903">
        <v>741764</v>
      </c>
      <c r="I903">
        <v>741764</v>
      </c>
    </row>
    <row r="904" spans="1:9" x14ac:dyDescent="0.3">
      <c r="A904" t="s">
        <v>522</v>
      </c>
      <c r="B904" s="1">
        <v>0.59691192366771895</v>
      </c>
      <c r="C904" s="1" t="s">
        <v>1298</v>
      </c>
      <c r="D904" t="s">
        <v>22</v>
      </c>
      <c r="E904">
        <v>429452</v>
      </c>
      <c r="F904">
        <v>474684</v>
      </c>
      <c r="G904" s="2">
        <v>0.90471134481044235</v>
      </c>
      <c r="H904">
        <v>345773</v>
      </c>
      <c r="I904">
        <v>0</v>
      </c>
    </row>
    <row r="905" spans="1:9" x14ac:dyDescent="0.3">
      <c r="A905" t="s">
        <v>720</v>
      </c>
      <c r="B905" s="1">
        <v>0.55624116261078105</v>
      </c>
      <c r="C905" s="1" t="s">
        <v>1298</v>
      </c>
      <c r="D905" t="s">
        <v>1299</v>
      </c>
      <c r="E905">
        <v>249965.14</v>
      </c>
      <c r="F905">
        <v>253680</v>
      </c>
      <c r="G905" s="2">
        <v>0.98535611794386635</v>
      </c>
      <c r="H905">
        <v>664489</v>
      </c>
      <c r="I905">
        <v>0</v>
      </c>
    </row>
    <row r="906" spans="1:9" x14ac:dyDescent="0.3">
      <c r="A906" t="s">
        <v>1203</v>
      </c>
      <c r="B906" s="1">
        <v>0.33755126425418902</v>
      </c>
      <c r="C906" s="1" t="s">
        <v>37</v>
      </c>
      <c r="D906" t="s">
        <v>22</v>
      </c>
      <c r="E906">
        <v>274398</v>
      </c>
      <c r="F906">
        <v>274398</v>
      </c>
      <c r="G906" s="2">
        <v>1</v>
      </c>
      <c r="H906">
        <v>344376</v>
      </c>
      <c r="I906">
        <v>0</v>
      </c>
    </row>
    <row r="907" spans="1:9" x14ac:dyDescent="0.3">
      <c r="A907" t="s">
        <v>477</v>
      </c>
      <c r="B907" s="1">
        <v>0.702526315849204</v>
      </c>
      <c r="C907" s="1" t="s">
        <v>22</v>
      </c>
      <c r="D907" t="s">
        <v>22</v>
      </c>
      <c r="E907">
        <v>187221</v>
      </c>
      <c r="F907">
        <v>187221</v>
      </c>
      <c r="G907" s="2">
        <v>1</v>
      </c>
      <c r="H907">
        <v>70580</v>
      </c>
      <c r="I907">
        <v>0</v>
      </c>
    </row>
    <row r="908" spans="1:9" x14ac:dyDescent="0.3">
      <c r="A908" t="s">
        <v>416</v>
      </c>
      <c r="B908" s="1">
        <v>0.48147644794939498</v>
      </c>
      <c r="C908" s="1" t="s">
        <v>37</v>
      </c>
      <c r="D908" t="s">
        <v>22</v>
      </c>
      <c r="E908">
        <v>199219</v>
      </c>
      <c r="F908">
        <v>301904</v>
      </c>
      <c r="G908" s="2">
        <v>0.65987532460649745</v>
      </c>
      <c r="H908">
        <v>542474</v>
      </c>
      <c r="I908">
        <v>542474</v>
      </c>
    </row>
    <row r="909" spans="1:9" x14ac:dyDescent="0.3">
      <c r="A909" t="s">
        <v>189</v>
      </c>
      <c r="B909" s="1">
        <v>0.95448134079900504</v>
      </c>
      <c r="C909" s="1" t="s">
        <v>22</v>
      </c>
      <c r="D909" t="s">
        <v>22</v>
      </c>
      <c r="E909">
        <v>214184</v>
      </c>
      <c r="F909">
        <v>270512</v>
      </c>
      <c r="G909" s="2">
        <v>0.79177263855207902</v>
      </c>
      <c r="H909">
        <v>712211</v>
      </c>
      <c r="I909">
        <v>0</v>
      </c>
    </row>
    <row r="910" spans="1:9" x14ac:dyDescent="0.3">
      <c r="A910" t="s">
        <v>1044</v>
      </c>
      <c r="B910" s="1">
        <v>0.33755126425418902</v>
      </c>
      <c r="C910" s="1" t="s">
        <v>37</v>
      </c>
      <c r="D910" t="s">
        <v>22</v>
      </c>
      <c r="E910">
        <v>222013</v>
      </c>
      <c r="F910">
        <v>242196</v>
      </c>
      <c r="G910" s="2">
        <v>0.91666666666666663</v>
      </c>
      <c r="H910">
        <v>492130</v>
      </c>
      <c r="I910">
        <v>0</v>
      </c>
    </row>
    <row r="911" spans="1:9" x14ac:dyDescent="0.3">
      <c r="A911" t="s">
        <v>188</v>
      </c>
      <c r="B911" s="1">
        <v>0.86328547813004397</v>
      </c>
      <c r="C911" s="1" t="s">
        <v>22</v>
      </c>
      <c r="D911" t="s">
        <v>1299</v>
      </c>
      <c r="E911">
        <v>356984</v>
      </c>
      <c r="F911">
        <v>387728</v>
      </c>
      <c r="G911" s="2">
        <v>0.9207072999628606</v>
      </c>
      <c r="H911">
        <v>418448</v>
      </c>
      <c r="I911">
        <v>0</v>
      </c>
    </row>
    <row r="912" spans="1:9" x14ac:dyDescent="0.3">
      <c r="A912" t="s">
        <v>1015</v>
      </c>
      <c r="B912" s="1">
        <v>0.403513578893203</v>
      </c>
      <c r="C912" s="1" t="s">
        <v>37</v>
      </c>
      <c r="D912" t="s">
        <v>22</v>
      </c>
      <c r="E912">
        <v>175861</v>
      </c>
      <c r="F912">
        <v>447783</v>
      </c>
      <c r="G912" s="2">
        <v>0.39273710703622067</v>
      </c>
      <c r="H912">
        <v>533910</v>
      </c>
      <c r="I912">
        <v>533910</v>
      </c>
    </row>
    <row r="913" spans="1:9" x14ac:dyDescent="0.3">
      <c r="A913" t="s">
        <v>607</v>
      </c>
      <c r="B913" s="1">
        <v>0.65535341806320102</v>
      </c>
      <c r="C913" s="1" t="s">
        <v>22</v>
      </c>
      <c r="D913" t="s">
        <v>1299</v>
      </c>
      <c r="E913">
        <v>279969</v>
      </c>
      <c r="F913">
        <v>363780</v>
      </c>
      <c r="G913" s="2">
        <v>0.76961075375226784</v>
      </c>
      <c r="H913">
        <v>624014</v>
      </c>
      <c r="I913">
        <v>0</v>
      </c>
    </row>
    <row r="914" spans="1:9" x14ac:dyDescent="0.3">
      <c r="A914" t="s">
        <v>69</v>
      </c>
      <c r="B914" s="1">
        <v>0.97278688204783303</v>
      </c>
      <c r="C914" s="1" t="s">
        <v>22</v>
      </c>
      <c r="D914" t="s">
        <v>22</v>
      </c>
      <c r="E914">
        <v>206896</v>
      </c>
      <c r="F914">
        <v>214968</v>
      </c>
      <c r="G914" s="2">
        <v>0.96245022514978973</v>
      </c>
      <c r="H914">
        <v>293997</v>
      </c>
      <c r="I914">
        <v>0</v>
      </c>
    </row>
    <row r="915" spans="1:9" x14ac:dyDescent="0.3">
      <c r="A915" t="s">
        <v>701</v>
      </c>
      <c r="B915" s="1">
        <v>0.56035183204391403</v>
      </c>
      <c r="C915" s="1" t="s">
        <v>1298</v>
      </c>
      <c r="D915" t="s">
        <v>1299</v>
      </c>
      <c r="E915">
        <v>254475</v>
      </c>
      <c r="F915">
        <v>299250</v>
      </c>
      <c r="G915" s="2">
        <v>0.85037593984962401</v>
      </c>
      <c r="H915">
        <v>814357</v>
      </c>
      <c r="I915">
        <v>0</v>
      </c>
    </row>
    <row r="916" spans="1:9" x14ac:dyDescent="0.3">
      <c r="A916" t="s">
        <v>911</v>
      </c>
      <c r="B916" s="1">
        <v>0.46485663160254698</v>
      </c>
      <c r="C916" s="1" t="s">
        <v>37</v>
      </c>
      <c r="D916" t="s">
        <v>1299</v>
      </c>
      <c r="E916">
        <v>331380.799999999</v>
      </c>
      <c r="F916">
        <v>334723</v>
      </c>
      <c r="G916" s="2">
        <v>0.9900150273509708</v>
      </c>
      <c r="H916">
        <v>438242</v>
      </c>
      <c r="I916">
        <v>0</v>
      </c>
    </row>
    <row r="917" spans="1:9" x14ac:dyDescent="0.3">
      <c r="A917" t="s">
        <v>369</v>
      </c>
      <c r="B917" s="1">
        <v>0.78461414253469197</v>
      </c>
      <c r="C917" s="1" t="s">
        <v>22</v>
      </c>
      <c r="D917" t="s">
        <v>1300</v>
      </c>
      <c r="E917">
        <v>812895</v>
      </c>
      <c r="F917">
        <v>812895</v>
      </c>
      <c r="G917" s="2">
        <v>1</v>
      </c>
      <c r="H917">
        <v>500464</v>
      </c>
      <c r="I917">
        <v>0</v>
      </c>
    </row>
    <row r="918" spans="1:9" x14ac:dyDescent="0.3">
      <c r="A918" t="s">
        <v>758</v>
      </c>
      <c r="B918" s="1">
        <v>0.616793760280818</v>
      </c>
      <c r="C918" s="1" t="s">
        <v>22</v>
      </c>
      <c r="D918" t="s">
        <v>22</v>
      </c>
      <c r="E918">
        <v>250500</v>
      </c>
      <c r="F918">
        <v>250500</v>
      </c>
      <c r="G918" s="2">
        <v>1</v>
      </c>
      <c r="H918">
        <v>516623</v>
      </c>
      <c r="I918">
        <v>0</v>
      </c>
    </row>
    <row r="919" spans="1:9" x14ac:dyDescent="0.3">
      <c r="A919" t="s">
        <v>1208</v>
      </c>
      <c r="B919" s="1">
        <v>0.23308432885171801</v>
      </c>
      <c r="C919" s="1" t="s">
        <v>37</v>
      </c>
      <c r="D919" t="s">
        <v>1298</v>
      </c>
      <c r="E919">
        <v>180934.18</v>
      </c>
      <c r="F919">
        <v>457560</v>
      </c>
      <c r="G919" s="2">
        <v>0.39543268642363844</v>
      </c>
      <c r="H919">
        <v>0</v>
      </c>
      <c r="I919">
        <v>0</v>
      </c>
    </row>
    <row r="920" spans="1:9" x14ac:dyDescent="0.3">
      <c r="A920" t="s">
        <v>181</v>
      </c>
      <c r="B920" s="1">
        <v>0.79294494856370201</v>
      </c>
      <c r="C920" s="1" t="s">
        <v>22</v>
      </c>
      <c r="D920" t="s">
        <v>1299</v>
      </c>
      <c r="E920">
        <v>156120</v>
      </c>
      <c r="F920">
        <v>156120</v>
      </c>
      <c r="G920" s="2">
        <v>1</v>
      </c>
      <c r="H920">
        <v>265554</v>
      </c>
      <c r="I920">
        <v>0</v>
      </c>
    </row>
    <row r="921" spans="1:9" x14ac:dyDescent="0.3">
      <c r="A921" t="s">
        <v>1117</v>
      </c>
      <c r="B921" s="1">
        <v>0.32280664885097099</v>
      </c>
      <c r="C921" s="1" t="s">
        <v>37</v>
      </c>
      <c r="D921" t="s">
        <v>1298</v>
      </c>
      <c r="E921">
        <v>218724</v>
      </c>
      <c r="F921">
        <v>298260</v>
      </c>
      <c r="G921" s="2">
        <v>0.73333333333333328</v>
      </c>
      <c r="H921">
        <v>489599</v>
      </c>
      <c r="I921">
        <v>489599</v>
      </c>
    </row>
    <row r="922" spans="1:9" x14ac:dyDescent="0.3">
      <c r="A922" t="s">
        <v>180</v>
      </c>
      <c r="B922" s="1">
        <v>0.69551237074285899</v>
      </c>
      <c r="C922" s="1" t="s">
        <v>22</v>
      </c>
      <c r="D922" t="s">
        <v>22</v>
      </c>
      <c r="E922">
        <v>233455.38</v>
      </c>
      <c r="F922">
        <v>251750</v>
      </c>
      <c r="G922" s="2">
        <v>0.92733020854021853</v>
      </c>
      <c r="H922">
        <v>90903</v>
      </c>
      <c r="I922">
        <v>0</v>
      </c>
    </row>
    <row r="923" spans="1:9" x14ac:dyDescent="0.3">
      <c r="A923" t="s">
        <v>846</v>
      </c>
      <c r="B923" s="1">
        <v>0.46900572329680601</v>
      </c>
      <c r="C923" s="1" t="s">
        <v>37</v>
      </c>
      <c r="D923" t="s">
        <v>1299</v>
      </c>
      <c r="E923">
        <v>203980</v>
      </c>
      <c r="F923">
        <v>252967</v>
      </c>
      <c r="G923" s="2">
        <v>0.80635023540619921</v>
      </c>
      <c r="H923">
        <v>602151</v>
      </c>
      <c r="I923">
        <v>0</v>
      </c>
    </row>
    <row r="924" spans="1:9" x14ac:dyDescent="0.3">
      <c r="A924" t="s">
        <v>361</v>
      </c>
      <c r="B924" s="1">
        <v>0.68121060193538696</v>
      </c>
      <c r="C924" s="1" t="s">
        <v>22</v>
      </c>
      <c r="D924" t="s">
        <v>1300</v>
      </c>
      <c r="E924">
        <v>622370</v>
      </c>
      <c r="F924">
        <v>622370</v>
      </c>
      <c r="G924" s="2">
        <v>1</v>
      </c>
      <c r="H924">
        <v>438155</v>
      </c>
      <c r="I924">
        <v>0</v>
      </c>
    </row>
    <row r="925" spans="1:9" x14ac:dyDescent="0.3">
      <c r="A925" t="s">
        <v>778</v>
      </c>
      <c r="B925" s="1">
        <v>0.39153738394857002</v>
      </c>
      <c r="C925" s="1" t="s">
        <v>37</v>
      </c>
      <c r="D925" t="s">
        <v>1300</v>
      </c>
      <c r="E925">
        <v>39958</v>
      </c>
      <c r="F925">
        <v>279706</v>
      </c>
      <c r="G925" s="2">
        <v>0.14285714285714285</v>
      </c>
      <c r="H925">
        <v>0</v>
      </c>
      <c r="I925">
        <v>0</v>
      </c>
    </row>
    <row r="926" spans="1:9" x14ac:dyDescent="0.3">
      <c r="A926" t="s">
        <v>439</v>
      </c>
      <c r="B926" s="1">
        <v>0.64014133976186605</v>
      </c>
      <c r="C926" s="1" t="s">
        <v>22</v>
      </c>
      <c r="D926" t="s">
        <v>1300</v>
      </c>
      <c r="E926">
        <v>226856</v>
      </c>
      <c r="F926">
        <v>446264</v>
      </c>
      <c r="G926" s="2">
        <v>0.5083448362404317</v>
      </c>
      <c r="H926">
        <v>0</v>
      </c>
      <c r="I926">
        <v>0</v>
      </c>
    </row>
    <row r="927" spans="1:9" x14ac:dyDescent="0.3">
      <c r="A927" t="s">
        <v>1058</v>
      </c>
      <c r="B927" s="1">
        <v>0.47731620371854</v>
      </c>
      <c r="C927" s="1" t="s">
        <v>37</v>
      </c>
      <c r="D927" t="s">
        <v>22</v>
      </c>
      <c r="E927">
        <v>349315</v>
      </c>
      <c r="F927">
        <v>391041</v>
      </c>
      <c r="G927" s="2">
        <v>0.89329507647535678</v>
      </c>
      <c r="H927">
        <v>409007</v>
      </c>
      <c r="I927">
        <v>0</v>
      </c>
    </row>
    <row r="928" spans="1:9" x14ac:dyDescent="0.3">
      <c r="A928" t="s">
        <v>503</v>
      </c>
      <c r="B928" s="1">
        <v>0.47731620371854</v>
      </c>
      <c r="C928" s="1" t="s">
        <v>37</v>
      </c>
      <c r="D928" t="s">
        <v>1299</v>
      </c>
      <c r="E928">
        <v>63773</v>
      </c>
      <c r="F928">
        <v>225276</v>
      </c>
      <c r="G928" s="2">
        <v>0.28308830057351869</v>
      </c>
      <c r="H928">
        <v>499927</v>
      </c>
      <c r="I928">
        <v>499927</v>
      </c>
    </row>
    <row r="929" spans="1:9" x14ac:dyDescent="0.3">
      <c r="A929" t="s">
        <v>652</v>
      </c>
      <c r="B929" s="1">
        <v>0.56035183204391403</v>
      </c>
      <c r="C929" s="1" t="s">
        <v>1298</v>
      </c>
      <c r="D929" t="s">
        <v>1300</v>
      </c>
      <c r="E929">
        <v>290070</v>
      </c>
      <c r="F929">
        <v>438136</v>
      </c>
      <c r="G929" s="2">
        <v>0.66205470447532278</v>
      </c>
      <c r="H929">
        <v>880376</v>
      </c>
      <c r="I929">
        <v>880376</v>
      </c>
    </row>
    <row r="930" spans="1:9" x14ac:dyDescent="0.3">
      <c r="A930" t="s">
        <v>411</v>
      </c>
      <c r="B930" s="1">
        <v>0.67392734054356096</v>
      </c>
      <c r="C930" s="1" t="s">
        <v>22</v>
      </c>
      <c r="D930" t="s">
        <v>22</v>
      </c>
      <c r="E930">
        <v>221088</v>
      </c>
      <c r="F930">
        <v>278018</v>
      </c>
      <c r="G930" s="2">
        <v>0.7952290858865253</v>
      </c>
      <c r="H930">
        <v>399084</v>
      </c>
      <c r="I930">
        <v>0</v>
      </c>
    </row>
    <row r="931" spans="1:9" x14ac:dyDescent="0.3">
      <c r="A931" t="s">
        <v>1074</v>
      </c>
      <c r="B931" s="1">
        <v>0.33383396979597402</v>
      </c>
      <c r="C931" s="1" t="s">
        <v>37</v>
      </c>
      <c r="D931" t="s">
        <v>1299</v>
      </c>
      <c r="E931">
        <v>109807.79</v>
      </c>
      <c r="F931">
        <v>577101</v>
      </c>
      <c r="G931" s="2">
        <v>0.19027482191158912</v>
      </c>
      <c r="H931">
        <v>0</v>
      </c>
      <c r="I931">
        <v>0</v>
      </c>
    </row>
    <row r="932" spans="1:9" x14ac:dyDescent="0.3">
      <c r="A932" t="s">
        <v>351</v>
      </c>
      <c r="B932" s="1">
        <v>0.94666497289263296</v>
      </c>
      <c r="C932" s="1" t="s">
        <v>22</v>
      </c>
      <c r="D932" t="s">
        <v>1300</v>
      </c>
      <c r="E932">
        <v>299923.71999999997</v>
      </c>
      <c r="F932">
        <v>304381</v>
      </c>
      <c r="G932" s="2">
        <v>0.98535624759758322</v>
      </c>
      <c r="H932">
        <v>336953</v>
      </c>
      <c r="I932">
        <v>0</v>
      </c>
    </row>
    <row r="933" spans="1:9" x14ac:dyDescent="0.3">
      <c r="A933" t="s">
        <v>363</v>
      </c>
      <c r="B933" s="1">
        <v>0.71287025237131796</v>
      </c>
      <c r="C933" s="1" t="s">
        <v>22</v>
      </c>
      <c r="D933" t="s">
        <v>22</v>
      </c>
      <c r="E933">
        <v>254628</v>
      </c>
      <c r="F933">
        <v>297768</v>
      </c>
      <c r="G933" s="2">
        <v>0.85512210848714432</v>
      </c>
      <c r="H933">
        <v>427121</v>
      </c>
      <c r="I933">
        <v>0</v>
      </c>
    </row>
    <row r="934" spans="1:9" x14ac:dyDescent="0.3">
      <c r="A934" t="s">
        <v>1072</v>
      </c>
      <c r="B934" s="1">
        <v>0.29784332864674101</v>
      </c>
      <c r="C934" s="1" t="s">
        <v>37</v>
      </c>
      <c r="D934" t="s">
        <v>22</v>
      </c>
      <c r="E934">
        <v>93321.76</v>
      </c>
      <c r="F934">
        <v>202741</v>
      </c>
      <c r="G934" s="2">
        <v>0.4603003832475917</v>
      </c>
      <c r="H934">
        <v>540885</v>
      </c>
      <c r="I934">
        <v>540885</v>
      </c>
    </row>
    <row r="935" spans="1:9" x14ac:dyDescent="0.3">
      <c r="A935" t="s">
        <v>811</v>
      </c>
      <c r="B935" s="1">
        <v>0.32646132727924998</v>
      </c>
      <c r="C935" s="1" t="s">
        <v>37</v>
      </c>
      <c r="D935" t="s">
        <v>1298</v>
      </c>
      <c r="E935">
        <v>498645</v>
      </c>
      <c r="F935">
        <v>578580</v>
      </c>
      <c r="G935" s="2">
        <v>0.86184278751425902</v>
      </c>
      <c r="H935">
        <v>657562</v>
      </c>
      <c r="I935">
        <v>0</v>
      </c>
    </row>
    <row r="936" spans="1:9" x14ac:dyDescent="0.3">
      <c r="A936" t="s">
        <v>271</v>
      </c>
      <c r="B936" s="1">
        <v>0.78741781425958801</v>
      </c>
      <c r="C936" s="1" t="s">
        <v>22</v>
      </c>
      <c r="D936" t="s">
        <v>22</v>
      </c>
      <c r="E936">
        <v>364281</v>
      </c>
      <c r="F936">
        <v>486149</v>
      </c>
      <c r="G936" s="2">
        <v>0.74931965302818682</v>
      </c>
      <c r="H936">
        <v>305011</v>
      </c>
      <c r="I936">
        <v>305011</v>
      </c>
    </row>
    <row r="937" spans="1:9" x14ac:dyDescent="0.3">
      <c r="A937" t="s">
        <v>504</v>
      </c>
      <c r="B937" s="1">
        <v>0.60091614956163497</v>
      </c>
      <c r="C937" s="1" t="s">
        <v>22</v>
      </c>
      <c r="D937" t="s">
        <v>22</v>
      </c>
      <c r="E937">
        <v>214079.15</v>
      </c>
      <c r="F937">
        <v>216180</v>
      </c>
      <c r="G937" s="2">
        <v>0.99028194097511335</v>
      </c>
      <c r="H937">
        <v>403439</v>
      </c>
      <c r="I937">
        <v>0</v>
      </c>
    </row>
    <row r="938" spans="1:9" x14ac:dyDescent="0.3">
      <c r="A938" t="s">
        <v>1278</v>
      </c>
      <c r="B938" s="1">
        <v>0.19660048194333199</v>
      </c>
      <c r="C938" s="1" t="s">
        <v>37</v>
      </c>
      <c r="D938" t="s">
        <v>1298</v>
      </c>
      <c r="E938">
        <v>137315.4</v>
      </c>
      <c r="F938">
        <v>457560</v>
      </c>
      <c r="G938" s="2">
        <v>0.30010359297141359</v>
      </c>
      <c r="H938">
        <v>0</v>
      </c>
      <c r="I938">
        <v>0</v>
      </c>
    </row>
    <row r="939" spans="1:9" x14ac:dyDescent="0.3">
      <c r="A939" t="s">
        <v>466</v>
      </c>
      <c r="B939" s="1">
        <v>0.620725975084083</v>
      </c>
      <c r="C939" s="1" t="s">
        <v>22</v>
      </c>
      <c r="D939" t="s">
        <v>1300</v>
      </c>
      <c r="E939">
        <v>253160</v>
      </c>
      <c r="F939">
        <v>358932</v>
      </c>
      <c r="G939" s="2">
        <v>0.70531465570080132</v>
      </c>
      <c r="H939">
        <v>539910</v>
      </c>
      <c r="I939">
        <v>539910</v>
      </c>
    </row>
    <row r="940" spans="1:9" x14ac:dyDescent="0.3">
      <c r="A940" t="s">
        <v>704</v>
      </c>
      <c r="B940" s="1">
        <v>0.36026607147975698</v>
      </c>
      <c r="C940" s="1" t="s">
        <v>37</v>
      </c>
      <c r="D940" t="s">
        <v>22</v>
      </c>
      <c r="E940">
        <v>174543</v>
      </c>
      <c r="F940">
        <v>798817</v>
      </c>
      <c r="G940" s="2">
        <v>0.21850185962492036</v>
      </c>
      <c r="H940">
        <v>518784</v>
      </c>
      <c r="I940">
        <v>518784</v>
      </c>
    </row>
    <row r="941" spans="1:9" x14ac:dyDescent="0.3">
      <c r="A941" t="s">
        <v>880</v>
      </c>
      <c r="B941" s="1">
        <v>0.51063777446493397</v>
      </c>
      <c r="C941" s="1" t="s">
        <v>37</v>
      </c>
      <c r="D941" t="s">
        <v>1299</v>
      </c>
      <c r="E941">
        <v>541136</v>
      </c>
      <c r="F941">
        <v>633486</v>
      </c>
      <c r="G941" s="2">
        <v>0.85421935133530968</v>
      </c>
      <c r="H941">
        <v>658733</v>
      </c>
      <c r="I941">
        <v>658733</v>
      </c>
    </row>
    <row r="942" spans="1:9" x14ac:dyDescent="0.3">
      <c r="A942" t="s">
        <v>924</v>
      </c>
      <c r="B942" s="1">
        <v>0.204619196308782</v>
      </c>
      <c r="C942" s="1" t="s">
        <v>37</v>
      </c>
      <c r="D942" t="s">
        <v>1300</v>
      </c>
      <c r="E942">
        <v>108597</v>
      </c>
      <c r="F942">
        <v>235794</v>
      </c>
      <c r="G942" s="2">
        <v>0.46055879284460166</v>
      </c>
      <c r="H942">
        <v>447725</v>
      </c>
      <c r="I942">
        <v>447725</v>
      </c>
    </row>
    <row r="943" spans="1:9" x14ac:dyDescent="0.3">
      <c r="A943" t="s">
        <v>1142</v>
      </c>
      <c r="B943" s="1">
        <v>0.30486220721582702</v>
      </c>
      <c r="C943" s="1" t="s">
        <v>37</v>
      </c>
      <c r="D943" t="s">
        <v>22</v>
      </c>
      <c r="E943">
        <v>410592</v>
      </c>
      <c r="F943">
        <v>410592</v>
      </c>
      <c r="G943" s="2">
        <v>1</v>
      </c>
      <c r="H943">
        <v>378659</v>
      </c>
      <c r="I943">
        <v>0</v>
      </c>
    </row>
    <row r="944" spans="1:9" x14ac:dyDescent="0.3">
      <c r="A944" t="s">
        <v>1184</v>
      </c>
      <c r="B944" s="1">
        <v>0.270725663238926</v>
      </c>
      <c r="C944" s="1" t="s">
        <v>37</v>
      </c>
      <c r="D944" t="s">
        <v>22</v>
      </c>
      <c r="E944">
        <v>529660</v>
      </c>
      <c r="F944">
        <v>529660</v>
      </c>
      <c r="G944" s="2">
        <v>1</v>
      </c>
      <c r="H944">
        <v>647924</v>
      </c>
      <c r="I944">
        <v>0</v>
      </c>
    </row>
    <row r="945" spans="1:9" x14ac:dyDescent="0.3">
      <c r="A945" t="s">
        <v>438</v>
      </c>
      <c r="B945" s="1">
        <v>0.51896496681904203</v>
      </c>
      <c r="C945" s="1" t="s">
        <v>37</v>
      </c>
      <c r="D945" t="s">
        <v>1298</v>
      </c>
      <c r="E945">
        <v>471120</v>
      </c>
      <c r="F945">
        <v>494676</v>
      </c>
      <c r="G945" s="2">
        <v>0.95238095238095233</v>
      </c>
      <c r="H945">
        <v>314712</v>
      </c>
      <c r="I945">
        <v>0</v>
      </c>
    </row>
    <row r="946" spans="1:9" x14ac:dyDescent="0.3">
      <c r="A946" t="s">
        <v>374</v>
      </c>
      <c r="B946" s="1">
        <v>0.56035183204391403</v>
      </c>
      <c r="C946" s="1" t="s">
        <v>1298</v>
      </c>
      <c r="D946" t="s">
        <v>22</v>
      </c>
      <c r="E946">
        <v>233285</v>
      </c>
      <c r="F946">
        <v>241723</v>
      </c>
      <c r="G946" s="2">
        <v>0.96509227504209361</v>
      </c>
      <c r="H946">
        <v>297271</v>
      </c>
      <c r="I946">
        <v>0</v>
      </c>
    </row>
    <row r="947" spans="1:9" x14ac:dyDescent="0.3">
      <c r="A947" t="s">
        <v>601</v>
      </c>
      <c r="B947" s="1">
        <v>0.65535341806320102</v>
      </c>
      <c r="C947" s="1" t="s">
        <v>22</v>
      </c>
      <c r="D947" t="s">
        <v>22</v>
      </c>
      <c r="E947">
        <v>273340.17</v>
      </c>
      <c r="F947">
        <v>274626</v>
      </c>
      <c r="G947" s="2">
        <v>0.99531788687159983</v>
      </c>
      <c r="H947">
        <v>200009</v>
      </c>
      <c r="I947">
        <v>0</v>
      </c>
    </row>
    <row r="948" spans="1:9" x14ac:dyDescent="0.3">
      <c r="A948" t="s">
        <v>1213</v>
      </c>
      <c r="B948" s="1">
        <v>0.33755126425418902</v>
      </c>
      <c r="C948" s="1" t="s">
        <v>37</v>
      </c>
      <c r="D948" t="s">
        <v>1298</v>
      </c>
      <c r="E948">
        <v>648420</v>
      </c>
      <c r="F948">
        <v>648420</v>
      </c>
      <c r="G948" s="2">
        <v>1</v>
      </c>
      <c r="H948">
        <v>642346</v>
      </c>
      <c r="I948">
        <v>0</v>
      </c>
    </row>
    <row r="949" spans="1:9" x14ac:dyDescent="0.3">
      <c r="A949" t="s">
        <v>949</v>
      </c>
      <c r="B949" s="1">
        <v>0.32280664885097099</v>
      </c>
      <c r="C949" s="1" t="s">
        <v>37</v>
      </c>
      <c r="D949" t="s">
        <v>22</v>
      </c>
      <c r="E949">
        <v>487467.79</v>
      </c>
      <c r="F949">
        <v>593693</v>
      </c>
      <c r="G949" s="2">
        <v>0.82107720656972538</v>
      </c>
      <c r="H949">
        <v>567140</v>
      </c>
      <c r="I949">
        <v>567140</v>
      </c>
    </row>
    <row r="950" spans="1:9" x14ac:dyDescent="0.3">
      <c r="A950" t="s">
        <v>38</v>
      </c>
      <c r="B950" s="1">
        <v>0.98738192624325205</v>
      </c>
      <c r="C950" s="1" t="s">
        <v>22</v>
      </c>
      <c r="D950" t="s">
        <v>22</v>
      </c>
      <c r="E950">
        <v>262639</v>
      </c>
      <c r="F950">
        <v>262639</v>
      </c>
      <c r="G950" s="2">
        <v>1</v>
      </c>
      <c r="H950">
        <v>210250</v>
      </c>
      <c r="I950">
        <v>0</v>
      </c>
    </row>
    <row r="951" spans="1:9" x14ac:dyDescent="0.3">
      <c r="A951" t="s">
        <v>784</v>
      </c>
      <c r="B951" s="1">
        <v>0.56035183204391403</v>
      </c>
      <c r="C951" s="1" t="s">
        <v>1298</v>
      </c>
      <c r="D951" t="s">
        <v>22</v>
      </c>
      <c r="E951">
        <v>215053</v>
      </c>
      <c r="F951">
        <v>231742</v>
      </c>
      <c r="G951" s="2">
        <v>0.9279845690466122</v>
      </c>
      <c r="H951">
        <v>385803</v>
      </c>
      <c r="I951">
        <v>0</v>
      </c>
    </row>
    <row r="952" spans="1:9" x14ac:dyDescent="0.3">
      <c r="A952" t="s">
        <v>832</v>
      </c>
      <c r="B952" s="1">
        <v>0.46900572329680601</v>
      </c>
      <c r="C952" s="1" t="s">
        <v>37</v>
      </c>
      <c r="D952" t="s">
        <v>22</v>
      </c>
      <c r="E952">
        <v>480662</v>
      </c>
      <c r="F952">
        <v>480662</v>
      </c>
      <c r="G952" s="2">
        <v>1</v>
      </c>
      <c r="H952">
        <v>615364</v>
      </c>
      <c r="I952">
        <v>0</v>
      </c>
    </row>
    <row r="953" spans="1:9" x14ac:dyDescent="0.3">
      <c r="A953" t="s">
        <v>1181</v>
      </c>
      <c r="B953" s="1">
        <v>0.14294107605275999</v>
      </c>
      <c r="C953" s="1" t="s">
        <v>37</v>
      </c>
      <c r="D953" t="s">
        <v>22</v>
      </c>
      <c r="E953">
        <v>85335</v>
      </c>
      <c r="F953">
        <v>386365</v>
      </c>
      <c r="G953" s="2">
        <v>0.22086627929548483</v>
      </c>
      <c r="H953">
        <v>0</v>
      </c>
      <c r="I953">
        <v>0</v>
      </c>
    </row>
    <row r="954" spans="1:9" x14ac:dyDescent="0.3">
      <c r="A954" t="s">
        <v>251</v>
      </c>
      <c r="B954" s="1">
        <v>0.66284399753913203</v>
      </c>
      <c r="C954" s="1" t="s">
        <v>22</v>
      </c>
      <c r="D954" t="s">
        <v>22</v>
      </c>
      <c r="E954">
        <v>342144.58</v>
      </c>
      <c r="F954">
        <v>362268</v>
      </c>
      <c r="G954" s="2">
        <v>0.94445156624377535</v>
      </c>
      <c r="H954">
        <v>450631</v>
      </c>
      <c r="I954">
        <v>0</v>
      </c>
    </row>
    <row r="955" spans="1:9" x14ac:dyDescent="0.3">
      <c r="A955" t="s">
        <v>660</v>
      </c>
      <c r="B955" s="1">
        <v>0.64778485011833098</v>
      </c>
      <c r="C955" s="1" t="s">
        <v>22</v>
      </c>
      <c r="D955" t="s">
        <v>1300</v>
      </c>
      <c r="E955">
        <v>305488</v>
      </c>
      <c r="F955">
        <v>406736</v>
      </c>
      <c r="G955" s="2">
        <v>0.75107194838912705</v>
      </c>
      <c r="H955">
        <v>558342</v>
      </c>
      <c r="I955">
        <v>558342</v>
      </c>
    </row>
    <row r="956" spans="1:9" x14ac:dyDescent="0.3">
      <c r="A956" t="s">
        <v>588</v>
      </c>
      <c r="B956" s="1">
        <v>0.53143458992904402</v>
      </c>
      <c r="C956" s="1" t="s">
        <v>37</v>
      </c>
      <c r="D956" t="s">
        <v>1299</v>
      </c>
      <c r="E956">
        <v>154830</v>
      </c>
      <c r="F956">
        <v>154830</v>
      </c>
      <c r="G956" s="2">
        <v>1</v>
      </c>
      <c r="H956">
        <v>330174</v>
      </c>
      <c r="I956">
        <v>0</v>
      </c>
    </row>
    <row r="957" spans="1:9" x14ac:dyDescent="0.3">
      <c r="A957" t="s">
        <v>1236</v>
      </c>
      <c r="B957" s="1">
        <v>0.28071134445658502</v>
      </c>
      <c r="C957" s="1" t="s">
        <v>37</v>
      </c>
      <c r="D957" t="s">
        <v>1299</v>
      </c>
      <c r="E957">
        <v>362916.12</v>
      </c>
      <c r="F957">
        <v>388830</v>
      </c>
      <c r="G957" s="2">
        <v>0.93335421649564076</v>
      </c>
      <c r="H957">
        <v>666433</v>
      </c>
      <c r="I957">
        <v>0</v>
      </c>
    </row>
    <row r="958" spans="1:9" x14ac:dyDescent="0.3">
      <c r="A958" t="s">
        <v>656</v>
      </c>
      <c r="B958" s="1">
        <v>0.31917349601439199</v>
      </c>
      <c r="C958" s="1" t="s">
        <v>37</v>
      </c>
      <c r="D958" t="s">
        <v>1300</v>
      </c>
      <c r="E958">
        <v>323136</v>
      </c>
      <c r="F958">
        <v>376992</v>
      </c>
      <c r="G958" s="2">
        <v>0.8571428571428571</v>
      </c>
      <c r="H958">
        <v>640399</v>
      </c>
      <c r="I958">
        <v>0</v>
      </c>
    </row>
    <row r="959" spans="1:9" x14ac:dyDescent="0.3">
      <c r="A959" t="s">
        <v>319</v>
      </c>
      <c r="B959" s="1">
        <v>0.73614956200739801</v>
      </c>
      <c r="C959" s="1" t="s">
        <v>22</v>
      </c>
      <c r="D959" t="s">
        <v>22</v>
      </c>
      <c r="E959">
        <v>251052</v>
      </c>
      <c r="F959">
        <v>251052</v>
      </c>
      <c r="G959" s="2">
        <v>1</v>
      </c>
      <c r="H959">
        <v>388931</v>
      </c>
      <c r="I959">
        <v>0</v>
      </c>
    </row>
    <row r="960" spans="1:9" x14ac:dyDescent="0.3">
      <c r="A960" t="s">
        <v>220</v>
      </c>
      <c r="B960" s="1">
        <v>0.66284399753913203</v>
      </c>
      <c r="C960" s="1" t="s">
        <v>22</v>
      </c>
      <c r="D960" t="s">
        <v>22</v>
      </c>
      <c r="E960">
        <v>93613</v>
      </c>
      <c r="F960">
        <v>108015</v>
      </c>
      <c r="G960" s="2">
        <v>0.8666666666666667</v>
      </c>
      <c r="H960">
        <v>107969</v>
      </c>
      <c r="I960">
        <v>0</v>
      </c>
    </row>
    <row r="961" spans="1:9" x14ac:dyDescent="0.3">
      <c r="A961" t="s">
        <v>1146</v>
      </c>
      <c r="B961" s="1">
        <v>0.30486220721582702</v>
      </c>
      <c r="C961" s="1" t="s">
        <v>37</v>
      </c>
      <c r="D961" t="s">
        <v>22</v>
      </c>
      <c r="E961">
        <v>106455.69</v>
      </c>
      <c r="F961">
        <v>425180</v>
      </c>
      <c r="G961" s="2">
        <v>0.25037793405146058</v>
      </c>
      <c r="H961">
        <v>539741</v>
      </c>
      <c r="I961">
        <v>539741</v>
      </c>
    </row>
    <row r="962" spans="1:9" x14ac:dyDescent="0.3">
      <c r="A962" t="s">
        <v>679</v>
      </c>
      <c r="B962" s="1">
        <v>0.59691192366771895</v>
      </c>
      <c r="C962" s="1" t="s">
        <v>1298</v>
      </c>
      <c r="D962" t="s">
        <v>22</v>
      </c>
      <c r="E962">
        <v>227851</v>
      </c>
      <c r="F962">
        <v>227851</v>
      </c>
      <c r="G962" s="2">
        <v>1</v>
      </c>
      <c r="H962">
        <v>93088</v>
      </c>
      <c r="I962">
        <v>0</v>
      </c>
    </row>
    <row r="963" spans="1:9" x14ac:dyDescent="0.3">
      <c r="A963" t="s">
        <v>931</v>
      </c>
      <c r="B963" s="1">
        <v>0.44419532394997002</v>
      </c>
      <c r="C963" s="1" t="s">
        <v>37</v>
      </c>
      <c r="D963" t="s">
        <v>1299</v>
      </c>
      <c r="E963">
        <v>228720</v>
      </c>
      <c r="F963">
        <v>228720</v>
      </c>
      <c r="G963" s="2">
        <v>1</v>
      </c>
      <c r="H963">
        <v>499980</v>
      </c>
      <c r="I963">
        <v>0</v>
      </c>
    </row>
    <row r="964" spans="1:9" x14ac:dyDescent="0.3">
      <c r="A964" t="s">
        <v>96</v>
      </c>
      <c r="B964" s="1">
        <v>0.77892662583977301</v>
      </c>
      <c r="C964" s="1" t="s">
        <v>22</v>
      </c>
      <c r="D964" t="s">
        <v>22</v>
      </c>
      <c r="E964">
        <v>283555</v>
      </c>
      <c r="F964">
        <v>283792</v>
      </c>
      <c r="G964" s="2">
        <v>0.99916488132153125</v>
      </c>
      <c r="H964">
        <v>262904</v>
      </c>
      <c r="I964">
        <v>0</v>
      </c>
    </row>
    <row r="965" spans="1:9" x14ac:dyDescent="0.3">
      <c r="A965" t="s">
        <v>175</v>
      </c>
      <c r="B965" s="1">
        <v>0.89182894481229302</v>
      </c>
      <c r="C965" s="1" t="s">
        <v>22</v>
      </c>
      <c r="D965" t="s">
        <v>22</v>
      </c>
      <c r="E965">
        <v>166842</v>
      </c>
      <c r="F965">
        <v>179676</v>
      </c>
      <c r="G965" s="2">
        <v>0.9285714285714286</v>
      </c>
      <c r="H965">
        <v>119575</v>
      </c>
      <c r="I965">
        <v>0</v>
      </c>
    </row>
    <row r="966" spans="1:9" x14ac:dyDescent="0.3">
      <c r="A966" t="s">
        <v>639</v>
      </c>
      <c r="B966" s="1">
        <v>0.56445423908700998</v>
      </c>
      <c r="C966" s="1" t="s">
        <v>1298</v>
      </c>
      <c r="D966" t="s">
        <v>1300</v>
      </c>
      <c r="E966">
        <v>522271</v>
      </c>
      <c r="F966">
        <v>590286</v>
      </c>
      <c r="G966" s="2">
        <v>0.88477619323514367</v>
      </c>
      <c r="H966">
        <v>687814</v>
      </c>
      <c r="I966">
        <v>0</v>
      </c>
    </row>
    <row r="967" spans="1:9" x14ac:dyDescent="0.3">
      <c r="A967" t="s">
        <v>105</v>
      </c>
      <c r="B967" s="1">
        <v>0.85314747474829</v>
      </c>
      <c r="C967" s="1" t="s">
        <v>22</v>
      </c>
      <c r="D967" t="s">
        <v>22</v>
      </c>
      <c r="E967">
        <v>228424</v>
      </c>
      <c r="F967">
        <v>228424</v>
      </c>
      <c r="G967" s="2">
        <v>1</v>
      </c>
      <c r="H967">
        <v>238504</v>
      </c>
      <c r="I967">
        <v>0</v>
      </c>
    </row>
    <row r="968" spans="1:9" x14ac:dyDescent="0.3">
      <c r="A968" t="s">
        <v>221</v>
      </c>
      <c r="B968" s="1">
        <v>0.77892662583977301</v>
      </c>
      <c r="C968" s="1" t="s">
        <v>22</v>
      </c>
      <c r="D968" t="s">
        <v>1299</v>
      </c>
      <c r="E968">
        <v>481199</v>
      </c>
      <c r="F968">
        <v>599027</v>
      </c>
      <c r="G968" s="2">
        <v>0.80330101982047553</v>
      </c>
      <c r="H968">
        <v>207759</v>
      </c>
      <c r="I968">
        <v>0</v>
      </c>
    </row>
    <row r="969" spans="1:9" x14ac:dyDescent="0.3">
      <c r="A969" t="s">
        <v>520</v>
      </c>
      <c r="B969" s="1">
        <v>0.66284399753913203</v>
      </c>
      <c r="C969" s="1" t="s">
        <v>22</v>
      </c>
      <c r="D969" t="s">
        <v>1300</v>
      </c>
      <c r="E969">
        <v>264550</v>
      </c>
      <c r="F969">
        <v>343915</v>
      </c>
      <c r="G969" s="2">
        <v>0.76923076923076927</v>
      </c>
      <c r="H969">
        <v>786610</v>
      </c>
      <c r="I969">
        <v>0</v>
      </c>
    </row>
    <row r="970" spans="1:9" x14ac:dyDescent="0.3">
      <c r="A970" t="s">
        <v>742</v>
      </c>
      <c r="B970" s="1">
        <v>0.48147644794939498</v>
      </c>
      <c r="C970" s="1" t="s">
        <v>37</v>
      </c>
      <c r="D970" t="s">
        <v>22</v>
      </c>
      <c r="E970">
        <v>399728</v>
      </c>
      <c r="F970">
        <v>469960</v>
      </c>
      <c r="G970" s="2">
        <v>0.85055749425483018</v>
      </c>
      <c r="H970">
        <v>537712</v>
      </c>
      <c r="I970">
        <v>0</v>
      </c>
    </row>
    <row r="971" spans="1:9" x14ac:dyDescent="0.3">
      <c r="A971" t="s">
        <v>1211</v>
      </c>
      <c r="B971" s="1">
        <v>0.33013721093401199</v>
      </c>
      <c r="C971" s="1" t="s">
        <v>37</v>
      </c>
      <c r="D971" t="s">
        <v>22</v>
      </c>
      <c r="E971">
        <v>237163.06</v>
      </c>
      <c r="F971">
        <v>350189</v>
      </c>
      <c r="G971" s="2">
        <v>0.67724303162006805</v>
      </c>
      <c r="H971">
        <v>536104</v>
      </c>
      <c r="I971">
        <v>536104</v>
      </c>
    </row>
    <row r="972" spans="1:9" x14ac:dyDescent="0.3">
      <c r="A972" t="s">
        <v>934</v>
      </c>
      <c r="B972" s="1">
        <v>0.33013721093401199</v>
      </c>
      <c r="C972" s="1" t="s">
        <v>37</v>
      </c>
      <c r="D972" t="s">
        <v>22</v>
      </c>
      <c r="E972">
        <v>442510</v>
      </c>
      <c r="F972">
        <v>442510</v>
      </c>
      <c r="G972" s="2">
        <v>1</v>
      </c>
      <c r="H972">
        <v>337017</v>
      </c>
      <c r="I972">
        <v>0</v>
      </c>
    </row>
    <row r="973" spans="1:9" x14ac:dyDescent="0.3">
      <c r="A973" t="s">
        <v>1222</v>
      </c>
      <c r="B973" s="1">
        <v>0.153458729501629</v>
      </c>
      <c r="C973" s="1" t="s">
        <v>37</v>
      </c>
      <c r="D973" t="s">
        <v>1300</v>
      </c>
      <c r="E973">
        <v>172259</v>
      </c>
      <c r="F973">
        <v>322439</v>
      </c>
      <c r="G973" s="2">
        <v>0.53423748367908352</v>
      </c>
      <c r="H973">
        <v>758416</v>
      </c>
      <c r="I973">
        <v>758416</v>
      </c>
    </row>
    <row r="974" spans="1:9" x14ac:dyDescent="0.3">
      <c r="A974" t="s">
        <v>687</v>
      </c>
      <c r="B974" s="1">
        <v>0.46900572329680601</v>
      </c>
      <c r="C974" s="1" t="s">
        <v>37</v>
      </c>
      <c r="D974" t="s">
        <v>22</v>
      </c>
      <c r="E974">
        <v>208011</v>
      </c>
      <c r="F974">
        <v>235905</v>
      </c>
      <c r="G974" s="2">
        <v>0.88175748712405422</v>
      </c>
      <c r="H974">
        <v>450874</v>
      </c>
      <c r="I974">
        <v>0</v>
      </c>
    </row>
    <row r="975" spans="1:9" x14ac:dyDescent="0.3">
      <c r="A975" t="s">
        <v>764</v>
      </c>
      <c r="B975" s="1">
        <v>0.36798504709070601</v>
      </c>
      <c r="C975" s="1" t="s">
        <v>37</v>
      </c>
      <c r="D975" t="s">
        <v>22</v>
      </c>
      <c r="E975">
        <v>386022</v>
      </c>
      <c r="F975">
        <v>461862</v>
      </c>
      <c r="G975" s="2">
        <v>0.83579510762955167</v>
      </c>
      <c r="H975">
        <v>680412</v>
      </c>
      <c r="I975">
        <v>0</v>
      </c>
    </row>
    <row r="976" spans="1:9" x14ac:dyDescent="0.3">
      <c r="A976" t="s">
        <v>1249</v>
      </c>
      <c r="B976" s="1">
        <v>0.26419401397842301</v>
      </c>
      <c r="C976" s="1" t="s">
        <v>37</v>
      </c>
      <c r="D976" t="s">
        <v>22</v>
      </c>
      <c r="E976">
        <v>152234.03999999899</v>
      </c>
      <c r="F976">
        <v>478640</v>
      </c>
      <c r="G976" s="2">
        <v>0.31805540698645951</v>
      </c>
      <c r="H976">
        <v>0</v>
      </c>
      <c r="I976">
        <v>0</v>
      </c>
    </row>
    <row r="977" spans="1:9" x14ac:dyDescent="0.3">
      <c r="A977" t="s">
        <v>277</v>
      </c>
      <c r="B977" s="1">
        <v>0.62464239544738298</v>
      </c>
      <c r="C977" s="1" t="s">
        <v>22</v>
      </c>
      <c r="D977" t="s">
        <v>22</v>
      </c>
      <c r="E977">
        <v>239107</v>
      </c>
      <c r="F977">
        <v>239107</v>
      </c>
      <c r="G977" s="2">
        <v>1</v>
      </c>
      <c r="H977">
        <v>130894</v>
      </c>
      <c r="I977">
        <v>0</v>
      </c>
    </row>
    <row r="978" spans="1:9" x14ac:dyDescent="0.3">
      <c r="A978" t="s">
        <v>901</v>
      </c>
      <c r="B978" s="1">
        <v>0.42780066620284601</v>
      </c>
      <c r="C978" s="1" t="s">
        <v>37</v>
      </c>
      <c r="D978" t="s">
        <v>1300</v>
      </c>
      <c r="E978">
        <v>382558</v>
      </c>
      <c r="F978">
        <v>425520</v>
      </c>
      <c r="G978" s="2">
        <v>0.89903647302124456</v>
      </c>
      <c r="H978">
        <v>731734</v>
      </c>
      <c r="I978">
        <v>0</v>
      </c>
    </row>
    <row r="979" spans="1:9" x14ac:dyDescent="0.3">
      <c r="A979" t="s">
        <v>965</v>
      </c>
      <c r="B979" s="1">
        <v>0.37187033883513598</v>
      </c>
      <c r="C979" s="1" t="s">
        <v>37</v>
      </c>
      <c r="D979" t="s">
        <v>1299</v>
      </c>
      <c r="E979">
        <v>139160</v>
      </c>
      <c r="F979">
        <v>173950</v>
      </c>
      <c r="G979" s="2">
        <v>0.8</v>
      </c>
      <c r="H979">
        <v>390258</v>
      </c>
      <c r="I979">
        <v>0</v>
      </c>
    </row>
    <row r="980" spans="1:9" x14ac:dyDescent="0.3">
      <c r="A980" t="s">
        <v>681</v>
      </c>
      <c r="B980" s="1">
        <v>0.49813735424243699</v>
      </c>
      <c r="C980" s="1" t="s">
        <v>37</v>
      </c>
      <c r="D980" t="s">
        <v>22</v>
      </c>
      <c r="E980">
        <v>609819</v>
      </c>
      <c r="F980">
        <v>609819</v>
      </c>
      <c r="G980" s="2">
        <v>1</v>
      </c>
      <c r="H980">
        <v>428019</v>
      </c>
      <c r="I980">
        <v>0</v>
      </c>
    </row>
    <row r="981" spans="1:9" x14ac:dyDescent="0.3">
      <c r="A981" t="s">
        <v>535</v>
      </c>
      <c r="B981" s="1">
        <v>0.55624116261078105</v>
      </c>
      <c r="C981" s="1" t="s">
        <v>1298</v>
      </c>
      <c r="D981" t="s">
        <v>1300</v>
      </c>
      <c r="E981">
        <v>245993.44</v>
      </c>
      <c r="F981">
        <v>286986</v>
      </c>
      <c r="G981" s="2">
        <v>0.85716181277135473</v>
      </c>
      <c r="H981">
        <v>440865</v>
      </c>
      <c r="I981">
        <v>0</v>
      </c>
    </row>
    <row r="982" spans="1:9" x14ac:dyDescent="0.3">
      <c r="A982" t="s">
        <v>1206</v>
      </c>
      <c r="B982" s="1">
        <v>0.30840624882365397</v>
      </c>
      <c r="C982" s="1" t="s">
        <v>37</v>
      </c>
      <c r="D982" t="s">
        <v>22</v>
      </c>
      <c r="E982">
        <v>320887</v>
      </c>
      <c r="F982">
        <v>393740</v>
      </c>
      <c r="G982" s="2">
        <v>0.8149718088078427</v>
      </c>
      <c r="H982">
        <v>546811</v>
      </c>
      <c r="I982">
        <v>546811</v>
      </c>
    </row>
    <row r="983" spans="1:9" x14ac:dyDescent="0.3">
      <c r="A983" t="s">
        <v>964</v>
      </c>
      <c r="B983" s="1">
        <v>0.41156304443146302</v>
      </c>
      <c r="C983" s="1" t="s">
        <v>37</v>
      </c>
      <c r="D983" t="s">
        <v>1299</v>
      </c>
      <c r="E983">
        <v>179972</v>
      </c>
      <c r="F983">
        <v>207660</v>
      </c>
      <c r="G983" s="2">
        <v>0.8666666666666667</v>
      </c>
      <c r="H983">
        <v>237968</v>
      </c>
      <c r="I983">
        <v>0</v>
      </c>
    </row>
    <row r="984" spans="1:9" x14ac:dyDescent="0.3">
      <c r="A984" t="s">
        <v>596</v>
      </c>
      <c r="B984" s="1">
        <v>0.58077045062592403</v>
      </c>
      <c r="C984" s="1" t="s">
        <v>1298</v>
      </c>
      <c r="D984" t="s">
        <v>1300</v>
      </c>
      <c r="E984">
        <v>318660</v>
      </c>
      <c r="F984">
        <v>374265</v>
      </c>
      <c r="G984" s="2">
        <v>0.85142880044887981</v>
      </c>
      <c r="H984">
        <v>589342</v>
      </c>
      <c r="I984">
        <v>0</v>
      </c>
    </row>
    <row r="985" spans="1:9" x14ac:dyDescent="0.3">
      <c r="A985" t="s">
        <v>807</v>
      </c>
      <c r="B985" s="1">
        <v>0.54386507858494804</v>
      </c>
      <c r="C985" s="1" t="s">
        <v>37</v>
      </c>
      <c r="D985" t="s">
        <v>1300</v>
      </c>
      <c r="E985">
        <v>486541.54</v>
      </c>
      <c r="F985">
        <v>509200</v>
      </c>
      <c r="G985" s="2">
        <v>0.95550184603299293</v>
      </c>
      <c r="H985">
        <v>621509</v>
      </c>
      <c r="I985">
        <v>0</v>
      </c>
    </row>
    <row r="986" spans="1:9" x14ac:dyDescent="0.3">
      <c r="A986" t="s">
        <v>835</v>
      </c>
      <c r="B986" s="1">
        <v>0.48980406967339701</v>
      </c>
      <c r="C986" s="1" t="s">
        <v>37</v>
      </c>
      <c r="D986" t="s">
        <v>1300</v>
      </c>
      <c r="E986">
        <v>274931</v>
      </c>
      <c r="F986">
        <v>291954</v>
      </c>
      <c r="G986" s="2">
        <v>0.94169286942463537</v>
      </c>
      <c r="H986">
        <v>525294</v>
      </c>
      <c r="I986">
        <v>0</v>
      </c>
    </row>
    <row r="987" spans="1:9" x14ac:dyDescent="0.3">
      <c r="A987" t="s">
        <v>804</v>
      </c>
      <c r="B987" s="1">
        <v>0.30840624882365397</v>
      </c>
      <c r="C987" s="1" t="s">
        <v>37</v>
      </c>
      <c r="D987" t="s">
        <v>22</v>
      </c>
      <c r="E987">
        <v>310338</v>
      </c>
      <c r="F987">
        <v>310338</v>
      </c>
      <c r="G987" s="2">
        <v>1</v>
      </c>
      <c r="H987">
        <v>402061</v>
      </c>
      <c r="I987">
        <v>0</v>
      </c>
    </row>
    <row r="988" spans="1:9" x14ac:dyDescent="0.3">
      <c r="A988" t="s">
        <v>256</v>
      </c>
      <c r="B988" s="1">
        <v>0.74889514959551196</v>
      </c>
      <c r="C988" s="1" t="s">
        <v>22</v>
      </c>
      <c r="D988" t="s">
        <v>1299</v>
      </c>
      <c r="E988">
        <v>91924</v>
      </c>
      <c r="F988">
        <v>129240</v>
      </c>
      <c r="G988" s="2">
        <v>0.71126586196224084</v>
      </c>
      <c r="H988">
        <v>257685</v>
      </c>
      <c r="I988">
        <v>0</v>
      </c>
    </row>
    <row r="989" spans="1:9" x14ac:dyDescent="0.3">
      <c r="A989" t="s">
        <v>1038</v>
      </c>
      <c r="B989" s="1">
        <v>0.35643322236564501</v>
      </c>
      <c r="C989" s="1" t="s">
        <v>37</v>
      </c>
      <c r="D989" t="s">
        <v>1300</v>
      </c>
      <c r="E989">
        <v>274664</v>
      </c>
      <c r="F989">
        <v>295792</v>
      </c>
      <c r="G989" s="2">
        <v>0.9285714285714286</v>
      </c>
      <c r="H989">
        <v>529717</v>
      </c>
      <c r="I989">
        <v>0</v>
      </c>
    </row>
    <row r="990" spans="1:9" x14ac:dyDescent="0.3">
      <c r="A990" t="s">
        <v>600</v>
      </c>
      <c r="B990" s="1">
        <v>0.54386507858494804</v>
      </c>
      <c r="C990" s="1" t="s">
        <v>37</v>
      </c>
      <c r="D990" t="s">
        <v>1300</v>
      </c>
      <c r="E990">
        <v>229524</v>
      </c>
      <c r="F990">
        <v>305830</v>
      </c>
      <c r="G990" s="2">
        <v>0.75049537324657489</v>
      </c>
      <c r="H990">
        <v>450677</v>
      </c>
      <c r="I990">
        <v>450677</v>
      </c>
    </row>
    <row r="991" spans="1:9" x14ac:dyDescent="0.3">
      <c r="A991" t="s">
        <v>1049</v>
      </c>
      <c r="B991" s="1">
        <v>0.274029302961313</v>
      </c>
      <c r="C991" s="1" t="s">
        <v>37</v>
      </c>
      <c r="D991" t="s">
        <v>22</v>
      </c>
      <c r="E991">
        <v>287719.06</v>
      </c>
      <c r="F991">
        <v>337040</v>
      </c>
      <c r="G991" s="2">
        <v>0.85366443152148108</v>
      </c>
      <c r="H991">
        <v>456579</v>
      </c>
      <c r="I991">
        <v>0</v>
      </c>
    </row>
    <row r="992" spans="1:9" x14ac:dyDescent="0.3">
      <c r="A992" t="s">
        <v>739</v>
      </c>
      <c r="B992" s="1">
        <v>0.39950795513045501</v>
      </c>
      <c r="C992" s="1" t="s">
        <v>37</v>
      </c>
      <c r="D992" t="s">
        <v>1299</v>
      </c>
      <c r="E992">
        <v>329133</v>
      </c>
      <c r="F992">
        <v>329133</v>
      </c>
      <c r="G992" s="2">
        <v>1</v>
      </c>
      <c r="H992">
        <v>370419</v>
      </c>
      <c r="I992">
        <v>0</v>
      </c>
    </row>
    <row r="993" spans="1:9" x14ac:dyDescent="0.3">
      <c r="A993" t="s">
        <v>282</v>
      </c>
      <c r="B993" s="1">
        <v>0.96852075520704894</v>
      </c>
      <c r="C993" s="1" t="s">
        <v>22</v>
      </c>
      <c r="D993" t="s">
        <v>1299</v>
      </c>
      <c r="E993">
        <v>212330</v>
      </c>
      <c r="F993">
        <v>212330</v>
      </c>
      <c r="G993" s="2">
        <v>1</v>
      </c>
      <c r="H993">
        <v>464130</v>
      </c>
      <c r="I993">
        <v>0</v>
      </c>
    </row>
    <row r="994" spans="1:9" x14ac:dyDescent="0.3">
      <c r="A994" t="s">
        <v>290</v>
      </c>
      <c r="B994" s="1">
        <v>0.51063777446493397</v>
      </c>
      <c r="C994" s="1" t="s">
        <v>37</v>
      </c>
      <c r="D994" t="s">
        <v>22</v>
      </c>
      <c r="E994">
        <v>190472</v>
      </c>
      <c r="F994">
        <v>219576</v>
      </c>
      <c r="G994" s="2">
        <v>0.86745363792035557</v>
      </c>
      <c r="H994">
        <v>220654</v>
      </c>
      <c r="I994">
        <v>0</v>
      </c>
    </row>
    <row r="995" spans="1:9" x14ac:dyDescent="0.3">
      <c r="A995" t="s">
        <v>264</v>
      </c>
      <c r="B995" s="1">
        <v>0.764241398525077</v>
      </c>
      <c r="C995" s="1" t="s">
        <v>22</v>
      </c>
      <c r="D995" t="s">
        <v>1300</v>
      </c>
      <c r="E995">
        <v>483856</v>
      </c>
      <c r="F995">
        <v>483856</v>
      </c>
      <c r="G995" s="2">
        <v>1</v>
      </c>
      <c r="H995">
        <v>256260</v>
      </c>
      <c r="I995">
        <v>0</v>
      </c>
    </row>
    <row r="996" spans="1:9" x14ac:dyDescent="0.3">
      <c r="A996" t="s">
        <v>1200</v>
      </c>
      <c r="B996" s="1">
        <v>0.27735792444850799</v>
      </c>
      <c r="C996" s="1" t="s">
        <v>37</v>
      </c>
      <c r="D996" t="s">
        <v>22</v>
      </c>
      <c r="E996">
        <v>493316</v>
      </c>
      <c r="F996">
        <v>545244</v>
      </c>
      <c r="G996" s="2">
        <v>0.90476190476190477</v>
      </c>
      <c r="H996">
        <v>676331</v>
      </c>
      <c r="I996">
        <v>0</v>
      </c>
    </row>
    <row r="997" spans="1:9" x14ac:dyDescent="0.3">
      <c r="A997" t="s">
        <v>1259</v>
      </c>
      <c r="B997" s="1">
        <v>8.9114567328053604E-2</v>
      </c>
      <c r="C997" s="1" t="s">
        <v>37</v>
      </c>
      <c r="D997" t="s">
        <v>1299</v>
      </c>
      <c r="E997">
        <v>30000</v>
      </c>
      <c r="F997">
        <v>220968</v>
      </c>
      <c r="G997" s="2">
        <v>0.13576626479852286</v>
      </c>
      <c r="H997">
        <v>0</v>
      </c>
      <c r="I997">
        <v>0</v>
      </c>
    </row>
    <row r="998" spans="1:9" x14ac:dyDescent="0.3">
      <c r="A998" t="s">
        <v>674</v>
      </c>
      <c r="B998" s="1">
        <v>0.59289473979442597</v>
      </c>
      <c r="C998" s="1" t="s">
        <v>1298</v>
      </c>
      <c r="D998" t="s">
        <v>1299</v>
      </c>
      <c r="E998">
        <v>242383</v>
      </c>
      <c r="F998">
        <v>356213</v>
      </c>
      <c r="G998" s="2">
        <v>0.68044400400883742</v>
      </c>
      <c r="H998">
        <v>650032</v>
      </c>
      <c r="I998">
        <v>650032</v>
      </c>
    </row>
    <row r="999" spans="1:9" x14ac:dyDescent="0.3">
      <c r="A999" t="s">
        <v>1079</v>
      </c>
      <c r="B999" s="1">
        <v>0.24831306118801499</v>
      </c>
      <c r="C999" s="1" t="s">
        <v>37</v>
      </c>
      <c r="D999" t="s">
        <v>1299</v>
      </c>
      <c r="E999">
        <v>447987.85</v>
      </c>
      <c r="F999">
        <v>482173</v>
      </c>
      <c r="G999" s="2">
        <v>0.92910189911090002</v>
      </c>
      <c r="H999">
        <v>712687</v>
      </c>
      <c r="I999">
        <v>0</v>
      </c>
    </row>
    <row r="1000" spans="1:9" x14ac:dyDescent="0.3">
      <c r="A1000" t="s">
        <v>1258</v>
      </c>
      <c r="B1000" s="1">
        <v>8.7770696693585906E-2</v>
      </c>
      <c r="C1000" s="1" t="s">
        <v>37</v>
      </c>
      <c r="D1000" t="s">
        <v>1298</v>
      </c>
      <c r="E1000">
        <v>370176</v>
      </c>
      <c r="F1000">
        <v>423360</v>
      </c>
      <c r="G1000" s="2">
        <v>0.87437641723356008</v>
      </c>
      <c r="H1000">
        <v>546037</v>
      </c>
      <c r="I1000">
        <v>0</v>
      </c>
    </row>
    <row r="1001" spans="1:9" x14ac:dyDescent="0.3">
      <c r="A1001" t="s">
        <v>980</v>
      </c>
      <c r="B1001" s="1">
        <v>0.28071134445658502</v>
      </c>
      <c r="C1001" s="1" t="s">
        <v>37</v>
      </c>
      <c r="D1001" t="s">
        <v>1299</v>
      </c>
      <c r="E1001">
        <v>317534</v>
      </c>
      <c r="F1001">
        <v>317534</v>
      </c>
      <c r="G1001" s="2">
        <v>1</v>
      </c>
      <c r="H1001">
        <v>546451</v>
      </c>
      <c r="I1001">
        <v>0</v>
      </c>
    </row>
    <row r="1002" spans="1:9" x14ac:dyDescent="0.3">
      <c r="A1002" t="s">
        <v>229</v>
      </c>
      <c r="B1002" s="1">
        <v>0.68481958449957603</v>
      </c>
      <c r="C1002" s="1" t="s">
        <v>22</v>
      </c>
      <c r="D1002" t="s">
        <v>22</v>
      </c>
      <c r="E1002">
        <v>170169</v>
      </c>
      <c r="F1002">
        <v>231154</v>
      </c>
      <c r="G1002" s="2">
        <v>0.73617155662458789</v>
      </c>
      <c r="H1002">
        <v>451704</v>
      </c>
      <c r="I1002">
        <v>451704</v>
      </c>
    </row>
    <row r="1003" spans="1:9" x14ac:dyDescent="0.3">
      <c r="A1003" t="s">
        <v>866</v>
      </c>
      <c r="B1003" s="1">
        <v>0.364116817407038</v>
      </c>
      <c r="C1003" s="1" t="s">
        <v>37</v>
      </c>
      <c r="D1003" t="s">
        <v>37</v>
      </c>
      <c r="E1003">
        <v>288729</v>
      </c>
      <c r="F1003">
        <v>288729</v>
      </c>
      <c r="G1003" s="2">
        <v>1</v>
      </c>
      <c r="H1003">
        <v>302263</v>
      </c>
      <c r="I1003">
        <v>0</v>
      </c>
    </row>
    <row r="1004" spans="1:9" x14ac:dyDescent="0.3">
      <c r="A1004" t="s">
        <v>1237</v>
      </c>
      <c r="B1004" s="1">
        <v>0.28071134445658502</v>
      </c>
      <c r="C1004" s="1" t="s">
        <v>37</v>
      </c>
      <c r="D1004" t="s">
        <v>1299</v>
      </c>
      <c r="E1004">
        <v>121220</v>
      </c>
      <c r="F1004">
        <v>295545</v>
      </c>
      <c r="G1004" s="2">
        <v>0.41015750562520092</v>
      </c>
      <c r="H1004">
        <v>524915</v>
      </c>
      <c r="I1004">
        <v>524915</v>
      </c>
    </row>
    <row r="1005" spans="1:9" x14ac:dyDescent="0.3">
      <c r="A1005" t="s">
        <v>1140</v>
      </c>
      <c r="B1005" s="1">
        <v>0.27735792444850799</v>
      </c>
      <c r="C1005" s="1" t="s">
        <v>37</v>
      </c>
      <c r="D1005" t="s">
        <v>22</v>
      </c>
      <c r="E1005">
        <v>124746</v>
      </c>
      <c r="F1005">
        <v>197460</v>
      </c>
      <c r="G1005" s="2">
        <v>0.63175326648435126</v>
      </c>
      <c r="H1005">
        <v>590710</v>
      </c>
      <c r="I1005">
        <v>590710</v>
      </c>
    </row>
    <row r="1006" spans="1:9" x14ac:dyDescent="0.3">
      <c r="A1006" t="s">
        <v>1087</v>
      </c>
      <c r="B1006" s="1">
        <v>0.26744717889626102</v>
      </c>
      <c r="C1006" s="1" t="s">
        <v>37</v>
      </c>
      <c r="D1006" t="s">
        <v>22</v>
      </c>
      <c r="E1006">
        <v>560080</v>
      </c>
      <c r="F1006">
        <v>587600</v>
      </c>
      <c r="G1006" s="2">
        <v>0.95316541865214433</v>
      </c>
      <c r="H1006">
        <v>642490</v>
      </c>
      <c r="I1006">
        <v>0</v>
      </c>
    </row>
    <row r="1007" spans="1:9" x14ac:dyDescent="0.3">
      <c r="A1007" t="s">
        <v>1270</v>
      </c>
      <c r="B1007" s="1">
        <v>0.17159398534376599</v>
      </c>
      <c r="C1007" s="1" t="s">
        <v>37</v>
      </c>
      <c r="D1007" t="s">
        <v>1299</v>
      </c>
      <c r="E1007">
        <v>215286</v>
      </c>
      <c r="F1007">
        <v>342262</v>
      </c>
      <c r="G1007" s="2">
        <v>0.62900935540609237</v>
      </c>
      <c r="H1007">
        <v>842801</v>
      </c>
      <c r="I1007">
        <v>842801</v>
      </c>
    </row>
    <row r="1008" spans="1:9" x14ac:dyDescent="0.3">
      <c r="A1008" t="s">
        <v>138</v>
      </c>
      <c r="B1008" s="1">
        <v>0.83791800692412099</v>
      </c>
      <c r="C1008" s="1" t="s">
        <v>22</v>
      </c>
      <c r="D1008" t="s">
        <v>1299</v>
      </c>
      <c r="E1008">
        <v>206819.99999999901</v>
      </c>
      <c r="F1008">
        <v>206820</v>
      </c>
      <c r="G1008" s="2">
        <v>0.99999999999999523</v>
      </c>
      <c r="H1008">
        <v>158745</v>
      </c>
      <c r="I1008">
        <v>0</v>
      </c>
    </row>
    <row r="1009" spans="1:9" x14ac:dyDescent="0.3">
      <c r="A1009" t="s">
        <v>396</v>
      </c>
      <c r="B1009" s="1">
        <v>0.702526315849204</v>
      </c>
      <c r="C1009" s="1" t="s">
        <v>22</v>
      </c>
      <c r="D1009" t="s">
        <v>22</v>
      </c>
      <c r="E1009">
        <v>222888</v>
      </c>
      <c r="F1009">
        <v>256022</v>
      </c>
      <c r="G1009" s="2">
        <v>0.87058143440798053</v>
      </c>
      <c r="H1009">
        <v>456468</v>
      </c>
      <c r="I1009">
        <v>0</v>
      </c>
    </row>
    <row r="1010" spans="1:9" x14ac:dyDescent="0.3">
      <c r="A1010" t="s">
        <v>1219</v>
      </c>
      <c r="B1010" s="1">
        <v>0.28071134445658502</v>
      </c>
      <c r="C1010" s="1" t="s">
        <v>37</v>
      </c>
      <c r="D1010" t="s">
        <v>1300</v>
      </c>
      <c r="E1010">
        <v>303736</v>
      </c>
      <c r="F1010">
        <v>372652</v>
      </c>
      <c r="G1010" s="2">
        <v>0.81506606700084794</v>
      </c>
      <c r="H1010">
        <v>720067</v>
      </c>
      <c r="I1010">
        <v>0</v>
      </c>
    </row>
    <row r="1011" spans="1:9" x14ac:dyDescent="0.3">
      <c r="A1011" t="s">
        <v>268</v>
      </c>
      <c r="B1011" s="1">
        <v>0.79836517622585801</v>
      </c>
      <c r="C1011" s="1" t="s">
        <v>22</v>
      </c>
      <c r="D1011" t="s">
        <v>22</v>
      </c>
      <c r="E1011">
        <v>146691.88</v>
      </c>
      <c r="F1011">
        <v>151877</v>
      </c>
      <c r="G1011" s="2">
        <v>0.96585974176471756</v>
      </c>
      <c r="H1011">
        <v>148343</v>
      </c>
      <c r="I1011">
        <v>0</v>
      </c>
    </row>
    <row r="1012" spans="1:9" x14ac:dyDescent="0.3">
      <c r="A1012" t="s">
        <v>338</v>
      </c>
      <c r="B1012" s="1">
        <v>0.68121060193538696</v>
      </c>
      <c r="C1012" s="1" t="s">
        <v>22</v>
      </c>
      <c r="D1012" t="s">
        <v>22</v>
      </c>
      <c r="E1012">
        <v>218614</v>
      </c>
      <c r="F1012">
        <v>230120</v>
      </c>
      <c r="G1012" s="2">
        <v>0.95</v>
      </c>
      <c r="H1012">
        <v>102284</v>
      </c>
      <c r="I1012">
        <v>0</v>
      </c>
    </row>
    <row r="1013" spans="1:9" x14ac:dyDescent="0.3">
      <c r="A1013" t="s">
        <v>244</v>
      </c>
      <c r="B1013" s="1">
        <v>0.77313234906238304</v>
      </c>
      <c r="C1013" s="1" t="s">
        <v>22</v>
      </c>
      <c r="D1013" t="s">
        <v>1299</v>
      </c>
      <c r="E1013">
        <v>120456</v>
      </c>
      <c r="F1013">
        <v>120456</v>
      </c>
      <c r="G1013" s="2">
        <v>1</v>
      </c>
      <c r="H1013">
        <v>38696</v>
      </c>
      <c r="I1013">
        <v>0</v>
      </c>
    </row>
    <row r="1014" spans="1:9" x14ac:dyDescent="0.3">
      <c r="A1014" t="s">
        <v>1251</v>
      </c>
      <c r="B1014" s="1">
        <v>0.15130571170295301</v>
      </c>
      <c r="C1014" s="1" t="s">
        <v>37</v>
      </c>
      <c r="D1014" t="s">
        <v>22</v>
      </c>
      <c r="E1014">
        <v>334236.88</v>
      </c>
      <c r="F1014">
        <v>487641</v>
      </c>
      <c r="G1014" s="2">
        <v>0.68541586946134558</v>
      </c>
      <c r="H1014">
        <v>758988</v>
      </c>
      <c r="I1014">
        <v>758988</v>
      </c>
    </row>
    <row r="1015" spans="1:9" x14ac:dyDescent="0.3">
      <c r="A1015" t="s">
        <v>1179</v>
      </c>
      <c r="B1015" s="1">
        <v>0.352618674341861</v>
      </c>
      <c r="C1015" s="1" t="s">
        <v>37</v>
      </c>
      <c r="D1015" t="s">
        <v>1299</v>
      </c>
      <c r="E1015">
        <v>283890</v>
      </c>
      <c r="F1015">
        <v>334446</v>
      </c>
      <c r="G1015" s="2">
        <v>0.84883658348432933</v>
      </c>
      <c r="H1015">
        <v>343482</v>
      </c>
      <c r="I1015">
        <v>0</v>
      </c>
    </row>
    <row r="1016" spans="1:9" x14ac:dyDescent="0.3">
      <c r="A1016" t="s">
        <v>129</v>
      </c>
      <c r="B1016" s="1">
        <v>0.85727540065728403</v>
      </c>
      <c r="C1016" s="1" t="s">
        <v>22</v>
      </c>
      <c r="D1016" t="s">
        <v>22</v>
      </c>
      <c r="E1016">
        <v>136954</v>
      </c>
      <c r="F1016">
        <v>151261</v>
      </c>
      <c r="G1016" s="2">
        <v>0.90541514336147455</v>
      </c>
      <c r="H1016">
        <v>161268</v>
      </c>
      <c r="I1016">
        <v>0</v>
      </c>
    </row>
    <row r="1017" spans="1:9" x14ac:dyDescent="0.3">
      <c r="A1017" t="s">
        <v>418</v>
      </c>
      <c r="B1017" s="1">
        <v>0.60888377051030895</v>
      </c>
      <c r="C1017" s="1" t="s">
        <v>22</v>
      </c>
      <c r="D1017" t="s">
        <v>22</v>
      </c>
      <c r="E1017">
        <v>158204</v>
      </c>
      <c r="F1017">
        <v>317712</v>
      </c>
      <c r="G1017" s="2">
        <v>0.49794782696278389</v>
      </c>
      <c r="H1017">
        <v>529971</v>
      </c>
      <c r="I1017">
        <v>529971</v>
      </c>
    </row>
    <row r="1018" spans="1:9" x14ac:dyDescent="0.3">
      <c r="A1018" t="s">
        <v>1185</v>
      </c>
      <c r="B1018" s="1">
        <v>0.43598050088686302</v>
      </c>
      <c r="C1018" s="1" t="s">
        <v>37</v>
      </c>
      <c r="D1018" t="s">
        <v>1300</v>
      </c>
      <c r="E1018">
        <v>175768</v>
      </c>
      <c r="F1018">
        <v>303121</v>
      </c>
      <c r="G1018" s="2">
        <v>0.57986084764829882</v>
      </c>
      <c r="H1018">
        <v>485850</v>
      </c>
      <c r="I1018">
        <v>485850</v>
      </c>
    </row>
    <row r="1019" spans="1:9" x14ac:dyDescent="0.3">
      <c r="A1019" t="s">
        <v>732</v>
      </c>
      <c r="B1019" s="1">
        <v>0.87096610962689602</v>
      </c>
      <c r="C1019" s="1" t="s">
        <v>22</v>
      </c>
      <c r="D1019" t="s">
        <v>1300</v>
      </c>
      <c r="E1019">
        <v>252970</v>
      </c>
      <c r="F1019">
        <v>278410</v>
      </c>
      <c r="G1019" s="2">
        <v>0.90862397184009192</v>
      </c>
      <c r="H1019">
        <v>653052</v>
      </c>
      <c r="I1019">
        <v>0</v>
      </c>
    </row>
    <row r="1020" spans="1:9" x14ac:dyDescent="0.3">
      <c r="A1020" t="s">
        <v>821</v>
      </c>
      <c r="B1020" s="1">
        <v>0.23909677846114399</v>
      </c>
      <c r="C1020" s="1" t="s">
        <v>37</v>
      </c>
      <c r="D1020" t="s">
        <v>22</v>
      </c>
      <c r="E1020">
        <v>340407.29</v>
      </c>
      <c r="F1020">
        <v>412212</v>
      </c>
      <c r="G1020" s="2">
        <v>0.82580635692313664</v>
      </c>
      <c r="H1020">
        <v>520236</v>
      </c>
      <c r="I1020">
        <v>0</v>
      </c>
    </row>
    <row r="1021" spans="1:9" x14ac:dyDescent="0.3">
      <c r="A1021" t="s">
        <v>796</v>
      </c>
      <c r="B1021" s="1">
        <v>0.890210313827829</v>
      </c>
      <c r="C1021" s="1" t="s">
        <v>22</v>
      </c>
      <c r="D1021" t="s">
        <v>22</v>
      </c>
      <c r="E1021">
        <v>352220</v>
      </c>
      <c r="F1021">
        <v>352220</v>
      </c>
      <c r="G1021" s="2">
        <v>1</v>
      </c>
      <c r="H1021">
        <v>560160</v>
      </c>
      <c r="I1021">
        <v>0</v>
      </c>
    </row>
    <row r="1022" spans="1:9" x14ac:dyDescent="0.3">
      <c r="A1022" t="s">
        <v>478</v>
      </c>
      <c r="B1022" s="1">
        <v>0.66284399753913203</v>
      </c>
      <c r="C1022" s="1" t="s">
        <v>22</v>
      </c>
      <c r="D1022" t="s">
        <v>1300</v>
      </c>
      <c r="E1022">
        <v>413574</v>
      </c>
      <c r="F1022">
        <v>443115</v>
      </c>
      <c r="G1022" s="2">
        <v>0.93333333333333335</v>
      </c>
      <c r="H1022">
        <v>671249</v>
      </c>
      <c r="I1022">
        <v>0</v>
      </c>
    </row>
    <row r="1023" spans="1:9" x14ac:dyDescent="0.3">
      <c r="A1023" t="s">
        <v>399</v>
      </c>
      <c r="B1023" s="1">
        <v>0.69551237074285899</v>
      </c>
      <c r="C1023" s="1" t="s">
        <v>22</v>
      </c>
      <c r="D1023" t="s">
        <v>22</v>
      </c>
      <c r="E1023">
        <v>163086</v>
      </c>
      <c r="F1023">
        <v>243991</v>
      </c>
      <c r="G1023" s="2">
        <v>0.66840990036517745</v>
      </c>
      <c r="H1023">
        <v>569203</v>
      </c>
      <c r="I1023">
        <v>569203</v>
      </c>
    </row>
    <row r="1024" spans="1:9" x14ac:dyDescent="0.3">
      <c r="A1024" t="s">
        <v>967</v>
      </c>
      <c r="B1024" s="1">
        <v>0.403513578893203</v>
      </c>
      <c r="C1024" s="1" t="s">
        <v>37</v>
      </c>
      <c r="D1024" t="s">
        <v>1300</v>
      </c>
      <c r="E1024">
        <v>31355</v>
      </c>
      <c r="F1024">
        <v>212905</v>
      </c>
      <c r="G1024" s="2">
        <v>0.14727225757967169</v>
      </c>
      <c r="H1024">
        <v>0</v>
      </c>
      <c r="I1024">
        <v>0</v>
      </c>
    </row>
    <row r="1025" spans="1:9" x14ac:dyDescent="0.3">
      <c r="A1025" t="s">
        <v>637</v>
      </c>
      <c r="B1025" s="1">
        <v>0.85314747474829</v>
      </c>
      <c r="C1025" s="1" t="s">
        <v>22</v>
      </c>
      <c r="D1025" t="s">
        <v>1300</v>
      </c>
      <c r="E1025">
        <v>381816</v>
      </c>
      <c r="F1025">
        <v>381816</v>
      </c>
      <c r="G1025" s="2">
        <v>1</v>
      </c>
      <c r="H1025">
        <v>603956</v>
      </c>
      <c r="I1025">
        <v>0</v>
      </c>
    </row>
    <row r="1026" spans="1:9" x14ac:dyDescent="0.3">
      <c r="A1026" t="s">
        <v>547</v>
      </c>
      <c r="B1026" s="1">
        <v>0.66655913014480594</v>
      </c>
      <c r="C1026" s="1" t="s">
        <v>22</v>
      </c>
      <c r="D1026" t="s">
        <v>1299</v>
      </c>
      <c r="E1026">
        <v>821980</v>
      </c>
      <c r="F1026">
        <v>821980</v>
      </c>
      <c r="G1026" s="2">
        <v>1</v>
      </c>
      <c r="H1026">
        <v>305279</v>
      </c>
      <c r="I1026">
        <v>0</v>
      </c>
    </row>
    <row r="1027" spans="1:9" x14ac:dyDescent="0.3">
      <c r="A1027" t="s">
        <v>470</v>
      </c>
      <c r="B1027" s="1">
        <v>0.80103524166727202</v>
      </c>
      <c r="C1027" s="1" t="s">
        <v>22</v>
      </c>
      <c r="D1027" t="s">
        <v>22</v>
      </c>
      <c r="E1027">
        <v>191968</v>
      </c>
      <c r="F1027">
        <v>191968</v>
      </c>
      <c r="G1027" s="2">
        <v>1</v>
      </c>
      <c r="H1027">
        <v>223527</v>
      </c>
      <c r="I1027">
        <v>0</v>
      </c>
    </row>
    <row r="1028" spans="1:9" x14ac:dyDescent="0.3">
      <c r="A1028" t="s">
        <v>1151</v>
      </c>
      <c r="B1028" s="1">
        <v>0.38757339875601199</v>
      </c>
      <c r="C1028" s="1" t="s">
        <v>37</v>
      </c>
      <c r="D1028" t="s">
        <v>1299</v>
      </c>
      <c r="E1028">
        <v>181232</v>
      </c>
      <c r="F1028">
        <v>226540</v>
      </c>
      <c r="G1028" s="2">
        <v>0.8</v>
      </c>
      <c r="H1028">
        <v>587462</v>
      </c>
      <c r="I1028">
        <v>0</v>
      </c>
    </row>
    <row r="1029" spans="1:9" x14ac:dyDescent="0.3">
      <c r="A1029" t="s">
        <v>178</v>
      </c>
      <c r="B1029" s="1">
        <v>0.82143971286068895</v>
      </c>
      <c r="C1029" s="1" t="s">
        <v>22</v>
      </c>
      <c r="D1029" t="s">
        <v>1300</v>
      </c>
      <c r="E1029">
        <v>420212</v>
      </c>
      <c r="F1029">
        <v>549508</v>
      </c>
      <c r="G1029" s="2">
        <v>0.76470588235294112</v>
      </c>
      <c r="H1029">
        <v>347197</v>
      </c>
      <c r="I1029">
        <v>347197</v>
      </c>
    </row>
    <row r="1030" spans="1:9" x14ac:dyDescent="0.3">
      <c r="A1030" t="s">
        <v>890</v>
      </c>
      <c r="B1030" s="1">
        <v>0.50647167374544</v>
      </c>
      <c r="C1030" s="1" t="s">
        <v>37</v>
      </c>
      <c r="D1030" t="s">
        <v>22</v>
      </c>
      <c r="E1030">
        <v>534528</v>
      </c>
      <c r="F1030">
        <v>627460</v>
      </c>
      <c r="G1030" s="2">
        <v>0.85189175405603546</v>
      </c>
      <c r="H1030">
        <v>495700</v>
      </c>
      <c r="I1030">
        <v>0</v>
      </c>
    </row>
    <row r="1031" spans="1:9" x14ac:dyDescent="0.3">
      <c r="A1031" t="s">
        <v>342</v>
      </c>
      <c r="B1031" s="1">
        <v>0.52728163675883999</v>
      </c>
      <c r="C1031" s="1" t="s">
        <v>37</v>
      </c>
      <c r="D1031" t="s">
        <v>22</v>
      </c>
      <c r="E1031">
        <v>222300</v>
      </c>
      <c r="F1031">
        <v>258408</v>
      </c>
      <c r="G1031" s="2">
        <v>0.86026748397882413</v>
      </c>
      <c r="H1031">
        <v>473551</v>
      </c>
      <c r="I1031">
        <v>0</v>
      </c>
    </row>
    <row r="1032" spans="1:9" x14ac:dyDescent="0.3">
      <c r="A1032" t="s">
        <v>586</v>
      </c>
      <c r="B1032" s="1">
        <v>0.67757975074180699</v>
      </c>
      <c r="C1032" s="1" t="s">
        <v>22</v>
      </c>
      <c r="D1032" t="s">
        <v>1300</v>
      </c>
      <c r="E1032">
        <v>357030</v>
      </c>
      <c r="F1032">
        <v>392733</v>
      </c>
      <c r="G1032" s="2">
        <v>0.90909090909090906</v>
      </c>
      <c r="H1032">
        <v>685093</v>
      </c>
      <c r="I1032">
        <v>0</v>
      </c>
    </row>
    <row r="1033" spans="1:9" x14ac:dyDescent="0.3">
      <c r="A1033" t="s">
        <v>959</v>
      </c>
      <c r="B1033" s="1">
        <v>0.83791800692412099</v>
      </c>
      <c r="C1033" s="1" t="s">
        <v>22</v>
      </c>
      <c r="D1033" t="s">
        <v>22</v>
      </c>
      <c r="E1033">
        <v>433545</v>
      </c>
      <c r="F1033">
        <v>433545</v>
      </c>
      <c r="G1033" s="2">
        <v>1</v>
      </c>
      <c r="H1033">
        <v>432787</v>
      </c>
      <c r="I1033">
        <v>0</v>
      </c>
    </row>
    <row r="1034" spans="1:9" x14ac:dyDescent="0.3">
      <c r="A1034" t="s">
        <v>598</v>
      </c>
      <c r="B1034" s="1">
        <v>0.52312490469765505</v>
      </c>
      <c r="C1034" s="1" t="s">
        <v>37</v>
      </c>
      <c r="D1034" t="s">
        <v>22</v>
      </c>
      <c r="E1034">
        <v>201264</v>
      </c>
      <c r="F1034">
        <v>228613</v>
      </c>
      <c r="G1034" s="2">
        <v>0.88036988272757888</v>
      </c>
      <c r="H1034">
        <v>488371</v>
      </c>
      <c r="I1034">
        <v>0</v>
      </c>
    </row>
    <row r="1035" spans="1:9" x14ac:dyDescent="0.3">
      <c r="A1035" t="s">
        <v>1183</v>
      </c>
      <c r="B1035" s="1">
        <v>0.207345501465306</v>
      </c>
      <c r="C1035" s="1" t="s">
        <v>37</v>
      </c>
      <c r="D1035" t="s">
        <v>1299</v>
      </c>
      <c r="E1035">
        <v>206418</v>
      </c>
      <c r="F1035">
        <v>286656</v>
      </c>
      <c r="G1035" s="2">
        <v>0.72008958472873408</v>
      </c>
      <c r="H1035">
        <v>564450</v>
      </c>
      <c r="I1035">
        <v>564450</v>
      </c>
    </row>
    <row r="1036" spans="1:9" x14ac:dyDescent="0.3">
      <c r="A1036" t="s">
        <v>136</v>
      </c>
      <c r="B1036" s="1">
        <v>0.82627743455834601</v>
      </c>
      <c r="C1036" s="1" t="s">
        <v>22</v>
      </c>
      <c r="D1036" t="s">
        <v>1299</v>
      </c>
      <c r="E1036">
        <v>271106.15000000002</v>
      </c>
      <c r="F1036">
        <v>295752</v>
      </c>
      <c r="G1036" s="2">
        <v>0.9166671738483595</v>
      </c>
      <c r="H1036">
        <v>156504</v>
      </c>
      <c r="I1036">
        <v>0</v>
      </c>
    </row>
    <row r="1037" spans="1:9" x14ac:dyDescent="0.3">
      <c r="A1037" t="s">
        <v>825</v>
      </c>
      <c r="B1037" s="1">
        <v>0.33383396979597402</v>
      </c>
      <c r="C1037" s="1" t="s">
        <v>37</v>
      </c>
      <c r="D1037" t="s">
        <v>22</v>
      </c>
      <c r="E1037">
        <v>278768</v>
      </c>
      <c r="F1037">
        <v>367574</v>
      </c>
      <c r="G1037" s="2">
        <v>0.75839966918225987</v>
      </c>
      <c r="H1037">
        <v>549228</v>
      </c>
      <c r="I1037">
        <v>549228</v>
      </c>
    </row>
    <row r="1038" spans="1:9" x14ac:dyDescent="0.3">
      <c r="A1038" t="s">
        <v>512</v>
      </c>
      <c r="B1038" s="1">
        <v>0.37187033883513598</v>
      </c>
      <c r="C1038" s="1" t="s">
        <v>37</v>
      </c>
      <c r="D1038" t="s">
        <v>22</v>
      </c>
      <c r="E1038">
        <v>385840</v>
      </c>
      <c r="F1038">
        <v>440960</v>
      </c>
      <c r="G1038" s="2">
        <v>0.875</v>
      </c>
      <c r="H1038">
        <v>455505</v>
      </c>
      <c r="I1038">
        <v>0</v>
      </c>
    </row>
    <row r="1039" spans="1:9" x14ac:dyDescent="0.3">
      <c r="A1039" t="s">
        <v>73</v>
      </c>
      <c r="B1039" s="1">
        <v>0.98358836011543505</v>
      </c>
      <c r="C1039" s="1" t="s">
        <v>22</v>
      </c>
      <c r="D1039" t="s">
        <v>22</v>
      </c>
      <c r="E1039">
        <v>184457</v>
      </c>
      <c r="F1039">
        <v>184457</v>
      </c>
      <c r="G1039" s="2">
        <v>1</v>
      </c>
      <c r="H1039">
        <v>105299</v>
      </c>
      <c r="I1039">
        <v>0</v>
      </c>
    </row>
    <row r="1040" spans="1:9" x14ac:dyDescent="0.3">
      <c r="A1040" t="s">
        <v>98</v>
      </c>
      <c r="B1040" s="1">
        <v>0.80367864436797098</v>
      </c>
      <c r="C1040" s="1" t="s">
        <v>22</v>
      </c>
      <c r="D1040" t="s">
        <v>22</v>
      </c>
      <c r="E1040">
        <v>169836</v>
      </c>
      <c r="F1040">
        <v>187894</v>
      </c>
      <c r="G1040" s="2">
        <v>0.90389262030719453</v>
      </c>
      <c r="H1040">
        <v>228721</v>
      </c>
      <c r="I1040">
        <v>0</v>
      </c>
    </row>
    <row r="1041" spans="1:9" x14ac:dyDescent="0.3">
      <c r="A1041" t="s">
        <v>328</v>
      </c>
      <c r="B1041" s="1">
        <v>0.67757975074180699</v>
      </c>
      <c r="C1041" s="1" t="s">
        <v>22</v>
      </c>
      <c r="D1041" t="s">
        <v>1299</v>
      </c>
      <c r="E1041">
        <v>163727.81</v>
      </c>
      <c r="F1041">
        <v>177900</v>
      </c>
      <c r="G1041" s="2">
        <v>0.92033620011242268</v>
      </c>
      <c r="H1041">
        <v>220844</v>
      </c>
      <c r="I1041">
        <v>0</v>
      </c>
    </row>
    <row r="1042" spans="1:9" x14ac:dyDescent="0.3">
      <c r="A1042" t="s">
        <v>48</v>
      </c>
      <c r="B1042" s="1">
        <v>0.98247659538026599</v>
      </c>
      <c r="C1042" s="1" t="s">
        <v>22</v>
      </c>
      <c r="D1042" t="s">
        <v>1299</v>
      </c>
      <c r="E1042">
        <v>169176</v>
      </c>
      <c r="F1042">
        <v>169176</v>
      </c>
      <c r="G1042" s="2">
        <v>1</v>
      </c>
      <c r="H1042">
        <v>136866</v>
      </c>
      <c r="I1042">
        <v>0</v>
      </c>
    </row>
    <row r="1043" spans="1:9" x14ac:dyDescent="0.3">
      <c r="A1043" t="s">
        <v>1054</v>
      </c>
      <c r="B1043" s="1">
        <v>0.46485663160254698</v>
      </c>
      <c r="C1043" s="1" t="s">
        <v>37</v>
      </c>
      <c r="D1043" t="s">
        <v>22</v>
      </c>
      <c r="E1043">
        <v>268860</v>
      </c>
      <c r="F1043">
        <v>268860</v>
      </c>
      <c r="G1043" s="2">
        <v>1</v>
      </c>
      <c r="H1043">
        <v>257116</v>
      </c>
      <c r="I1043">
        <v>0</v>
      </c>
    </row>
    <row r="1044" spans="1:9" x14ac:dyDescent="0.3">
      <c r="A1044" t="s">
        <v>622</v>
      </c>
      <c r="B1044" s="1">
        <v>0.52312490469765505</v>
      </c>
      <c r="C1044" s="1" t="s">
        <v>37</v>
      </c>
      <c r="D1044" t="s">
        <v>1300</v>
      </c>
      <c r="E1044">
        <v>273364</v>
      </c>
      <c r="F1044">
        <v>433433</v>
      </c>
      <c r="G1044" s="2">
        <v>0.63069494016376237</v>
      </c>
      <c r="H1044">
        <v>705207</v>
      </c>
      <c r="I1044">
        <v>705207</v>
      </c>
    </row>
    <row r="1045" spans="1:9" x14ac:dyDescent="0.3">
      <c r="A1045" t="s">
        <v>296</v>
      </c>
      <c r="B1045" s="1">
        <v>0.70944618886475097</v>
      </c>
      <c r="C1045" s="1" t="s">
        <v>22</v>
      </c>
      <c r="D1045" t="s">
        <v>1299</v>
      </c>
      <c r="E1045">
        <v>92974.64</v>
      </c>
      <c r="F1045">
        <v>132780</v>
      </c>
      <c r="G1045" s="2">
        <v>0.70021569513480941</v>
      </c>
      <c r="H1045">
        <v>189052</v>
      </c>
      <c r="I1045">
        <v>0</v>
      </c>
    </row>
    <row r="1046" spans="1:9" x14ac:dyDescent="0.3">
      <c r="A1046" t="s">
        <v>649</v>
      </c>
      <c r="B1046" s="1">
        <v>0.63629247274359102</v>
      </c>
      <c r="C1046" s="1" t="s">
        <v>22</v>
      </c>
      <c r="D1046" t="s">
        <v>1300</v>
      </c>
      <c r="E1046">
        <v>326537.31</v>
      </c>
      <c r="F1046">
        <v>389328</v>
      </c>
      <c r="G1046" s="2">
        <v>0.83872033349771913</v>
      </c>
      <c r="H1046">
        <v>426166</v>
      </c>
      <c r="I1046">
        <v>0</v>
      </c>
    </row>
    <row r="1047" spans="1:9" x14ac:dyDescent="0.3">
      <c r="A1047" t="s">
        <v>718</v>
      </c>
      <c r="B1047" s="1">
        <v>0.56445423908700998</v>
      </c>
      <c r="C1047" s="1" t="s">
        <v>1298</v>
      </c>
      <c r="D1047" t="s">
        <v>22</v>
      </c>
      <c r="E1047">
        <v>293460</v>
      </c>
      <c r="F1047">
        <v>293460</v>
      </c>
      <c r="G1047" s="2">
        <v>1</v>
      </c>
      <c r="H1047">
        <v>189838</v>
      </c>
      <c r="I1047">
        <v>0</v>
      </c>
    </row>
    <row r="1048" spans="1:9" x14ac:dyDescent="0.3">
      <c r="A1048" t="s">
        <v>262</v>
      </c>
      <c r="B1048" s="1">
        <v>0.77019525689062296</v>
      </c>
      <c r="C1048" s="1" t="s">
        <v>22</v>
      </c>
      <c r="D1048" t="s">
        <v>22</v>
      </c>
      <c r="E1048">
        <v>222624</v>
      </c>
      <c r="F1048">
        <v>222624</v>
      </c>
      <c r="G1048" s="2">
        <v>1</v>
      </c>
      <c r="H1048">
        <v>36480</v>
      </c>
      <c r="I1048">
        <v>0</v>
      </c>
    </row>
    <row r="1049" spans="1:9" x14ac:dyDescent="0.3">
      <c r="A1049" t="s">
        <v>746</v>
      </c>
      <c r="B1049" s="1">
        <v>0.56854784044302697</v>
      </c>
      <c r="C1049" s="1" t="s">
        <v>1298</v>
      </c>
      <c r="D1049" t="s">
        <v>1300</v>
      </c>
      <c r="E1049">
        <v>438224</v>
      </c>
      <c r="F1049">
        <v>438224</v>
      </c>
      <c r="G1049" s="2">
        <v>1</v>
      </c>
      <c r="H1049">
        <v>688477</v>
      </c>
      <c r="I1049">
        <v>0</v>
      </c>
    </row>
    <row r="1050" spans="1:9" x14ac:dyDescent="0.3">
      <c r="A1050" t="s">
        <v>1027</v>
      </c>
      <c r="B1050" s="1">
        <v>0.30840624882365397</v>
      </c>
      <c r="C1050" s="1" t="s">
        <v>37</v>
      </c>
      <c r="D1050" t="s">
        <v>1299</v>
      </c>
      <c r="E1050">
        <v>183386</v>
      </c>
      <c r="F1050">
        <v>183386</v>
      </c>
      <c r="G1050" s="2">
        <v>1</v>
      </c>
      <c r="H1050">
        <v>287506</v>
      </c>
      <c r="I1050">
        <v>0</v>
      </c>
    </row>
    <row r="1051" spans="1:9" x14ac:dyDescent="0.3">
      <c r="A1051" t="s">
        <v>1026</v>
      </c>
      <c r="B1051" s="1">
        <v>0.31556217942678599</v>
      </c>
      <c r="C1051" s="1" t="s">
        <v>37</v>
      </c>
      <c r="D1051" t="s">
        <v>1300</v>
      </c>
      <c r="E1051">
        <v>220211</v>
      </c>
      <c r="F1051">
        <v>257345</v>
      </c>
      <c r="G1051" s="2">
        <v>0.85570343313450814</v>
      </c>
      <c r="H1051">
        <v>534885</v>
      </c>
      <c r="I1051">
        <v>0</v>
      </c>
    </row>
    <row r="1052" spans="1:9" x14ac:dyDescent="0.3">
      <c r="A1052" t="s">
        <v>36</v>
      </c>
      <c r="B1052" s="1">
        <v>0.86908112301457796</v>
      </c>
      <c r="C1052" s="1" t="s">
        <v>22</v>
      </c>
      <c r="D1052" t="s">
        <v>22</v>
      </c>
      <c r="E1052">
        <v>119980</v>
      </c>
      <c r="F1052">
        <v>239760</v>
      </c>
      <c r="G1052" s="2">
        <v>0.50041708375041705</v>
      </c>
      <c r="H1052">
        <v>305097</v>
      </c>
      <c r="I1052">
        <v>305097</v>
      </c>
    </row>
    <row r="1053" spans="1:9" x14ac:dyDescent="0.3">
      <c r="A1053" t="s">
        <v>549</v>
      </c>
      <c r="B1053" s="1">
        <v>0.64014133976186605</v>
      </c>
      <c r="C1053" s="1" t="s">
        <v>22</v>
      </c>
      <c r="D1053" t="s">
        <v>1299</v>
      </c>
      <c r="E1053">
        <v>311479.55</v>
      </c>
      <c r="F1053">
        <v>437748</v>
      </c>
      <c r="G1053" s="2">
        <v>0.71154990999387768</v>
      </c>
      <c r="H1053">
        <v>762688</v>
      </c>
      <c r="I1053">
        <v>762688</v>
      </c>
    </row>
    <row r="1054" spans="1:9" x14ac:dyDescent="0.3">
      <c r="A1054" t="s">
        <v>158</v>
      </c>
      <c r="B1054" s="1">
        <v>0.61284620486993102</v>
      </c>
      <c r="C1054" s="1" t="s">
        <v>22</v>
      </c>
      <c r="D1054" t="s">
        <v>22</v>
      </c>
      <c r="E1054">
        <v>279678</v>
      </c>
      <c r="F1054">
        <v>279678</v>
      </c>
      <c r="G1054" s="2">
        <v>1</v>
      </c>
      <c r="H1054">
        <v>333199</v>
      </c>
      <c r="I1054">
        <v>0</v>
      </c>
    </row>
    <row r="1055" spans="1:9" x14ac:dyDescent="0.3">
      <c r="A1055" t="s">
        <v>537</v>
      </c>
      <c r="B1055" s="1">
        <v>0.68481958449957603</v>
      </c>
      <c r="C1055" s="1" t="s">
        <v>22</v>
      </c>
      <c r="D1055" t="s">
        <v>22</v>
      </c>
      <c r="E1055">
        <v>188412</v>
      </c>
      <c r="F1055">
        <v>188888</v>
      </c>
      <c r="G1055" s="2">
        <v>0.99747998814112071</v>
      </c>
      <c r="H1055">
        <v>131344</v>
      </c>
      <c r="I1055">
        <v>0</v>
      </c>
    </row>
    <row r="1056" spans="1:9" x14ac:dyDescent="0.3">
      <c r="A1056" t="s">
        <v>644</v>
      </c>
      <c r="B1056" s="1">
        <v>0.44008381017172199</v>
      </c>
      <c r="C1056" s="1" t="s">
        <v>37</v>
      </c>
      <c r="D1056" t="s">
        <v>1300</v>
      </c>
      <c r="E1056">
        <v>169700</v>
      </c>
      <c r="F1056">
        <v>311091</v>
      </c>
      <c r="G1056" s="2">
        <v>0.5454995483636621</v>
      </c>
      <c r="H1056">
        <v>836817</v>
      </c>
      <c r="I1056">
        <v>836817</v>
      </c>
    </row>
    <row r="1057" spans="1:9" x14ac:dyDescent="0.3">
      <c r="A1057" t="s">
        <v>748</v>
      </c>
      <c r="B1057" s="1">
        <v>0.54386507858494804</v>
      </c>
      <c r="C1057" s="1" t="s">
        <v>37</v>
      </c>
      <c r="D1057" t="s">
        <v>1299</v>
      </c>
      <c r="E1057">
        <v>254910</v>
      </c>
      <c r="F1057">
        <v>254910</v>
      </c>
      <c r="G1057" s="2">
        <v>1</v>
      </c>
      <c r="H1057">
        <v>702630</v>
      </c>
      <c r="I1057">
        <v>0</v>
      </c>
    </row>
    <row r="1058" spans="1:9" x14ac:dyDescent="0.3">
      <c r="A1058" t="s">
        <v>631</v>
      </c>
      <c r="B1058" s="1">
        <v>0.60490692649681399</v>
      </c>
      <c r="C1058" s="1" t="s">
        <v>22</v>
      </c>
      <c r="D1058" t="s">
        <v>1299</v>
      </c>
      <c r="E1058">
        <v>324300</v>
      </c>
      <c r="F1058">
        <v>324300</v>
      </c>
      <c r="G1058" s="2">
        <v>1</v>
      </c>
      <c r="H1058">
        <v>581948</v>
      </c>
      <c r="I1058">
        <v>0</v>
      </c>
    </row>
    <row r="1059" spans="1:9" x14ac:dyDescent="0.3">
      <c r="A1059" t="s">
        <v>255</v>
      </c>
      <c r="B1059" s="1">
        <v>0.74889514959551196</v>
      </c>
      <c r="C1059" s="1" t="s">
        <v>22</v>
      </c>
      <c r="D1059" t="s">
        <v>22</v>
      </c>
      <c r="E1059">
        <v>332804</v>
      </c>
      <c r="F1059">
        <v>349734</v>
      </c>
      <c r="G1059" s="2">
        <v>0.95159178118226995</v>
      </c>
      <c r="H1059">
        <v>418908</v>
      </c>
      <c r="I1059">
        <v>0</v>
      </c>
    </row>
    <row r="1060" spans="1:9" x14ac:dyDescent="0.3">
      <c r="A1060" t="s">
        <v>359</v>
      </c>
      <c r="B1060" s="1">
        <v>0.71287025237131796</v>
      </c>
      <c r="C1060" s="1" t="s">
        <v>22</v>
      </c>
      <c r="D1060" t="s">
        <v>22</v>
      </c>
      <c r="E1060">
        <v>323736</v>
      </c>
      <c r="F1060">
        <v>346860</v>
      </c>
      <c r="G1060" s="2">
        <v>0.93333333333333335</v>
      </c>
      <c r="H1060">
        <v>447390</v>
      </c>
      <c r="I1060">
        <v>0</v>
      </c>
    </row>
    <row r="1061" spans="1:9" x14ac:dyDescent="0.3">
      <c r="A1061" t="s">
        <v>847</v>
      </c>
      <c r="B1061" s="1">
        <v>0.46900572329680601</v>
      </c>
      <c r="C1061" s="1" t="s">
        <v>37</v>
      </c>
      <c r="D1061" t="s">
        <v>22</v>
      </c>
      <c r="E1061">
        <v>437380</v>
      </c>
      <c r="F1061">
        <v>437380</v>
      </c>
      <c r="G1061" s="2">
        <v>1</v>
      </c>
      <c r="H1061">
        <v>568821</v>
      </c>
      <c r="I1061">
        <v>0</v>
      </c>
    </row>
    <row r="1062" spans="1:9" x14ac:dyDescent="0.3">
      <c r="A1062" t="s">
        <v>163</v>
      </c>
      <c r="B1062" s="1">
        <v>0.702526315849204</v>
      </c>
      <c r="C1062" s="1" t="s">
        <v>22</v>
      </c>
      <c r="D1062" t="s">
        <v>22</v>
      </c>
      <c r="E1062">
        <v>92990</v>
      </c>
      <c r="F1062">
        <v>109400</v>
      </c>
      <c r="G1062" s="2">
        <v>0.85</v>
      </c>
      <c r="H1062">
        <v>73838</v>
      </c>
      <c r="I1062">
        <v>0</v>
      </c>
    </row>
    <row r="1063" spans="1:9" x14ac:dyDescent="0.3">
      <c r="A1063" t="s">
        <v>641</v>
      </c>
      <c r="B1063" s="1">
        <v>0.31197299999205103</v>
      </c>
      <c r="C1063" s="1" t="s">
        <v>37</v>
      </c>
      <c r="D1063" t="s">
        <v>1299</v>
      </c>
      <c r="E1063">
        <v>223032</v>
      </c>
      <c r="F1063">
        <v>246960</v>
      </c>
      <c r="G1063" s="2">
        <v>0.90310981535471335</v>
      </c>
      <c r="H1063">
        <v>281254</v>
      </c>
      <c r="I1063">
        <v>0</v>
      </c>
    </row>
    <row r="1064" spans="1:9" x14ac:dyDescent="0.3">
      <c r="A1064" t="s">
        <v>864</v>
      </c>
      <c r="B1064" s="1">
        <v>0.48563926208234198</v>
      </c>
      <c r="C1064" s="1" t="s">
        <v>37</v>
      </c>
      <c r="D1064" t="s">
        <v>1299</v>
      </c>
      <c r="E1064">
        <v>192055</v>
      </c>
      <c r="F1064">
        <v>234320</v>
      </c>
      <c r="G1064" s="2">
        <v>0.8196270058040287</v>
      </c>
      <c r="H1064">
        <v>560713</v>
      </c>
      <c r="I1064">
        <v>0</v>
      </c>
    </row>
    <row r="1065" spans="1:9" x14ac:dyDescent="0.3">
      <c r="A1065" t="s">
        <v>474</v>
      </c>
      <c r="B1065" s="1">
        <v>0.73289909198705205</v>
      </c>
      <c r="C1065" s="1" t="s">
        <v>22</v>
      </c>
      <c r="D1065" t="s">
        <v>1300</v>
      </c>
      <c r="E1065">
        <v>190909</v>
      </c>
      <c r="F1065">
        <v>439584</v>
      </c>
      <c r="G1065" s="2">
        <v>0.43429469680425131</v>
      </c>
      <c r="H1065">
        <v>0</v>
      </c>
      <c r="I1065">
        <v>0</v>
      </c>
    </row>
    <row r="1066" spans="1:9" x14ac:dyDescent="0.3">
      <c r="A1066" t="s">
        <v>67</v>
      </c>
      <c r="B1066" s="1">
        <v>0.98098244812896496</v>
      </c>
      <c r="C1066" s="1" t="s">
        <v>22</v>
      </c>
      <c r="D1066" t="s">
        <v>22</v>
      </c>
      <c r="E1066">
        <v>183372</v>
      </c>
      <c r="F1066">
        <v>183372</v>
      </c>
      <c r="G1066" s="2">
        <v>1</v>
      </c>
      <c r="H1066">
        <v>252927</v>
      </c>
      <c r="I1066">
        <v>0</v>
      </c>
    </row>
    <row r="1067" spans="1:9" x14ac:dyDescent="0.3">
      <c r="A1067" t="s">
        <v>88</v>
      </c>
      <c r="B1067" s="1">
        <v>0.74889514959551196</v>
      </c>
      <c r="C1067" s="1" t="s">
        <v>22</v>
      </c>
      <c r="D1067" t="s">
        <v>22</v>
      </c>
      <c r="E1067">
        <v>197049.23</v>
      </c>
      <c r="F1067">
        <v>207738</v>
      </c>
      <c r="G1067" s="2">
        <v>0.94854687154011308</v>
      </c>
      <c r="H1067">
        <v>163758</v>
      </c>
      <c r="I1067">
        <v>0</v>
      </c>
    </row>
    <row r="1068" spans="1:9" x14ac:dyDescent="0.3">
      <c r="A1068" t="s">
        <v>612</v>
      </c>
      <c r="B1068" s="1">
        <v>0.54799723193071304</v>
      </c>
      <c r="C1068" s="1" t="s">
        <v>37</v>
      </c>
      <c r="D1068" t="s">
        <v>1300</v>
      </c>
      <c r="E1068">
        <v>311623</v>
      </c>
      <c r="F1068">
        <v>335594</v>
      </c>
      <c r="G1068" s="2">
        <v>0.9285714285714286</v>
      </c>
      <c r="H1068">
        <v>444859</v>
      </c>
      <c r="I1068">
        <v>0</v>
      </c>
    </row>
    <row r="1069" spans="1:9" x14ac:dyDescent="0.3">
      <c r="A1069" t="s">
        <v>798</v>
      </c>
      <c r="B1069" s="1">
        <v>0.539726878066486</v>
      </c>
      <c r="C1069" s="1" t="s">
        <v>37</v>
      </c>
      <c r="D1069" t="s">
        <v>1299</v>
      </c>
      <c r="E1069">
        <v>299015</v>
      </c>
      <c r="F1069">
        <v>348848</v>
      </c>
      <c r="G1069" s="2">
        <v>0.85714981883227082</v>
      </c>
      <c r="H1069">
        <v>405194</v>
      </c>
      <c r="I1069">
        <v>0</v>
      </c>
    </row>
    <row r="1070" spans="1:9" x14ac:dyDescent="0.3">
      <c r="A1070" t="s">
        <v>994</v>
      </c>
      <c r="B1070" s="1">
        <v>0.34504605399201799</v>
      </c>
      <c r="C1070" s="1" t="s">
        <v>37</v>
      </c>
      <c r="D1070" t="s">
        <v>1299</v>
      </c>
      <c r="E1070">
        <v>231460</v>
      </c>
      <c r="F1070">
        <v>231460</v>
      </c>
      <c r="G1070" s="2">
        <v>1</v>
      </c>
      <c r="H1070">
        <v>583939</v>
      </c>
      <c r="I1070">
        <v>0</v>
      </c>
    </row>
    <row r="1071" spans="1:9" x14ac:dyDescent="0.3">
      <c r="A1071" t="s">
        <v>471</v>
      </c>
      <c r="B1071" s="1">
        <v>0.64014133976186605</v>
      </c>
      <c r="C1071" s="1" t="s">
        <v>22</v>
      </c>
      <c r="D1071" t="s">
        <v>22</v>
      </c>
      <c r="E1071">
        <v>270493.73</v>
      </c>
      <c r="F1071">
        <v>279331</v>
      </c>
      <c r="G1071" s="2">
        <v>0.96836273095359982</v>
      </c>
      <c r="H1071">
        <v>442756</v>
      </c>
      <c r="I1071">
        <v>0</v>
      </c>
    </row>
    <row r="1072" spans="1:9" x14ac:dyDescent="0.3">
      <c r="A1072" t="s">
        <v>1092</v>
      </c>
      <c r="B1072" s="1">
        <v>0.34882282277385601</v>
      </c>
      <c r="C1072" s="1" t="s">
        <v>37</v>
      </c>
      <c r="D1072" t="s">
        <v>1299</v>
      </c>
      <c r="E1072">
        <v>473980</v>
      </c>
      <c r="F1072">
        <v>497679</v>
      </c>
      <c r="G1072" s="2">
        <v>0.95238095238095233</v>
      </c>
      <c r="H1072">
        <v>527458</v>
      </c>
      <c r="I1072">
        <v>0</v>
      </c>
    </row>
    <row r="1073" spans="1:9" x14ac:dyDescent="0.3">
      <c r="A1073" t="s">
        <v>307</v>
      </c>
      <c r="B1073" s="1">
        <v>0.616793760280818</v>
      </c>
      <c r="C1073" s="1" t="s">
        <v>22</v>
      </c>
      <c r="D1073" t="s">
        <v>22</v>
      </c>
      <c r="E1073">
        <v>315519.53000000003</v>
      </c>
      <c r="F1073">
        <v>338010</v>
      </c>
      <c r="G1073" s="2">
        <v>0.93346211650542887</v>
      </c>
      <c r="H1073">
        <v>357346</v>
      </c>
      <c r="I1073">
        <v>0</v>
      </c>
    </row>
    <row r="1074" spans="1:9" x14ac:dyDescent="0.3">
      <c r="A1074" t="s">
        <v>77</v>
      </c>
      <c r="B1074" s="1">
        <v>0.84677082787658497</v>
      </c>
      <c r="C1074" s="1" t="s">
        <v>22</v>
      </c>
      <c r="D1074" t="s">
        <v>22</v>
      </c>
      <c r="E1074">
        <v>230454</v>
      </c>
      <c r="F1074">
        <v>230454</v>
      </c>
      <c r="G1074" s="2">
        <v>1</v>
      </c>
      <c r="H1074">
        <v>160845</v>
      </c>
      <c r="I1074">
        <v>0</v>
      </c>
    </row>
    <row r="1075" spans="1:9" x14ac:dyDescent="0.3">
      <c r="A1075" t="s">
        <v>869</v>
      </c>
      <c r="B1075" s="1">
        <v>0.89182894481229302</v>
      </c>
      <c r="C1075" s="1" t="s">
        <v>22</v>
      </c>
      <c r="D1075" t="s">
        <v>1300</v>
      </c>
      <c r="E1075">
        <v>474111</v>
      </c>
      <c r="F1075">
        <v>474111</v>
      </c>
      <c r="G1075" s="2">
        <v>1</v>
      </c>
      <c r="H1075">
        <v>493910</v>
      </c>
      <c r="I1075">
        <v>0</v>
      </c>
    </row>
    <row r="1076" spans="1:9" x14ac:dyDescent="0.3">
      <c r="A1076" t="s">
        <v>1115</v>
      </c>
      <c r="B1076" s="1">
        <v>0.67025369067853602</v>
      </c>
      <c r="C1076" s="1" t="s">
        <v>22</v>
      </c>
      <c r="D1076" t="s">
        <v>22</v>
      </c>
      <c r="E1076">
        <v>244585</v>
      </c>
      <c r="F1076">
        <v>244585</v>
      </c>
      <c r="G1076" s="2">
        <v>1</v>
      </c>
      <c r="H1076">
        <v>558789</v>
      </c>
      <c r="I1076">
        <v>0</v>
      </c>
    </row>
    <row r="1077" spans="1:9" x14ac:dyDescent="0.3">
      <c r="A1077" t="s">
        <v>62</v>
      </c>
      <c r="B1077" s="1">
        <v>0.97571120576440595</v>
      </c>
      <c r="C1077" s="1" t="s">
        <v>22</v>
      </c>
      <c r="D1077" t="s">
        <v>1299</v>
      </c>
      <c r="E1077">
        <v>85288</v>
      </c>
      <c r="F1077">
        <v>87860</v>
      </c>
      <c r="G1077" s="2">
        <v>0.9707261552469838</v>
      </c>
      <c r="H1077">
        <v>72077</v>
      </c>
      <c r="I1077">
        <v>0</v>
      </c>
    </row>
    <row r="1078" spans="1:9" x14ac:dyDescent="0.3">
      <c r="A1078" t="s">
        <v>337</v>
      </c>
      <c r="B1078" s="1">
        <v>0.64014133976186605</v>
      </c>
      <c r="C1078" s="1" t="s">
        <v>22</v>
      </c>
      <c r="D1078" t="s">
        <v>1300</v>
      </c>
      <c r="E1078">
        <v>47216</v>
      </c>
      <c r="F1078">
        <v>451024</v>
      </c>
      <c r="G1078" s="2">
        <v>0.10468622512327504</v>
      </c>
      <c r="H1078">
        <v>555775</v>
      </c>
      <c r="I1078">
        <v>555775</v>
      </c>
    </row>
    <row r="1079" spans="1:9" x14ac:dyDescent="0.3">
      <c r="A1079" t="s">
        <v>1204</v>
      </c>
      <c r="B1079" s="1">
        <v>0.31556217942678599</v>
      </c>
      <c r="C1079" s="1" t="s">
        <v>37</v>
      </c>
      <c r="D1079" t="s">
        <v>1299</v>
      </c>
      <c r="E1079">
        <v>389085</v>
      </c>
      <c r="F1079">
        <v>389085</v>
      </c>
      <c r="G1079" s="2">
        <v>1</v>
      </c>
      <c r="H1079">
        <v>423480</v>
      </c>
      <c r="I1079">
        <v>0</v>
      </c>
    </row>
    <row r="1080" spans="1:9" x14ac:dyDescent="0.3">
      <c r="A1080" t="s">
        <v>453</v>
      </c>
      <c r="B1080" s="1">
        <v>0.616793760280818</v>
      </c>
      <c r="C1080" s="1" t="s">
        <v>22</v>
      </c>
      <c r="D1080" t="s">
        <v>22</v>
      </c>
      <c r="E1080">
        <v>272195</v>
      </c>
      <c r="F1080">
        <v>372946</v>
      </c>
      <c r="G1080" s="2">
        <v>0.72985097038177105</v>
      </c>
      <c r="H1080">
        <v>656566</v>
      </c>
      <c r="I1080">
        <v>656566</v>
      </c>
    </row>
    <row r="1081" spans="1:9" x14ac:dyDescent="0.3">
      <c r="A1081" t="s">
        <v>1164</v>
      </c>
      <c r="B1081" s="1">
        <v>0.19398088386923601</v>
      </c>
      <c r="C1081" s="1" t="s">
        <v>37</v>
      </c>
      <c r="D1081" t="s">
        <v>1299</v>
      </c>
      <c r="E1081">
        <v>132184</v>
      </c>
      <c r="F1081">
        <v>171195</v>
      </c>
      <c r="G1081" s="2">
        <v>0.77212535412833316</v>
      </c>
      <c r="H1081">
        <v>208266</v>
      </c>
      <c r="I1081">
        <v>208266</v>
      </c>
    </row>
    <row r="1082" spans="1:9" x14ac:dyDescent="0.3">
      <c r="A1082" t="s">
        <v>991</v>
      </c>
      <c r="B1082" s="1">
        <v>0.28408937005979301</v>
      </c>
      <c r="C1082" s="1" t="s">
        <v>37</v>
      </c>
      <c r="D1082" t="s">
        <v>22</v>
      </c>
      <c r="E1082">
        <v>416531.76</v>
      </c>
      <c r="F1082">
        <v>533673</v>
      </c>
      <c r="G1082" s="2">
        <v>0.78049996908219077</v>
      </c>
      <c r="H1082">
        <v>440468</v>
      </c>
      <c r="I1082">
        <v>440468</v>
      </c>
    </row>
    <row r="1083" spans="1:9" x14ac:dyDescent="0.3">
      <c r="A1083" t="s">
        <v>1233</v>
      </c>
      <c r="B1083" s="1">
        <v>0.28071134445658502</v>
      </c>
      <c r="C1083" s="1" t="s">
        <v>37</v>
      </c>
      <c r="D1083" t="s">
        <v>1299</v>
      </c>
      <c r="E1083">
        <v>41197.519999999997</v>
      </c>
      <c r="F1083">
        <v>347962.5</v>
      </c>
      <c r="G1083" s="2">
        <v>0.11839643639760031</v>
      </c>
      <c r="H1083">
        <v>828971</v>
      </c>
      <c r="I1083">
        <v>828971</v>
      </c>
    </row>
    <row r="1084" spans="1:9" x14ac:dyDescent="0.3">
      <c r="A1084" t="s">
        <v>819</v>
      </c>
      <c r="B1084" s="1">
        <v>0.403513578893203</v>
      </c>
      <c r="C1084" s="1" t="s">
        <v>37</v>
      </c>
      <c r="D1084" t="s">
        <v>22</v>
      </c>
      <c r="E1084">
        <v>165407</v>
      </c>
      <c r="F1084">
        <v>224400</v>
      </c>
      <c r="G1084" s="2">
        <v>0.73710784313725486</v>
      </c>
      <c r="H1084">
        <v>384370</v>
      </c>
      <c r="I1084">
        <v>0</v>
      </c>
    </row>
    <row r="1085" spans="1:9" x14ac:dyDescent="0.3">
      <c r="A1085" t="s">
        <v>740</v>
      </c>
      <c r="B1085" s="1">
        <v>0.54386507858494804</v>
      </c>
      <c r="C1085" s="1" t="s">
        <v>37</v>
      </c>
      <c r="D1085" t="s">
        <v>22</v>
      </c>
      <c r="E1085">
        <v>226656</v>
      </c>
      <c r="F1085">
        <v>272536</v>
      </c>
      <c r="G1085" s="2">
        <v>0.83165526756098274</v>
      </c>
      <c r="H1085">
        <v>389856</v>
      </c>
      <c r="I1085">
        <v>0</v>
      </c>
    </row>
    <row r="1086" spans="1:9" x14ac:dyDescent="0.3">
      <c r="A1086" t="s">
        <v>1041</v>
      </c>
      <c r="B1086" s="1">
        <v>0.50230467408203305</v>
      </c>
      <c r="C1086" s="1" t="s">
        <v>37</v>
      </c>
      <c r="D1086" t="s">
        <v>1300</v>
      </c>
      <c r="E1086">
        <v>302387</v>
      </c>
      <c r="F1086">
        <v>417872</v>
      </c>
      <c r="G1086" s="2">
        <v>0.72363546732013628</v>
      </c>
      <c r="H1086">
        <v>647302</v>
      </c>
      <c r="I1086">
        <v>647302</v>
      </c>
    </row>
    <row r="1087" spans="1:9" x14ac:dyDescent="0.3">
      <c r="A1087" t="s">
        <v>848</v>
      </c>
      <c r="B1087" s="1">
        <v>0.34882282277385601</v>
      </c>
      <c r="C1087" s="1" t="s">
        <v>37</v>
      </c>
      <c r="D1087" t="s">
        <v>1300</v>
      </c>
      <c r="E1087">
        <v>386432</v>
      </c>
      <c r="F1087">
        <v>386432</v>
      </c>
      <c r="G1087" s="2">
        <v>1</v>
      </c>
      <c r="H1087">
        <v>602927</v>
      </c>
      <c r="I1087">
        <v>0</v>
      </c>
    </row>
    <row r="1088" spans="1:9" x14ac:dyDescent="0.3">
      <c r="A1088" t="s">
        <v>1220</v>
      </c>
      <c r="B1088" s="1">
        <v>0.32646132727924998</v>
      </c>
      <c r="C1088" s="1" t="s">
        <v>37</v>
      </c>
      <c r="D1088" t="s">
        <v>22</v>
      </c>
      <c r="E1088">
        <v>411755.82</v>
      </c>
      <c r="F1088">
        <v>570402</v>
      </c>
      <c r="G1088" s="2">
        <v>0.72186952359914591</v>
      </c>
      <c r="H1088">
        <v>647614</v>
      </c>
      <c r="I1088">
        <v>647614</v>
      </c>
    </row>
    <row r="1089" spans="1:9" x14ac:dyDescent="0.3">
      <c r="A1089" t="s">
        <v>211</v>
      </c>
      <c r="B1089" s="1">
        <v>0.59691192366771895</v>
      </c>
      <c r="C1089" s="1" t="s">
        <v>1298</v>
      </c>
      <c r="D1089" t="s">
        <v>22</v>
      </c>
      <c r="E1089">
        <v>188690.23</v>
      </c>
      <c r="F1089">
        <v>213266</v>
      </c>
      <c r="G1089" s="2">
        <v>0.88476470698564236</v>
      </c>
      <c r="H1089">
        <v>171743</v>
      </c>
      <c r="I1089">
        <v>0</v>
      </c>
    </row>
    <row r="1090" spans="1:9" x14ac:dyDescent="0.3">
      <c r="A1090" t="s">
        <v>239</v>
      </c>
      <c r="B1090" s="1">
        <v>0.70944618886475097</v>
      </c>
      <c r="C1090" s="1" t="s">
        <v>22</v>
      </c>
      <c r="D1090" t="s">
        <v>22</v>
      </c>
      <c r="E1090">
        <v>359314.53</v>
      </c>
      <c r="F1090">
        <v>360010</v>
      </c>
      <c r="G1090" s="2">
        <v>0.99806819255020707</v>
      </c>
      <c r="H1090">
        <v>239907</v>
      </c>
      <c r="I1090">
        <v>0</v>
      </c>
    </row>
    <row r="1091" spans="1:9" x14ac:dyDescent="0.3">
      <c r="A1091" t="s">
        <v>381</v>
      </c>
      <c r="B1091" s="1">
        <v>0.63629247274359102</v>
      </c>
      <c r="C1091" s="1" t="s">
        <v>22</v>
      </c>
      <c r="D1091" t="s">
        <v>1300</v>
      </c>
      <c r="E1091">
        <v>285888</v>
      </c>
      <c r="F1091">
        <v>341512</v>
      </c>
      <c r="G1091" s="2">
        <v>0.83712431773993301</v>
      </c>
      <c r="H1091">
        <v>646116</v>
      </c>
      <c r="I1091">
        <v>0</v>
      </c>
    </row>
    <row r="1092" spans="1:9" x14ac:dyDescent="0.3">
      <c r="A1092" t="s">
        <v>636</v>
      </c>
      <c r="B1092" s="1">
        <v>0.50230467408203305</v>
      </c>
      <c r="C1092" s="1" t="s">
        <v>37</v>
      </c>
      <c r="D1092" t="s">
        <v>1300</v>
      </c>
      <c r="E1092">
        <v>337274</v>
      </c>
      <c r="F1092">
        <v>337274</v>
      </c>
      <c r="G1092" s="2">
        <v>1</v>
      </c>
      <c r="H1092">
        <v>529578</v>
      </c>
      <c r="I1092">
        <v>0</v>
      </c>
    </row>
    <row r="1093" spans="1:9" x14ac:dyDescent="0.3">
      <c r="A1093" t="s">
        <v>788</v>
      </c>
      <c r="B1093" s="1">
        <v>0.60888377051030895</v>
      </c>
      <c r="C1093" s="1" t="s">
        <v>22</v>
      </c>
      <c r="D1093" t="s">
        <v>1300</v>
      </c>
      <c r="E1093">
        <v>310462</v>
      </c>
      <c r="F1093">
        <v>346260</v>
      </c>
      <c r="G1093" s="2">
        <v>0.89661526020909144</v>
      </c>
      <c r="H1093">
        <v>537153</v>
      </c>
      <c r="I1093">
        <v>0</v>
      </c>
    </row>
    <row r="1094" spans="1:9" x14ac:dyDescent="0.3">
      <c r="A1094" t="s">
        <v>270</v>
      </c>
      <c r="B1094" s="1">
        <v>0.742573888527017</v>
      </c>
      <c r="C1094" s="1" t="s">
        <v>22</v>
      </c>
      <c r="D1094" t="s">
        <v>1299</v>
      </c>
      <c r="E1094">
        <v>321460</v>
      </c>
      <c r="F1094">
        <v>321460</v>
      </c>
      <c r="G1094" s="2">
        <v>1</v>
      </c>
      <c r="H1094">
        <v>105717</v>
      </c>
      <c r="I1094">
        <v>0</v>
      </c>
    </row>
    <row r="1095" spans="1:9" x14ac:dyDescent="0.3">
      <c r="A1095" t="s">
        <v>629</v>
      </c>
      <c r="B1095" s="1">
        <v>0.539726878066486</v>
      </c>
      <c r="C1095" s="1" t="s">
        <v>37</v>
      </c>
      <c r="D1095" t="s">
        <v>1300</v>
      </c>
      <c r="E1095">
        <v>72793</v>
      </c>
      <c r="F1095">
        <v>341895</v>
      </c>
      <c r="G1095" s="2">
        <v>0.2129103964667515</v>
      </c>
      <c r="H1095">
        <v>662448</v>
      </c>
      <c r="I1095">
        <v>662448</v>
      </c>
    </row>
    <row r="1096" spans="1:9" x14ac:dyDescent="0.3">
      <c r="A1096" t="s">
        <v>323</v>
      </c>
      <c r="B1096" s="1">
        <v>0.66284399753913203</v>
      </c>
      <c r="C1096" s="1" t="s">
        <v>22</v>
      </c>
      <c r="D1096" t="s">
        <v>22</v>
      </c>
      <c r="E1096">
        <v>253610</v>
      </c>
      <c r="F1096">
        <v>275093</v>
      </c>
      <c r="G1096" s="2">
        <v>0.9219064098323112</v>
      </c>
      <c r="H1096">
        <v>572834</v>
      </c>
      <c r="I1096">
        <v>0</v>
      </c>
    </row>
    <row r="1097" spans="1:9" x14ac:dyDescent="0.3">
      <c r="A1097" t="s">
        <v>989</v>
      </c>
      <c r="B1097" s="1">
        <v>0.15783995074860099</v>
      </c>
      <c r="C1097" s="1" t="s">
        <v>37</v>
      </c>
      <c r="D1097" t="s">
        <v>1299</v>
      </c>
      <c r="E1097">
        <v>371616</v>
      </c>
      <c r="F1097">
        <v>398160</v>
      </c>
      <c r="G1097" s="2">
        <v>0.93333333333333335</v>
      </c>
      <c r="H1097">
        <v>430010</v>
      </c>
      <c r="I1097">
        <v>0</v>
      </c>
    </row>
    <row r="1098" spans="1:9" x14ac:dyDescent="0.3">
      <c r="A1098" t="s">
        <v>225</v>
      </c>
      <c r="B1098" s="1">
        <v>0.67025369067853602</v>
      </c>
      <c r="C1098" s="1" t="s">
        <v>22</v>
      </c>
      <c r="D1098" t="s">
        <v>22</v>
      </c>
      <c r="E1098">
        <v>278810</v>
      </c>
      <c r="F1098">
        <v>278810</v>
      </c>
      <c r="G1098" s="2">
        <v>1</v>
      </c>
      <c r="H1098">
        <v>224390</v>
      </c>
      <c r="I1098">
        <v>0</v>
      </c>
    </row>
    <row r="1099" spans="1:9" x14ac:dyDescent="0.3">
      <c r="A1099" t="s">
        <v>1069</v>
      </c>
      <c r="B1099" s="1">
        <v>0.352618674341861</v>
      </c>
      <c r="C1099" s="1" t="s">
        <v>37</v>
      </c>
      <c r="D1099" t="s">
        <v>1299</v>
      </c>
      <c r="E1099">
        <v>180900</v>
      </c>
      <c r="F1099">
        <v>180900</v>
      </c>
      <c r="G1099" s="2">
        <v>1</v>
      </c>
      <c r="H1099">
        <v>390551</v>
      </c>
      <c r="I1099">
        <v>0</v>
      </c>
    </row>
    <row r="1100" spans="1:9" x14ac:dyDescent="0.3">
      <c r="A1100" t="s">
        <v>433</v>
      </c>
      <c r="B1100" s="1">
        <v>0.53558319322508796</v>
      </c>
      <c r="C1100" s="1" t="s">
        <v>37</v>
      </c>
      <c r="D1100" t="s">
        <v>1299</v>
      </c>
      <c r="E1100">
        <v>240240</v>
      </c>
      <c r="F1100">
        <v>240240</v>
      </c>
      <c r="G1100" s="2">
        <v>1</v>
      </c>
      <c r="H1100">
        <v>168019</v>
      </c>
      <c r="I1100">
        <v>0</v>
      </c>
    </row>
    <row r="1101" spans="1:9" x14ac:dyDescent="0.3">
      <c r="A1101" t="s">
        <v>822</v>
      </c>
      <c r="B1101" s="1">
        <v>0.39950795513045501</v>
      </c>
      <c r="C1101" s="1" t="s">
        <v>37</v>
      </c>
      <c r="D1101" t="s">
        <v>22</v>
      </c>
      <c r="E1101">
        <v>323724</v>
      </c>
      <c r="F1101">
        <v>323724</v>
      </c>
      <c r="G1101" s="2">
        <v>1</v>
      </c>
      <c r="H1101">
        <v>495038</v>
      </c>
      <c r="I1101">
        <v>0</v>
      </c>
    </row>
    <row r="1102" spans="1:9" x14ac:dyDescent="0.3">
      <c r="A1102" t="s">
        <v>1118</v>
      </c>
      <c r="B1102" s="1">
        <v>0.24214260648490499</v>
      </c>
      <c r="C1102" s="1" t="s">
        <v>37</v>
      </c>
      <c r="D1102" t="s">
        <v>22</v>
      </c>
      <c r="E1102">
        <v>421744</v>
      </c>
      <c r="F1102">
        <v>648740</v>
      </c>
      <c r="G1102" s="2">
        <v>0.65009711132348857</v>
      </c>
      <c r="H1102">
        <v>989343</v>
      </c>
      <c r="I1102">
        <v>989343</v>
      </c>
    </row>
    <row r="1103" spans="1:9" x14ac:dyDescent="0.3">
      <c r="A1103" t="s">
        <v>781</v>
      </c>
      <c r="B1103" s="1">
        <v>0.92932083132817001</v>
      </c>
      <c r="C1103" s="1" t="s">
        <v>22</v>
      </c>
      <c r="D1103" t="s">
        <v>1300</v>
      </c>
      <c r="E1103">
        <v>446043</v>
      </c>
      <c r="F1103">
        <v>446043</v>
      </c>
      <c r="G1103" s="2">
        <v>1</v>
      </c>
      <c r="H1103">
        <v>594599</v>
      </c>
      <c r="I1103">
        <v>0</v>
      </c>
    </row>
    <row r="1104" spans="1:9" x14ac:dyDescent="0.3">
      <c r="A1104" t="s">
        <v>779</v>
      </c>
      <c r="B1104" s="1">
        <v>0.55624116261078105</v>
      </c>
      <c r="C1104" s="1" t="s">
        <v>1298</v>
      </c>
      <c r="D1104" t="s">
        <v>1300</v>
      </c>
      <c r="E1104">
        <v>279309</v>
      </c>
      <c r="F1104">
        <v>325608</v>
      </c>
      <c r="G1104" s="2">
        <v>0.85780754772610013</v>
      </c>
      <c r="H1104">
        <v>662405</v>
      </c>
      <c r="I1104">
        <v>0</v>
      </c>
    </row>
    <row r="1105" spans="1:9" x14ac:dyDescent="0.3">
      <c r="A1105" t="s">
        <v>1133</v>
      </c>
      <c r="B1105" s="1">
        <v>0.230117844435452</v>
      </c>
      <c r="C1105" s="1" t="s">
        <v>37</v>
      </c>
      <c r="D1105" t="s">
        <v>22</v>
      </c>
      <c r="E1105">
        <v>273660.05</v>
      </c>
      <c r="F1105">
        <v>380703</v>
      </c>
      <c r="G1105" s="2">
        <v>0.71882819415659971</v>
      </c>
      <c r="H1105">
        <v>0</v>
      </c>
      <c r="I1105">
        <v>0</v>
      </c>
    </row>
    <row r="1106" spans="1:9" x14ac:dyDescent="0.3">
      <c r="A1106" t="s">
        <v>1037</v>
      </c>
      <c r="B1106" s="1">
        <v>0.70599813302282599</v>
      </c>
      <c r="C1106" s="1" t="s">
        <v>22</v>
      </c>
      <c r="D1106" t="s">
        <v>1300</v>
      </c>
      <c r="E1106">
        <v>203324</v>
      </c>
      <c r="F1106">
        <v>203324</v>
      </c>
      <c r="G1106" s="2">
        <v>1</v>
      </c>
      <c r="H1106">
        <v>449897</v>
      </c>
      <c r="I1106">
        <v>0</v>
      </c>
    </row>
    <row r="1107" spans="1:9" x14ac:dyDescent="0.3">
      <c r="A1107" t="s">
        <v>510</v>
      </c>
      <c r="B1107" s="1">
        <v>0.68481958449957603</v>
      </c>
      <c r="C1107" s="1" t="s">
        <v>22</v>
      </c>
      <c r="D1107" t="s">
        <v>1300</v>
      </c>
      <c r="E1107">
        <v>527982</v>
      </c>
      <c r="F1107">
        <v>527982</v>
      </c>
      <c r="G1107" s="2">
        <v>1</v>
      </c>
      <c r="H1107">
        <v>639919</v>
      </c>
      <c r="I1107">
        <v>0</v>
      </c>
    </row>
    <row r="1108" spans="1:9" x14ac:dyDescent="0.3">
      <c r="A1108" t="s">
        <v>1171</v>
      </c>
      <c r="B1108" s="1">
        <v>0.270725663238926</v>
      </c>
      <c r="C1108" s="1" t="s">
        <v>37</v>
      </c>
      <c r="D1108" t="s">
        <v>1299</v>
      </c>
      <c r="E1108">
        <v>177624</v>
      </c>
      <c r="F1108">
        <v>332956</v>
      </c>
      <c r="G1108" s="2">
        <v>0.53347589471281487</v>
      </c>
      <c r="H1108">
        <v>509884</v>
      </c>
      <c r="I1108">
        <v>509884</v>
      </c>
    </row>
    <row r="1109" spans="1:9" x14ac:dyDescent="0.3">
      <c r="A1109" t="s">
        <v>274</v>
      </c>
      <c r="B1109" s="1">
        <v>0.67757975074180699</v>
      </c>
      <c r="C1109" s="1" t="s">
        <v>22</v>
      </c>
      <c r="D1109" t="s">
        <v>22</v>
      </c>
      <c r="E1109">
        <v>369642</v>
      </c>
      <c r="F1109">
        <v>369642</v>
      </c>
      <c r="G1109" s="2">
        <v>1</v>
      </c>
      <c r="H1109">
        <v>249109</v>
      </c>
      <c r="I1109">
        <v>0</v>
      </c>
    </row>
    <row r="1110" spans="1:9" x14ac:dyDescent="0.3">
      <c r="A1110" t="s">
        <v>1088</v>
      </c>
      <c r="B1110" s="1">
        <v>0.352618674341861</v>
      </c>
      <c r="C1110" s="1" t="s">
        <v>37</v>
      </c>
      <c r="D1110" t="s">
        <v>1299</v>
      </c>
      <c r="E1110">
        <v>206189</v>
      </c>
      <c r="F1110">
        <v>283470</v>
      </c>
      <c r="G1110" s="2">
        <v>0.72737503086746391</v>
      </c>
      <c r="H1110">
        <v>669415</v>
      </c>
      <c r="I1110">
        <v>0</v>
      </c>
    </row>
    <row r="1111" spans="1:9" x14ac:dyDescent="0.3">
      <c r="A1111" t="s">
        <v>895</v>
      </c>
      <c r="B1111" s="1">
        <v>0.41156304443146302</v>
      </c>
      <c r="C1111" s="1" t="s">
        <v>37</v>
      </c>
      <c r="D1111" t="s">
        <v>22</v>
      </c>
      <c r="E1111">
        <v>592800.76</v>
      </c>
      <c r="F1111">
        <v>605580</v>
      </c>
      <c r="G1111" s="2">
        <v>0.97889751973314842</v>
      </c>
      <c r="H1111">
        <v>602382</v>
      </c>
      <c r="I1111">
        <v>0</v>
      </c>
    </row>
    <row r="1112" spans="1:9" x14ac:dyDescent="0.3">
      <c r="A1112" t="s">
        <v>920</v>
      </c>
      <c r="B1112" s="1">
        <v>0.45657358918776902</v>
      </c>
      <c r="C1112" s="1" t="s">
        <v>37</v>
      </c>
      <c r="D1112" t="s">
        <v>22</v>
      </c>
      <c r="E1112">
        <v>307657</v>
      </c>
      <c r="F1112">
        <v>365140</v>
      </c>
      <c r="G1112" s="2">
        <v>0.8425727118365558</v>
      </c>
      <c r="H1112">
        <v>507768</v>
      </c>
      <c r="I1112">
        <v>0</v>
      </c>
    </row>
    <row r="1113" spans="1:9" x14ac:dyDescent="0.3">
      <c r="A1113" t="s">
        <v>1154</v>
      </c>
      <c r="B1113" s="1">
        <v>0.23308432885171801</v>
      </c>
      <c r="C1113" s="1" t="s">
        <v>37</v>
      </c>
      <c r="D1113" t="s">
        <v>1300</v>
      </c>
      <c r="E1113">
        <v>405561.01</v>
      </c>
      <c r="F1113">
        <v>429200</v>
      </c>
      <c r="G1113" s="2">
        <v>0.94492313606710165</v>
      </c>
      <c r="H1113">
        <v>698808</v>
      </c>
      <c r="I1113">
        <v>0</v>
      </c>
    </row>
    <row r="1114" spans="1:9" x14ac:dyDescent="0.3">
      <c r="A1114" t="s">
        <v>1080</v>
      </c>
      <c r="B1114" s="1">
        <v>0.375772262455286</v>
      </c>
      <c r="C1114" s="1" t="s">
        <v>37</v>
      </c>
      <c r="D1114" t="s">
        <v>22</v>
      </c>
      <c r="E1114">
        <v>201347.94</v>
      </c>
      <c r="F1114">
        <v>660820</v>
      </c>
      <c r="G1114" s="2">
        <v>0.30469407705577917</v>
      </c>
      <c r="H1114">
        <v>0</v>
      </c>
      <c r="I1114">
        <v>0</v>
      </c>
    </row>
    <row r="1115" spans="1:9" x14ac:dyDescent="0.3">
      <c r="A1115" t="s">
        <v>94</v>
      </c>
      <c r="B1115" s="1">
        <v>0.71287025237131796</v>
      </c>
      <c r="C1115" s="1" t="s">
        <v>22</v>
      </c>
      <c r="D1115" t="s">
        <v>22</v>
      </c>
      <c r="E1115">
        <v>158784</v>
      </c>
      <c r="F1115">
        <v>158784</v>
      </c>
      <c r="G1115" s="2">
        <v>1</v>
      </c>
      <c r="H1115">
        <v>154457</v>
      </c>
      <c r="I1115">
        <v>0</v>
      </c>
    </row>
    <row r="1116" spans="1:9" x14ac:dyDescent="0.3">
      <c r="A1116" t="s">
        <v>797</v>
      </c>
      <c r="B1116" s="1">
        <v>0.46900572329680601</v>
      </c>
      <c r="C1116" s="1" t="s">
        <v>37</v>
      </c>
      <c r="D1116" t="s">
        <v>1300</v>
      </c>
      <c r="E1116">
        <v>261159</v>
      </c>
      <c r="F1116">
        <v>312914</v>
      </c>
      <c r="G1116" s="2">
        <v>0.83460311778955243</v>
      </c>
      <c r="H1116">
        <v>510190</v>
      </c>
      <c r="I1116">
        <v>0</v>
      </c>
    </row>
    <row r="1117" spans="1:9" x14ac:dyDescent="0.3">
      <c r="A1117" t="s">
        <v>663</v>
      </c>
      <c r="B1117" s="1">
        <v>0.616793760280818</v>
      </c>
      <c r="C1117" s="1" t="s">
        <v>22</v>
      </c>
      <c r="D1117" t="s">
        <v>1299</v>
      </c>
      <c r="E1117">
        <v>153104</v>
      </c>
      <c r="F1117">
        <v>174340</v>
      </c>
      <c r="G1117" s="2">
        <v>0.87819203854537109</v>
      </c>
      <c r="H1117">
        <v>321263</v>
      </c>
      <c r="I1117">
        <v>0</v>
      </c>
    </row>
    <row r="1118" spans="1:9" x14ac:dyDescent="0.3">
      <c r="A1118" t="s">
        <v>385</v>
      </c>
      <c r="B1118" s="1">
        <v>0.60490692649681399</v>
      </c>
      <c r="C1118" s="1" t="s">
        <v>22</v>
      </c>
      <c r="D1118" t="s">
        <v>22</v>
      </c>
      <c r="E1118">
        <v>52376</v>
      </c>
      <c r="F1118">
        <v>221386</v>
      </c>
      <c r="G1118" s="2">
        <v>0.23658225904077043</v>
      </c>
      <c r="H1118">
        <v>411715</v>
      </c>
      <c r="I1118">
        <v>411715</v>
      </c>
    </row>
    <row r="1119" spans="1:9" x14ac:dyDescent="0.3">
      <c r="A1119" t="s">
        <v>570</v>
      </c>
      <c r="B1119" s="1">
        <v>0.64778485011833098</v>
      </c>
      <c r="C1119" s="1" t="s">
        <v>22</v>
      </c>
      <c r="D1119" t="s">
        <v>1300</v>
      </c>
      <c r="E1119">
        <v>381684</v>
      </c>
      <c r="F1119">
        <v>381684</v>
      </c>
      <c r="G1119" s="2">
        <v>1</v>
      </c>
      <c r="H1119">
        <v>701590</v>
      </c>
      <c r="I1119">
        <v>0</v>
      </c>
    </row>
    <row r="1120" spans="1:9" x14ac:dyDescent="0.3">
      <c r="A1120" t="s">
        <v>494</v>
      </c>
      <c r="B1120" s="1">
        <v>0.77313234906238304</v>
      </c>
      <c r="C1120" s="1" t="s">
        <v>22</v>
      </c>
      <c r="D1120" t="s">
        <v>22</v>
      </c>
      <c r="E1120">
        <v>415769.63</v>
      </c>
      <c r="F1120">
        <v>450900</v>
      </c>
      <c r="G1120" s="2">
        <v>0.92208833444222671</v>
      </c>
      <c r="H1120">
        <v>576068</v>
      </c>
      <c r="I1120">
        <v>0</v>
      </c>
    </row>
    <row r="1121" spans="1:9" x14ac:dyDescent="0.3">
      <c r="A1121" t="s">
        <v>167</v>
      </c>
      <c r="B1121" s="1">
        <v>0.78178374146593699</v>
      </c>
      <c r="C1121" s="1" t="s">
        <v>22</v>
      </c>
      <c r="D1121" t="s">
        <v>1299</v>
      </c>
      <c r="E1121">
        <v>616952</v>
      </c>
      <c r="F1121">
        <v>616952</v>
      </c>
      <c r="G1121" s="2">
        <v>1</v>
      </c>
      <c r="H1121">
        <v>440471</v>
      </c>
      <c r="I1121">
        <v>0</v>
      </c>
    </row>
    <row r="1122" spans="1:9" x14ac:dyDescent="0.3">
      <c r="A1122" t="s">
        <v>773</v>
      </c>
      <c r="B1122" s="1">
        <v>0.49813735424243699</v>
      </c>
      <c r="C1122" s="1" t="s">
        <v>37</v>
      </c>
      <c r="D1122" t="s">
        <v>22</v>
      </c>
      <c r="E1122">
        <v>540590.63</v>
      </c>
      <c r="F1122">
        <v>563274</v>
      </c>
      <c r="G1122" s="2">
        <v>0.95972942120531035</v>
      </c>
      <c r="H1122">
        <v>441842</v>
      </c>
      <c r="I1122">
        <v>0</v>
      </c>
    </row>
    <row r="1123" spans="1:9" x14ac:dyDescent="0.3">
      <c r="A1123" t="s">
        <v>358</v>
      </c>
      <c r="B1123" s="1">
        <v>0.62464239544738298</v>
      </c>
      <c r="C1123" s="1" t="s">
        <v>22</v>
      </c>
      <c r="D1123" t="s">
        <v>22</v>
      </c>
      <c r="E1123">
        <v>123698</v>
      </c>
      <c r="F1123">
        <v>236928</v>
      </c>
      <c r="G1123" s="2">
        <v>0.52209109940572662</v>
      </c>
      <c r="H1123">
        <v>337646</v>
      </c>
      <c r="I1123">
        <v>337646</v>
      </c>
    </row>
    <row r="1124" spans="1:9" x14ac:dyDescent="0.3">
      <c r="A1124" t="s">
        <v>569</v>
      </c>
      <c r="B1124" s="1">
        <v>0.46485663160254698</v>
      </c>
      <c r="C1124" s="1" t="s">
        <v>37</v>
      </c>
      <c r="D1124" t="s">
        <v>1300</v>
      </c>
      <c r="E1124">
        <v>451360</v>
      </c>
      <c r="F1124">
        <v>451360</v>
      </c>
      <c r="G1124" s="2">
        <v>1</v>
      </c>
      <c r="H1124">
        <v>552140</v>
      </c>
      <c r="I1124">
        <v>0</v>
      </c>
    </row>
    <row r="1125" spans="1:9" x14ac:dyDescent="0.3">
      <c r="A1125" t="s">
        <v>1271</v>
      </c>
      <c r="B1125" s="1">
        <v>0.118388894782818</v>
      </c>
      <c r="C1125" s="1" t="s">
        <v>37</v>
      </c>
      <c r="D1125" t="s">
        <v>1299</v>
      </c>
      <c r="E1125">
        <v>70000</v>
      </c>
      <c r="F1125">
        <v>286992</v>
      </c>
      <c r="G1125" s="2">
        <v>0.24390923788816413</v>
      </c>
      <c r="H1125">
        <v>0</v>
      </c>
      <c r="I1125">
        <v>0</v>
      </c>
    </row>
    <row r="1126" spans="1:9" x14ac:dyDescent="0.3">
      <c r="A1126" t="s">
        <v>755</v>
      </c>
      <c r="B1126" s="1">
        <v>0.53558319322508796</v>
      </c>
      <c r="C1126" s="1" t="s">
        <v>37</v>
      </c>
      <c r="D1126" t="s">
        <v>1299</v>
      </c>
      <c r="E1126">
        <v>175600</v>
      </c>
      <c r="F1126">
        <v>261024</v>
      </c>
      <c r="G1126" s="2">
        <v>0.67273507416942502</v>
      </c>
      <c r="H1126">
        <v>85424</v>
      </c>
      <c r="I1126">
        <v>85424</v>
      </c>
    </row>
    <row r="1127" spans="1:9" x14ac:dyDescent="0.3">
      <c r="A1127" t="s">
        <v>106</v>
      </c>
      <c r="B1127" s="1">
        <v>0.81144926519790594</v>
      </c>
      <c r="C1127" s="1" t="s">
        <v>22</v>
      </c>
      <c r="D1127" t="s">
        <v>1299</v>
      </c>
      <c r="E1127">
        <v>157555.39000000001</v>
      </c>
      <c r="F1127">
        <v>176092</v>
      </c>
      <c r="G1127" s="2">
        <v>0.89473337800695096</v>
      </c>
      <c r="H1127">
        <v>16306</v>
      </c>
      <c r="I1127">
        <v>0</v>
      </c>
    </row>
    <row r="1128" spans="1:9" x14ac:dyDescent="0.3">
      <c r="A1128" t="s">
        <v>156</v>
      </c>
      <c r="B1128" s="1">
        <v>0.98129094953321705</v>
      </c>
      <c r="C1128" s="1" t="s">
        <v>22</v>
      </c>
      <c r="D1128" t="s">
        <v>1300</v>
      </c>
      <c r="E1128">
        <v>313321</v>
      </c>
      <c r="F1128">
        <v>317343</v>
      </c>
      <c r="G1128" s="2">
        <v>0.98732601632933448</v>
      </c>
      <c r="H1128">
        <v>413637</v>
      </c>
      <c r="I1128">
        <v>0</v>
      </c>
    </row>
    <row r="1129" spans="1:9" x14ac:dyDescent="0.3">
      <c r="A1129" t="s">
        <v>619</v>
      </c>
      <c r="B1129" s="1">
        <v>0.64397226666610996</v>
      </c>
      <c r="C1129" s="1" t="s">
        <v>22</v>
      </c>
      <c r="D1129" t="s">
        <v>22</v>
      </c>
      <c r="E1129">
        <v>236546</v>
      </c>
      <c r="F1129">
        <v>270218</v>
      </c>
      <c r="G1129" s="2">
        <v>0.87538950032936369</v>
      </c>
      <c r="H1129">
        <v>63846</v>
      </c>
      <c r="I1129">
        <v>0</v>
      </c>
    </row>
    <row r="1130" spans="1:9" x14ac:dyDescent="0.3">
      <c r="A1130" t="s">
        <v>962</v>
      </c>
      <c r="B1130" s="1">
        <v>0.44008381017172199</v>
      </c>
      <c r="C1130" s="1" t="s">
        <v>37</v>
      </c>
      <c r="D1130" t="s">
        <v>1300</v>
      </c>
      <c r="E1130">
        <v>116758</v>
      </c>
      <c r="F1130">
        <v>292306</v>
      </c>
      <c r="G1130" s="2">
        <v>0.39943757569122768</v>
      </c>
      <c r="H1130">
        <v>469552</v>
      </c>
      <c r="I1130">
        <v>469552</v>
      </c>
    </row>
    <row r="1131" spans="1:9" x14ac:dyDescent="0.3">
      <c r="A1131" t="s">
        <v>102</v>
      </c>
      <c r="B1131" s="1">
        <v>0.84459545176420703</v>
      </c>
      <c r="C1131" s="1" t="s">
        <v>22</v>
      </c>
      <c r="D1131" t="s">
        <v>22</v>
      </c>
      <c r="E1131">
        <v>381789</v>
      </c>
      <c r="F1131">
        <v>416472</v>
      </c>
      <c r="G1131" s="2">
        <v>0.91672189246816116</v>
      </c>
      <c r="H1131">
        <v>58515</v>
      </c>
      <c r="I1131">
        <v>0</v>
      </c>
    </row>
    <row r="1132" spans="1:9" x14ac:dyDescent="0.3">
      <c r="A1132" t="s">
        <v>657</v>
      </c>
      <c r="B1132" s="1">
        <v>0.41156304443146302</v>
      </c>
      <c r="C1132" s="1" t="s">
        <v>37</v>
      </c>
      <c r="D1132" t="s">
        <v>22</v>
      </c>
      <c r="E1132">
        <v>265888</v>
      </c>
      <c r="F1132">
        <v>265888</v>
      </c>
      <c r="G1132" s="2">
        <v>1</v>
      </c>
      <c r="H1132">
        <v>384027</v>
      </c>
      <c r="I1132">
        <v>0</v>
      </c>
    </row>
    <row r="1133" spans="1:9" x14ac:dyDescent="0.3">
      <c r="A1133" t="s">
        <v>409</v>
      </c>
      <c r="B1133" s="1">
        <v>0.67392734054356096</v>
      </c>
      <c r="C1133" s="1" t="s">
        <v>22</v>
      </c>
      <c r="D1133" t="s">
        <v>1299</v>
      </c>
      <c r="E1133">
        <v>249248</v>
      </c>
      <c r="F1133">
        <v>255950</v>
      </c>
      <c r="G1133" s="2">
        <v>0.97381519828091423</v>
      </c>
      <c r="H1133">
        <v>313265</v>
      </c>
      <c r="I1133">
        <v>0</v>
      </c>
    </row>
    <row r="1134" spans="1:9" x14ac:dyDescent="0.3">
      <c r="A1134" t="s">
        <v>253</v>
      </c>
      <c r="B1134" s="1">
        <v>0.71964552745308796</v>
      </c>
      <c r="C1134" s="1" t="s">
        <v>22</v>
      </c>
      <c r="D1134" t="s">
        <v>1300</v>
      </c>
      <c r="E1134">
        <v>324063.81</v>
      </c>
      <c r="F1134">
        <v>333827</v>
      </c>
      <c r="G1134" s="2">
        <v>0.97075374370557199</v>
      </c>
      <c r="H1134">
        <v>561016</v>
      </c>
      <c r="I1134">
        <v>0</v>
      </c>
    </row>
    <row r="1135" spans="1:9" x14ac:dyDescent="0.3">
      <c r="A1135" t="s">
        <v>935</v>
      </c>
      <c r="B1135" s="1">
        <v>0.33013721093401199</v>
      </c>
      <c r="C1135" s="1" t="s">
        <v>37</v>
      </c>
      <c r="D1135" t="s">
        <v>1299</v>
      </c>
      <c r="E1135">
        <v>551649</v>
      </c>
      <c r="F1135">
        <v>551649</v>
      </c>
      <c r="G1135" s="2">
        <v>1</v>
      </c>
      <c r="H1135">
        <v>363085</v>
      </c>
      <c r="I1135">
        <v>0</v>
      </c>
    </row>
    <row r="1136" spans="1:9" x14ac:dyDescent="0.3">
      <c r="A1136" t="s">
        <v>981</v>
      </c>
      <c r="B1136" s="1">
        <v>0.41156304443146302</v>
      </c>
      <c r="C1136" s="1" t="s">
        <v>37</v>
      </c>
      <c r="D1136" t="s">
        <v>22</v>
      </c>
      <c r="E1136">
        <v>577733</v>
      </c>
      <c r="F1136">
        <v>608140</v>
      </c>
      <c r="G1136" s="2">
        <v>0.95</v>
      </c>
      <c r="H1136">
        <v>777663</v>
      </c>
      <c r="I1136">
        <v>0</v>
      </c>
    </row>
    <row r="1137" spans="1:9" x14ac:dyDescent="0.3">
      <c r="A1137" t="s">
        <v>408</v>
      </c>
      <c r="B1137" s="1">
        <v>0.67025369067853602</v>
      </c>
      <c r="C1137" s="1" t="s">
        <v>22</v>
      </c>
      <c r="D1137" t="s">
        <v>22</v>
      </c>
      <c r="E1137">
        <v>365400</v>
      </c>
      <c r="F1137">
        <v>365400</v>
      </c>
      <c r="G1137" s="2">
        <v>1</v>
      </c>
      <c r="H1137">
        <v>418923</v>
      </c>
      <c r="I1137">
        <v>0</v>
      </c>
    </row>
    <row r="1138" spans="1:9" x14ac:dyDescent="0.3">
      <c r="A1138" t="s">
        <v>837</v>
      </c>
      <c r="B1138" s="1">
        <v>0.49813735424243699</v>
      </c>
      <c r="C1138" s="1" t="s">
        <v>37</v>
      </c>
      <c r="D1138" t="s">
        <v>22</v>
      </c>
      <c r="E1138">
        <v>516945</v>
      </c>
      <c r="F1138">
        <v>580770</v>
      </c>
      <c r="G1138" s="2">
        <v>0.89010279456583496</v>
      </c>
      <c r="H1138">
        <v>836053</v>
      </c>
      <c r="I1138">
        <v>0</v>
      </c>
    </row>
    <row r="1139" spans="1:9" x14ac:dyDescent="0.3">
      <c r="A1139" t="s">
        <v>172</v>
      </c>
      <c r="B1139" s="1">
        <v>0.79566841917683595</v>
      </c>
      <c r="C1139" s="1" t="s">
        <v>22</v>
      </c>
      <c r="D1139" t="s">
        <v>1299</v>
      </c>
      <c r="E1139">
        <v>173390</v>
      </c>
      <c r="F1139">
        <v>173390</v>
      </c>
      <c r="G1139" s="2">
        <v>1</v>
      </c>
      <c r="H1139">
        <v>190418</v>
      </c>
      <c r="I1139">
        <v>0</v>
      </c>
    </row>
    <row r="1140" spans="1:9" x14ac:dyDescent="0.3">
      <c r="A1140" t="s">
        <v>794</v>
      </c>
      <c r="B1140" s="1">
        <v>0.539726878066486</v>
      </c>
      <c r="C1140" s="1" t="s">
        <v>37</v>
      </c>
      <c r="D1140" t="s">
        <v>1299</v>
      </c>
      <c r="E1140">
        <v>342897</v>
      </c>
      <c r="F1140">
        <v>366724</v>
      </c>
      <c r="G1140" s="2">
        <v>0.93502743207425743</v>
      </c>
      <c r="H1140">
        <v>398308</v>
      </c>
      <c r="I1140">
        <v>0</v>
      </c>
    </row>
    <row r="1141" spans="1:9" x14ac:dyDescent="0.3">
      <c r="A1141" t="s">
        <v>176</v>
      </c>
      <c r="B1141" s="1">
        <v>0.80629541995550202</v>
      </c>
      <c r="C1141" s="1" t="s">
        <v>22</v>
      </c>
      <c r="D1141" t="s">
        <v>1300</v>
      </c>
      <c r="E1141">
        <v>339583.83</v>
      </c>
      <c r="F1141">
        <v>359744</v>
      </c>
      <c r="G1141" s="2">
        <v>0.94395967688133786</v>
      </c>
      <c r="H1141">
        <v>498176</v>
      </c>
      <c r="I1141">
        <v>0</v>
      </c>
    </row>
    <row r="1142" spans="1:9" x14ac:dyDescent="0.3">
      <c r="A1142" t="s">
        <v>567</v>
      </c>
      <c r="B1142" s="1">
        <v>0.66655913014480594</v>
      </c>
      <c r="C1142" s="1" t="s">
        <v>22</v>
      </c>
      <c r="D1142" t="s">
        <v>22</v>
      </c>
      <c r="E1142">
        <v>195188</v>
      </c>
      <c r="F1142">
        <v>224096</v>
      </c>
      <c r="G1142" s="2">
        <v>0.87100171355133515</v>
      </c>
      <c r="H1142">
        <v>237123</v>
      </c>
      <c r="I1142">
        <v>0</v>
      </c>
    </row>
    <row r="1143" spans="1:9" x14ac:dyDescent="0.3">
      <c r="A1143" t="s">
        <v>91</v>
      </c>
      <c r="B1143" s="1">
        <v>0.890210313827829</v>
      </c>
      <c r="C1143" s="1" t="s">
        <v>22</v>
      </c>
      <c r="D1143" t="s">
        <v>22</v>
      </c>
      <c r="E1143">
        <v>158290</v>
      </c>
      <c r="F1143">
        <v>172680</v>
      </c>
      <c r="G1143" s="2">
        <v>0.91666666666666663</v>
      </c>
      <c r="H1143">
        <v>151256</v>
      </c>
      <c r="I1143">
        <v>0</v>
      </c>
    </row>
    <row r="1144" spans="1:9" x14ac:dyDescent="0.3">
      <c r="A1144" t="s">
        <v>725</v>
      </c>
      <c r="B1144" s="1">
        <v>0.43188593988215002</v>
      </c>
      <c r="C1144" s="1" t="s">
        <v>37</v>
      </c>
      <c r="D1144" t="s">
        <v>1299</v>
      </c>
      <c r="E1144">
        <v>439756.97</v>
      </c>
      <c r="F1144">
        <v>440286</v>
      </c>
      <c r="G1144" s="2">
        <v>0.99879844010484087</v>
      </c>
      <c r="H1144">
        <v>90198</v>
      </c>
      <c r="I1144">
        <v>0</v>
      </c>
    </row>
    <row r="1145" spans="1:9" x14ac:dyDescent="0.3">
      <c r="A1145" t="s">
        <v>99</v>
      </c>
      <c r="B1145" s="1">
        <v>0.65535341806320102</v>
      </c>
      <c r="C1145" s="1" t="s">
        <v>22</v>
      </c>
      <c r="D1145" t="s">
        <v>22</v>
      </c>
      <c r="E1145">
        <v>288806</v>
      </c>
      <c r="F1145">
        <v>288806</v>
      </c>
      <c r="G1145" s="2">
        <v>1</v>
      </c>
      <c r="H1145">
        <v>343822</v>
      </c>
      <c r="I1145">
        <v>0</v>
      </c>
    </row>
    <row r="1146" spans="1:9" x14ac:dyDescent="0.3">
      <c r="A1146" t="s">
        <v>322</v>
      </c>
      <c r="B1146" s="1">
        <v>0.72299632602471597</v>
      </c>
      <c r="C1146" s="1" t="s">
        <v>22</v>
      </c>
      <c r="D1146" t="s">
        <v>22</v>
      </c>
      <c r="E1146">
        <v>215782</v>
      </c>
      <c r="F1146">
        <v>215782</v>
      </c>
      <c r="G1146" s="2">
        <v>1</v>
      </c>
      <c r="H1146">
        <v>150262</v>
      </c>
      <c r="I1146">
        <v>0</v>
      </c>
    </row>
    <row r="1147" spans="1:9" x14ac:dyDescent="0.3">
      <c r="A1147" t="s">
        <v>1090</v>
      </c>
      <c r="B1147" s="1">
        <v>0.34882282277385601</v>
      </c>
      <c r="C1147" s="1" t="s">
        <v>37</v>
      </c>
      <c r="D1147" t="s">
        <v>22</v>
      </c>
      <c r="E1147">
        <v>376330.42</v>
      </c>
      <c r="F1147">
        <v>507129</v>
      </c>
      <c r="G1147" s="2">
        <v>0.74208025965779911</v>
      </c>
      <c r="H1147">
        <v>648300</v>
      </c>
      <c r="I1147">
        <v>648300</v>
      </c>
    </row>
    <row r="1148" spans="1:9" x14ac:dyDescent="0.3">
      <c r="A1148" t="s">
        <v>992</v>
      </c>
      <c r="B1148" s="1">
        <v>0.39551572857641698</v>
      </c>
      <c r="C1148" s="1" t="s">
        <v>37</v>
      </c>
      <c r="D1148" t="s">
        <v>22</v>
      </c>
      <c r="E1148">
        <v>197262</v>
      </c>
      <c r="F1148">
        <v>288144</v>
      </c>
      <c r="G1148" s="2">
        <v>0.68459520239880056</v>
      </c>
      <c r="H1148">
        <v>656850</v>
      </c>
      <c r="I1148">
        <v>656850</v>
      </c>
    </row>
    <row r="1149" spans="1:9" x14ac:dyDescent="0.3">
      <c r="A1149" t="s">
        <v>1197</v>
      </c>
      <c r="B1149" s="1">
        <v>0.16460164629526999</v>
      </c>
      <c r="C1149" s="1" t="s">
        <v>37</v>
      </c>
      <c r="D1149" t="s">
        <v>1300</v>
      </c>
      <c r="E1149">
        <v>229418</v>
      </c>
      <c r="F1149">
        <v>273933</v>
      </c>
      <c r="G1149" s="2">
        <v>0.83749676015668062</v>
      </c>
      <c r="H1149">
        <v>584500</v>
      </c>
      <c r="I1149">
        <v>0</v>
      </c>
    </row>
    <row r="1150" spans="1:9" x14ac:dyDescent="0.3">
      <c r="A1150" t="s">
        <v>1021</v>
      </c>
      <c r="B1150" s="1">
        <v>0.36798504709070601</v>
      </c>
      <c r="C1150" s="1" t="s">
        <v>37</v>
      </c>
      <c r="D1150" t="s">
        <v>1299</v>
      </c>
      <c r="E1150">
        <v>202026.6</v>
      </c>
      <c r="F1150">
        <v>213900</v>
      </c>
      <c r="G1150" s="2">
        <v>0.94449088359046285</v>
      </c>
      <c r="H1150">
        <v>572124</v>
      </c>
      <c r="I1150">
        <v>0</v>
      </c>
    </row>
    <row r="1151" spans="1:9" x14ac:dyDescent="0.3">
      <c r="A1151" t="s">
        <v>699</v>
      </c>
      <c r="B1151" s="1">
        <v>0.274029302961313</v>
      </c>
      <c r="C1151" s="1" t="s">
        <v>37</v>
      </c>
      <c r="D1151" t="s">
        <v>1300</v>
      </c>
      <c r="E1151">
        <v>256905</v>
      </c>
      <c r="F1151">
        <v>256905</v>
      </c>
      <c r="G1151" s="2">
        <v>1</v>
      </c>
      <c r="H1151">
        <v>433397</v>
      </c>
      <c r="I1151">
        <v>0</v>
      </c>
    </row>
    <row r="1152" spans="1:9" x14ac:dyDescent="0.3">
      <c r="A1152" t="s">
        <v>493</v>
      </c>
      <c r="B1152" s="1">
        <v>0.69551237074285899</v>
      </c>
      <c r="C1152" s="1" t="s">
        <v>22</v>
      </c>
      <c r="D1152" t="s">
        <v>22</v>
      </c>
      <c r="E1152">
        <v>165281</v>
      </c>
      <c r="F1152">
        <v>181623</v>
      </c>
      <c r="G1152" s="2">
        <v>0.91002240905612175</v>
      </c>
      <c r="H1152">
        <v>131165</v>
      </c>
      <c r="I1152">
        <v>0</v>
      </c>
    </row>
    <row r="1153" spans="1:9" x14ac:dyDescent="0.3">
      <c r="A1153" t="s">
        <v>594</v>
      </c>
      <c r="B1153" s="1">
        <v>0.67392734054356096</v>
      </c>
      <c r="C1153" s="1" t="s">
        <v>22</v>
      </c>
      <c r="D1153" t="s">
        <v>22</v>
      </c>
      <c r="E1153">
        <v>291573.44</v>
      </c>
      <c r="F1153">
        <v>292264</v>
      </c>
      <c r="G1153" s="2">
        <v>0.99763720471902118</v>
      </c>
      <c r="H1153">
        <v>42053</v>
      </c>
      <c r="I1153">
        <v>0</v>
      </c>
    </row>
    <row r="1154" spans="1:9" x14ac:dyDescent="0.3">
      <c r="A1154" t="s">
        <v>501</v>
      </c>
      <c r="B1154" s="1">
        <v>0.66655913014480594</v>
      </c>
      <c r="C1154" s="1" t="s">
        <v>22</v>
      </c>
      <c r="D1154" t="s">
        <v>1299</v>
      </c>
      <c r="E1154">
        <v>114000</v>
      </c>
      <c r="F1154">
        <v>426112</v>
      </c>
      <c r="G1154" s="2">
        <v>0.26753529588465003</v>
      </c>
      <c r="H1154">
        <v>0</v>
      </c>
      <c r="I1154">
        <v>0</v>
      </c>
    </row>
    <row r="1155" spans="1:9" x14ac:dyDescent="0.3">
      <c r="A1155" t="s">
        <v>568</v>
      </c>
      <c r="B1155" s="1">
        <v>0.58077045062592403</v>
      </c>
      <c r="C1155" s="1" t="s">
        <v>1298</v>
      </c>
      <c r="D1155" t="s">
        <v>1300</v>
      </c>
      <c r="E1155">
        <v>385574</v>
      </c>
      <c r="F1155">
        <v>440656</v>
      </c>
      <c r="G1155" s="2">
        <v>0.875</v>
      </c>
      <c r="H1155">
        <v>618165</v>
      </c>
      <c r="I1155">
        <v>0</v>
      </c>
    </row>
    <row r="1156" spans="1:9" x14ac:dyDescent="0.3">
      <c r="A1156" t="s">
        <v>424</v>
      </c>
      <c r="B1156" s="1">
        <v>0.58482349577023696</v>
      </c>
      <c r="C1156" s="1" t="s">
        <v>1298</v>
      </c>
      <c r="D1156" t="s">
        <v>22</v>
      </c>
      <c r="E1156">
        <v>334084</v>
      </c>
      <c r="F1156">
        <v>334084</v>
      </c>
      <c r="G1156" s="2">
        <v>1</v>
      </c>
      <c r="H1156">
        <v>403250</v>
      </c>
      <c r="I1156">
        <v>0</v>
      </c>
    </row>
    <row r="1157" spans="1:9" x14ac:dyDescent="0.3">
      <c r="A1157" t="s">
        <v>1224</v>
      </c>
      <c r="B1157" s="1">
        <v>0.31556217942678599</v>
      </c>
      <c r="C1157" s="1" t="s">
        <v>37</v>
      </c>
      <c r="D1157" t="s">
        <v>22</v>
      </c>
      <c r="E1157">
        <v>506341.53</v>
      </c>
      <c r="F1157">
        <v>511560</v>
      </c>
      <c r="G1157" s="2">
        <v>0.98979890921886005</v>
      </c>
      <c r="H1157">
        <v>616133</v>
      </c>
      <c r="I1157">
        <v>0</v>
      </c>
    </row>
    <row r="1158" spans="1:9" x14ac:dyDescent="0.3">
      <c r="A1158" t="s">
        <v>368</v>
      </c>
      <c r="B1158" s="1">
        <v>0.70599813302282599</v>
      </c>
      <c r="C1158" s="1" t="s">
        <v>22</v>
      </c>
      <c r="D1158" t="s">
        <v>22</v>
      </c>
      <c r="E1158">
        <v>295134</v>
      </c>
      <c r="F1158">
        <v>295134</v>
      </c>
      <c r="G1158" s="2">
        <v>1</v>
      </c>
      <c r="H1158">
        <v>338790</v>
      </c>
      <c r="I1158">
        <v>0</v>
      </c>
    </row>
    <row r="1159" spans="1:9" x14ac:dyDescent="0.3">
      <c r="A1159" t="s">
        <v>298</v>
      </c>
      <c r="B1159" s="1">
        <v>0.71627010236197197</v>
      </c>
      <c r="C1159" s="1" t="s">
        <v>22</v>
      </c>
      <c r="D1159" t="s">
        <v>1299</v>
      </c>
      <c r="E1159">
        <v>255960</v>
      </c>
      <c r="F1159">
        <v>255960</v>
      </c>
      <c r="G1159" s="2">
        <v>1</v>
      </c>
      <c r="H1159">
        <v>566014</v>
      </c>
      <c r="I1159">
        <v>0</v>
      </c>
    </row>
    <row r="1160" spans="1:9" x14ac:dyDescent="0.3">
      <c r="A1160" t="s">
        <v>707</v>
      </c>
      <c r="B1160" s="1">
        <v>0.54799723193071304</v>
      </c>
      <c r="C1160" s="1" t="s">
        <v>37</v>
      </c>
      <c r="D1160" t="s">
        <v>1300</v>
      </c>
      <c r="E1160">
        <v>324534</v>
      </c>
      <c r="F1160">
        <v>347715</v>
      </c>
      <c r="G1160" s="2">
        <v>0.93333333333333335</v>
      </c>
      <c r="H1160">
        <v>496311</v>
      </c>
      <c r="I1160">
        <v>0</v>
      </c>
    </row>
    <row r="1161" spans="1:9" x14ac:dyDescent="0.3">
      <c r="A1161" t="s">
        <v>787</v>
      </c>
      <c r="B1161" s="1">
        <v>0.54386507858494804</v>
      </c>
      <c r="C1161" s="1" t="s">
        <v>37</v>
      </c>
      <c r="D1161" t="s">
        <v>22</v>
      </c>
      <c r="E1161">
        <v>297823</v>
      </c>
      <c r="F1161">
        <v>297823</v>
      </c>
      <c r="G1161" s="2">
        <v>1</v>
      </c>
      <c r="H1161">
        <v>254256</v>
      </c>
      <c r="I1161">
        <v>0</v>
      </c>
    </row>
    <row r="1162" spans="1:9" x14ac:dyDescent="0.3">
      <c r="A1162" t="s">
        <v>206</v>
      </c>
      <c r="B1162" s="1">
        <v>0.71964552745308796</v>
      </c>
      <c r="C1162" s="1" t="s">
        <v>22</v>
      </c>
      <c r="D1162" t="s">
        <v>22</v>
      </c>
      <c r="E1162">
        <v>251560</v>
      </c>
      <c r="F1162">
        <v>251560</v>
      </c>
      <c r="G1162" s="2">
        <v>1</v>
      </c>
      <c r="H1162">
        <v>73400</v>
      </c>
      <c r="I1162">
        <v>0</v>
      </c>
    </row>
    <row r="1163" spans="1:9" x14ac:dyDescent="0.3">
      <c r="A1163" t="s">
        <v>314</v>
      </c>
      <c r="B1163" s="1">
        <v>0.96057266109614803</v>
      </c>
      <c r="C1163" s="1" t="s">
        <v>22</v>
      </c>
      <c r="D1163" t="s">
        <v>22</v>
      </c>
      <c r="E1163">
        <v>210672</v>
      </c>
      <c r="F1163">
        <v>210672</v>
      </c>
      <c r="G1163" s="2">
        <v>1</v>
      </c>
      <c r="H1163">
        <v>294064</v>
      </c>
      <c r="I1163">
        <v>0</v>
      </c>
    </row>
    <row r="1164" spans="1:9" x14ac:dyDescent="0.3">
      <c r="A1164" t="s">
        <v>559</v>
      </c>
      <c r="B1164" s="1">
        <v>0.56445423908700998</v>
      </c>
      <c r="C1164" s="1" t="s">
        <v>1298</v>
      </c>
      <c r="D1164" t="s">
        <v>1299</v>
      </c>
      <c r="E1164">
        <v>377092.83</v>
      </c>
      <c r="F1164">
        <v>377281</v>
      </c>
      <c r="G1164" s="2">
        <v>0.99950124708108812</v>
      </c>
      <c r="H1164">
        <v>543574</v>
      </c>
      <c r="I1164">
        <v>0</v>
      </c>
    </row>
    <row r="1165" spans="1:9" x14ac:dyDescent="0.3">
      <c r="A1165" t="s">
        <v>1162</v>
      </c>
      <c r="B1165" s="1">
        <v>0.25143749834179502</v>
      </c>
      <c r="C1165" s="1" t="s">
        <v>37</v>
      </c>
      <c r="D1165" t="s">
        <v>1300</v>
      </c>
      <c r="E1165">
        <v>265622.39</v>
      </c>
      <c r="F1165">
        <v>368312</v>
      </c>
      <c r="G1165" s="2">
        <v>0.72118853037642006</v>
      </c>
      <c r="H1165">
        <v>789145</v>
      </c>
      <c r="I1165">
        <v>789145</v>
      </c>
    </row>
    <row r="1166" spans="1:9" x14ac:dyDescent="0.3">
      <c r="A1166" t="s">
        <v>978</v>
      </c>
      <c r="B1166" s="1">
        <v>0.16690665199216501</v>
      </c>
      <c r="C1166" s="1" t="s">
        <v>37</v>
      </c>
      <c r="D1166" t="s">
        <v>1298</v>
      </c>
      <c r="E1166">
        <v>287505.94</v>
      </c>
      <c r="F1166">
        <v>535686</v>
      </c>
      <c r="G1166" s="2">
        <v>0.53670609274836378</v>
      </c>
      <c r="H1166">
        <v>0</v>
      </c>
      <c r="I1166">
        <v>0</v>
      </c>
    </row>
    <row r="1167" spans="1:9" x14ac:dyDescent="0.3">
      <c r="A1167" t="s">
        <v>203</v>
      </c>
      <c r="B1167" s="1">
        <v>0.83333906158517401</v>
      </c>
      <c r="C1167" s="1" t="s">
        <v>22</v>
      </c>
      <c r="D1167" t="s">
        <v>22</v>
      </c>
      <c r="E1167">
        <v>433605</v>
      </c>
      <c r="F1167">
        <v>433605</v>
      </c>
      <c r="G1167" s="2">
        <v>1</v>
      </c>
      <c r="H1167">
        <v>266035</v>
      </c>
      <c r="I1167">
        <v>0</v>
      </c>
    </row>
    <row r="1168" spans="1:9" x14ac:dyDescent="0.3">
      <c r="A1168" t="s">
        <v>170</v>
      </c>
      <c r="B1168" s="1">
        <v>0.67757975074180699</v>
      </c>
      <c r="C1168" s="1" t="s">
        <v>22</v>
      </c>
      <c r="D1168" t="s">
        <v>22</v>
      </c>
      <c r="E1168">
        <v>299908</v>
      </c>
      <c r="F1168">
        <v>321330</v>
      </c>
      <c r="G1168" s="2">
        <v>0.93333333333333335</v>
      </c>
      <c r="H1168">
        <v>434945</v>
      </c>
      <c r="I1168">
        <v>0</v>
      </c>
    </row>
    <row r="1169" spans="1:9" x14ac:dyDescent="0.3">
      <c r="A1169" t="s">
        <v>1169</v>
      </c>
      <c r="B1169" s="1">
        <v>0.274029302961313</v>
      </c>
      <c r="C1169" s="1" t="s">
        <v>37</v>
      </c>
      <c r="D1169" t="s">
        <v>1299</v>
      </c>
      <c r="E1169">
        <v>25601</v>
      </c>
      <c r="F1169">
        <v>460818</v>
      </c>
      <c r="G1169" s="2">
        <v>5.5555555555555552E-2</v>
      </c>
      <c r="H1169">
        <v>793229</v>
      </c>
      <c r="I1169">
        <v>793229</v>
      </c>
    </row>
    <row r="1170" spans="1:9" x14ac:dyDescent="0.3">
      <c r="A1170" t="s">
        <v>258</v>
      </c>
      <c r="B1170" s="1">
        <v>0.62854257554728798</v>
      </c>
      <c r="C1170" s="1" t="s">
        <v>22</v>
      </c>
      <c r="D1170" t="s">
        <v>22</v>
      </c>
      <c r="E1170">
        <v>442860</v>
      </c>
      <c r="F1170">
        <v>465003</v>
      </c>
      <c r="G1170" s="2">
        <v>0.95238095238095233</v>
      </c>
      <c r="H1170">
        <v>297345</v>
      </c>
      <c r="I1170">
        <v>0</v>
      </c>
    </row>
    <row r="1171" spans="1:9" x14ac:dyDescent="0.3">
      <c r="A1171" t="s">
        <v>1095</v>
      </c>
      <c r="B1171" s="1">
        <v>0.34882282277385601</v>
      </c>
      <c r="C1171" s="1" t="s">
        <v>37</v>
      </c>
      <c r="D1171" t="s">
        <v>1298</v>
      </c>
      <c r="E1171">
        <v>413686</v>
      </c>
      <c r="F1171">
        <v>442029</v>
      </c>
      <c r="G1171" s="2">
        <v>0.93587977259410582</v>
      </c>
      <c r="H1171">
        <v>533006</v>
      </c>
      <c r="I1171">
        <v>0</v>
      </c>
    </row>
    <row r="1172" spans="1:9" x14ac:dyDescent="0.3">
      <c r="A1172" t="s">
        <v>71</v>
      </c>
      <c r="B1172" s="1">
        <v>0.98981526847205104</v>
      </c>
      <c r="C1172" s="1" t="s">
        <v>22</v>
      </c>
      <c r="D1172" t="s">
        <v>22</v>
      </c>
      <c r="E1172">
        <v>326710.15000000002</v>
      </c>
      <c r="F1172">
        <v>330570</v>
      </c>
      <c r="G1172" s="2">
        <v>0.988323653084067</v>
      </c>
      <c r="H1172">
        <v>205329</v>
      </c>
      <c r="I1172">
        <v>0</v>
      </c>
    </row>
    <row r="1173" spans="1:9" x14ac:dyDescent="0.3">
      <c r="A1173" t="s">
        <v>376</v>
      </c>
      <c r="B1173" s="1">
        <v>0.40753210815394603</v>
      </c>
      <c r="C1173" s="1" t="s">
        <v>37</v>
      </c>
      <c r="D1173" t="s">
        <v>1300</v>
      </c>
      <c r="E1173">
        <v>170656</v>
      </c>
      <c r="F1173">
        <v>195984</v>
      </c>
      <c r="G1173" s="2">
        <v>0.87076496040493101</v>
      </c>
      <c r="H1173">
        <v>279091</v>
      </c>
      <c r="I1173">
        <v>0</v>
      </c>
    </row>
    <row r="1174" spans="1:9" x14ac:dyDescent="0.3">
      <c r="A1174" t="s">
        <v>1002</v>
      </c>
      <c r="B1174" s="1">
        <v>0.21851805053300399</v>
      </c>
      <c r="C1174" s="1" t="s">
        <v>37</v>
      </c>
      <c r="D1174" t="s">
        <v>1299</v>
      </c>
      <c r="E1174">
        <v>610449</v>
      </c>
      <c r="F1174">
        <v>610449</v>
      </c>
      <c r="G1174" s="2">
        <v>1</v>
      </c>
      <c r="H1174">
        <v>917267</v>
      </c>
      <c r="I1174">
        <v>0</v>
      </c>
    </row>
    <row r="1175" spans="1:9" x14ac:dyDescent="0.3">
      <c r="A1175" t="s">
        <v>541</v>
      </c>
      <c r="B1175" s="1">
        <v>0.56854784044302697</v>
      </c>
      <c r="C1175" s="1" t="s">
        <v>1298</v>
      </c>
      <c r="D1175" t="s">
        <v>1300</v>
      </c>
      <c r="E1175">
        <v>301345</v>
      </c>
      <c r="F1175">
        <v>345366</v>
      </c>
      <c r="G1175" s="2">
        <v>0.87253811898102307</v>
      </c>
      <c r="H1175">
        <v>647602</v>
      </c>
      <c r="I1175">
        <v>0</v>
      </c>
    </row>
    <row r="1176" spans="1:9" x14ac:dyDescent="0.3">
      <c r="A1176" t="s">
        <v>874</v>
      </c>
      <c r="B1176" s="1">
        <v>0.47731620371854</v>
      </c>
      <c r="C1176" s="1" t="s">
        <v>37</v>
      </c>
      <c r="D1176" t="s">
        <v>22</v>
      </c>
      <c r="E1176">
        <v>341236.2</v>
      </c>
      <c r="F1176">
        <v>362388</v>
      </c>
      <c r="G1176" s="2">
        <v>0.94163217325076998</v>
      </c>
      <c r="H1176">
        <v>534785</v>
      </c>
      <c r="I1176">
        <v>0</v>
      </c>
    </row>
    <row r="1177" spans="1:9" x14ac:dyDescent="0.3">
      <c r="A1177" t="s">
        <v>1089</v>
      </c>
      <c r="B1177" s="1">
        <v>0.31197299999205103</v>
      </c>
      <c r="C1177" s="1" t="s">
        <v>37</v>
      </c>
      <c r="D1177" t="s">
        <v>22</v>
      </c>
      <c r="E1177">
        <v>457344</v>
      </c>
      <c r="F1177">
        <v>483721</v>
      </c>
      <c r="G1177" s="2">
        <v>0.94547063286481259</v>
      </c>
      <c r="H1177">
        <v>381824</v>
      </c>
      <c r="I1177">
        <v>0</v>
      </c>
    </row>
    <row r="1178" spans="1:9" x14ac:dyDescent="0.3">
      <c r="A1178" t="s">
        <v>1226</v>
      </c>
      <c r="B1178" s="1">
        <v>0.301341146622911</v>
      </c>
      <c r="C1178" s="1" t="s">
        <v>37</v>
      </c>
      <c r="D1178" t="s">
        <v>22</v>
      </c>
      <c r="E1178">
        <v>158150.6</v>
      </c>
      <c r="F1178">
        <v>547740</v>
      </c>
      <c r="G1178" s="2">
        <v>0.28873297549932453</v>
      </c>
      <c r="H1178">
        <v>0</v>
      </c>
      <c r="I1178">
        <v>0</v>
      </c>
    </row>
    <row r="1179" spans="1:9" x14ac:dyDescent="0.3">
      <c r="A1179" t="s">
        <v>295</v>
      </c>
      <c r="B1179" s="1">
        <v>0.72962328570012902</v>
      </c>
      <c r="C1179" s="1" t="s">
        <v>22</v>
      </c>
      <c r="D1179" t="s">
        <v>22</v>
      </c>
      <c r="E1179">
        <v>468020</v>
      </c>
      <c r="F1179">
        <v>468020</v>
      </c>
      <c r="G1179" s="2">
        <v>1</v>
      </c>
      <c r="H1179">
        <v>314498</v>
      </c>
      <c r="I1179">
        <v>0</v>
      </c>
    </row>
    <row r="1180" spans="1:9" x14ac:dyDescent="0.3">
      <c r="A1180" t="s">
        <v>269</v>
      </c>
      <c r="B1180" s="1">
        <v>0.72632230618037896</v>
      </c>
      <c r="C1180" s="1" t="s">
        <v>22</v>
      </c>
      <c r="D1180" t="s">
        <v>1299</v>
      </c>
      <c r="E1180">
        <v>128520</v>
      </c>
      <c r="F1180">
        <v>157080</v>
      </c>
      <c r="G1180" s="2">
        <v>0.81818181818181823</v>
      </c>
      <c r="H1180">
        <v>272132</v>
      </c>
      <c r="I1180">
        <v>0</v>
      </c>
    </row>
    <row r="1181" spans="1:9" x14ac:dyDescent="0.3">
      <c r="A1181" t="s">
        <v>207</v>
      </c>
      <c r="B1181" s="1">
        <v>0.97322470262606597</v>
      </c>
      <c r="C1181" s="1" t="s">
        <v>22</v>
      </c>
      <c r="D1181" t="s">
        <v>22</v>
      </c>
      <c r="E1181">
        <v>185172</v>
      </c>
      <c r="F1181">
        <v>185172</v>
      </c>
      <c r="G1181" s="2">
        <v>1</v>
      </c>
      <c r="H1181">
        <v>252927</v>
      </c>
      <c r="I1181">
        <v>0</v>
      </c>
    </row>
    <row r="1182" spans="1:9" x14ac:dyDescent="0.3">
      <c r="A1182" t="s">
        <v>308</v>
      </c>
      <c r="B1182" s="1">
        <v>0.72299632602471597</v>
      </c>
      <c r="C1182" s="1" t="s">
        <v>22</v>
      </c>
      <c r="D1182" t="s">
        <v>1299</v>
      </c>
      <c r="E1182">
        <v>219140</v>
      </c>
      <c r="F1182">
        <v>219140</v>
      </c>
      <c r="G1182" s="2">
        <v>1</v>
      </c>
      <c r="H1182">
        <v>265440</v>
      </c>
      <c r="I1182">
        <v>0</v>
      </c>
    </row>
    <row r="1183" spans="1:9" x14ac:dyDescent="0.3">
      <c r="A1183" t="s">
        <v>1196</v>
      </c>
      <c r="B1183" s="1">
        <v>0.26419401397842301</v>
      </c>
      <c r="C1183" s="1" t="s">
        <v>37</v>
      </c>
      <c r="D1183" t="s">
        <v>22</v>
      </c>
      <c r="E1183">
        <v>430229.47</v>
      </c>
      <c r="F1183">
        <v>489991</v>
      </c>
      <c r="G1183" s="2">
        <v>0.87803545371241509</v>
      </c>
      <c r="H1183">
        <v>401440</v>
      </c>
      <c r="I1183">
        <v>0</v>
      </c>
    </row>
    <row r="1184" spans="1:9" x14ac:dyDescent="0.3">
      <c r="A1184" t="s">
        <v>133</v>
      </c>
      <c r="B1184" s="1">
        <v>0.73614956200739801</v>
      </c>
      <c r="C1184" s="1" t="s">
        <v>22</v>
      </c>
      <c r="D1184" t="s">
        <v>22</v>
      </c>
      <c r="E1184">
        <v>162775</v>
      </c>
      <c r="F1184">
        <v>162775</v>
      </c>
      <c r="G1184" s="2">
        <v>1</v>
      </c>
      <c r="H1184">
        <v>130762</v>
      </c>
      <c r="I1184">
        <v>0</v>
      </c>
    </row>
    <row r="1185" spans="1:9" x14ac:dyDescent="0.3">
      <c r="A1185" t="s">
        <v>630</v>
      </c>
      <c r="B1185" s="1">
        <v>0.45657358918776902</v>
      </c>
      <c r="C1185" s="1" t="s">
        <v>37</v>
      </c>
      <c r="D1185" t="s">
        <v>22</v>
      </c>
      <c r="E1185">
        <v>266777</v>
      </c>
      <c r="F1185">
        <v>323937</v>
      </c>
      <c r="G1185" s="2">
        <v>0.82354593640121376</v>
      </c>
      <c r="H1185">
        <v>626249</v>
      </c>
      <c r="I1185">
        <v>0</v>
      </c>
    </row>
    <row r="1186" spans="1:9" x14ac:dyDescent="0.3">
      <c r="A1186" t="s">
        <v>1212</v>
      </c>
      <c r="B1186" s="1">
        <v>0.18128068422929799</v>
      </c>
      <c r="C1186" s="1" t="s">
        <v>37</v>
      </c>
      <c r="D1186" t="s">
        <v>22</v>
      </c>
      <c r="E1186">
        <v>460365</v>
      </c>
      <c r="F1186">
        <v>507129</v>
      </c>
      <c r="G1186" s="2">
        <v>0.90778677614571446</v>
      </c>
      <c r="H1186">
        <v>674993</v>
      </c>
      <c r="I1186">
        <v>0</v>
      </c>
    </row>
    <row r="1187" spans="1:9" x14ac:dyDescent="0.3">
      <c r="A1187" t="s">
        <v>79</v>
      </c>
      <c r="B1187" s="1">
        <v>0.97761004496260795</v>
      </c>
      <c r="C1187" s="1" t="s">
        <v>22</v>
      </c>
      <c r="D1187" t="s">
        <v>22</v>
      </c>
      <c r="E1187">
        <v>183264</v>
      </c>
      <c r="F1187">
        <v>183264</v>
      </c>
      <c r="G1187" s="2">
        <v>1</v>
      </c>
      <c r="H1187">
        <v>252927</v>
      </c>
      <c r="I1187">
        <v>0</v>
      </c>
    </row>
    <row r="1188" spans="1:9" x14ac:dyDescent="0.3">
      <c r="A1188" t="s">
        <v>917</v>
      </c>
      <c r="B1188" s="1">
        <v>0.46900572329680601</v>
      </c>
      <c r="C1188" s="1" t="s">
        <v>37</v>
      </c>
      <c r="D1188" t="s">
        <v>1300</v>
      </c>
      <c r="E1188">
        <v>480718</v>
      </c>
      <c r="F1188">
        <v>480718</v>
      </c>
      <c r="G1188" s="2">
        <v>1</v>
      </c>
      <c r="H1188">
        <v>584380</v>
      </c>
      <c r="I1188">
        <v>0</v>
      </c>
    </row>
    <row r="1189" spans="1:9" x14ac:dyDescent="0.3">
      <c r="A1189" t="s">
        <v>97</v>
      </c>
      <c r="B1189" s="1">
        <v>0.73937454222454801</v>
      </c>
      <c r="C1189" s="1" t="s">
        <v>22</v>
      </c>
      <c r="D1189" t="s">
        <v>22</v>
      </c>
      <c r="E1189">
        <v>378505</v>
      </c>
      <c r="F1189">
        <v>378505</v>
      </c>
      <c r="G1189" s="2">
        <v>1</v>
      </c>
      <c r="H1189">
        <v>160449</v>
      </c>
      <c r="I1189">
        <v>0</v>
      </c>
    </row>
    <row r="1190" spans="1:9" x14ac:dyDescent="0.3">
      <c r="A1190" t="s">
        <v>279</v>
      </c>
      <c r="B1190" s="1">
        <v>0.742573888527017</v>
      </c>
      <c r="C1190" s="1" t="s">
        <v>22</v>
      </c>
      <c r="D1190" t="s">
        <v>1299</v>
      </c>
      <c r="E1190">
        <v>185520</v>
      </c>
      <c r="F1190">
        <v>185520</v>
      </c>
      <c r="G1190" s="2">
        <v>1</v>
      </c>
      <c r="H1190">
        <v>335128</v>
      </c>
      <c r="I1190">
        <v>0</v>
      </c>
    </row>
    <row r="1191" spans="1:9" x14ac:dyDescent="0.3">
      <c r="A1191" t="s">
        <v>969</v>
      </c>
      <c r="B1191" s="1">
        <v>0.37187033883513598</v>
      </c>
      <c r="C1191" s="1" t="s">
        <v>37</v>
      </c>
      <c r="D1191" t="s">
        <v>1299</v>
      </c>
      <c r="E1191">
        <v>163875.84</v>
      </c>
      <c r="F1191">
        <v>176940</v>
      </c>
      <c r="G1191" s="2">
        <v>0.92616615801966762</v>
      </c>
      <c r="H1191">
        <v>401885</v>
      </c>
      <c r="I1191">
        <v>0</v>
      </c>
    </row>
    <row r="1192" spans="1:9" x14ac:dyDescent="0.3">
      <c r="A1192" t="s">
        <v>344</v>
      </c>
      <c r="B1192" s="1">
        <v>0.62854257554728798</v>
      </c>
      <c r="C1192" s="1" t="s">
        <v>22</v>
      </c>
      <c r="D1192" t="s">
        <v>22</v>
      </c>
      <c r="E1192">
        <v>136894</v>
      </c>
      <c r="F1192">
        <v>227634</v>
      </c>
      <c r="G1192" s="2">
        <v>0.60137765008742106</v>
      </c>
      <c r="H1192">
        <v>498380</v>
      </c>
      <c r="I1192">
        <v>498380</v>
      </c>
    </row>
    <row r="1193" spans="1:9" x14ac:dyDescent="0.3">
      <c r="A1193" t="s">
        <v>507</v>
      </c>
      <c r="B1193" s="1">
        <v>0.58482349577023696</v>
      </c>
      <c r="C1193" s="1" t="s">
        <v>1298</v>
      </c>
      <c r="D1193" t="s">
        <v>22</v>
      </c>
      <c r="E1193">
        <v>267768</v>
      </c>
      <c r="F1193">
        <v>312396</v>
      </c>
      <c r="G1193" s="2">
        <v>0.8571428571428571</v>
      </c>
      <c r="H1193">
        <v>564055</v>
      </c>
      <c r="I1193">
        <v>0</v>
      </c>
    </row>
    <row r="1194" spans="1:9" x14ac:dyDescent="0.3">
      <c r="A1194" t="s">
        <v>900</v>
      </c>
      <c r="B1194" s="1">
        <v>0.415605882704144</v>
      </c>
      <c r="C1194" s="1" t="s">
        <v>37</v>
      </c>
      <c r="D1194" t="s">
        <v>1300</v>
      </c>
      <c r="E1194">
        <v>327174.58</v>
      </c>
      <c r="F1194">
        <v>349778</v>
      </c>
      <c r="G1194" s="2">
        <v>0.93537781106873508</v>
      </c>
      <c r="H1194">
        <v>623059</v>
      </c>
      <c r="I1194">
        <v>0</v>
      </c>
    </row>
    <row r="1195" spans="1:9" x14ac:dyDescent="0.3">
      <c r="A1195" t="s">
        <v>324</v>
      </c>
      <c r="B1195" s="1">
        <v>0.64778485011833098</v>
      </c>
      <c r="C1195" s="1" t="s">
        <v>22</v>
      </c>
      <c r="D1195" t="s">
        <v>22</v>
      </c>
      <c r="E1195">
        <v>375584</v>
      </c>
      <c r="F1195">
        <v>375584</v>
      </c>
      <c r="G1195" s="2">
        <v>1</v>
      </c>
      <c r="H1195">
        <v>360219</v>
      </c>
      <c r="I1195">
        <v>0</v>
      </c>
    </row>
    <row r="1196" spans="1:9" x14ac:dyDescent="0.3">
      <c r="A1196" t="s">
        <v>153</v>
      </c>
      <c r="B1196" s="1">
        <v>0.83101105189198299</v>
      </c>
      <c r="C1196" s="1" t="s">
        <v>22</v>
      </c>
      <c r="D1196" t="s">
        <v>1299</v>
      </c>
      <c r="E1196">
        <v>144683</v>
      </c>
      <c r="F1196">
        <v>144683</v>
      </c>
      <c r="G1196" s="2">
        <v>1</v>
      </c>
      <c r="H1196">
        <v>144712</v>
      </c>
      <c r="I1196">
        <v>0</v>
      </c>
    </row>
    <row r="1197" spans="1:9" x14ac:dyDescent="0.3">
      <c r="A1197" t="s">
        <v>375</v>
      </c>
      <c r="B1197" s="1">
        <v>0.67757975074180699</v>
      </c>
      <c r="C1197" s="1" t="s">
        <v>22</v>
      </c>
      <c r="D1197" t="s">
        <v>1300</v>
      </c>
      <c r="E1197">
        <v>475770</v>
      </c>
      <c r="F1197">
        <v>475770</v>
      </c>
      <c r="G1197" s="2">
        <v>1</v>
      </c>
      <c r="H1197">
        <v>616231</v>
      </c>
      <c r="I1197">
        <v>0</v>
      </c>
    </row>
    <row r="1198" spans="1:9" x14ac:dyDescent="0.3">
      <c r="A1198" t="s">
        <v>335</v>
      </c>
      <c r="B1198" s="1">
        <v>0.64397226666610996</v>
      </c>
      <c r="C1198" s="1" t="s">
        <v>22</v>
      </c>
      <c r="D1198" t="s">
        <v>22</v>
      </c>
      <c r="E1198">
        <v>228866.99</v>
      </c>
      <c r="F1198">
        <v>296244</v>
      </c>
      <c r="G1198" s="2">
        <v>0.77256244852216416</v>
      </c>
      <c r="H1198">
        <v>304085</v>
      </c>
      <c r="I1198">
        <v>0</v>
      </c>
    </row>
    <row r="1199" spans="1:9" x14ac:dyDescent="0.3">
      <c r="A1199" t="s">
        <v>905</v>
      </c>
      <c r="B1199" s="1">
        <v>0.448314493974177</v>
      </c>
      <c r="C1199" s="1" t="s">
        <v>37</v>
      </c>
      <c r="D1199" t="s">
        <v>1300</v>
      </c>
      <c r="E1199">
        <v>23444</v>
      </c>
      <c r="F1199">
        <v>257884</v>
      </c>
      <c r="G1199" s="2">
        <v>9.0909090909090912E-2</v>
      </c>
      <c r="H1199">
        <v>0</v>
      </c>
      <c r="I1199">
        <v>0</v>
      </c>
    </row>
    <row r="1200" spans="1:9" x14ac:dyDescent="0.3">
      <c r="A1200" t="s">
        <v>918</v>
      </c>
      <c r="B1200" s="1">
        <v>0.33755126425418902</v>
      </c>
      <c r="C1200" s="1" t="s">
        <v>37</v>
      </c>
      <c r="D1200" t="s">
        <v>1300</v>
      </c>
      <c r="E1200">
        <v>329713</v>
      </c>
      <c r="F1200">
        <v>387786</v>
      </c>
      <c r="G1200" s="2">
        <v>0.8502447226047356</v>
      </c>
      <c r="H1200">
        <v>781190</v>
      </c>
      <c r="I1200">
        <v>0</v>
      </c>
    </row>
    <row r="1201" spans="1:9" x14ac:dyDescent="0.3">
      <c r="A1201" t="s">
        <v>982</v>
      </c>
      <c r="B1201" s="1">
        <v>0.16690665199216501</v>
      </c>
      <c r="C1201" s="1" t="s">
        <v>37</v>
      </c>
      <c r="D1201" t="s">
        <v>22</v>
      </c>
      <c r="E1201">
        <v>515200</v>
      </c>
      <c r="F1201">
        <v>535800</v>
      </c>
      <c r="G1201" s="2">
        <v>0.96155281821575211</v>
      </c>
      <c r="H1201">
        <v>705328</v>
      </c>
      <c r="I1201">
        <v>0</v>
      </c>
    </row>
    <row r="1202" spans="1:9" x14ac:dyDescent="0.3">
      <c r="A1202" t="s">
        <v>437</v>
      </c>
      <c r="B1202" s="1">
        <v>0.616793760280818</v>
      </c>
      <c r="C1202" s="1" t="s">
        <v>22</v>
      </c>
      <c r="D1202" t="s">
        <v>1299</v>
      </c>
      <c r="E1202">
        <v>297228</v>
      </c>
      <c r="F1202">
        <v>297228</v>
      </c>
      <c r="G1202" s="2">
        <v>1</v>
      </c>
      <c r="H1202">
        <v>253016</v>
      </c>
      <c r="I1202">
        <v>0</v>
      </c>
    </row>
    <row r="1203" spans="1:9" x14ac:dyDescent="0.3">
      <c r="A1203" t="s">
        <v>488</v>
      </c>
      <c r="B1203" s="1">
        <v>0.64014133976186605</v>
      </c>
      <c r="C1203" s="1" t="s">
        <v>22</v>
      </c>
      <c r="D1203" t="s">
        <v>22</v>
      </c>
      <c r="E1203">
        <v>239224</v>
      </c>
      <c r="F1203">
        <v>239224</v>
      </c>
      <c r="G1203" s="2">
        <v>1</v>
      </c>
      <c r="H1203">
        <v>203646</v>
      </c>
      <c r="I1203">
        <v>0</v>
      </c>
    </row>
    <row r="1204" spans="1:9" x14ac:dyDescent="0.3">
      <c r="A1204" t="s">
        <v>670</v>
      </c>
      <c r="B1204" s="1">
        <v>0.61284620486993102</v>
      </c>
      <c r="C1204" s="1" t="s">
        <v>22</v>
      </c>
      <c r="D1204" t="s">
        <v>1299</v>
      </c>
      <c r="E1204">
        <v>357932</v>
      </c>
      <c r="F1204">
        <v>367450</v>
      </c>
      <c r="G1204" s="2">
        <v>0.9740971560756565</v>
      </c>
      <c r="H1204">
        <v>450737</v>
      </c>
      <c r="I1204">
        <v>0</v>
      </c>
    </row>
    <row r="1205" spans="1:9" x14ac:dyDescent="0.3">
      <c r="A1205" t="s">
        <v>299</v>
      </c>
      <c r="B1205" s="1">
        <v>0.74889514959551196</v>
      </c>
      <c r="C1205" s="1" t="s">
        <v>22</v>
      </c>
      <c r="D1205" t="s">
        <v>1299</v>
      </c>
      <c r="E1205">
        <v>488111</v>
      </c>
      <c r="F1205">
        <v>525658</v>
      </c>
      <c r="G1205" s="2">
        <v>0.9285714285714286</v>
      </c>
      <c r="H1205">
        <v>676728</v>
      </c>
      <c r="I1205">
        <v>0</v>
      </c>
    </row>
    <row r="1206" spans="1:9" x14ac:dyDescent="0.3">
      <c r="A1206" t="s">
        <v>1166</v>
      </c>
      <c r="B1206" s="1">
        <v>0.270725663238926</v>
      </c>
      <c r="C1206" s="1" t="s">
        <v>37</v>
      </c>
      <c r="D1206" t="s">
        <v>1299</v>
      </c>
      <c r="E1206">
        <v>49754</v>
      </c>
      <c r="F1206">
        <v>348278</v>
      </c>
      <c r="G1206" s="2">
        <v>0.14285714285714285</v>
      </c>
      <c r="H1206">
        <v>666161</v>
      </c>
      <c r="I1206">
        <v>666161</v>
      </c>
    </row>
    <row r="1207" spans="1:9" x14ac:dyDescent="0.3">
      <c r="A1207" t="s">
        <v>448</v>
      </c>
      <c r="B1207" s="1">
        <v>0.616793760280818</v>
      </c>
      <c r="C1207" s="1" t="s">
        <v>22</v>
      </c>
      <c r="D1207" t="s">
        <v>22</v>
      </c>
      <c r="E1207">
        <v>145871</v>
      </c>
      <c r="F1207">
        <v>191081</v>
      </c>
      <c r="G1207" s="2">
        <v>0.76339876806171203</v>
      </c>
      <c r="H1207">
        <v>358092</v>
      </c>
      <c r="I1207">
        <v>0</v>
      </c>
    </row>
    <row r="1208" spans="1:9" x14ac:dyDescent="0.3">
      <c r="A1208" t="s">
        <v>300</v>
      </c>
      <c r="B1208" s="1">
        <v>0.68481958449957603</v>
      </c>
      <c r="C1208" s="1" t="s">
        <v>22</v>
      </c>
      <c r="D1208" t="s">
        <v>1299</v>
      </c>
      <c r="E1208">
        <v>100538</v>
      </c>
      <c r="F1208">
        <v>122903</v>
      </c>
      <c r="G1208" s="2">
        <v>0.81802722472193523</v>
      </c>
      <c r="H1208">
        <v>92685</v>
      </c>
      <c r="I1208">
        <v>0</v>
      </c>
    </row>
    <row r="1209" spans="1:9" x14ac:dyDescent="0.3">
      <c r="A1209" t="s">
        <v>1056</v>
      </c>
      <c r="B1209" s="1">
        <v>0.270725663238926</v>
      </c>
      <c r="C1209" s="1" t="s">
        <v>37</v>
      </c>
      <c r="D1209" t="s">
        <v>1300</v>
      </c>
      <c r="E1209">
        <v>220768</v>
      </c>
      <c r="F1209">
        <v>343816</v>
      </c>
      <c r="G1209" s="2">
        <v>0.6421108965260488</v>
      </c>
      <c r="H1209">
        <v>946159</v>
      </c>
      <c r="I1209">
        <v>946159</v>
      </c>
    </row>
    <row r="1210" spans="1:9" x14ac:dyDescent="0.3">
      <c r="A1210" t="s">
        <v>1232</v>
      </c>
      <c r="B1210" s="1">
        <v>0.178819779765194</v>
      </c>
      <c r="C1210" s="1" t="s">
        <v>37</v>
      </c>
      <c r="D1210" t="s">
        <v>22</v>
      </c>
      <c r="E1210">
        <v>43222</v>
      </c>
      <c r="F1210">
        <v>410609</v>
      </c>
      <c r="G1210" s="2">
        <v>0.10526315789473684</v>
      </c>
      <c r="H1210">
        <v>0</v>
      </c>
      <c r="I1210">
        <v>0</v>
      </c>
    </row>
    <row r="1211" spans="1:9" x14ac:dyDescent="0.3">
      <c r="A1211" t="s">
        <v>1288</v>
      </c>
      <c r="B1211" s="1">
        <v>8.6445168691507604E-2</v>
      </c>
      <c r="C1211" s="1" t="s">
        <v>37</v>
      </c>
      <c r="D1211" t="s">
        <v>1299</v>
      </c>
      <c r="E1211">
        <v>221760</v>
      </c>
      <c r="F1211">
        <v>319813</v>
      </c>
      <c r="G1211" s="2">
        <v>0.69340520866881583</v>
      </c>
      <c r="H1211">
        <v>717326</v>
      </c>
      <c r="I1211">
        <v>717326</v>
      </c>
    </row>
    <row r="1212" spans="1:9" x14ac:dyDescent="0.3">
      <c r="A1212" t="s">
        <v>40</v>
      </c>
      <c r="B1212" s="1">
        <v>0.881795527174837</v>
      </c>
      <c r="C1212" s="1" t="s">
        <v>22</v>
      </c>
      <c r="D1212" t="s">
        <v>22</v>
      </c>
      <c r="E1212">
        <v>453376</v>
      </c>
      <c r="F1212">
        <v>482144</v>
      </c>
      <c r="G1212" s="2">
        <v>0.94033317846950293</v>
      </c>
      <c r="H1212">
        <v>411964</v>
      </c>
      <c r="I1212">
        <v>0</v>
      </c>
    </row>
    <row r="1213" spans="1:9" x14ac:dyDescent="0.3">
      <c r="A1213" t="s">
        <v>576</v>
      </c>
      <c r="B1213" s="1">
        <v>0.68840639856734898</v>
      </c>
      <c r="C1213" s="1" t="s">
        <v>22</v>
      </c>
      <c r="D1213" t="s">
        <v>1300</v>
      </c>
      <c r="E1213">
        <v>298613</v>
      </c>
      <c r="F1213">
        <v>423519</v>
      </c>
      <c r="G1213" s="2">
        <v>0.70507580533577008</v>
      </c>
      <c r="H1213">
        <v>903342</v>
      </c>
      <c r="I1213">
        <v>0</v>
      </c>
    </row>
    <row r="1214" spans="1:9" x14ac:dyDescent="0.3">
      <c r="A1214" t="s">
        <v>546</v>
      </c>
      <c r="B1214" s="1">
        <v>0.67757975074180699</v>
      </c>
      <c r="C1214" s="1" t="s">
        <v>22</v>
      </c>
      <c r="D1214" t="s">
        <v>22</v>
      </c>
      <c r="E1214">
        <v>140448</v>
      </c>
      <c r="F1214">
        <v>147840</v>
      </c>
      <c r="G1214" s="2">
        <v>0.95</v>
      </c>
      <c r="H1214">
        <v>32060</v>
      </c>
      <c r="I1214">
        <v>0</v>
      </c>
    </row>
    <row r="1215" spans="1:9" x14ac:dyDescent="0.3">
      <c r="A1215" t="s">
        <v>134</v>
      </c>
      <c r="B1215" s="1">
        <v>0.79566841917683595</v>
      </c>
      <c r="C1215" s="1" t="s">
        <v>22</v>
      </c>
      <c r="D1215" t="s">
        <v>22</v>
      </c>
      <c r="E1215">
        <v>226479</v>
      </c>
      <c r="F1215">
        <v>308835</v>
      </c>
      <c r="G1215" s="2">
        <v>0.73333333333333328</v>
      </c>
      <c r="H1215">
        <v>406179</v>
      </c>
      <c r="I1215">
        <v>406179</v>
      </c>
    </row>
    <row r="1216" spans="1:9" x14ac:dyDescent="0.3">
      <c r="A1216" t="s">
        <v>585</v>
      </c>
      <c r="B1216" s="1">
        <v>0.45657358918776902</v>
      </c>
      <c r="C1216" s="1" t="s">
        <v>37</v>
      </c>
      <c r="D1216" t="s">
        <v>1299</v>
      </c>
      <c r="E1216">
        <v>407807.5</v>
      </c>
      <c r="F1216">
        <v>423332</v>
      </c>
      <c r="G1216" s="2">
        <v>0.96332783725303073</v>
      </c>
      <c r="H1216">
        <v>686951</v>
      </c>
      <c r="I1216">
        <v>0</v>
      </c>
    </row>
    <row r="1217" spans="1:9" x14ac:dyDescent="0.3">
      <c r="A1217" t="s">
        <v>676</v>
      </c>
      <c r="B1217" s="1">
        <v>0.61284620486993102</v>
      </c>
      <c r="C1217" s="1" t="s">
        <v>22</v>
      </c>
      <c r="D1217" t="s">
        <v>1299</v>
      </c>
      <c r="E1217">
        <v>198639</v>
      </c>
      <c r="F1217">
        <v>198639</v>
      </c>
      <c r="G1217" s="2">
        <v>1</v>
      </c>
      <c r="H1217">
        <v>240066</v>
      </c>
      <c r="I1217">
        <v>0</v>
      </c>
    </row>
    <row r="1218" spans="1:9" x14ac:dyDescent="0.3">
      <c r="A1218" t="s">
        <v>430</v>
      </c>
      <c r="B1218" s="1">
        <v>0.53558319322508796</v>
      </c>
      <c r="C1218" s="1" t="s">
        <v>37</v>
      </c>
      <c r="D1218" t="s">
        <v>1299</v>
      </c>
      <c r="E1218">
        <v>327701</v>
      </c>
      <c r="F1218">
        <v>337155</v>
      </c>
      <c r="G1218" s="2">
        <v>0.97195948451009184</v>
      </c>
      <c r="H1218">
        <v>383767</v>
      </c>
      <c r="I1218">
        <v>0</v>
      </c>
    </row>
    <row r="1219" spans="1:9" x14ac:dyDescent="0.3">
      <c r="A1219" t="s">
        <v>584</v>
      </c>
      <c r="B1219" s="1">
        <v>0.63242607774332404</v>
      </c>
      <c r="C1219" s="1" t="s">
        <v>22</v>
      </c>
      <c r="D1219" t="s">
        <v>1299</v>
      </c>
      <c r="E1219">
        <v>267970</v>
      </c>
      <c r="F1219">
        <v>294850</v>
      </c>
      <c r="G1219" s="2">
        <v>0.90883500084788871</v>
      </c>
      <c r="H1219">
        <v>526681</v>
      </c>
      <c r="I1219">
        <v>0</v>
      </c>
    </row>
    <row r="1220" spans="1:9" x14ac:dyDescent="0.3">
      <c r="A1220" t="s">
        <v>100</v>
      </c>
      <c r="B1220" s="1">
        <v>0.87282792738157999</v>
      </c>
      <c r="C1220" s="1" t="s">
        <v>22</v>
      </c>
      <c r="D1220" t="s">
        <v>22</v>
      </c>
      <c r="E1220">
        <v>377872</v>
      </c>
      <c r="F1220">
        <v>377872</v>
      </c>
      <c r="G1220" s="2">
        <v>1</v>
      </c>
      <c r="H1220">
        <v>445471</v>
      </c>
      <c r="I1220">
        <v>0</v>
      </c>
    </row>
    <row r="1221" spans="1:9" x14ac:dyDescent="0.3">
      <c r="A1221" t="s">
        <v>230</v>
      </c>
      <c r="B1221" s="1">
        <v>0.60490692649681399</v>
      </c>
      <c r="C1221" s="1" t="s">
        <v>22</v>
      </c>
      <c r="D1221" t="s">
        <v>22</v>
      </c>
      <c r="E1221">
        <v>387460.04</v>
      </c>
      <c r="F1221">
        <v>431991</v>
      </c>
      <c r="G1221" s="2">
        <v>0.89691692651004296</v>
      </c>
      <c r="H1221">
        <v>291004</v>
      </c>
      <c r="I1221">
        <v>0</v>
      </c>
    </row>
    <row r="1222" spans="1:9" x14ac:dyDescent="0.3">
      <c r="A1222" t="s">
        <v>52</v>
      </c>
      <c r="B1222" s="1">
        <v>0.79836517622585801</v>
      </c>
      <c r="C1222" s="1" t="s">
        <v>22</v>
      </c>
      <c r="D1222" t="s">
        <v>22</v>
      </c>
      <c r="E1222">
        <v>248948</v>
      </c>
      <c r="F1222">
        <v>248948</v>
      </c>
      <c r="G1222" s="2">
        <v>1</v>
      </c>
      <c r="H1222">
        <v>232447</v>
      </c>
      <c r="I1222">
        <v>0</v>
      </c>
    </row>
    <row r="1223" spans="1:9" x14ac:dyDescent="0.3">
      <c r="A1223" t="s">
        <v>919</v>
      </c>
      <c r="B1223" s="1">
        <v>0.375772262455286</v>
      </c>
      <c r="C1223" s="1" t="s">
        <v>37</v>
      </c>
      <c r="D1223" t="s">
        <v>22</v>
      </c>
      <c r="E1223">
        <v>328926</v>
      </c>
      <c r="F1223">
        <v>612670</v>
      </c>
      <c r="G1223" s="2">
        <v>0.53687303115869878</v>
      </c>
      <c r="H1223">
        <v>888701</v>
      </c>
      <c r="I1223">
        <v>888701</v>
      </c>
    </row>
    <row r="1224" spans="1:9" x14ac:dyDescent="0.3">
      <c r="A1224" t="s">
        <v>1025</v>
      </c>
      <c r="B1224" s="1">
        <v>0.415605882704144</v>
      </c>
      <c r="C1224" s="1" t="s">
        <v>37</v>
      </c>
      <c r="D1224" t="s">
        <v>22</v>
      </c>
      <c r="E1224">
        <v>590235</v>
      </c>
      <c r="F1224">
        <v>590235</v>
      </c>
      <c r="G1224" s="2">
        <v>1</v>
      </c>
      <c r="H1224">
        <v>632917</v>
      </c>
      <c r="I1224">
        <v>0</v>
      </c>
    </row>
    <row r="1225" spans="1:9" x14ac:dyDescent="0.3">
      <c r="A1225" t="s">
        <v>620</v>
      </c>
      <c r="B1225" s="1">
        <v>0.51896496681904203</v>
      </c>
      <c r="C1225" s="1" t="s">
        <v>37</v>
      </c>
      <c r="D1225" t="s">
        <v>1300</v>
      </c>
      <c r="E1225">
        <v>348651.16</v>
      </c>
      <c r="F1225">
        <v>374864</v>
      </c>
      <c r="G1225" s="2">
        <v>0.93007373340731569</v>
      </c>
      <c r="H1225">
        <v>660409</v>
      </c>
      <c r="I1225">
        <v>0</v>
      </c>
    </row>
    <row r="1226" spans="1:9" x14ac:dyDescent="0.3">
      <c r="A1226" t="s">
        <v>284</v>
      </c>
      <c r="B1226" s="1">
        <v>0.68481958449957603</v>
      </c>
      <c r="C1226" s="1" t="s">
        <v>22</v>
      </c>
      <c r="D1226" t="s">
        <v>22</v>
      </c>
      <c r="E1226">
        <v>158136</v>
      </c>
      <c r="F1226">
        <v>158136</v>
      </c>
      <c r="G1226" s="2">
        <v>1</v>
      </c>
      <c r="H1226">
        <v>144712</v>
      </c>
      <c r="I1226">
        <v>0</v>
      </c>
    </row>
    <row r="1227" spans="1:9" x14ac:dyDescent="0.3">
      <c r="A1227" t="s">
        <v>893</v>
      </c>
      <c r="B1227" s="1">
        <v>0.45244076782216902</v>
      </c>
      <c r="C1227" s="1" t="s">
        <v>37</v>
      </c>
      <c r="D1227" t="s">
        <v>22</v>
      </c>
      <c r="E1227">
        <v>564560</v>
      </c>
      <c r="F1227">
        <v>589760</v>
      </c>
      <c r="G1227" s="2">
        <v>0.95727075420510033</v>
      </c>
      <c r="H1227">
        <v>798969</v>
      </c>
      <c r="I1227">
        <v>0</v>
      </c>
    </row>
    <row r="1228" spans="1:9" x14ac:dyDescent="0.3">
      <c r="A1228" t="s">
        <v>853</v>
      </c>
      <c r="B1228" s="1">
        <v>0.59289473979442597</v>
      </c>
      <c r="C1228" s="1" t="s">
        <v>1298</v>
      </c>
      <c r="D1228" t="s">
        <v>1300</v>
      </c>
      <c r="E1228">
        <v>357968</v>
      </c>
      <c r="F1228">
        <v>357968</v>
      </c>
      <c r="G1228" s="2">
        <v>1</v>
      </c>
      <c r="H1228">
        <v>762951</v>
      </c>
      <c r="I1228">
        <v>0</v>
      </c>
    </row>
    <row r="1229" spans="1:9" x14ac:dyDescent="0.3">
      <c r="A1229" t="s">
        <v>772</v>
      </c>
      <c r="B1229" s="1">
        <v>0.56445423908700998</v>
      </c>
      <c r="C1229" s="1" t="s">
        <v>1298</v>
      </c>
      <c r="D1229" t="s">
        <v>1300</v>
      </c>
      <c r="E1229">
        <v>487793</v>
      </c>
      <c r="F1229">
        <v>537710</v>
      </c>
      <c r="G1229" s="2">
        <v>0.90716743225902441</v>
      </c>
      <c r="H1229">
        <v>729026</v>
      </c>
      <c r="I1229">
        <v>0</v>
      </c>
    </row>
    <row r="1230" spans="1:9" x14ac:dyDescent="0.3">
      <c r="A1230" t="s">
        <v>532</v>
      </c>
      <c r="B1230" s="1">
        <v>0.59691192366771895</v>
      </c>
      <c r="C1230" s="1" t="s">
        <v>1298</v>
      </c>
      <c r="D1230" t="s">
        <v>1300</v>
      </c>
      <c r="E1230">
        <v>399966</v>
      </c>
      <c r="F1230">
        <v>399966</v>
      </c>
      <c r="G1230" s="2">
        <v>1</v>
      </c>
      <c r="H1230">
        <v>625330</v>
      </c>
      <c r="I1230">
        <v>0</v>
      </c>
    </row>
    <row r="1231" spans="1:9" x14ac:dyDescent="0.3">
      <c r="A1231" t="s">
        <v>1083</v>
      </c>
      <c r="B1231" s="1">
        <v>0.32646132727924998</v>
      </c>
      <c r="C1231" s="1" t="s">
        <v>37</v>
      </c>
      <c r="D1231" t="s">
        <v>1299</v>
      </c>
      <c r="E1231">
        <v>19400</v>
      </c>
      <c r="F1231">
        <v>194000</v>
      </c>
      <c r="G1231" s="2">
        <v>0.1</v>
      </c>
      <c r="H1231">
        <v>0</v>
      </c>
      <c r="I1231">
        <v>0</v>
      </c>
    </row>
    <row r="1232" spans="1:9" x14ac:dyDescent="0.3">
      <c r="A1232" t="s">
        <v>932</v>
      </c>
      <c r="B1232" s="1">
        <v>0.448314493974177</v>
      </c>
      <c r="C1232" s="1" t="s">
        <v>37</v>
      </c>
      <c r="D1232" t="s">
        <v>22</v>
      </c>
      <c r="E1232">
        <v>113117</v>
      </c>
      <c r="F1232">
        <v>345241</v>
      </c>
      <c r="G1232" s="2">
        <v>0.32764648462957757</v>
      </c>
      <c r="H1232">
        <v>0</v>
      </c>
      <c r="I1232">
        <v>0</v>
      </c>
    </row>
    <row r="1233" spans="1:9" x14ac:dyDescent="0.3">
      <c r="A1233" t="s">
        <v>107</v>
      </c>
      <c r="B1233" s="1">
        <v>0.77892662583977301</v>
      </c>
      <c r="C1233" s="1" t="s">
        <v>22</v>
      </c>
      <c r="D1233" t="s">
        <v>22</v>
      </c>
      <c r="E1233">
        <v>566481.07999999996</v>
      </c>
      <c r="F1233">
        <v>586891</v>
      </c>
      <c r="G1233" s="2">
        <v>0.96522366163393192</v>
      </c>
      <c r="H1233">
        <v>289591</v>
      </c>
      <c r="I1233">
        <v>0</v>
      </c>
    </row>
    <row r="1234" spans="1:9" x14ac:dyDescent="0.3">
      <c r="A1234" t="s">
        <v>310</v>
      </c>
      <c r="B1234" s="1">
        <v>0.70944618886475097</v>
      </c>
      <c r="C1234" s="1" t="s">
        <v>22</v>
      </c>
      <c r="D1234" t="s">
        <v>1300</v>
      </c>
      <c r="E1234">
        <v>269901</v>
      </c>
      <c r="F1234">
        <v>453713</v>
      </c>
      <c r="G1234" s="2">
        <v>0.59487164793603009</v>
      </c>
      <c r="H1234">
        <v>921557</v>
      </c>
      <c r="I1234">
        <v>921557</v>
      </c>
    </row>
    <row r="1235" spans="1:9" x14ac:dyDescent="0.3">
      <c r="A1235" t="s">
        <v>708</v>
      </c>
      <c r="B1235" s="1">
        <v>0.38362424309204901</v>
      </c>
      <c r="C1235" s="1" t="s">
        <v>37</v>
      </c>
      <c r="D1235" t="s">
        <v>1299</v>
      </c>
      <c r="E1235">
        <v>158669.81</v>
      </c>
      <c r="F1235">
        <v>224880</v>
      </c>
      <c r="G1235" s="2">
        <v>0.70557546246887226</v>
      </c>
      <c r="H1235">
        <v>474417</v>
      </c>
      <c r="I1235">
        <v>0</v>
      </c>
    </row>
    <row r="1236" spans="1:9" x14ac:dyDescent="0.3">
      <c r="A1236" t="s">
        <v>733</v>
      </c>
      <c r="B1236" s="1">
        <v>0.43598050088686302</v>
      </c>
      <c r="C1236" s="1" t="s">
        <v>37</v>
      </c>
      <c r="D1236" t="s">
        <v>1298</v>
      </c>
      <c r="E1236">
        <v>646884</v>
      </c>
      <c r="F1236">
        <v>646884</v>
      </c>
      <c r="G1236" s="2">
        <v>1</v>
      </c>
      <c r="H1236">
        <v>571739</v>
      </c>
      <c r="I1236">
        <v>0</v>
      </c>
    </row>
    <row r="1237" spans="1:9" x14ac:dyDescent="0.3">
      <c r="A1237" t="s">
        <v>1119</v>
      </c>
      <c r="B1237" s="1">
        <v>0.24214260648490499</v>
      </c>
      <c r="C1237" s="1" t="s">
        <v>37</v>
      </c>
      <c r="D1237" t="s">
        <v>22</v>
      </c>
      <c r="E1237">
        <v>658200</v>
      </c>
      <c r="F1237">
        <v>658200</v>
      </c>
      <c r="G1237" s="2">
        <v>1</v>
      </c>
      <c r="H1237">
        <v>798596</v>
      </c>
      <c r="I1237">
        <v>0</v>
      </c>
    </row>
    <row r="1238" spans="1:9" x14ac:dyDescent="0.3">
      <c r="A1238" t="s">
        <v>1130</v>
      </c>
      <c r="B1238" s="1">
        <v>0.28749179860432</v>
      </c>
      <c r="C1238" s="1" t="s">
        <v>37</v>
      </c>
      <c r="D1238" t="s">
        <v>1299</v>
      </c>
      <c r="E1238">
        <v>153993</v>
      </c>
      <c r="F1238">
        <v>307888</v>
      </c>
      <c r="G1238" s="2">
        <v>0.50015914878137502</v>
      </c>
      <c r="H1238">
        <v>504972</v>
      </c>
      <c r="I1238">
        <v>504972</v>
      </c>
    </row>
    <row r="1239" spans="1:9" x14ac:dyDescent="0.3">
      <c r="A1239" t="s">
        <v>222</v>
      </c>
      <c r="B1239" s="1">
        <v>0.77604281821572496</v>
      </c>
      <c r="C1239" s="1" t="s">
        <v>22</v>
      </c>
      <c r="D1239" t="s">
        <v>1299</v>
      </c>
      <c r="E1239">
        <v>188700</v>
      </c>
      <c r="F1239">
        <v>188700</v>
      </c>
      <c r="G1239" s="2">
        <v>1</v>
      </c>
      <c r="H1239">
        <v>275201</v>
      </c>
      <c r="I1239">
        <v>0</v>
      </c>
    </row>
    <row r="1240" spans="1:9" x14ac:dyDescent="0.3">
      <c r="A1240" t="s">
        <v>1202</v>
      </c>
      <c r="B1240" s="1">
        <v>0.22137799862301699</v>
      </c>
      <c r="C1240" s="1" t="s">
        <v>37</v>
      </c>
      <c r="D1240" t="s">
        <v>1299</v>
      </c>
      <c r="E1240">
        <v>190000</v>
      </c>
      <c r="F1240">
        <v>252630</v>
      </c>
      <c r="G1240" s="2">
        <v>0.75208803388354506</v>
      </c>
      <c r="H1240">
        <v>414456</v>
      </c>
      <c r="I1240">
        <v>414456</v>
      </c>
    </row>
    <row r="1241" spans="1:9" x14ac:dyDescent="0.3">
      <c r="A1241" t="s">
        <v>398</v>
      </c>
      <c r="B1241" s="1">
        <v>0.764241398525077</v>
      </c>
      <c r="C1241" s="1" t="s">
        <v>22</v>
      </c>
      <c r="D1241" t="s">
        <v>1300</v>
      </c>
      <c r="E1241">
        <v>364376</v>
      </c>
      <c r="F1241">
        <v>377248</v>
      </c>
      <c r="G1241" s="2">
        <v>0.96587920943252181</v>
      </c>
      <c r="H1241">
        <v>509134</v>
      </c>
      <c r="I1241">
        <v>0</v>
      </c>
    </row>
    <row r="1242" spans="1:9" x14ac:dyDescent="0.3">
      <c r="A1242" t="s">
        <v>647</v>
      </c>
      <c r="B1242" s="1">
        <v>0.60888377051030895</v>
      </c>
      <c r="C1242" s="1" t="s">
        <v>22</v>
      </c>
      <c r="D1242" t="s">
        <v>1299</v>
      </c>
      <c r="E1242">
        <v>243560</v>
      </c>
      <c r="F1242">
        <v>243560</v>
      </c>
      <c r="G1242" s="2">
        <v>1</v>
      </c>
      <c r="H1242">
        <v>631116</v>
      </c>
      <c r="I1242">
        <v>0</v>
      </c>
    </row>
    <row r="1243" spans="1:9" x14ac:dyDescent="0.3">
      <c r="A1243" t="s">
        <v>792</v>
      </c>
      <c r="B1243" s="1">
        <v>0.30486220721582702</v>
      </c>
      <c r="C1243" s="1" t="s">
        <v>37</v>
      </c>
      <c r="D1243" t="s">
        <v>22</v>
      </c>
      <c r="E1243">
        <v>261414</v>
      </c>
      <c r="F1243">
        <v>303765</v>
      </c>
      <c r="G1243" s="2">
        <v>0.86057972445805142</v>
      </c>
      <c r="H1243">
        <v>208570</v>
      </c>
      <c r="I12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FE9C-D4B5-4959-91D9-4420D7926AE7}">
  <dimension ref="A3:F10"/>
  <sheetViews>
    <sheetView workbookViewId="0">
      <selection activeCell="A3" sqref="A3:F10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1.33203125" bestFit="1" customWidth="1"/>
    <col min="4" max="4" width="16.109375" bestFit="1" customWidth="1"/>
    <col min="5" max="5" width="23.77734375" bestFit="1" customWidth="1"/>
    <col min="6" max="6" width="20.6640625" bestFit="1" customWidth="1"/>
  </cols>
  <sheetData>
    <row r="3" spans="1:6" x14ac:dyDescent="0.3">
      <c r="A3" s="3" t="s">
        <v>1305</v>
      </c>
      <c r="B3" t="s">
        <v>1306</v>
      </c>
      <c r="C3" t="s">
        <v>1312</v>
      </c>
      <c r="D3" t="s">
        <v>1313</v>
      </c>
      <c r="E3" t="s">
        <v>1307</v>
      </c>
      <c r="F3" t="s">
        <v>1308</v>
      </c>
    </row>
    <row r="4" spans="1:6" x14ac:dyDescent="0.3">
      <c r="A4" s="4" t="s">
        <v>37</v>
      </c>
      <c r="B4">
        <v>275</v>
      </c>
      <c r="C4">
        <v>74815934.44099997</v>
      </c>
      <c r="D4">
        <v>110778889</v>
      </c>
      <c r="E4">
        <v>129237378</v>
      </c>
      <c r="F4">
        <v>53117552</v>
      </c>
    </row>
    <row r="5" spans="1:6" x14ac:dyDescent="0.3">
      <c r="A5" s="5" t="s">
        <v>22</v>
      </c>
      <c r="B5">
        <v>89</v>
      </c>
      <c r="C5">
        <v>24317017.34</v>
      </c>
      <c r="D5">
        <v>33564736.5</v>
      </c>
      <c r="E5">
        <v>43090964</v>
      </c>
      <c r="F5">
        <v>20782345</v>
      </c>
    </row>
    <row r="6" spans="1:6" x14ac:dyDescent="0.3">
      <c r="A6" s="5" t="s">
        <v>37</v>
      </c>
      <c r="B6">
        <v>186</v>
      </c>
      <c r="C6">
        <v>50498917.101000011</v>
      </c>
      <c r="D6">
        <v>77214152.5</v>
      </c>
      <c r="E6">
        <v>86146414</v>
      </c>
      <c r="F6">
        <v>32335207</v>
      </c>
    </row>
    <row r="7" spans="1:6" x14ac:dyDescent="0.3">
      <c r="A7" s="4" t="s">
        <v>1298</v>
      </c>
      <c r="B7">
        <v>71</v>
      </c>
      <c r="C7">
        <v>20878157.190000001</v>
      </c>
      <c r="D7">
        <v>27218911</v>
      </c>
      <c r="E7">
        <v>33551503</v>
      </c>
      <c r="F7">
        <v>7643265</v>
      </c>
    </row>
    <row r="8" spans="1:6" x14ac:dyDescent="0.3">
      <c r="A8" s="5" t="s">
        <v>22</v>
      </c>
      <c r="B8">
        <v>30</v>
      </c>
      <c r="C8">
        <v>9649994.6300000008</v>
      </c>
      <c r="D8">
        <v>11684056</v>
      </c>
      <c r="E8">
        <v>13479862</v>
      </c>
      <c r="F8">
        <v>2339021</v>
      </c>
    </row>
    <row r="9" spans="1:6" x14ac:dyDescent="0.3">
      <c r="A9" s="5" t="s">
        <v>37</v>
      </c>
      <c r="B9">
        <v>41</v>
      </c>
      <c r="C9">
        <v>11228162.559999999</v>
      </c>
      <c r="D9">
        <v>15534855</v>
      </c>
      <c r="E9">
        <v>20071641</v>
      </c>
      <c r="F9">
        <v>5304244</v>
      </c>
    </row>
    <row r="10" spans="1:6" x14ac:dyDescent="0.3">
      <c r="A10" s="4" t="s">
        <v>1304</v>
      </c>
      <c r="B10">
        <v>346</v>
      </c>
      <c r="C10">
        <v>95694091.630999982</v>
      </c>
      <c r="D10">
        <v>137997800</v>
      </c>
      <c r="E10">
        <v>162788881</v>
      </c>
      <c r="F10">
        <v>60760817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37B-F0D4-4684-9238-E735680D0AD7}">
  <dimension ref="A1:T347"/>
  <sheetViews>
    <sheetView workbookViewId="0">
      <selection sqref="A1:T347"/>
    </sheetView>
  </sheetViews>
  <sheetFormatPr defaultRowHeight="14.4" x14ac:dyDescent="0.3"/>
  <cols>
    <col min="1" max="1" width="19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1303</v>
      </c>
      <c r="P1" t="s">
        <v>1301</v>
      </c>
      <c r="Q1" t="s">
        <v>1302</v>
      </c>
      <c r="R1" t="s">
        <v>1310</v>
      </c>
      <c r="S1" t="s">
        <v>1311</v>
      </c>
      <c r="T1" t="s">
        <v>1315</v>
      </c>
    </row>
    <row r="2" spans="1:20" x14ac:dyDescent="0.3">
      <c r="A2" t="s">
        <v>944</v>
      </c>
      <c r="B2" t="s">
        <v>24</v>
      </c>
      <c r="C2">
        <v>49</v>
      </c>
      <c r="D2" t="s">
        <v>28</v>
      </c>
      <c r="E2">
        <v>2010</v>
      </c>
      <c r="F2">
        <v>22</v>
      </c>
      <c r="G2">
        <v>0.63107726600000003</v>
      </c>
      <c r="H2" t="s">
        <v>17</v>
      </c>
      <c r="I2" t="s">
        <v>50</v>
      </c>
      <c r="J2" t="s">
        <v>50</v>
      </c>
      <c r="K2" t="s">
        <v>50</v>
      </c>
      <c r="L2" t="s">
        <v>50</v>
      </c>
      <c r="M2" t="s">
        <v>22</v>
      </c>
      <c r="N2" t="s">
        <v>37</v>
      </c>
      <c r="O2" t="s">
        <v>22</v>
      </c>
      <c r="P2">
        <v>550838</v>
      </c>
      <c r="Q2">
        <v>0</v>
      </c>
      <c r="R2">
        <v>224488</v>
      </c>
      <c r="S2">
        <v>253671</v>
      </c>
      <c r="T2" t="s">
        <v>1298</v>
      </c>
    </row>
    <row r="3" spans="1:20" x14ac:dyDescent="0.3">
      <c r="A3" t="s">
        <v>945</v>
      </c>
      <c r="B3" t="s">
        <v>24</v>
      </c>
      <c r="C3">
        <v>61</v>
      </c>
      <c r="D3" t="s">
        <v>28</v>
      </c>
      <c r="E3">
        <v>2015</v>
      </c>
      <c r="F3">
        <v>24</v>
      </c>
      <c r="G3">
        <v>0.62246000000000001</v>
      </c>
      <c r="H3" t="s">
        <v>17</v>
      </c>
      <c r="I3" t="s">
        <v>50</v>
      </c>
      <c r="J3" t="s">
        <v>50</v>
      </c>
      <c r="K3" t="s">
        <v>50</v>
      </c>
      <c r="L3" t="s">
        <v>50</v>
      </c>
      <c r="M3" t="s">
        <v>22</v>
      </c>
      <c r="N3" t="s">
        <v>22</v>
      </c>
      <c r="O3" t="s">
        <v>22</v>
      </c>
      <c r="P3">
        <v>704080</v>
      </c>
      <c r="Q3">
        <v>0</v>
      </c>
      <c r="R3">
        <v>231631.85</v>
      </c>
      <c r="S3">
        <v>294932</v>
      </c>
      <c r="T3" t="s">
        <v>1298</v>
      </c>
    </row>
    <row r="4" spans="1:20" x14ac:dyDescent="0.3">
      <c r="A4" t="s">
        <v>946</v>
      </c>
      <c r="B4" t="s">
        <v>15</v>
      </c>
      <c r="C4">
        <v>61</v>
      </c>
      <c r="D4" t="s">
        <v>31</v>
      </c>
      <c r="E4">
        <v>2012</v>
      </c>
      <c r="F4">
        <v>53</v>
      </c>
      <c r="G4">
        <v>0.52178226599999999</v>
      </c>
      <c r="H4" t="s">
        <v>17</v>
      </c>
      <c r="I4" t="s">
        <v>293</v>
      </c>
      <c r="J4" t="s">
        <v>80</v>
      </c>
      <c r="K4" t="s">
        <v>227</v>
      </c>
      <c r="L4" t="s">
        <v>34</v>
      </c>
      <c r="M4" t="s">
        <v>37</v>
      </c>
      <c r="N4" t="s">
        <v>37</v>
      </c>
      <c r="O4" t="s">
        <v>1300</v>
      </c>
      <c r="P4">
        <v>496750</v>
      </c>
      <c r="Q4">
        <v>496750</v>
      </c>
      <c r="R4">
        <v>185442</v>
      </c>
      <c r="S4">
        <v>253123</v>
      </c>
      <c r="T4" t="s">
        <v>1298</v>
      </c>
    </row>
    <row r="5" spans="1:20" x14ac:dyDescent="0.3">
      <c r="A5" t="s">
        <v>947</v>
      </c>
      <c r="B5" t="s">
        <v>15</v>
      </c>
      <c r="C5">
        <v>49</v>
      </c>
      <c r="D5" t="s">
        <v>28</v>
      </c>
      <c r="E5">
        <v>2009</v>
      </c>
      <c r="F5">
        <v>52</v>
      </c>
      <c r="G5">
        <v>0.83117664199999997</v>
      </c>
      <c r="H5" t="s">
        <v>72</v>
      </c>
      <c r="I5" t="s">
        <v>50</v>
      </c>
      <c r="J5" t="s">
        <v>50</v>
      </c>
      <c r="K5" t="s">
        <v>50</v>
      </c>
      <c r="L5" t="s">
        <v>50</v>
      </c>
      <c r="M5" t="s">
        <v>22</v>
      </c>
      <c r="N5" t="s">
        <v>22</v>
      </c>
      <c r="O5" t="s">
        <v>22</v>
      </c>
      <c r="P5">
        <v>606758</v>
      </c>
      <c r="Q5">
        <v>0</v>
      </c>
      <c r="R5">
        <v>473456</v>
      </c>
      <c r="S5">
        <v>495684</v>
      </c>
      <c r="T5" t="s">
        <v>1298</v>
      </c>
    </row>
    <row r="6" spans="1:20" x14ac:dyDescent="0.3">
      <c r="A6" t="s">
        <v>948</v>
      </c>
      <c r="B6" t="s">
        <v>15</v>
      </c>
      <c r="C6">
        <v>61</v>
      </c>
      <c r="D6" t="s">
        <v>16</v>
      </c>
      <c r="E6">
        <v>2009</v>
      </c>
      <c r="F6">
        <v>36</v>
      </c>
      <c r="G6">
        <v>0.72600358200000004</v>
      </c>
      <c r="H6" t="s">
        <v>17</v>
      </c>
      <c r="I6" t="s">
        <v>63</v>
      </c>
      <c r="J6" t="s">
        <v>32</v>
      </c>
      <c r="K6" t="s">
        <v>43</v>
      </c>
      <c r="L6" t="s">
        <v>34</v>
      </c>
      <c r="M6" t="s">
        <v>37</v>
      </c>
      <c r="N6" t="s">
        <v>37</v>
      </c>
      <c r="O6" t="s">
        <v>1300</v>
      </c>
      <c r="P6">
        <v>636218</v>
      </c>
      <c r="Q6">
        <v>636218</v>
      </c>
      <c r="R6">
        <v>194576.52</v>
      </c>
      <c r="S6">
        <v>302526</v>
      </c>
      <c r="T6" t="s">
        <v>1298</v>
      </c>
    </row>
    <row r="7" spans="1:20" x14ac:dyDescent="0.3">
      <c r="A7" t="s">
        <v>949</v>
      </c>
      <c r="B7" t="s">
        <v>24</v>
      </c>
      <c r="C7">
        <v>37</v>
      </c>
      <c r="D7" t="s">
        <v>16</v>
      </c>
      <c r="E7">
        <v>2009</v>
      </c>
      <c r="F7">
        <v>36</v>
      </c>
      <c r="G7">
        <v>0.83573731299999998</v>
      </c>
      <c r="H7" t="s">
        <v>72</v>
      </c>
      <c r="I7" t="s">
        <v>46</v>
      </c>
      <c r="J7" t="s">
        <v>32</v>
      </c>
      <c r="K7" t="s">
        <v>43</v>
      </c>
      <c r="L7" t="s">
        <v>34</v>
      </c>
      <c r="M7" t="s">
        <v>37</v>
      </c>
      <c r="N7" t="s">
        <v>22</v>
      </c>
      <c r="O7" t="s">
        <v>22</v>
      </c>
      <c r="P7">
        <v>567140</v>
      </c>
      <c r="Q7">
        <v>567140</v>
      </c>
      <c r="R7">
        <v>487467.79</v>
      </c>
      <c r="S7">
        <v>593693</v>
      </c>
      <c r="T7" t="s">
        <v>1298</v>
      </c>
    </row>
    <row r="8" spans="1:20" x14ac:dyDescent="0.3">
      <c r="A8" t="s">
        <v>950</v>
      </c>
      <c r="B8" t="s">
        <v>15</v>
      </c>
      <c r="C8">
        <v>61</v>
      </c>
      <c r="D8" t="s">
        <v>28</v>
      </c>
      <c r="E8">
        <v>2006</v>
      </c>
      <c r="F8">
        <v>44</v>
      </c>
      <c r="G8">
        <v>0.72914710699999996</v>
      </c>
      <c r="H8" t="s">
        <v>17</v>
      </c>
      <c r="I8" t="s">
        <v>50</v>
      </c>
      <c r="J8" t="s">
        <v>80</v>
      </c>
      <c r="K8" t="s">
        <v>43</v>
      </c>
      <c r="L8" t="s">
        <v>34</v>
      </c>
      <c r="M8" t="s">
        <v>22</v>
      </c>
      <c r="N8" t="s">
        <v>37</v>
      </c>
      <c r="O8" t="s">
        <v>1299</v>
      </c>
      <c r="P8">
        <v>419969</v>
      </c>
      <c r="Q8">
        <v>0</v>
      </c>
      <c r="R8">
        <v>137320</v>
      </c>
      <c r="S8">
        <v>159150</v>
      </c>
      <c r="T8" t="s">
        <v>1298</v>
      </c>
    </row>
    <row r="9" spans="1:20" x14ac:dyDescent="0.3">
      <c r="A9" t="s">
        <v>951</v>
      </c>
      <c r="B9" t="s">
        <v>24</v>
      </c>
      <c r="C9">
        <v>49</v>
      </c>
      <c r="D9" t="s">
        <v>25</v>
      </c>
      <c r="E9">
        <v>2013</v>
      </c>
      <c r="F9">
        <v>39</v>
      </c>
      <c r="G9">
        <v>0.79068285699999996</v>
      </c>
      <c r="H9" t="s">
        <v>72</v>
      </c>
      <c r="I9" t="s">
        <v>46</v>
      </c>
      <c r="J9" t="s">
        <v>19</v>
      </c>
      <c r="K9" t="s">
        <v>109</v>
      </c>
      <c r="L9" t="s">
        <v>34</v>
      </c>
      <c r="M9" t="s">
        <v>37</v>
      </c>
      <c r="N9" t="s">
        <v>22</v>
      </c>
      <c r="O9" t="s">
        <v>22</v>
      </c>
      <c r="P9">
        <v>0</v>
      </c>
      <c r="Q9">
        <v>0</v>
      </c>
      <c r="R9">
        <v>252449.55</v>
      </c>
      <c r="S9">
        <v>621764</v>
      </c>
      <c r="T9" t="s">
        <v>1298</v>
      </c>
    </row>
    <row r="10" spans="1:20" x14ac:dyDescent="0.3">
      <c r="A10" t="s">
        <v>952</v>
      </c>
      <c r="B10" t="s">
        <v>24</v>
      </c>
      <c r="C10">
        <v>61</v>
      </c>
      <c r="D10" t="s">
        <v>28</v>
      </c>
      <c r="E10">
        <v>2015</v>
      </c>
      <c r="F10">
        <v>22</v>
      </c>
      <c r="G10">
        <v>0.76489130400000005</v>
      </c>
      <c r="H10" t="s">
        <v>17</v>
      </c>
      <c r="I10" t="s">
        <v>50</v>
      </c>
      <c r="J10" t="s">
        <v>50</v>
      </c>
      <c r="K10" t="s">
        <v>50</v>
      </c>
      <c r="L10" t="s">
        <v>50</v>
      </c>
      <c r="M10" t="s">
        <v>37</v>
      </c>
      <c r="N10" t="s">
        <v>37</v>
      </c>
      <c r="O10" t="s">
        <v>22</v>
      </c>
      <c r="P10">
        <v>878714</v>
      </c>
      <c r="Q10">
        <v>878714</v>
      </c>
      <c r="R10">
        <v>60851</v>
      </c>
      <c r="S10">
        <v>546318</v>
      </c>
      <c r="T10" t="s">
        <v>1298</v>
      </c>
    </row>
    <row r="11" spans="1:20" x14ac:dyDescent="0.3">
      <c r="A11" t="s">
        <v>953</v>
      </c>
      <c r="B11" t="s">
        <v>15</v>
      </c>
      <c r="C11">
        <v>49</v>
      </c>
      <c r="D11" t="s">
        <v>31</v>
      </c>
      <c r="E11">
        <v>2013</v>
      </c>
      <c r="F11">
        <v>41</v>
      </c>
      <c r="G11">
        <v>0.50435534000000004</v>
      </c>
      <c r="H11" t="s">
        <v>72</v>
      </c>
      <c r="I11" t="s">
        <v>293</v>
      </c>
      <c r="J11" t="s">
        <v>19</v>
      </c>
      <c r="K11" t="s">
        <v>227</v>
      </c>
      <c r="L11" t="s">
        <v>50</v>
      </c>
      <c r="M11" t="s">
        <v>37</v>
      </c>
      <c r="N11" t="s">
        <v>37</v>
      </c>
      <c r="O11" t="s">
        <v>1300</v>
      </c>
      <c r="P11">
        <v>0</v>
      </c>
      <c r="Q11">
        <v>0</v>
      </c>
      <c r="R11">
        <v>212782</v>
      </c>
      <c r="S11">
        <v>388094</v>
      </c>
      <c r="T11" t="s">
        <v>1298</v>
      </c>
    </row>
    <row r="12" spans="1:20" x14ac:dyDescent="0.3">
      <c r="A12" t="s">
        <v>954</v>
      </c>
      <c r="B12" t="s">
        <v>24</v>
      </c>
      <c r="C12">
        <v>61</v>
      </c>
      <c r="D12" t="s">
        <v>25</v>
      </c>
      <c r="E12">
        <v>2009</v>
      </c>
      <c r="F12">
        <v>32</v>
      </c>
      <c r="G12">
        <v>0.74093373100000004</v>
      </c>
      <c r="H12" t="s">
        <v>17</v>
      </c>
      <c r="I12" t="s">
        <v>46</v>
      </c>
      <c r="J12" t="s">
        <v>32</v>
      </c>
      <c r="K12" t="s">
        <v>43</v>
      </c>
      <c r="L12" t="s">
        <v>34</v>
      </c>
      <c r="M12" t="s">
        <v>22</v>
      </c>
      <c r="N12" t="s">
        <v>22</v>
      </c>
      <c r="O12" t="s">
        <v>22</v>
      </c>
      <c r="P12">
        <v>532765</v>
      </c>
      <c r="Q12">
        <v>0</v>
      </c>
      <c r="R12">
        <v>405320.1</v>
      </c>
      <c r="S12">
        <v>447888</v>
      </c>
      <c r="T12" t="s">
        <v>1298</v>
      </c>
    </row>
    <row r="13" spans="1:20" x14ac:dyDescent="0.3">
      <c r="A13" t="s">
        <v>955</v>
      </c>
      <c r="B13" t="s">
        <v>24</v>
      </c>
      <c r="C13">
        <v>61</v>
      </c>
      <c r="D13" t="s">
        <v>28</v>
      </c>
      <c r="E13">
        <v>2010</v>
      </c>
      <c r="F13">
        <v>37</v>
      </c>
      <c r="G13">
        <v>0.82839194599999999</v>
      </c>
      <c r="H13" t="s">
        <v>72</v>
      </c>
      <c r="I13" t="s">
        <v>46</v>
      </c>
      <c r="J13" t="s">
        <v>32</v>
      </c>
      <c r="K13" t="s">
        <v>20</v>
      </c>
      <c r="L13" t="s">
        <v>34</v>
      </c>
      <c r="M13" t="s">
        <v>22</v>
      </c>
      <c r="N13" t="s">
        <v>37</v>
      </c>
      <c r="O13" t="s">
        <v>22</v>
      </c>
      <c r="P13">
        <v>713496</v>
      </c>
      <c r="Q13">
        <v>0</v>
      </c>
      <c r="R13">
        <v>464675.95</v>
      </c>
      <c r="S13">
        <v>545720</v>
      </c>
      <c r="T13" t="s">
        <v>1298</v>
      </c>
    </row>
    <row r="14" spans="1:20" x14ac:dyDescent="0.3">
      <c r="A14" t="s">
        <v>956</v>
      </c>
      <c r="B14" t="s">
        <v>24</v>
      </c>
      <c r="C14">
        <v>49</v>
      </c>
      <c r="D14" t="s">
        <v>31</v>
      </c>
      <c r="E14">
        <v>2013</v>
      </c>
      <c r="F14">
        <v>21</v>
      </c>
      <c r="G14">
        <v>0.60363316099999997</v>
      </c>
      <c r="H14" t="s">
        <v>17</v>
      </c>
      <c r="I14" t="s">
        <v>50</v>
      </c>
      <c r="J14" t="s">
        <v>50</v>
      </c>
      <c r="K14" t="s">
        <v>50</v>
      </c>
      <c r="L14" t="s">
        <v>50</v>
      </c>
      <c r="M14" t="s">
        <v>22</v>
      </c>
      <c r="N14" t="s">
        <v>37</v>
      </c>
      <c r="O14" t="s">
        <v>1299</v>
      </c>
      <c r="P14">
        <v>526913</v>
      </c>
      <c r="Q14">
        <v>0</v>
      </c>
      <c r="R14">
        <v>237110</v>
      </c>
      <c r="S14">
        <v>237110</v>
      </c>
      <c r="T14" t="s">
        <v>1298</v>
      </c>
    </row>
    <row r="15" spans="1:20" x14ac:dyDescent="0.3">
      <c r="A15" t="s">
        <v>957</v>
      </c>
      <c r="B15" t="s">
        <v>24</v>
      </c>
      <c r="C15">
        <v>61</v>
      </c>
      <c r="D15" t="s">
        <v>16</v>
      </c>
      <c r="E15">
        <v>2012</v>
      </c>
      <c r="F15">
        <v>20</v>
      </c>
      <c r="G15">
        <v>0.62141584900000002</v>
      </c>
      <c r="H15" t="s">
        <v>17</v>
      </c>
      <c r="I15" t="s">
        <v>50</v>
      </c>
      <c r="J15" t="s">
        <v>50</v>
      </c>
      <c r="K15" t="s">
        <v>50</v>
      </c>
      <c r="L15" t="s">
        <v>50</v>
      </c>
      <c r="M15" t="s">
        <v>22</v>
      </c>
      <c r="N15" t="s">
        <v>37</v>
      </c>
      <c r="O15" t="s">
        <v>1300</v>
      </c>
      <c r="P15">
        <v>644704</v>
      </c>
      <c r="Q15">
        <v>0</v>
      </c>
      <c r="R15">
        <v>232657</v>
      </c>
      <c r="S15">
        <v>318199</v>
      </c>
      <c r="T15" t="s">
        <v>1298</v>
      </c>
    </row>
    <row r="16" spans="1:20" x14ac:dyDescent="0.3">
      <c r="A16" t="s">
        <v>958</v>
      </c>
      <c r="B16" t="s">
        <v>24</v>
      </c>
      <c r="C16">
        <v>37</v>
      </c>
      <c r="D16" t="s">
        <v>31</v>
      </c>
      <c r="E16">
        <v>2005</v>
      </c>
      <c r="F16">
        <v>20</v>
      </c>
      <c r="G16">
        <v>0.52095850499999996</v>
      </c>
      <c r="H16" t="s">
        <v>514</v>
      </c>
      <c r="I16" t="s">
        <v>50</v>
      </c>
      <c r="J16" t="s">
        <v>50</v>
      </c>
      <c r="K16" t="s">
        <v>50</v>
      </c>
      <c r="L16" t="s">
        <v>50</v>
      </c>
      <c r="M16" t="s">
        <v>37</v>
      </c>
      <c r="N16" t="s">
        <v>22</v>
      </c>
      <c r="O16" t="s">
        <v>22</v>
      </c>
      <c r="P16">
        <v>301193</v>
      </c>
      <c r="Q16">
        <v>301193</v>
      </c>
      <c r="R16">
        <v>152004</v>
      </c>
      <c r="S16">
        <v>208264</v>
      </c>
      <c r="T16" t="s">
        <v>1298</v>
      </c>
    </row>
    <row r="17" spans="1:20" x14ac:dyDescent="0.3">
      <c r="A17" t="s">
        <v>959</v>
      </c>
      <c r="B17" t="s">
        <v>15</v>
      </c>
      <c r="C17">
        <v>49</v>
      </c>
      <c r="D17" t="s">
        <v>31</v>
      </c>
      <c r="E17">
        <v>2010</v>
      </c>
      <c r="F17">
        <v>50</v>
      </c>
      <c r="G17">
        <v>0.66530040300000004</v>
      </c>
      <c r="H17" t="s">
        <v>72</v>
      </c>
      <c r="I17" t="s">
        <v>146</v>
      </c>
      <c r="J17" t="s">
        <v>32</v>
      </c>
      <c r="K17" t="s">
        <v>20</v>
      </c>
      <c r="L17" t="s">
        <v>34</v>
      </c>
      <c r="M17" t="s">
        <v>22</v>
      </c>
      <c r="N17" t="s">
        <v>22</v>
      </c>
      <c r="O17" t="s">
        <v>22</v>
      </c>
      <c r="P17">
        <v>432787</v>
      </c>
      <c r="Q17">
        <v>0</v>
      </c>
      <c r="R17">
        <v>433545</v>
      </c>
      <c r="S17">
        <v>433545</v>
      </c>
      <c r="T17" t="s">
        <v>1298</v>
      </c>
    </row>
    <row r="18" spans="1:20" x14ac:dyDescent="0.3">
      <c r="A18" t="s">
        <v>960</v>
      </c>
      <c r="B18" t="s">
        <v>24</v>
      </c>
      <c r="C18">
        <v>61</v>
      </c>
      <c r="D18" t="s">
        <v>16</v>
      </c>
      <c r="E18">
        <v>2010</v>
      </c>
      <c r="F18">
        <v>29</v>
      </c>
      <c r="G18">
        <v>0.82762813800000001</v>
      </c>
      <c r="H18" t="s">
        <v>72</v>
      </c>
      <c r="I18" t="s">
        <v>54</v>
      </c>
      <c r="J18" t="s">
        <v>80</v>
      </c>
      <c r="K18" t="s">
        <v>20</v>
      </c>
      <c r="L18" t="s">
        <v>34</v>
      </c>
      <c r="M18" t="s">
        <v>22</v>
      </c>
      <c r="N18" t="s">
        <v>37</v>
      </c>
      <c r="O18" t="s">
        <v>22</v>
      </c>
      <c r="P18">
        <v>627831</v>
      </c>
      <c r="Q18">
        <v>0</v>
      </c>
      <c r="R18">
        <v>518460</v>
      </c>
      <c r="S18">
        <v>518460</v>
      </c>
      <c r="T18" t="s">
        <v>1298</v>
      </c>
    </row>
    <row r="19" spans="1:20" x14ac:dyDescent="0.3">
      <c r="A19" t="s">
        <v>961</v>
      </c>
      <c r="B19" t="s">
        <v>24</v>
      </c>
      <c r="C19">
        <v>61</v>
      </c>
      <c r="D19" t="s">
        <v>68</v>
      </c>
      <c r="E19">
        <v>2017</v>
      </c>
      <c r="F19">
        <v>46</v>
      </c>
      <c r="G19">
        <v>0.51871666699999996</v>
      </c>
      <c r="H19" t="s">
        <v>514</v>
      </c>
      <c r="I19" t="s">
        <v>54</v>
      </c>
      <c r="J19" t="s">
        <v>160</v>
      </c>
      <c r="K19" t="s">
        <v>20</v>
      </c>
      <c r="L19" t="s">
        <v>34</v>
      </c>
      <c r="M19" t="s">
        <v>37</v>
      </c>
      <c r="N19" t="s">
        <v>22</v>
      </c>
      <c r="O19" t="s">
        <v>22</v>
      </c>
      <c r="P19">
        <v>587415</v>
      </c>
      <c r="Q19">
        <v>587415</v>
      </c>
      <c r="R19">
        <v>218116</v>
      </c>
      <c r="S19">
        <v>349395</v>
      </c>
      <c r="T19" t="s">
        <v>1298</v>
      </c>
    </row>
    <row r="20" spans="1:20" x14ac:dyDescent="0.3">
      <c r="A20" t="s">
        <v>962</v>
      </c>
      <c r="B20" t="s">
        <v>24</v>
      </c>
      <c r="C20">
        <v>43</v>
      </c>
      <c r="D20" t="s">
        <v>414</v>
      </c>
      <c r="E20">
        <v>2012</v>
      </c>
      <c r="F20">
        <v>49</v>
      </c>
      <c r="G20">
        <v>0.48896390200000001</v>
      </c>
      <c r="H20" t="s">
        <v>72</v>
      </c>
      <c r="I20" t="s">
        <v>50</v>
      </c>
      <c r="J20" t="s">
        <v>50</v>
      </c>
      <c r="K20" t="s">
        <v>50</v>
      </c>
      <c r="L20" t="s">
        <v>50</v>
      </c>
      <c r="M20" t="s">
        <v>37</v>
      </c>
      <c r="N20" t="s">
        <v>22</v>
      </c>
      <c r="O20" t="s">
        <v>1300</v>
      </c>
      <c r="P20">
        <v>469552</v>
      </c>
      <c r="Q20">
        <v>469552</v>
      </c>
      <c r="R20">
        <v>116758</v>
      </c>
      <c r="S20">
        <v>292306</v>
      </c>
      <c r="T20" t="s">
        <v>1298</v>
      </c>
    </row>
    <row r="21" spans="1:20" x14ac:dyDescent="0.3">
      <c r="A21" t="s">
        <v>963</v>
      </c>
      <c r="B21" t="s">
        <v>24</v>
      </c>
      <c r="C21">
        <v>49</v>
      </c>
      <c r="D21" t="s">
        <v>16</v>
      </c>
      <c r="E21">
        <v>2009</v>
      </c>
      <c r="F21">
        <v>33</v>
      </c>
      <c r="G21">
        <v>0.82497432800000003</v>
      </c>
      <c r="H21" t="s">
        <v>72</v>
      </c>
      <c r="I21" t="s">
        <v>63</v>
      </c>
      <c r="J21" t="s">
        <v>50</v>
      </c>
      <c r="K21" t="s">
        <v>50</v>
      </c>
      <c r="L21" t="s">
        <v>50</v>
      </c>
      <c r="M21" t="s">
        <v>37</v>
      </c>
      <c r="N21" t="s">
        <v>37</v>
      </c>
      <c r="O21" t="s">
        <v>1299</v>
      </c>
      <c r="P21">
        <v>0</v>
      </c>
      <c r="Q21">
        <v>0</v>
      </c>
      <c r="R21">
        <v>108596.67</v>
      </c>
      <c r="S21">
        <v>515527</v>
      </c>
      <c r="T21" t="s">
        <v>1298</v>
      </c>
    </row>
    <row r="22" spans="1:20" x14ac:dyDescent="0.3">
      <c r="A22" t="s">
        <v>964</v>
      </c>
      <c r="B22" t="s">
        <v>24</v>
      </c>
      <c r="C22">
        <v>36</v>
      </c>
      <c r="D22" t="s">
        <v>414</v>
      </c>
      <c r="E22">
        <v>2006</v>
      </c>
      <c r="F22">
        <v>36</v>
      </c>
      <c r="G22">
        <v>0.45246376799999999</v>
      </c>
      <c r="H22" t="s">
        <v>17</v>
      </c>
      <c r="I22" t="s">
        <v>50</v>
      </c>
      <c r="J22" t="s">
        <v>50</v>
      </c>
      <c r="K22" t="s">
        <v>50</v>
      </c>
      <c r="L22" t="s">
        <v>50</v>
      </c>
      <c r="M22" t="s">
        <v>22</v>
      </c>
      <c r="N22" t="s">
        <v>22</v>
      </c>
      <c r="O22" t="s">
        <v>1299</v>
      </c>
      <c r="P22">
        <v>237968</v>
      </c>
      <c r="Q22">
        <v>0</v>
      </c>
      <c r="R22">
        <v>179972</v>
      </c>
      <c r="S22">
        <v>207660</v>
      </c>
      <c r="T22" t="s">
        <v>1298</v>
      </c>
    </row>
    <row r="23" spans="1:20" x14ac:dyDescent="0.3">
      <c r="A23" t="s">
        <v>965</v>
      </c>
      <c r="B23" t="s">
        <v>24</v>
      </c>
      <c r="C23">
        <v>49</v>
      </c>
      <c r="D23" t="s">
        <v>16</v>
      </c>
      <c r="E23">
        <v>2007</v>
      </c>
      <c r="F23">
        <v>18</v>
      </c>
      <c r="G23">
        <v>0.62448273200000004</v>
      </c>
      <c r="H23" t="s">
        <v>17</v>
      </c>
      <c r="I23" t="s">
        <v>50</v>
      </c>
      <c r="J23" t="s">
        <v>50</v>
      </c>
      <c r="K23" t="s">
        <v>50</v>
      </c>
      <c r="L23" t="s">
        <v>50</v>
      </c>
      <c r="M23" t="s">
        <v>22</v>
      </c>
      <c r="N23" t="s">
        <v>37</v>
      </c>
      <c r="O23" t="s">
        <v>1299</v>
      </c>
      <c r="P23">
        <v>390258</v>
      </c>
      <c r="Q23">
        <v>0</v>
      </c>
      <c r="R23">
        <v>139160</v>
      </c>
      <c r="S23">
        <v>173950</v>
      </c>
      <c r="T23" t="s">
        <v>1298</v>
      </c>
    </row>
    <row r="24" spans="1:20" x14ac:dyDescent="0.3">
      <c r="A24" t="s">
        <v>966</v>
      </c>
      <c r="B24" t="s">
        <v>24</v>
      </c>
      <c r="C24">
        <v>48</v>
      </c>
      <c r="D24" t="s">
        <v>414</v>
      </c>
      <c r="E24">
        <v>2006</v>
      </c>
      <c r="F24">
        <v>36</v>
      </c>
      <c r="G24">
        <v>0.53851304300000002</v>
      </c>
      <c r="H24" t="s">
        <v>17</v>
      </c>
      <c r="I24" t="s">
        <v>54</v>
      </c>
      <c r="J24" t="s">
        <v>19</v>
      </c>
      <c r="K24" t="s">
        <v>43</v>
      </c>
      <c r="L24" t="s">
        <v>21</v>
      </c>
      <c r="M24" t="s">
        <v>37</v>
      </c>
      <c r="N24" t="s">
        <v>37</v>
      </c>
      <c r="O24" t="s">
        <v>1299</v>
      </c>
      <c r="P24">
        <v>349514</v>
      </c>
      <c r="Q24">
        <v>0</v>
      </c>
      <c r="R24">
        <v>210465</v>
      </c>
      <c r="S24">
        <v>224496</v>
      </c>
      <c r="T24" t="s">
        <v>1298</v>
      </c>
    </row>
    <row r="25" spans="1:20" x14ac:dyDescent="0.3">
      <c r="A25" t="s">
        <v>967</v>
      </c>
      <c r="B25" t="s">
        <v>24</v>
      </c>
      <c r="C25">
        <v>49</v>
      </c>
      <c r="D25" t="s">
        <v>28</v>
      </c>
      <c r="E25">
        <v>2007</v>
      </c>
      <c r="F25">
        <v>47</v>
      </c>
      <c r="G25">
        <v>0.62273344500000005</v>
      </c>
      <c r="H25" t="s">
        <v>17</v>
      </c>
      <c r="I25" t="s">
        <v>50</v>
      </c>
      <c r="J25" t="s">
        <v>50</v>
      </c>
      <c r="K25" t="s">
        <v>50</v>
      </c>
      <c r="L25" t="s">
        <v>50</v>
      </c>
      <c r="M25" t="s">
        <v>37</v>
      </c>
      <c r="N25" t="s">
        <v>37</v>
      </c>
      <c r="O25" t="s">
        <v>1300</v>
      </c>
      <c r="P25">
        <v>0</v>
      </c>
      <c r="Q25">
        <v>0</v>
      </c>
      <c r="R25">
        <v>31355</v>
      </c>
      <c r="S25">
        <v>212905</v>
      </c>
      <c r="T25" t="s">
        <v>1298</v>
      </c>
    </row>
    <row r="26" spans="1:20" x14ac:dyDescent="0.3">
      <c r="A26" t="s">
        <v>968</v>
      </c>
      <c r="B26" t="s">
        <v>24</v>
      </c>
      <c r="C26">
        <v>36</v>
      </c>
      <c r="D26" t="s">
        <v>414</v>
      </c>
      <c r="E26">
        <v>2007</v>
      </c>
      <c r="F26">
        <v>36</v>
      </c>
      <c r="G26">
        <v>0.44571428600000002</v>
      </c>
      <c r="H26" t="s">
        <v>17</v>
      </c>
      <c r="I26" t="s">
        <v>50</v>
      </c>
      <c r="J26" t="s">
        <v>50</v>
      </c>
      <c r="K26" t="s">
        <v>50</v>
      </c>
      <c r="L26" t="s">
        <v>50</v>
      </c>
      <c r="M26" t="s">
        <v>37</v>
      </c>
      <c r="N26" t="s">
        <v>22</v>
      </c>
      <c r="O26" t="s">
        <v>1299</v>
      </c>
      <c r="P26">
        <v>295005</v>
      </c>
      <c r="Q26">
        <v>0</v>
      </c>
      <c r="R26">
        <v>195000</v>
      </c>
      <c r="S26">
        <v>212433</v>
      </c>
      <c r="T26" t="s">
        <v>1298</v>
      </c>
    </row>
    <row r="27" spans="1:20" x14ac:dyDescent="0.3">
      <c r="A27" t="s">
        <v>969</v>
      </c>
      <c r="B27" t="s">
        <v>24</v>
      </c>
      <c r="C27">
        <v>49</v>
      </c>
      <c r="D27" t="s">
        <v>16</v>
      </c>
      <c r="E27">
        <v>2008</v>
      </c>
      <c r="F27">
        <v>24</v>
      </c>
      <c r="G27">
        <v>0.62374637700000002</v>
      </c>
      <c r="H27" t="s">
        <v>17</v>
      </c>
      <c r="I27" t="s">
        <v>50</v>
      </c>
      <c r="J27" t="s">
        <v>50</v>
      </c>
      <c r="K27" t="s">
        <v>50</v>
      </c>
      <c r="L27" t="s">
        <v>50</v>
      </c>
      <c r="M27" t="s">
        <v>22</v>
      </c>
      <c r="N27" t="s">
        <v>37</v>
      </c>
      <c r="O27" t="s">
        <v>1299</v>
      </c>
      <c r="P27">
        <v>401885</v>
      </c>
      <c r="Q27">
        <v>0</v>
      </c>
      <c r="R27">
        <v>163875.84</v>
      </c>
      <c r="S27">
        <v>176940</v>
      </c>
      <c r="T27" t="s">
        <v>1298</v>
      </c>
    </row>
    <row r="28" spans="1:20" x14ac:dyDescent="0.3">
      <c r="A28" t="s">
        <v>970</v>
      </c>
      <c r="B28" t="s">
        <v>24</v>
      </c>
      <c r="C28">
        <v>36</v>
      </c>
      <c r="D28" t="s">
        <v>414</v>
      </c>
      <c r="E28">
        <v>2007</v>
      </c>
      <c r="F28">
        <v>36</v>
      </c>
      <c r="G28">
        <v>0.47663865500000002</v>
      </c>
      <c r="H28" t="s">
        <v>17</v>
      </c>
      <c r="I28" t="s">
        <v>50</v>
      </c>
      <c r="J28" t="s">
        <v>50</v>
      </c>
      <c r="K28" t="s">
        <v>50</v>
      </c>
      <c r="L28" t="s">
        <v>50</v>
      </c>
      <c r="M28" t="s">
        <v>22</v>
      </c>
      <c r="N28" t="s">
        <v>22</v>
      </c>
      <c r="O28" t="s">
        <v>1299</v>
      </c>
      <c r="P28">
        <v>295936</v>
      </c>
      <c r="Q28">
        <v>0</v>
      </c>
      <c r="R28">
        <v>185290</v>
      </c>
      <c r="S28">
        <v>221377</v>
      </c>
      <c r="T28" t="s">
        <v>1298</v>
      </c>
    </row>
    <row r="29" spans="1:20" x14ac:dyDescent="0.3">
      <c r="A29" t="s">
        <v>971</v>
      </c>
      <c r="B29" t="s">
        <v>24</v>
      </c>
      <c r="C29">
        <v>49</v>
      </c>
      <c r="D29" t="s">
        <v>16</v>
      </c>
      <c r="E29">
        <v>2011</v>
      </c>
      <c r="F29">
        <v>58</v>
      </c>
      <c r="G29">
        <v>0.610611613</v>
      </c>
      <c r="H29" t="s">
        <v>72</v>
      </c>
      <c r="I29" t="s">
        <v>50</v>
      </c>
      <c r="J29" t="s">
        <v>50</v>
      </c>
      <c r="K29" t="s">
        <v>50</v>
      </c>
      <c r="L29" t="s">
        <v>50</v>
      </c>
      <c r="M29" t="s">
        <v>22</v>
      </c>
      <c r="N29" t="s">
        <v>22</v>
      </c>
      <c r="O29" t="s">
        <v>22</v>
      </c>
      <c r="P29">
        <v>466383</v>
      </c>
      <c r="Q29">
        <v>0</v>
      </c>
      <c r="R29">
        <v>392734</v>
      </c>
      <c r="S29">
        <v>427842</v>
      </c>
      <c r="T29" t="s">
        <v>1298</v>
      </c>
    </row>
    <row r="30" spans="1:20" x14ac:dyDescent="0.3">
      <c r="A30" t="s">
        <v>972</v>
      </c>
      <c r="B30" t="s">
        <v>24</v>
      </c>
      <c r="C30">
        <v>36</v>
      </c>
      <c r="D30" t="s">
        <v>414</v>
      </c>
      <c r="E30">
        <v>2005</v>
      </c>
      <c r="F30">
        <v>36</v>
      </c>
      <c r="G30">
        <v>0.43095327100000003</v>
      </c>
      <c r="H30" t="s">
        <v>17</v>
      </c>
      <c r="I30" t="s">
        <v>50</v>
      </c>
      <c r="J30" t="s">
        <v>32</v>
      </c>
      <c r="K30" t="s">
        <v>43</v>
      </c>
      <c r="L30" t="s">
        <v>21</v>
      </c>
      <c r="M30" t="s">
        <v>22</v>
      </c>
      <c r="N30" t="s">
        <v>22</v>
      </c>
      <c r="O30" t="s">
        <v>1299</v>
      </c>
      <c r="P30">
        <v>249126</v>
      </c>
      <c r="Q30">
        <v>0</v>
      </c>
      <c r="R30">
        <v>138140</v>
      </c>
      <c r="S30">
        <v>151954</v>
      </c>
      <c r="T30" t="s">
        <v>1298</v>
      </c>
    </row>
    <row r="31" spans="1:20" x14ac:dyDescent="0.3">
      <c r="A31" t="s">
        <v>973</v>
      </c>
      <c r="B31" t="s">
        <v>24</v>
      </c>
      <c r="C31">
        <v>61</v>
      </c>
      <c r="D31" t="s">
        <v>16</v>
      </c>
      <c r="E31">
        <v>2011</v>
      </c>
      <c r="F31">
        <v>46</v>
      </c>
      <c r="G31">
        <v>0.72942164300000001</v>
      </c>
      <c r="H31" t="s">
        <v>17</v>
      </c>
      <c r="I31" t="s">
        <v>50</v>
      </c>
      <c r="J31" t="s">
        <v>50</v>
      </c>
      <c r="K31" t="s">
        <v>50</v>
      </c>
      <c r="L31" t="s">
        <v>50</v>
      </c>
      <c r="M31" t="s">
        <v>22</v>
      </c>
      <c r="N31" t="s">
        <v>37</v>
      </c>
      <c r="O31" t="s">
        <v>1300</v>
      </c>
      <c r="P31">
        <v>646818</v>
      </c>
      <c r="Q31">
        <v>0</v>
      </c>
      <c r="R31">
        <v>305210</v>
      </c>
      <c r="S31">
        <v>336973</v>
      </c>
      <c r="T31" t="s">
        <v>1298</v>
      </c>
    </row>
    <row r="32" spans="1:20" x14ac:dyDescent="0.3">
      <c r="A32" t="s">
        <v>974</v>
      </c>
      <c r="B32" t="s">
        <v>15</v>
      </c>
      <c r="C32">
        <v>61</v>
      </c>
      <c r="D32" t="s">
        <v>31</v>
      </c>
      <c r="E32">
        <v>2009</v>
      </c>
      <c r="F32">
        <v>50</v>
      </c>
      <c r="G32">
        <v>0.76563104500000001</v>
      </c>
      <c r="H32" t="s">
        <v>72</v>
      </c>
      <c r="I32" t="s">
        <v>54</v>
      </c>
      <c r="J32" t="s">
        <v>32</v>
      </c>
      <c r="K32" t="s">
        <v>20</v>
      </c>
      <c r="L32" t="s">
        <v>149</v>
      </c>
      <c r="M32" t="s">
        <v>37</v>
      </c>
      <c r="N32" t="s">
        <v>22</v>
      </c>
      <c r="O32" t="s">
        <v>22</v>
      </c>
      <c r="P32">
        <v>593084</v>
      </c>
      <c r="Q32">
        <v>0</v>
      </c>
      <c r="R32">
        <v>242462</v>
      </c>
      <c r="S32">
        <v>440840</v>
      </c>
      <c r="T32" t="s">
        <v>1298</v>
      </c>
    </row>
    <row r="33" spans="1:20" x14ac:dyDescent="0.3">
      <c r="A33" t="s">
        <v>975</v>
      </c>
      <c r="B33" t="s">
        <v>24</v>
      </c>
      <c r="C33">
        <v>61</v>
      </c>
      <c r="D33" t="s">
        <v>25</v>
      </c>
      <c r="E33">
        <v>2009</v>
      </c>
      <c r="F33">
        <v>39</v>
      </c>
      <c r="G33">
        <v>0.81552597000000004</v>
      </c>
      <c r="H33" t="s">
        <v>72</v>
      </c>
      <c r="I33" t="s">
        <v>63</v>
      </c>
      <c r="J33" t="s">
        <v>19</v>
      </c>
      <c r="K33" t="s">
        <v>20</v>
      </c>
      <c r="L33" t="s">
        <v>50</v>
      </c>
      <c r="M33" t="s">
        <v>37</v>
      </c>
      <c r="N33" t="s">
        <v>37</v>
      </c>
      <c r="O33" t="s">
        <v>22</v>
      </c>
      <c r="P33">
        <v>0</v>
      </c>
      <c r="Q33">
        <v>0</v>
      </c>
      <c r="R33">
        <v>131487</v>
      </c>
      <c r="S33">
        <v>452751</v>
      </c>
      <c r="T33" t="s">
        <v>1298</v>
      </c>
    </row>
    <row r="34" spans="1:20" x14ac:dyDescent="0.3">
      <c r="A34" t="s">
        <v>976</v>
      </c>
      <c r="B34" t="s">
        <v>24</v>
      </c>
      <c r="C34">
        <v>61</v>
      </c>
      <c r="D34" t="s">
        <v>31</v>
      </c>
      <c r="E34">
        <v>2007</v>
      </c>
      <c r="F34">
        <v>40</v>
      </c>
      <c r="G34">
        <v>0.68220504199999998</v>
      </c>
      <c r="H34" t="s">
        <v>72</v>
      </c>
      <c r="I34" t="s">
        <v>46</v>
      </c>
      <c r="J34" t="s">
        <v>32</v>
      </c>
      <c r="K34" t="s">
        <v>20</v>
      </c>
      <c r="L34" t="s">
        <v>21</v>
      </c>
      <c r="M34" t="s">
        <v>37</v>
      </c>
      <c r="N34" t="s">
        <v>37</v>
      </c>
      <c r="O34" t="s">
        <v>22</v>
      </c>
      <c r="P34">
        <v>0</v>
      </c>
      <c r="Q34">
        <v>0</v>
      </c>
      <c r="R34">
        <v>109432</v>
      </c>
      <c r="S34">
        <v>347054</v>
      </c>
      <c r="T34" t="s">
        <v>1298</v>
      </c>
    </row>
    <row r="35" spans="1:20" x14ac:dyDescent="0.3">
      <c r="A35" t="s">
        <v>977</v>
      </c>
      <c r="B35" t="s">
        <v>24</v>
      </c>
      <c r="C35">
        <v>61</v>
      </c>
      <c r="D35" t="s">
        <v>25</v>
      </c>
      <c r="E35">
        <v>2015</v>
      </c>
      <c r="F35">
        <v>40</v>
      </c>
      <c r="G35">
        <v>0.64751130400000001</v>
      </c>
      <c r="H35" t="s">
        <v>72</v>
      </c>
      <c r="I35" t="s">
        <v>50</v>
      </c>
      <c r="J35" t="s">
        <v>50</v>
      </c>
      <c r="K35" t="s">
        <v>50</v>
      </c>
      <c r="L35" t="s">
        <v>50</v>
      </c>
      <c r="M35" t="s">
        <v>22</v>
      </c>
      <c r="N35" t="s">
        <v>37</v>
      </c>
      <c r="O35" t="s">
        <v>22</v>
      </c>
      <c r="P35">
        <v>676256</v>
      </c>
      <c r="Q35">
        <v>0</v>
      </c>
      <c r="R35">
        <v>559962</v>
      </c>
      <c r="S35">
        <v>559962</v>
      </c>
      <c r="T35" t="s">
        <v>1298</v>
      </c>
    </row>
    <row r="36" spans="1:20" x14ac:dyDescent="0.3">
      <c r="A36" t="s">
        <v>978</v>
      </c>
      <c r="B36" t="s">
        <v>24</v>
      </c>
      <c r="C36">
        <v>61</v>
      </c>
      <c r="D36" t="s">
        <v>31</v>
      </c>
      <c r="E36">
        <v>2011</v>
      </c>
      <c r="F36">
        <v>39</v>
      </c>
      <c r="G36">
        <v>0.82304825800000003</v>
      </c>
      <c r="H36" t="s">
        <v>72</v>
      </c>
      <c r="I36" t="s">
        <v>63</v>
      </c>
      <c r="J36" t="s">
        <v>19</v>
      </c>
      <c r="K36" t="s">
        <v>20</v>
      </c>
      <c r="L36" t="s">
        <v>26</v>
      </c>
      <c r="M36" t="s">
        <v>37</v>
      </c>
      <c r="N36" t="s">
        <v>37</v>
      </c>
      <c r="O36" t="s">
        <v>1298</v>
      </c>
      <c r="P36">
        <v>0</v>
      </c>
      <c r="Q36">
        <v>0</v>
      </c>
      <c r="R36">
        <v>287505.94</v>
      </c>
      <c r="S36">
        <v>535686</v>
      </c>
      <c r="T36" t="s">
        <v>1298</v>
      </c>
    </row>
    <row r="37" spans="1:20" x14ac:dyDescent="0.3">
      <c r="A37" t="s">
        <v>979</v>
      </c>
      <c r="B37" t="s">
        <v>24</v>
      </c>
      <c r="C37">
        <v>37</v>
      </c>
      <c r="D37" t="s">
        <v>16</v>
      </c>
      <c r="E37">
        <v>2010</v>
      </c>
      <c r="F37">
        <v>21</v>
      </c>
      <c r="G37">
        <v>0.83484349000000002</v>
      </c>
      <c r="H37" t="s">
        <v>72</v>
      </c>
      <c r="I37" t="s">
        <v>50</v>
      </c>
      <c r="J37" t="s">
        <v>50</v>
      </c>
      <c r="K37" t="s">
        <v>50</v>
      </c>
      <c r="L37" t="s">
        <v>50</v>
      </c>
      <c r="M37" t="s">
        <v>37</v>
      </c>
      <c r="N37" t="s">
        <v>22</v>
      </c>
      <c r="O37" t="s">
        <v>22</v>
      </c>
      <c r="P37">
        <v>0</v>
      </c>
      <c r="Q37">
        <v>0</v>
      </c>
      <c r="R37">
        <v>360781.61</v>
      </c>
      <c r="S37">
        <v>708288</v>
      </c>
      <c r="T37" t="s">
        <v>1298</v>
      </c>
    </row>
    <row r="38" spans="1:20" x14ac:dyDescent="0.3">
      <c r="A38" t="s">
        <v>980</v>
      </c>
      <c r="B38" t="s">
        <v>24</v>
      </c>
      <c r="C38">
        <v>61</v>
      </c>
      <c r="D38" t="s">
        <v>25</v>
      </c>
      <c r="E38">
        <v>2009</v>
      </c>
      <c r="F38">
        <v>25</v>
      </c>
      <c r="G38">
        <v>0.68376250000000005</v>
      </c>
      <c r="H38" t="s">
        <v>72</v>
      </c>
      <c r="I38" t="s">
        <v>63</v>
      </c>
      <c r="J38" t="s">
        <v>19</v>
      </c>
      <c r="K38" t="s">
        <v>20</v>
      </c>
      <c r="L38" t="s">
        <v>50</v>
      </c>
      <c r="M38" t="s">
        <v>22</v>
      </c>
      <c r="N38" t="s">
        <v>37</v>
      </c>
      <c r="O38" t="s">
        <v>1299</v>
      </c>
      <c r="P38">
        <v>546451</v>
      </c>
      <c r="Q38">
        <v>0</v>
      </c>
      <c r="R38">
        <v>317534</v>
      </c>
      <c r="S38">
        <v>317534</v>
      </c>
      <c r="T38" t="s">
        <v>1298</v>
      </c>
    </row>
    <row r="39" spans="1:20" x14ac:dyDescent="0.3">
      <c r="A39" t="s">
        <v>981</v>
      </c>
      <c r="B39" t="s">
        <v>24</v>
      </c>
      <c r="C39">
        <v>61</v>
      </c>
      <c r="D39" t="s">
        <v>25</v>
      </c>
      <c r="E39">
        <v>2014</v>
      </c>
      <c r="F39">
        <v>47</v>
      </c>
      <c r="G39">
        <v>0.82737572299999995</v>
      </c>
      <c r="H39" t="s">
        <v>72</v>
      </c>
      <c r="I39" t="s">
        <v>50</v>
      </c>
      <c r="J39" t="s">
        <v>50</v>
      </c>
      <c r="K39" t="s">
        <v>50</v>
      </c>
      <c r="L39" t="s">
        <v>50</v>
      </c>
      <c r="M39" t="s">
        <v>22</v>
      </c>
      <c r="N39" t="s">
        <v>37</v>
      </c>
      <c r="O39" t="s">
        <v>22</v>
      </c>
      <c r="P39">
        <v>777663</v>
      </c>
      <c r="Q39">
        <v>0</v>
      </c>
      <c r="R39">
        <v>577733</v>
      </c>
      <c r="S39">
        <v>608140</v>
      </c>
      <c r="T39" t="s">
        <v>1298</v>
      </c>
    </row>
    <row r="40" spans="1:20" x14ac:dyDescent="0.3">
      <c r="A40" t="s">
        <v>982</v>
      </c>
      <c r="B40" t="s">
        <v>24</v>
      </c>
      <c r="C40">
        <v>61</v>
      </c>
      <c r="D40" t="s">
        <v>31</v>
      </c>
      <c r="E40">
        <v>2011</v>
      </c>
      <c r="F40">
        <v>28</v>
      </c>
      <c r="G40">
        <v>0.82304825800000003</v>
      </c>
      <c r="H40" t="s">
        <v>72</v>
      </c>
      <c r="I40" t="s">
        <v>63</v>
      </c>
      <c r="J40" t="s">
        <v>19</v>
      </c>
      <c r="K40" t="s">
        <v>20</v>
      </c>
      <c r="L40" t="s">
        <v>26</v>
      </c>
      <c r="M40" t="s">
        <v>22</v>
      </c>
      <c r="N40" t="s">
        <v>37</v>
      </c>
      <c r="O40" t="s">
        <v>22</v>
      </c>
      <c r="P40">
        <v>705328</v>
      </c>
      <c r="Q40">
        <v>0</v>
      </c>
      <c r="R40">
        <v>515200</v>
      </c>
      <c r="S40">
        <v>535800</v>
      </c>
      <c r="T40" t="s">
        <v>1298</v>
      </c>
    </row>
    <row r="41" spans="1:20" x14ac:dyDescent="0.3">
      <c r="A41" t="s">
        <v>983</v>
      </c>
      <c r="B41" t="s">
        <v>24</v>
      </c>
      <c r="C41">
        <v>61</v>
      </c>
      <c r="D41" t="s">
        <v>28</v>
      </c>
      <c r="E41">
        <v>2013</v>
      </c>
      <c r="F41">
        <v>31</v>
      </c>
      <c r="G41">
        <v>0.77359378199999995</v>
      </c>
      <c r="H41" t="s">
        <v>17</v>
      </c>
      <c r="I41" t="s">
        <v>50</v>
      </c>
      <c r="J41" t="s">
        <v>50</v>
      </c>
      <c r="K41" t="s">
        <v>50</v>
      </c>
      <c r="L41" t="s">
        <v>50</v>
      </c>
      <c r="M41" t="s">
        <v>22</v>
      </c>
      <c r="N41" t="s">
        <v>37</v>
      </c>
      <c r="O41" t="s">
        <v>1299</v>
      </c>
      <c r="P41">
        <v>750818</v>
      </c>
      <c r="Q41">
        <v>0</v>
      </c>
      <c r="R41">
        <v>176173</v>
      </c>
      <c r="S41">
        <v>249990</v>
      </c>
      <c r="T41" t="s">
        <v>1298</v>
      </c>
    </row>
    <row r="42" spans="1:20" x14ac:dyDescent="0.3">
      <c r="A42" t="s">
        <v>984</v>
      </c>
      <c r="B42" t="s">
        <v>15</v>
      </c>
      <c r="C42">
        <v>49</v>
      </c>
      <c r="D42" t="s">
        <v>28</v>
      </c>
      <c r="E42">
        <v>2010</v>
      </c>
      <c r="F42">
        <v>23</v>
      </c>
      <c r="G42">
        <v>0.82608107399999997</v>
      </c>
      <c r="H42" t="s">
        <v>72</v>
      </c>
      <c r="I42" t="s">
        <v>63</v>
      </c>
      <c r="J42" t="s">
        <v>32</v>
      </c>
      <c r="K42" t="s">
        <v>43</v>
      </c>
      <c r="L42" t="s">
        <v>34</v>
      </c>
      <c r="M42" t="s">
        <v>37</v>
      </c>
      <c r="N42" t="s">
        <v>37</v>
      </c>
      <c r="O42" t="s">
        <v>22</v>
      </c>
      <c r="P42">
        <v>0</v>
      </c>
      <c r="Q42">
        <v>0</v>
      </c>
      <c r="R42">
        <v>154468</v>
      </c>
      <c r="S42">
        <v>551860</v>
      </c>
      <c r="T42" t="s">
        <v>1298</v>
      </c>
    </row>
    <row r="43" spans="1:20" x14ac:dyDescent="0.3">
      <c r="A43" t="s">
        <v>985</v>
      </c>
      <c r="B43" t="s">
        <v>15</v>
      </c>
      <c r="C43">
        <v>37</v>
      </c>
      <c r="D43" t="s">
        <v>16</v>
      </c>
      <c r="E43">
        <v>2011</v>
      </c>
      <c r="F43">
        <v>35</v>
      </c>
      <c r="G43">
        <v>0.83573780600000003</v>
      </c>
      <c r="H43" t="s">
        <v>514</v>
      </c>
      <c r="I43" t="s">
        <v>50</v>
      </c>
      <c r="J43" t="s">
        <v>50</v>
      </c>
      <c r="K43" t="s">
        <v>50</v>
      </c>
      <c r="L43" t="s">
        <v>50</v>
      </c>
      <c r="M43" t="s">
        <v>22</v>
      </c>
      <c r="N43" t="s">
        <v>22</v>
      </c>
      <c r="O43" t="s">
        <v>22</v>
      </c>
      <c r="P43">
        <v>490410</v>
      </c>
      <c r="Q43">
        <v>0</v>
      </c>
      <c r="R43">
        <v>681328.98</v>
      </c>
      <c r="S43">
        <v>717180</v>
      </c>
      <c r="T43" t="s">
        <v>1298</v>
      </c>
    </row>
    <row r="44" spans="1:20" x14ac:dyDescent="0.3">
      <c r="A44" t="s">
        <v>986</v>
      </c>
      <c r="B44" t="s">
        <v>24</v>
      </c>
      <c r="C44">
        <v>49</v>
      </c>
      <c r="D44" t="s">
        <v>28</v>
      </c>
      <c r="E44">
        <v>2012</v>
      </c>
      <c r="F44">
        <v>48</v>
      </c>
      <c r="G44">
        <v>0.74126571399999996</v>
      </c>
      <c r="H44" t="s">
        <v>72</v>
      </c>
      <c r="I44" t="s">
        <v>50</v>
      </c>
      <c r="J44" t="s">
        <v>50</v>
      </c>
      <c r="K44" t="s">
        <v>50</v>
      </c>
      <c r="L44" t="s">
        <v>50</v>
      </c>
      <c r="M44" t="s">
        <v>37</v>
      </c>
      <c r="N44" t="s">
        <v>37</v>
      </c>
      <c r="O44" t="s">
        <v>1299</v>
      </c>
      <c r="P44">
        <v>681775</v>
      </c>
      <c r="Q44">
        <v>0</v>
      </c>
      <c r="R44">
        <v>507415</v>
      </c>
      <c r="S44">
        <v>556377</v>
      </c>
      <c r="T44" t="s">
        <v>1298</v>
      </c>
    </row>
    <row r="45" spans="1:20" x14ac:dyDescent="0.3">
      <c r="A45" t="s">
        <v>987</v>
      </c>
      <c r="B45" t="s">
        <v>24</v>
      </c>
      <c r="C45">
        <v>61</v>
      </c>
      <c r="D45" t="s">
        <v>31</v>
      </c>
      <c r="E45">
        <v>2011</v>
      </c>
      <c r="F45">
        <v>52</v>
      </c>
      <c r="G45">
        <v>0.80020025800000005</v>
      </c>
      <c r="H45" t="s">
        <v>72</v>
      </c>
      <c r="I45" t="s">
        <v>63</v>
      </c>
      <c r="J45" t="s">
        <v>19</v>
      </c>
      <c r="K45" t="s">
        <v>20</v>
      </c>
      <c r="L45" t="s">
        <v>50</v>
      </c>
      <c r="M45" t="s">
        <v>37</v>
      </c>
      <c r="N45" t="s">
        <v>37</v>
      </c>
      <c r="O45" t="s">
        <v>22</v>
      </c>
      <c r="P45">
        <v>756788</v>
      </c>
      <c r="Q45">
        <v>756788</v>
      </c>
      <c r="R45">
        <v>382007.12</v>
      </c>
      <c r="S45">
        <v>520020</v>
      </c>
      <c r="T45" t="s">
        <v>1298</v>
      </c>
    </row>
    <row r="46" spans="1:20" x14ac:dyDescent="0.3">
      <c r="A46" t="s">
        <v>988</v>
      </c>
      <c r="B46" t="s">
        <v>24</v>
      </c>
      <c r="C46">
        <v>37</v>
      </c>
      <c r="D46" t="s">
        <v>31</v>
      </c>
      <c r="E46">
        <v>2015</v>
      </c>
      <c r="F46">
        <v>22</v>
      </c>
      <c r="G46">
        <v>0.72595130399999996</v>
      </c>
      <c r="H46" t="s">
        <v>72</v>
      </c>
      <c r="I46" t="s">
        <v>146</v>
      </c>
      <c r="J46" t="s">
        <v>50</v>
      </c>
      <c r="K46" t="s">
        <v>50</v>
      </c>
      <c r="L46" t="s">
        <v>50</v>
      </c>
      <c r="M46" t="s">
        <v>22</v>
      </c>
      <c r="N46" t="s">
        <v>22</v>
      </c>
      <c r="O46" t="s">
        <v>22</v>
      </c>
      <c r="P46">
        <v>529227</v>
      </c>
      <c r="Q46">
        <v>0</v>
      </c>
      <c r="R46">
        <v>682242.08</v>
      </c>
      <c r="S46">
        <v>688769</v>
      </c>
      <c r="T46" t="s">
        <v>1298</v>
      </c>
    </row>
    <row r="47" spans="1:20" x14ac:dyDescent="0.3">
      <c r="A47" t="s">
        <v>989</v>
      </c>
      <c r="B47" t="s">
        <v>24</v>
      </c>
      <c r="C47">
        <v>36</v>
      </c>
      <c r="D47" t="s">
        <v>414</v>
      </c>
      <c r="E47">
        <v>2012</v>
      </c>
      <c r="F47">
        <v>36</v>
      </c>
      <c r="G47">
        <v>0.59014778300000004</v>
      </c>
      <c r="H47" t="s">
        <v>17</v>
      </c>
      <c r="I47" t="s">
        <v>293</v>
      </c>
      <c r="J47" t="s">
        <v>19</v>
      </c>
      <c r="K47" t="s">
        <v>43</v>
      </c>
      <c r="L47" t="s">
        <v>26</v>
      </c>
      <c r="M47" t="s">
        <v>22</v>
      </c>
      <c r="N47" t="s">
        <v>22</v>
      </c>
      <c r="O47" t="s">
        <v>1299</v>
      </c>
      <c r="P47">
        <v>430010</v>
      </c>
      <c r="Q47">
        <v>0</v>
      </c>
      <c r="R47">
        <v>371616</v>
      </c>
      <c r="S47">
        <v>398160</v>
      </c>
      <c r="T47" t="s">
        <v>1298</v>
      </c>
    </row>
    <row r="48" spans="1:20" x14ac:dyDescent="0.3">
      <c r="A48" t="s">
        <v>990</v>
      </c>
      <c r="B48" t="s">
        <v>15</v>
      </c>
      <c r="C48">
        <v>49</v>
      </c>
      <c r="D48" t="s">
        <v>31</v>
      </c>
      <c r="E48">
        <v>2014</v>
      </c>
      <c r="F48">
        <v>31</v>
      </c>
      <c r="G48">
        <v>0.51926381499999996</v>
      </c>
      <c r="H48" t="s">
        <v>72</v>
      </c>
      <c r="I48" t="s">
        <v>293</v>
      </c>
      <c r="J48" t="s">
        <v>160</v>
      </c>
      <c r="K48" t="s">
        <v>78</v>
      </c>
      <c r="L48" t="s">
        <v>34</v>
      </c>
      <c r="M48" t="s">
        <v>22</v>
      </c>
      <c r="N48" t="s">
        <v>37</v>
      </c>
      <c r="O48" t="s">
        <v>1300</v>
      </c>
      <c r="P48">
        <v>463202</v>
      </c>
      <c r="Q48">
        <v>0</v>
      </c>
      <c r="R48">
        <v>348361.39</v>
      </c>
      <c r="S48">
        <v>348512</v>
      </c>
      <c r="T48" t="s">
        <v>1298</v>
      </c>
    </row>
    <row r="49" spans="1:20" x14ac:dyDescent="0.3">
      <c r="A49" t="s">
        <v>991</v>
      </c>
      <c r="B49" t="s">
        <v>24</v>
      </c>
      <c r="C49">
        <v>37</v>
      </c>
      <c r="D49" t="s">
        <v>16</v>
      </c>
      <c r="E49">
        <v>2008</v>
      </c>
      <c r="F49">
        <v>30</v>
      </c>
      <c r="G49">
        <v>0.83096774200000001</v>
      </c>
      <c r="H49" t="s">
        <v>72</v>
      </c>
      <c r="I49" t="s">
        <v>54</v>
      </c>
      <c r="J49" t="s">
        <v>80</v>
      </c>
      <c r="K49" t="s">
        <v>43</v>
      </c>
      <c r="L49" t="s">
        <v>34</v>
      </c>
      <c r="M49" t="s">
        <v>37</v>
      </c>
      <c r="N49" t="s">
        <v>37</v>
      </c>
      <c r="O49" t="s">
        <v>22</v>
      </c>
      <c r="P49">
        <v>440468</v>
      </c>
      <c r="Q49">
        <v>440468</v>
      </c>
      <c r="R49">
        <v>416531.76</v>
      </c>
      <c r="S49">
        <v>533673</v>
      </c>
      <c r="T49" t="s">
        <v>1298</v>
      </c>
    </row>
    <row r="50" spans="1:20" x14ac:dyDescent="0.3">
      <c r="A50" t="s">
        <v>992</v>
      </c>
      <c r="B50" t="s">
        <v>24</v>
      </c>
      <c r="C50">
        <v>61</v>
      </c>
      <c r="D50" t="s">
        <v>28</v>
      </c>
      <c r="E50">
        <v>2012</v>
      </c>
      <c r="F50">
        <v>23</v>
      </c>
      <c r="G50">
        <v>0.62859211800000003</v>
      </c>
      <c r="H50" t="s">
        <v>17</v>
      </c>
      <c r="I50" t="s">
        <v>50</v>
      </c>
      <c r="J50" t="s">
        <v>50</v>
      </c>
      <c r="K50" t="s">
        <v>50</v>
      </c>
      <c r="L50" t="s">
        <v>50</v>
      </c>
      <c r="M50" t="s">
        <v>37</v>
      </c>
      <c r="N50" t="s">
        <v>37</v>
      </c>
      <c r="O50" t="s">
        <v>22</v>
      </c>
      <c r="P50">
        <v>656850</v>
      </c>
      <c r="Q50">
        <v>656850</v>
      </c>
      <c r="R50">
        <v>197262</v>
      </c>
      <c r="S50">
        <v>288144</v>
      </c>
      <c r="T50" t="s">
        <v>1298</v>
      </c>
    </row>
    <row r="51" spans="1:20" x14ac:dyDescent="0.3">
      <c r="A51" t="s">
        <v>993</v>
      </c>
      <c r="B51" t="s">
        <v>24</v>
      </c>
      <c r="C51">
        <v>61</v>
      </c>
      <c r="D51" t="s">
        <v>16</v>
      </c>
      <c r="E51">
        <v>2011</v>
      </c>
      <c r="F51">
        <v>32</v>
      </c>
      <c r="G51">
        <v>0.68432928999999998</v>
      </c>
      <c r="H51" t="s">
        <v>17</v>
      </c>
      <c r="I51" t="s">
        <v>50</v>
      </c>
      <c r="J51" t="s">
        <v>50</v>
      </c>
      <c r="K51" t="s">
        <v>50</v>
      </c>
      <c r="L51" t="s">
        <v>50</v>
      </c>
      <c r="M51" t="s">
        <v>22</v>
      </c>
      <c r="N51" t="s">
        <v>37</v>
      </c>
      <c r="O51" t="s">
        <v>1300</v>
      </c>
      <c r="P51">
        <v>647109</v>
      </c>
      <c r="Q51">
        <v>0</v>
      </c>
      <c r="R51">
        <v>259869.37</v>
      </c>
      <c r="S51">
        <v>330722</v>
      </c>
      <c r="T51" t="s">
        <v>1298</v>
      </c>
    </row>
    <row r="52" spans="1:20" x14ac:dyDescent="0.3">
      <c r="A52" t="s">
        <v>994</v>
      </c>
      <c r="B52" t="s">
        <v>24</v>
      </c>
      <c r="C52">
        <v>61</v>
      </c>
      <c r="D52" t="s">
        <v>16</v>
      </c>
      <c r="E52">
        <v>2010</v>
      </c>
      <c r="F52">
        <v>26</v>
      </c>
      <c r="G52">
        <v>0.75746484000000003</v>
      </c>
      <c r="H52" t="s">
        <v>17</v>
      </c>
      <c r="I52" t="s">
        <v>50</v>
      </c>
      <c r="J52" t="s">
        <v>160</v>
      </c>
      <c r="K52" t="s">
        <v>20</v>
      </c>
      <c r="L52" t="s">
        <v>34</v>
      </c>
      <c r="M52" t="s">
        <v>22</v>
      </c>
      <c r="N52" t="s">
        <v>22</v>
      </c>
      <c r="O52" t="s">
        <v>1299</v>
      </c>
      <c r="P52">
        <v>583939</v>
      </c>
      <c r="Q52">
        <v>0</v>
      </c>
      <c r="R52">
        <v>231460</v>
      </c>
      <c r="S52">
        <v>231460</v>
      </c>
      <c r="T52" t="s">
        <v>1298</v>
      </c>
    </row>
    <row r="53" spans="1:20" x14ac:dyDescent="0.3">
      <c r="A53" t="s">
        <v>995</v>
      </c>
      <c r="B53" t="s">
        <v>24</v>
      </c>
      <c r="C53">
        <v>61</v>
      </c>
      <c r="D53" t="s">
        <v>25</v>
      </c>
      <c r="E53">
        <v>2014</v>
      </c>
      <c r="F53">
        <v>37</v>
      </c>
      <c r="G53">
        <v>0.76520323700000004</v>
      </c>
      <c r="H53" t="s">
        <v>72</v>
      </c>
      <c r="I53" t="s">
        <v>50</v>
      </c>
      <c r="J53" t="s">
        <v>50</v>
      </c>
      <c r="K53" t="s">
        <v>50</v>
      </c>
      <c r="L53" t="s">
        <v>50</v>
      </c>
      <c r="M53" t="s">
        <v>22</v>
      </c>
      <c r="N53" t="s">
        <v>37</v>
      </c>
      <c r="O53" t="s">
        <v>22</v>
      </c>
      <c r="P53">
        <v>719019</v>
      </c>
      <c r="Q53">
        <v>0</v>
      </c>
      <c r="R53">
        <v>564560</v>
      </c>
      <c r="S53">
        <v>564560</v>
      </c>
      <c r="T53" t="s">
        <v>1298</v>
      </c>
    </row>
    <row r="54" spans="1:20" x14ac:dyDescent="0.3">
      <c r="A54" t="s">
        <v>996</v>
      </c>
      <c r="B54" t="s">
        <v>24</v>
      </c>
      <c r="C54">
        <v>49</v>
      </c>
      <c r="D54" t="s">
        <v>31</v>
      </c>
      <c r="E54">
        <v>2006</v>
      </c>
      <c r="F54">
        <v>52</v>
      </c>
      <c r="G54">
        <v>0.62448285699999995</v>
      </c>
      <c r="H54" t="s">
        <v>17</v>
      </c>
      <c r="I54" t="s">
        <v>50</v>
      </c>
      <c r="J54" t="s">
        <v>50</v>
      </c>
      <c r="K54" t="s">
        <v>50</v>
      </c>
      <c r="L54" t="s">
        <v>50</v>
      </c>
      <c r="M54" t="s">
        <v>22</v>
      </c>
      <c r="N54" t="s">
        <v>22</v>
      </c>
      <c r="O54" t="s">
        <v>22</v>
      </c>
      <c r="P54">
        <v>419456</v>
      </c>
      <c r="Q54">
        <v>0</v>
      </c>
      <c r="R54">
        <v>167441</v>
      </c>
      <c r="S54">
        <v>219660</v>
      </c>
      <c r="T54" t="s">
        <v>1298</v>
      </c>
    </row>
    <row r="55" spans="1:20" x14ac:dyDescent="0.3">
      <c r="A55" t="s">
        <v>997</v>
      </c>
      <c r="B55" t="s">
        <v>24</v>
      </c>
      <c r="C55">
        <v>37</v>
      </c>
      <c r="D55" t="s">
        <v>31</v>
      </c>
      <c r="E55">
        <v>2009</v>
      </c>
      <c r="F55">
        <v>38</v>
      </c>
      <c r="G55">
        <v>0.83528875899999999</v>
      </c>
      <c r="H55" t="s">
        <v>72</v>
      </c>
      <c r="I55" t="s">
        <v>63</v>
      </c>
      <c r="J55" t="s">
        <v>50</v>
      </c>
      <c r="K55" t="s">
        <v>50</v>
      </c>
      <c r="L55" t="s">
        <v>50</v>
      </c>
      <c r="M55" t="s">
        <v>22</v>
      </c>
      <c r="N55" t="s">
        <v>22</v>
      </c>
      <c r="O55" t="s">
        <v>22</v>
      </c>
      <c r="P55">
        <v>449492</v>
      </c>
      <c r="Q55">
        <v>0</v>
      </c>
      <c r="R55">
        <v>595023</v>
      </c>
      <c r="S55">
        <v>595023</v>
      </c>
      <c r="T55" t="s">
        <v>1298</v>
      </c>
    </row>
    <row r="56" spans="1:20" x14ac:dyDescent="0.3">
      <c r="A56" t="s">
        <v>998</v>
      </c>
      <c r="B56" t="s">
        <v>15</v>
      </c>
      <c r="C56">
        <v>61</v>
      </c>
      <c r="D56" t="s">
        <v>414</v>
      </c>
      <c r="E56">
        <v>2012</v>
      </c>
      <c r="F56">
        <v>47</v>
      </c>
      <c r="G56">
        <v>0.70967122000000005</v>
      </c>
      <c r="H56" t="s">
        <v>72</v>
      </c>
      <c r="I56" t="s">
        <v>18</v>
      </c>
      <c r="J56" t="s">
        <v>32</v>
      </c>
      <c r="K56" t="s">
        <v>20</v>
      </c>
      <c r="L56" t="s">
        <v>34</v>
      </c>
      <c r="M56" t="s">
        <v>22</v>
      </c>
      <c r="N56" t="s">
        <v>22</v>
      </c>
      <c r="O56" t="s">
        <v>1300</v>
      </c>
      <c r="P56">
        <v>734743</v>
      </c>
      <c r="Q56">
        <v>0</v>
      </c>
      <c r="R56">
        <v>322235.48</v>
      </c>
      <c r="S56">
        <v>359436</v>
      </c>
      <c r="T56" t="s">
        <v>1298</v>
      </c>
    </row>
    <row r="57" spans="1:20" x14ac:dyDescent="0.3">
      <c r="A57" t="s">
        <v>999</v>
      </c>
      <c r="B57" t="s">
        <v>24</v>
      </c>
      <c r="C57">
        <v>37</v>
      </c>
      <c r="D57" t="s">
        <v>68</v>
      </c>
      <c r="E57">
        <v>2010</v>
      </c>
      <c r="F57">
        <v>51</v>
      </c>
      <c r="G57">
        <v>0.73797712699999996</v>
      </c>
      <c r="H57" t="s">
        <v>17</v>
      </c>
      <c r="I57" t="s">
        <v>50</v>
      </c>
      <c r="J57" t="s">
        <v>50</v>
      </c>
      <c r="K57" t="s">
        <v>50</v>
      </c>
      <c r="L57" t="s">
        <v>50</v>
      </c>
      <c r="M57" t="s">
        <v>22</v>
      </c>
      <c r="N57" t="s">
        <v>22</v>
      </c>
      <c r="O57" t="s">
        <v>1300</v>
      </c>
      <c r="P57">
        <v>505724</v>
      </c>
      <c r="Q57">
        <v>0</v>
      </c>
      <c r="R57">
        <v>400498</v>
      </c>
      <c r="S57">
        <v>400498</v>
      </c>
      <c r="T57" t="s">
        <v>1298</v>
      </c>
    </row>
    <row r="58" spans="1:20" x14ac:dyDescent="0.3">
      <c r="A58" t="s">
        <v>1000</v>
      </c>
      <c r="B58" t="s">
        <v>24</v>
      </c>
      <c r="C58">
        <v>61</v>
      </c>
      <c r="D58" t="s">
        <v>16</v>
      </c>
      <c r="E58">
        <v>2010</v>
      </c>
      <c r="F58">
        <v>26</v>
      </c>
      <c r="G58">
        <v>0.77279570500000005</v>
      </c>
      <c r="H58" t="s">
        <v>17</v>
      </c>
      <c r="I58" t="s">
        <v>146</v>
      </c>
      <c r="J58" t="s">
        <v>50</v>
      </c>
      <c r="K58" t="s">
        <v>50</v>
      </c>
      <c r="L58" t="s">
        <v>50</v>
      </c>
      <c r="M58" t="s">
        <v>22</v>
      </c>
      <c r="N58" t="s">
        <v>37</v>
      </c>
      <c r="O58" t="s">
        <v>22</v>
      </c>
      <c r="P58">
        <v>646995</v>
      </c>
      <c r="Q58">
        <v>0</v>
      </c>
      <c r="R58">
        <v>427005</v>
      </c>
      <c r="S58">
        <v>458406</v>
      </c>
      <c r="T58" t="s">
        <v>1298</v>
      </c>
    </row>
    <row r="59" spans="1:20" x14ac:dyDescent="0.3">
      <c r="A59" t="s">
        <v>1001</v>
      </c>
      <c r="B59" t="s">
        <v>24</v>
      </c>
      <c r="C59">
        <v>37</v>
      </c>
      <c r="D59" t="s">
        <v>31</v>
      </c>
      <c r="E59">
        <v>2008</v>
      </c>
      <c r="F59">
        <v>27</v>
      </c>
      <c r="G59">
        <v>0.60790580599999999</v>
      </c>
      <c r="H59" t="s">
        <v>17</v>
      </c>
      <c r="I59" t="s">
        <v>63</v>
      </c>
      <c r="J59" t="s">
        <v>80</v>
      </c>
      <c r="K59" t="s">
        <v>43</v>
      </c>
      <c r="L59" t="s">
        <v>34</v>
      </c>
      <c r="M59" t="s">
        <v>22</v>
      </c>
      <c r="N59" t="s">
        <v>22</v>
      </c>
      <c r="O59" t="s">
        <v>22</v>
      </c>
      <c r="P59">
        <v>379387</v>
      </c>
      <c r="Q59">
        <v>0</v>
      </c>
      <c r="R59">
        <v>271476</v>
      </c>
      <c r="S59">
        <v>271476</v>
      </c>
      <c r="T59" t="s">
        <v>1298</v>
      </c>
    </row>
    <row r="60" spans="1:20" x14ac:dyDescent="0.3">
      <c r="A60" t="s">
        <v>1002</v>
      </c>
      <c r="B60" t="s">
        <v>24</v>
      </c>
      <c r="C60">
        <v>73</v>
      </c>
      <c r="D60" t="s">
        <v>31</v>
      </c>
      <c r="E60">
        <v>2015</v>
      </c>
      <c r="F60">
        <v>29</v>
      </c>
      <c r="G60">
        <v>0.86262720000000004</v>
      </c>
      <c r="H60" t="s">
        <v>72</v>
      </c>
      <c r="I60" t="s">
        <v>63</v>
      </c>
      <c r="J60" t="s">
        <v>80</v>
      </c>
      <c r="K60" t="s">
        <v>20</v>
      </c>
      <c r="L60" t="s">
        <v>34</v>
      </c>
      <c r="M60" t="s">
        <v>22</v>
      </c>
      <c r="N60" t="s">
        <v>37</v>
      </c>
      <c r="O60" t="s">
        <v>1299</v>
      </c>
      <c r="P60">
        <v>917267</v>
      </c>
      <c r="Q60">
        <v>0</v>
      </c>
      <c r="R60">
        <v>610449</v>
      </c>
      <c r="S60">
        <v>610449</v>
      </c>
      <c r="T60" t="s">
        <v>1298</v>
      </c>
    </row>
    <row r="61" spans="1:20" x14ac:dyDescent="0.3">
      <c r="A61" t="s">
        <v>1003</v>
      </c>
      <c r="B61" t="s">
        <v>15</v>
      </c>
      <c r="C61">
        <v>61</v>
      </c>
      <c r="D61" t="s">
        <v>31</v>
      </c>
      <c r="E61">
        <v>2012</v>
      </c>
      <c r="F61">
        <v>24</v>
      </c>
      <c r="G61">
        <v>0.774547455</v>
      </c>
      <c r="H61" t="s">
        <v>17</v>
      </c>
      <c r="I61" t="s">
        <v>54</v>
      </c>
      <c r="J61" t="s">
        <v>80</v>
      </c>
      <c r="K61" t="s">
        <v>109</v>
      </c>
      <c r="L61" t="s">
        <v>34</v>
      </c>
      <c r="M61" t="s">
        <v>22</v>
      </c>
      <c r="N61" t="s">
        <v>37</v>
      </c>
      <c r="O61" t="s">
        <v>1299</v>
      </c>
      <c r="P61">
        <v>686241</v>
      </c>
      <c r="Q61">
        <v>0</v>
      </c>
      <c r="R61">
        <v>201799</v>
      </c>
      <c r="S61">
        <v>252570</v>
      </c>
      <c r="T61" t="s">
        <v>1298</v>
      </c>
    </row>
    <row r="62" spans="1:20" x14ac:dyDescent="0.3">
      <c r="A62" t="s">
        <v>1004</v>
      </c>
      <c r="B62" t="s">
        <v>24</v>
      </c>
      <c r="C62">
        <v>37</v>
      </c>
      <c r="D62" t="s">
        <v>31</v>
      </c>
      <c r="E62">
        <v>2005</v>
      </c>
      <c r="F62">
        <v>24</v>
      </c>
      <c r="G62">
        <v>0.62771835899999995</v>
      </c>
      <c r="H62" t="s">
        <v>17</v>
      </c>
      <c r="I62" t="s">
        <v>50</v>
      </c>
      <c r="J62" t="s">
        <v>32</v>
      </c>
      <c r="K62" t="s">
        <v>227</v>
      </c>
      <c r="L62" t="s">
        <v>21</v>
      </c>
      <c r="M62" t="s">
        <v>37</v>
      </c>
      <c r="N62" t="s">
        <v>22</v>
      </c>
      <c r="O62" t="s">
        <v>1299</v>
      </c>
      <c r="P62">
        <v>413721</v>
      </c>
      <c r="Q62">
        <v>413721</v>
      </c>
      <c r="R62">
        <v>54232</v>
      </c>
      <c r="S62">
        <v>178660</v>
      </c>
      <c r="T62" t="s">
        <v>1298</v>
      </c>
    </row>
    <row r="63" spans="1:20" x14ac:dyDescent="0.3">
      <c r="A63" t="s">
        <v>1005</v>
      </c>
      <c r="B63" t="s">
        <v>24</v>
      </c>
      <c r="C63">
        <v>49</v>
      </c>
      <c r="D63" t="s">
        <v>28</v>
      </c>
      <c r="E63">
        <v>2012</v>
      </c>
      <c r="F63">
        <v>48</v>
      </c>
      <c r="G63">
        <v>0.72487044</v>
      </c>
      <c r="H63" t="s">
        <v>17</v>
      </c>
      <c r="I63" t="s">
        <v>146</v>
      </c>
      <c r="J63" t="s">
        <v>32</v>
      </c>
      <c r="K63" t="s">
        <v>43</v>
      </c>
      <c r="L63" t="s">
        <v>34</v>
      </c>
      <c r="M63" t="s">
        <v>37</v>
      </c>
      <c r="N63" t="s">
        <v>22</v>
      </c>
      <c r="O63" t="s">
        <v>1299</v>
      </c>
      <c r="P63">
        <v>667971</v>
      </c>
      <c r="Q63">
        <v>0</v>
      </c>
      <c r="R63">
        <v>337282</v>
      </c>
      <c r="S63">
        <v>378222</v>
      </c>
      <c r="T63" t="s">
        <v>1298</v>
      </c>
    </row>
    <row r="64" spans="1:20" x14ac:dyDescent="0.3">
      <c r="A64" t="s">
        <v>1006</v>
      </c>
      <c r="B64" t="s">
        <v>24</v>
      </c>
      <c r="C64">
        <v>49</v>
      </c>
      <c r="D64" t="s">
        <v>28</v>
      </c>
      <c r="E64">
        <v>2010</v>
      </c>
      <c r="F64">
        <v>38</v>
      </c>
      <c r="G64">
        <v>0.68335227600000004</v>
      </c>
      <c r="H64" t="s">
        <v>17</v>
      </c>
      <c r="I64" t="s">
        <v>54</v>
      </c>
      <c r="J64" t="s">
        <v>32</v>
      </c>
      <c r="K64" t="s">
        <v>109</v>
      </c>
      <c r="L64" t="s">
        <v>34</v>
      </c>
      <c r="M64" t="s">
        <v>37</v>
      </c>
      <c r="N64" t="s">
        <v>37</v>
      </c>
      <c r="O64" t="s">
        <v>1300</v>
      </c>
      <c r="P64">
        <v>661452</v>
      </c>
      <c r="Q64">
        <v>661452</v>
      </c>
      <c r="R64">
        <v>119414</v>
      </c>
      <c r="S64">
        <v>255277</v>
      </c>
      <c r="T64" t="s">
        <v>1298</v>
      </c>
    </row>
    <row r="65" spans="1:20" x14ac:dyDescent="0.3">
      <c r="A65" t="s">
        <v>1007</v>
      </c>
      <c r="B65" t="s">
        <v>24</v>
      </c>
      <c r="C65">
        <v>49</v>
      </c>
      <c r="D65" t="s">
        <v>28</v>
      </c>
      <c r="E65">
        <v>2007</v>
      </c>
      <c r="F65">
        <v>22</v>
      </c>
      <c r="G65">
        <v>0.79765781499999999</v>
      </c>
      <c r="H65" t="s">
        <v>17</v>
      </c>
      <c r="I65" t="s">
        <v>50</v>
      </c>
      <c r="J65" t="s">
        <v>50</v>
      </c>
      <c r="K65" t="s">
        <v>50</v>
      </c>
      <c r="L65" t="s">
        <v>50</v>
      </c>
      <c r="M65" t="s">
        <v>22</v>
      </c>
      <c r="N65" t="s">
        <v>37</v>
      </c>
      <c r="O65" t="s">
        <v>1299</v>
      </c>
      <c r="P65">
        <v>559405</v>
      </c>
      <c r="Q65">
        <v>0</v>
      </c>
      <c r="R65">
        <v>240825</v>
      </c>
      <c r="S65">
        <v>269115</v>
      </c>
      <c r="T65" t="s">
        <v>1298</v>
      </c>
    </row>
    <row r="66" spans="1:20" x14ac:dyDescent="0.3">
      <c r="A66" t="s">
        <v>1008</v>
      </c>
      <c r="B66" t="s">
        <v>24</v>
      </c>
      <c r="C66">
        <v>49</v>
      </c>
      <c r="D66" t="s">
        <v>31</v>
      </c>
      <c r="E66">
        <v>2012</v>
      </c>
      <c r="F66">
        <v>25</v>
      </c>
      <c r="G66">
        <v>0.68967122000000003</v>
      </c>
      <c r="H66" t="s">
        <v>72</v>
      </c>
      <c r="I66" t="s">
        <v>63</v>
      </c>
      <c r="J66" t="s">
        <v>32</v>
      </c>
      <c r="K66" t="s">
        <v>43</v>
      </c>
      <c r="L66" t="s">
        <v>21</v>
      </c>
      <c r="M66" t="s">
        <v>37</v>
      </c>
      <c r="N66" t="s">
        <v>37</v>
      </c>
      <c r="O66" t="s">
        <v>1299</v>
      </c>
      <c r="P66">
        <v>0</v>
      </c>
      <c r="Q66">
        <v>0</v>
      </c>
      <c r="R66">
        <v>174297</v>
      </c>
      <c r="S66">
        <v>449552</v>
      </c>
      <c r="T66" t="s">
        <v>1298</v>
      </c>
    </row>
    <row r="67" spans="1:20" x14ac:dyDescent="0.3">
      <c r="A67" t="s">
        <v>1009</v>
      </c>
      <c r="B67" t="s">
        <v>24</v>
      </c>
      <c r="C67">
        <v>37</v>
      </c>
      <c r="D67" t="s">
        <v>31</v>
      </c>
      <c r="E67">
        <v>2011</v>
      </c>
      <c r="F67">
        <v>48</v>
      </c>
      <c r="G67">
        <v>0.60074322599999996</v>
      </c>
      <c r="H67" t="s">
        <v>72</v>
      </c>
      <c r="I67" t="s">
        <v>54</v>
      </c>
      <c r="J67" t="s">
        <v>19</v>
      </c>
      <c r="K67" t="s">
        <v>109</v>
      </c>
      <c r="L67" t="s">
        <v>21</v>
      </c>
      <c r="M67" t="s">
        <v>22</v>
      </c>
      <c r="N67" t="s">
        <v>22</v>
      </c>
      <c r="O67" t="s">
        <v>22</v>
      </c>
      <c r="P67">
        <v>327497</v>
      </c>
      <c r="Q67">
        <v>0</v>
      </c>
      <c r="R67">
        <v>457969.19</v>
      </c>
      <c r="S67">
        <v>491715</v>
      </c>
      <c r="T67" t="s">
        <v>1298</v>
      </c>
    </row>
    <row r="68" spans="1:20" x14ac:dyDescent="0.3">
      <c r="A68" t="s">
        <v>1010</v>
      </c>
      <c r="B68" t="s">
        <v>24</v>
      </c>
      <c r="C68">
        <v>49</v>
      </c>
      <c r="D68" t="s">
        <v>28</v>
      </c>
      <c r="E68">
        <v>2006</v>
      </c>
      <c r="F68">
        <v>22</v>
      </c>
      <c r="G68">
        <v>0.634804959</v>
      </c>
      <c r="H68" t="s">
        <v>17</v>
      </c>
      <c r="I68" t="s">
        <v>50</v>
      </c>
      <c r="J68" t="s">
        <v>50</v>
      </c>
      <c r="K68" t="s">
        <v>50</v>
      </c>
      <c r="L68" t="s">
        <v>50</v>
      </c>
      <c r="M68" t="s">
        <v>22</v>
      </c>
      <c r="N68" t="s">
        <v>37</v>
      </c>
      <c r="O68" t="s">
        <v>1299</v>
      </c>
      <c r="P68">
        <v>348101</v>
      </c>
      <c r="Q68">
        <v>0</v>
      </c>
      <c r="R68">
        <v>163060</v>
      </c>
      <c r="S68">
        <v>163060</v>
      </c>
      <c r="T68" t="s">
        <v>1298</v>
      </c>
    </row>
    <row r="69" spans="1:20" x14ac:dyDescent="0.3">
      <c r="A69" t="s">
        <v>1011</v>
      </c>
      <c r="B69" t="s">
        <v>24</v>
      </c>
      <c r="C69">
        <v>49</v>
      </c>
      <c r="D69" t="s">
        <v>31</v>
      </c>
      <c r="E69">
        <v>2011</v>
      </c>
      <c r="F69">
        <v>19</v>
      </c>
      <c r="G69">
        <v>0.65696105299999996</v>
      </c>
      <c r="H69" t="s">
        <v>17</v>
      </c>
      <c r="I69" t="s">
        <v>50</v>
      </c>
      <c r="J69" t="s">
        <v>50</v>
      </c>
      <c r="K69" t="s">
        <v>50</v>
      </c>
      <c r="L69" t="s">
        <v>50</v>
      </c>
      <c r="M69" t="s">
        <v>22</v>
      </c>
      <c r="N69" t="s">
        <v>22</v>
      </c>
      <c r="O69" t="s">
        <v>1299</v>
      </c>
      <c r="P69">
        <v>549080</v>
      </c>
      <c r="Q69">
        <v>0</v>
      </c>
      <c r="R69">
        <v>303492</v>
      </c>
      <c r="S69">
        <v>303492</v>
      </c>
      <c r="T69" t="s">
        <v>1298</v>
      </c>
    </row>
    <row r="70" spans="1:20" x14ac:dyDescent="0.3">
      <c r="A70" t="s">
        <v>1012</v>
      </c>
      <c r="B70" t="s">
        <v>24</v>
      </c>
      <c r="C70">
        <v>61</v>
      </c>
      <c r="D70" t="s">
        <v>31</v>
      </c>
      <c r="E70">
        <v>2014</v>
      </c>
      <c r="F70">
        <v>24</v>
      </c>
      <c r="G70">
        <v>0.62422566499999999</v>
      </c>
      <c r="H70" t="s">
        <v>17</v>
      </c>
      <c r="I70" t="s">
        <v>50</v>
      </c>
      <c r="J70" t="s">
        <v>50</v>
      </c>
      <c r="K70" t="s">
        <v>50</v>
      </c>
      <c r="L70" t="s">
        <v>50</v>
      </c>
      <c r="M70" t="s">
        <v>22</v>
      </c>
      <c r="N70" t="s">
        <v>22</v>
      </c>
      <c r="O70" t="s">
        <v>1300</v>
      </c>
      <c r="P70">
        <v>660013</v>
      </c>
      <c r="Q70">
        <v>0</v>
      </c>
      <c r="R70">
        <v>308571</v>
      </c>
      <c r="S70">
        <v>342440</v>
      </c>
      <c r="T70" t="s">
        <v>1298</v>
      </c>
    </row>
    <row r="71" spans="1:20" x14ac:dyDescent="0.3">
      <c r="A71" t="s">
        <v>1013</v>
      </c>
      <c r="B71" t="s">
        <v>15</v>
      </c>
      <c r="C71">
        <v>61</v>
      </c>
      <c r="D71" t="s">
        <v>28</v>
      </c>
      <c r="E71">
        <v>2008</v>
      </c>
      <c r="F71">
        <v>28</v>
      </c>
      <c r="G71">
        <v>0.524674839</v>
      </c>
      <c r="H71" t="s">
        <v>72</v>
      </c>
      <c r="I71" t="s">
        <v>63</v>
      </c>
      <c r="J71" t="s">
        <v>32</v>
      </c>
      <c r="K71" t="s">
        <v>227</v>
      </c>
      <c r="L71" t="s">
        <v>34</v>
      </c>
      <c r="M71" t="s">
        <v>22</v>
      </c>
      <c r="N71" t="s">
        <v>37</v>
      </c>
      <c r="O71" t="s">
        <v>22</v>
      </c>
      <c r="P71">
        <v>369541</v>
      </c>
      <c r="Q71">
        <v>0</v>
      </c>
      <c r="R71">
        <v>226239</v>
      </c>
      <c r="S71">
        <v>230448</v>
      </c>
      <c r="T71" t="s">
        <v>1298</v>
      </c>
    </row>
    <row r="72" spans="1:20" x14ac:dyDescent="0.3">
      <c r="A72" t="s">
        <v>1014</v>
      </c>
      <c r="B72" t="s">
        <v>24</v>
      </c>
      <c r="C72">
        <v>61</v>
      </c>
      <c r="D72" t="s">
        <v>31</v>
      </c>
      <c r="E72">
        <v>2015</v>
      </c>
      <c r="F72">
        <v>24</v>
      </c>
      <c r="G72">
        <v>0.69002782600000001</v>
      </c>
      <c r="H72" t="s">
        <v>17</v>
      </c>
      <c r="I72" t="s">
        <v>50</v>
      </c>
      <c r="J72" t="s">
        <v>50</v>
      </c>
      <c r="K72" t="s">
        <v>50</v>
      </c>
      <c r="L72" t="s">
        <v>50</v>
      </c>
      <c r="M72" t="s">
        <v>37</v>
      </c>
      <c r="N72" t="s">
        <v>37</v>
      </c>
      <c r="O72" t="s">
        <v>1300</v>
      </c>
      <c r="P72">
        <v>777004</v>
      </c>
      <c r="Q72">
        <v>777004</v>
      </c>
      <c r="R72">
        <v>132548</v>
      </c>
      <c r="S72">
        <v>382031</v>
      </c>
      <c r="T72" t="s">
        <v>1298</v>
      </c>
    </row>
    <row r="73" spans="1:20" x14ac:dyDescent="0.3">
      <c r="A73" t="s">
        <v>1015</v>
      </c>
      <c r="B73" t="s">
        <v>15</v>
      </c>
      <c r="C73">
        <v>49</v>
      </c>
      <c r="D73" t="s">
        <v>68</v>
      </c>
      <c r="E73">
        <v>2006</v>
      </c>
      <c r="F73">
        <v>38</v>
      </c>
      <c r="G73">
        <v>0.82927142899999995</v>
      </c>
      <c r="H73" t="s">
        <v>72</v>
      </c>
      <c r="I73" t="s">
        <v>63</v>
      </c>
      <c r="J73" t="s">
        <v>19</v>
      </c>
      <c r="K73" t="s">
        <v>20</v>
      </c>
      <c r="L73" t="s">
        <v>50</v>
      </c>
      <c r="M73" t="s">
        <v>37</v>
      </c>
      <c r="N73" t="s">
        <v>22</v>
      </c>
      <c r="O73" t="s">
        <v>22</v>
      </c>
      <c r="P73">
        <v>533910</v>
      </c>
      <c r="Q73">
        <v>533910</v>
      </c>
      <c r="R73">
        <v>175861</v>
      </c>
      <c r="S73">
        <v>447783</v>
      </c>
      <c r="T73" t="s">
        <v>37</v>
      </c>
    </row>
    <row r="74" spans="1:20" x14ac:dyDescent="0.3">
      <c r="A74" t="s">
        <v>1016</v>
      </c>
      <c r="B74" t="s">
        <v>24</v>
      </c>
      <c r="C74">
        <v>37</v>
      </c>
      <c r="D74" t="s">
        <v>68</v>
      </c>
      <c r="E74">
        <v>2013</v>
      </c>
      <c r="F74">
        <v>30</v>
      </c>
      <c r="G74">
        <v>0.69282190499999996</v>
      </c>
      <c r="H74" t="s">
        <v>17</v>
      </c>
      <c r="I74" t="s">
        <v>63</v>
      </c>
      <c r="J74" t="s">
        <v>32</v>
      </c>
      <c r="K74" t="s">
        <v>109</v>
      </c>
      <c r="L74" t="s">
        <v>26</v>
      </c>
      <c r="M74" t="s">
        <v>22</v>
      </c>
      <c r="N74" t="s">
        <v>22</v>
      </c>
      <c r="O74" t="s">
        <v>22</v>
      </c>
      <c r="P74">
        <v>443764</v>
      </c>
      <c r="Q74">
        <v>0</v>
      </c>
      <c r="R74">
        <v>551589.72</v>
      </c>
      <c r="S74">
        <v>578160</v>
      </c>
      <c r="T74" t="s">
        <v>37</v>
      </c>
    </row>
    <row r="75" spans="1:20" x14ac:dyDescent="0.3">
      <c r="A75" t="s">
        <v>1017</v>
      </c>
      <c r="B75" t="s">
        <v>24</v>
      </c>
      <c r="C75">
        <v>61</v>
      </c>
      <c r="D75" t="s">
        <v>25</v>
      </c>
      <c r="E75">
        <v>2015</v>
      </c>
      <c r="F75">
        <v>19</v>
      </c>
      <c r="G75">
        <v>0.81911940299999997</v>
      </c>
      <c r="H75" t="s">
        <v>72</v>
      </c>
      <c r="I75" t="s">
        <v>50</v>
      </c>
      <c r="J75" t="s">
        <v>50</v>
      </c>
      <c r="K75" t="s">
        <v>50</v>
      </c>
      <c r="L75" t="s">
        <v>50</v>
      </c>
      <c r="M75" t="s">
        <v>37</v>
      </c>
      <c r="N75" t="s">
        <v>37</v>
      </c>
      <c r="O75" t="s">
        <v>1299</v>
      </c>
      <c r="P75">
        <v>0</v>
      </c>
      <c r="Q75">
        <v>0</v>
      </c>
      <c r="R75">
        <v>183900</v>
      </c>
      <c r="S75">
        <v>731500</v>
      </c>
      <c r="T75" t="s">
        <v>37</v>
      </c>
    </row>
    <row r="76" spans="1:20" x14ac:dyDescent="0.3">
      <c r="A76" t="s">
        <v>1018</v>
      </c>
      <c r="B76" t="s">
        <v>24</v>
      </c>
      <c r="C76">
        <v>61</v>
      </c>
      <c r="D76" t="s">
        <v>25</v>
      </c>
      <c r="E76">
        <v>2014</v>
      </c>
      <c r="F76">
        <v>20</v>
      </c>
      <c r="G76">
        <v>0.85730634900000002</v>
      </c>
      <c r="H76" t="s">
        <v>72</v>
      </c>
      <c r="I76" t="s">
        <v>50</v>
      </c>
      <c r="J76" t="s">
        <v>50</v>
      </c>
      <c r="K76" t="s">
        <v>50</v>
      </c>
      <c r="L76" t="s">
        <v>50</v>
      </c>
      <c r="M76" t="s">
        <v>37</v>
      </c>
      <c r="N76" t="s">
        <v>37</v>
      </c>
      <c r="O76" t="s">
        <v>37</v>
      </c>
      <c r="P76">
        <v>0</v>
      </c>
      <c r="Q76">
        <v>0</v>
      </c>
      <c r="R76">
        <v>354038</v>
      </c>
      <c r="S76">
        <v>654633</v>
      </c>
      <c r="T76" t="s">
        <v>37</v>
      </c>
    </row>
    <row r="77" spans="1:20" x14ac:dyDescent="0.3">
      <c r="A77" t="s">
        <v>1019</v>
      </c>
      <c r="B77" t="s">
        <v>24</v>
      </c>
      <c r="C77">
        <v>61</v>
      </c>
      <c r="D77" t="s">
        <v>16</v>
      </c>
      <c r="E77">
        <v>2009</v>
      </c>
      <c r="F77">
        <v>39</v>
      </c>
      <c r="G77">
        <v>0.72416955199999999</v>
      </c>
      <c r="H77" t="s">
        <v>17</v>
      </c>
      <c r="I77" t="s">
        <v>18</v>
      </c>
      <c r="J77" t="s">
        <v>32</v>
      </c>
      <c r="K77" t="s">
        <v>227</v>
      </c>
      <c r="L77" t="s">
        <v>34</v>
      </c>
      <c r="M77" t="s">
        <v>22</v>
      </c>
      <c r="N77" t="s">
        <v>37</v>
      </c>
      <c r="O77" t="s">
        <v>1300</v>
      </c>
      <c r="P77">
        <v>544556</v>
      </c>
      <c r="Q77">
        <v>0</v>
      </c>
      <c r="R77">
        <v>270529.69</v>
      </c>
      <c r="S77">
        <v>291326</v>
      </c>
      <c r="T77" t="s">
        <v>37</v>
      </c>
    </row>
    <row r="78" spans="1:20" x14ac:dyDescent="0.3">
      <c r="A78" t="s">
        <v>1020</v>
      </c>
      <c r="B78" t="s">
        <v>24</v>
      </c>
      <c r="C78">
        <v>49</v>
      </c>
      <c r="D78" t="s">
        <v>68</v>
      </c>
      <c r="E78">
        <v>2011</v>
      </c>
      <c r="F78">
        <v>23</v>
      </c>
      <c r="G78">
        <v>0.77789006500000002</v>
      </c>
      <c r="H78" t="s">
        <v>72</v>
      </c>
      <c r="I78" t="s">
        <v>18</v>
      </c>
      <c r="J78" t="s">
        <v>80</v>
      </c>
      <c r="K78" t="s">
        <v>43</v>
      </c>
      <c r="L78" t="s">
        <v>34</v>
      </c>
      <c r="M78" t="s">
        <v>22</v>
      </c>
      <c r="N78" t="s">
        <v>37</v>
      </c>
      <c r="O78" t="s">
        <v>1300</v>
      </c>
      <c r="P78">
        <v>631239</v>
      </c>
      <c r="Q78">
        <v>0</v>
      </c>
      <c r="R78">
        <v>440895</v>
      </c>
      <c r="S78">
        <v>440895</v>
      </c>
      <c r="T78" t="s">
        <v>37</v>
      </c>
    </row>
    <row r="79" spans="1:20" x14ac:dyDescent="0.3">
      <c r="A79" t="s">
        <v>1021</v>
      </c>
      <c r="B79" t="s">
        <v>24</v>
      </c>
      <c r="C79">
        <v>61</v>
      </c>
      <c r="D79" t="s">
        <v>31</v>
      </c>
      <c r="E79">
        <v>2012</v>
      </c>
      <c r="F79">
        <v>45</v>
      </c>
      <c r="G79">
        <v>0.62217441500000004</v>
      </c>
      <c r="H79" t="s">
        <v>17</v>
      </c>
      <c r="I79" t="s">
        <v>50</v>
      </c>
      <c r="J79" t="s">
        <v>50</v>
      </c>
      <c r="K79" t="s">
        <v>50</v>
      </c>
      <c r="L79" t="s">
        <v>50</v>
      </c>
      <c r="M79" t="s">
        <v>22</v>
      </c>
      <c r="N79" t="s">
        <v>22</v>
      </c>
      <c r="O79" t="s">
        <v>1299</v>
      </c>
      <c r="P79">
        <v>572124</v>
      </c>
      <c r="Q79">
        <v>0</v>
      </c>
      <c r="R79">
        <v>202026.6</v>
      </c>
      <c r="S79">
        <v>213900</v>
      </c>
      <c r="T79" t="s">
        <v>37</v>
      </c>
    </row>
    <row r="80" spans="1:20" x14ac:dyDescent="0.3">
      <c r="A80" t="s">
        <v>1022</v>
      </c>
      <c r="B80" t="s">
        <v>15</v>
      </c>
      <c r="C80">
        <v>61</v>
      </c>
      <c r="D80" t="s">
        <v>28</v>
      </c>
      <c r="E80">
        <v>2014</v>
      </c>
      <c r="F80">
        <v>31</v>
      </c>
      <c r="G80">
        <v>0.71076254299999997</v>
      </c>
      <c r="H80" t="s">
        <v>72</v>
      </c>
      <c r="I80" t="s">
        <v>54</v>
      </c>
      <c r="J80" t="s">
        <v>32</v>
      </c>
      <c r="K80" t="s">
        <v>109</v>
      </c>
      <c r="L80" t="s">
        <v>34</v>
      </c>
      <c r="M80" t="s">
        <v>22</v>
      </c>
      <c r="N80" t="s">
        <v>37</v>
      </c>
      <c r="O80" t="s">
        <v>1300</v>
      </c>
      <c r="P80">
        <v>707351</v>
      </c>
      <c r="Q80">
        <v>0</v>
      </c>
      <c r="R80">
        <v>423276</v>
      </c>
      <c r="S80">
        <v>437664</v>
      </c>
      <c r="T80" t="s">
        <v>37</v>
      </c>
    </row>
    <row r="81" spans="1:20" x14ac:dyDescent="0.3">
      <c r="A81" t="s">
        <v>1023</v>
      </c>
      <c r="B81" t="s">
        <v>24</v>
      </c>
      <c r="C81">
        <v>73</v>
      </c>
      <c r="D81" t="s">
        <v>28</v>
      </c>
      <c r="E81">
        <v>2009</v>
      </c>
      <c r="F81">
        <v>37</v>
      </c>
      <c r="G81">
        <v>0.82563582099999999</v>
      </c>
      <c r="H81" t="s">
        <v>17</v>
      </c>
      <c r="I81" t="s">
        <v>46</v>
      </c>
      <c r="J81" t="s">
        <v>32</v>
      </c>
      <c r="K81" t="s">
        <v>43</v>
      </c>
      <c r="L81" t="s">
        <v>34</v>
      </c>
      <c r="M81" t="s">
        <v>37</v>
      </c>
      <c r="N81" t="s">
        <v>37</v>
      </c>
      <c r="O81" t="s">
        <v>22</v>
      </c>
      <c r="P81">
        <v>0</v>
      </c>
      <c r="Q81">
        <v>0</v>
      </c>
      <c r="R81">
        <v>54161</v>
      </c>
      <c r="S81">
        <v>398898</v>
      </c>
      <c r="T81" t="s">
        <v>37</v>
      </c>
    </row>
    <row r="82" spans="1:20" x14ac:dyDescent="0.3">
      <c r="A82" t="s">
        <v>1024</v>
      </c>
      <c r="B82" t="s">
        <v>24</v>
      </c>
      <c r="C82">
        <v>61</v>
      </c>
      <c r="D82" t="s">
        <v>28</v>
      </c>
      <c r="E82">
        <v>2015</v>
      </c>
      <c r="F82">
        <v>40</v>
      </c>
      <c r="G82">
        <v>0.72583652200000004</v>
      </c>
      <c r="H82" t="s">
        <v>17</v>
      </c>
      <c r="I82" t="s">
        <v>63</v>
      </c>
      <c r="J82" t="s">
        <v>32</v>
      </c>
      <c r="K82" t="s">
        <v>109</v>
      </c>
      <c r="L82" t="s">
        <v>34</v>
      </c>
      <c r="M82" t="s">
        <v>37</v>
      </c>
      <c r="N82" t="s">
        <v>37</v>
      </c>
      <c r="O82" t="s">
        <v>1300</v>
      </c>
      <c r="P82">
        <v>854353</v>
      </c>
      <c r="Q82">
        <v>854353</v>
      </c>
      <c r="R82">
        <v>225229</v>
      </c>
      <c r="S82">
        <v>332519</v>
      </c>
      <c r="T82" t="s">
        <v>37</v>
      </c>
    </row>
    <row r="83" spans="1:20" x14ac:dyDescent="0.3">
      <c r="A83" t="s">
        <v>1025</v>
      </c>
      <c r="B83" t="s">
        <v>24</v>
      </c>
      <c r="C83">
        <v>49</v>
      </c>
      <c r="D83" t="s">
        <v>28</v>
      </c>
      <c r="E83">
        <v>2012</v>
      </c>
      <c r="F83">
        <v>20</v>
      </c>
      <c r="G83">
        <v>0.83021685499999998</v>
      </c>
      <c r="H83" t="s">
        <v>72</v>
      </c>
      <c r="I83" t="s">
        <v>50</v>
      </c>
      <c r="J83" t="s">
        <v>50</v>
      </c>
      <c r="K83" t="s">
        <v>50</v>
      </c>
      <c r="L83" t="s">
        <v>50</v>
      </c>
      <c r="M83" t="s">
        <v>22</v>
      </c>
      <c r="N83" t="s">
        <v>37</v>
      </c>
      <c r="O83" t="s">
        <v>22</v>
      </c>
      <c r="P83">
        <v>632917</v>
      </c>
      <c r="Q83">
        <v>0</v>
      </c>
      <c r="R83">
        <v>590235</v>
      </c>
      <c r="S83">
        <v>590235</v>
      </c>
      <c r="T83" t="s">
        <v>37</v>
      </c>
    </row>
    <row r="84" spans="1:20" x14ac:dyDescent="0.3">
      <c r="A84" t="s">
        <v>1026</v>
      </c>
      <c r="B84" t="s">
        <v>24</v>
      </c>
      <c r="C84">
        <v>49</v>
      </c>
      <c r="D84" t="s">
        <v>16</v>
      </c>
      <c r="E84">
        <v>2010</v>
      </c>
      <c r="F84">
        <v>25</v>
      </c>
      <c r="G84">
        <v>0.62448220700000001</v>
      </c>
      <c r="H84" t="s">
        <v>17</v>
      </c>
      <c r="I84" t="s">
        <v>63</v>
      </c>
      <c r="J84" t="s">
        <v>80</v>
      </c>
      <c r="K84" t="s">
        <v>78</v>
      </c>
      <c r="L84" t="s">
        <v>34</v>
      </c>
      <c r="M84" t="s">
        <v>22</v>
      </c>
      <c r="N84" t="s">
        <v>37</v>
      </c>
      <c r="O84" t="s">
        <v>1300</v>
      </c>
      <c r="P84">
        <v>534885</v>
      </c>
      <c r="Q84">
        <v>0</v>
      </c>
      <c r="R84">
        <v>220211</v>
      </c>
      <c r="S84">
        <v>257345</v>
      </c>
      <c r="T84" t="s">
        <v>37</v>
      </c>
    </row>
    <row r="85" spans="1:20" x14ac:dyDescent="0.3">
      <c r="A85" t="s">
        <v>1027</v>
      </c>
      <c r="B85" t="s">
        <v>24</v>
      </c>
      <c r="C85">
        <v>48</v>
      </c>
      <c r="D85" t="s">
        <v>414</v>
      </c>
      <c r="E85">
        <v>2016</v>
      </c>
      <c r="F85">
        <v>36</v>
      </c>
      <c r="G85">
        <v>0.29250800399999999</v>
      </c>
      <c r="H85" t="s">
        <v>17</v>
      </c>
      <c r="I85" t="s">
        <v>293</v>
      </c>
      <c r="J85" t="s">
        <v>32</v>
      </c>
      <c r="K85" t="s">
        <v>78</v>
      </c>
      <c r="L85" t="s">
        <v>21</v>
      </c>
      <c r="M85" t="s">
        <v>22</v>
      </c>
      <c r="N85" t="s">
        <v>22</v>
      </c>
      <c r="O85" t="s">
        <v>1299</v>
      </c>
      <c r="P85">
        <v>287506</v>
      </c>
      <c r="Q85">
        <v>0</v>
      </c>
      <c r="R85">
        <v>183386</v>
      </c>
      <c r="S85">
        <v>183386</v>
      </c>
      <c r="T85" t="s">
        <v>37</v>
      </c>
    </row>
    <row r="86" spans="1:20" x14ac:dyDescent="0.3">
      <c r="A86" t="s">
        <v>1028</v>
      </c>
      <c r="B86" t="s">
        <v>15</v>
      </c>
      <c r="C86">
        <v>61</v>
      </c>
      <c r="D86" t="s">
        <v>31</v>
      </c>
      <c r="E86">
        <v>2011</v>
      </c>
      <c r="F86">
        <v>25</v>
      </c>
      <c r="G86">
        <v>0.74463102999999997</v>
      </c>
      <c r="H86" t="s">
        <v>72</v>
      </c>
      <c r="I86" t="s">
        <v>46</v>
      </c>
      <c r="J86" t="s">
        <v>32</v>
      </c>
      <c r="K86" t="s">
        <v>43</v>
      </c>
      <c r="L86" t="s">
        <v>34</v>
      </c>
      <c r="M86" t="s">
        <v>37</v>
      </c>
      <c r="N86" t="s">
        <v>22</v>
      </c>
      <c r="O86" t="s">
        <v>1300</v>
      </c>
      <c r="P86">
        <v>777702</v>
      </c>
      <c r="Q86">
        <v>777702</v>
      </c>
      <c r="R86">
        <v>245476.61</v>
      </c>
      <c r="S86">
        <v>338287</v>
      </c>
      <c r="T86" t="s">
        <v>37</v>
      </c>
    </row>
    <row r="87" spans="1:20" x14ac:dyDescent="0.3">
      <c r="A87" t="s">
        <v>1029</v>
      </c>
      <c r="B87" t="s">
        <v>24</v>
      </c>
      <c r="C87">
        <v>25</v>
      </c>
      <c r="D87" t="s">
        <v>414</v>
      </c>
      <c r="E87">
        <v>2015</v>
      </c>
      <c r="F87">
        <v>31</v>
      </c>
      <c r="G87">
        <v>0.67027478299999999</v>
      </c>
      <c r="H87" t="s">
        <v>72</v>
      </c>
      <c r="I87" t="s">
        <v>63</v>
      </c>
      <c r="J87" t="s">
        <v>19</v>
      </c>
      <c r="K87" t="s">
        <v>20</v>
      </c>
      <c r="L87" t="s">
        <v>50</v>
      </c>
      <c r="M87" t="s">
        <v>22</v>
      </c>
      <c r="N87" t="s">
        <v>22</v>
      </c>
      <c r="O87" t="s">
        <v>1298</v>
      </c>
      <c r="P87">
        <v>190802</v>
      </c>
      <c r="Q87">
        <v>0</v>
      </c>
      <c r="R87">
        <v>895566</v>
      </c>
      <c r="S87">
        <v>895566</v>
      </c>
      <c r="T87" t="s">
        <v>37</v>
      </c>
    </row>
    <row r="88" spans="1:20" x14ac:dyDescent="0.3">
      <c r="A88" t="s">
        <v>1030</v>
      </c>
      <c r="B88" t="s">
        <v>24</v>
      </c>
      <c r="C88">
        <v>61</v>
      </c>
      <c r="D88" t="s">
        <v>16</v>
      </c>
      <c r="E88">
        <v>2014</v>
      </c>
      <c r="F88">
        <v>31</v>
      </c>
      <c r="G88">
        <v>0.755638382</v>
      </c>
      <c r="H88" t="s">
        <v>72</v>
      </c>
      <c r="I88" t="s">
        <v>63</v>
      </c>
      <c r="J88" t="s">
        <v>19</v>
      </c>
      <c r="K88" t="s">
        <v>78</v>
      </c>
      <c r="L88" t="s">
        <v>26</v>
      </c>
      <c r="M88" t="s">
        <v>37</v>
      </c>
      <c r="N88" t="s">
        <v>37</v>
      </c>
      <c r="O88" t="s">
        <v>22</v>
      </c>
      <c r="P88">
        <v>0</v>
      </c>
      <c r="Q88">
        <v>0</v>
      </c>
      <c r="R88">
        <v>172551</v>
      </c>
      <c r="S88">
        <v>579448</v>
      </c>
      <c r="T88" t="s">
        <v>37</v>
      </c>
    </row>
    <row r="89" spans="1:20" x14ac:dyDescent="0.3">
      <c r="A89" t="s">
        <v>1031</v>
      </c>
      <c r="B89" t="s">
        <v>24</v>
      </c>
      <c r="C89">
        <v>49</v>
      </c>
      <c r="D89" t="s">
        <v>25</v>
      </c>
      <c r="E89">
        <v>2007</v>
      </c>
      <c r="F89">
        <v>49</v>
      </c>
      <c r="G89">
        <v>0.83069579800000004</v>
      </c>
      <c r="H89" t="s">
        <v>72</v>
      </c>
      <c r="I89" t="s">
        <v>50</v>
      </c>
      <c r="J89" t="s">
        <v>50</v>
      </c>
      <c r="K89" t="s">
        <v>50</v>
      </c>
      <c r="L89" t="s">
        <v>50</v>
      </c>
      <c r="M89" t="s">
        <v>37</v>
      </c>
      <c r="N89" t="s">
        <v>37</v>
      </c>
      <c r="O89" t="s">
        <v>22</v>
      </c>
      <c r="P89">
        <v>0</v>
      </c>
      <c r="Q89">
        <v>0</v>
      </c>
      <c r="R89">
        <v>294742</v>
      </c>
      <c r="S89">
        <v>451744</v>
      </c>
      <c r="T89" t="s">
        <v>37</v>
      </c>
    </row>
    <row r="90" spans="1:20" x14ac:dyDescent="0.3">
      <c r="A90" t="s">
        <v>1032</v>
      </c>
      <c r="B90" t="s">
        <v>24</v>
      </c>
      <c r="C90">
        <v>61</v>
      </c>
      <c r="D90" t="s">
        <v>25</v>
      </c>
      <c r="E90">
        <v>2007</v>
      </c>
      <c r="F90">
        <v>36</v>
      </c>
      <c r="G90">
        <v>0.82092504200000005</v>
      </c>
      <c r="H90" t="s">
        <v>72</v>
      </c>
      <c r="I90" t="s">
        <v>63</v>
      </c>
      <c r="J90" t="s">
        <v>50</v>
      </c>
      <c r="K90" t="s">
        <v>50</v>
      </c>
      <c r="L90" t="s">
        <v>50</v>
      </c>
      <c r="M90" t="s">
        <v>37</v>
      </c>
      <c r="N90" t="s">
        <v>37</v>
      </c>
      <c r="O90" t="s">
        <v>22</v>
      </c>
      <c r="P90">
        <v>590721</v>
      </c>
      <c r="Q90">
        <v>590721</v>
      </c>
      <c r="R90">
        <v>350074</v>
      </c>
      <c r="S90">
        <v>428580</v>
      </c>
      <c r="T90" t="s">
        <v>37</v>
      </c>
    </row>
    <row r="91" spans="1:20" x14ac:dyDescent="0.3">
      <c r="A91" t="s">
        <v>1033</v>
      </c>
      <c r="B91" t="s">
        <v>24</v>
      </c>
      <c r="C91">
        <v>61</v>
      </c>
      <c r="D91" t="s">
        <v>28</v>
      </c>
      <c r="E91">
        <v>2015</v>
      </c>
      <c r="F91">
        <v>35</v>
      </c>
      <c r="G91">
        <v>0.726202609</v>
      </c>
      <c r="H91" t="s">
        <v>72</v>
      </c>
      <c r="I91" t="s">
        <v>54</v>
      </c>
      <c r="J91" t="s">
        <v>32</v>
      </c>
      <c r="K91" t="s">
        <v>43</v>
      </c>
      <c r="L91" t="s">
        <v>34</v>
      </c>
      <c r="M91" t="s">
        <v>37</v>
      </c>
      <c r="N91" t="s">
        <v>37</v>
      </c>
      <c r="O91" t="s">
        <v>1300</v>
      </c>
      <c r="P91">
        <v>848400</v>
      </c>
      <c r="Q91">
        <v>848400</v>
      </c>
      <c r="R91">
        <v>308147</v>
      </c>
      <c r="S91">
        <v>428736</v>
      </c>
      <c r="T91" t="s">
        <v>37</v>
      </c>
    </row>
    <row r="92" spans="1:20" x14ac:dyDescent="0.3">
      <c r="A92" t="s">
        <v>1034</v>
      </c>
      <c r="B92" t="s">
        <v>15</v>
      </c>
      <c r="C92">
        <v>61</v>
      </c>
      <c r="D92" t="s">
        <v>25</v>
      </c>
      <c r="E92">
        <v>2007</v>
      </c>
      <c r="F92">
        <v>36</v>
      </c>
      <c r="G92">
        <v>0.622808739</v>
      </c>
      <c r="H92" t="s">
        <v>72</v>
      </c>
      <c r="I92" t="s">
        <v>50</v>
      </c>
      <c r="J92" t="s">
        <v>50</v>
      </c>
      <c r="K92" t="s">
        <v>50</v>
      </c>
      <c r="L92" t="s">
        <v>50</v>
      </c>
      <c r="M92" t="s">
        <v>22</v>
      </c>
      <c r="N92" t="s">
        <v>22</v>
      </c>
      <c r="O92" t="s">
        <v>1300</v>
      </c>
      <c r="P92">
        <v>433055</v>
      </c>
      <c r="Q92">
        <v>0</v>
      </c>
      <c r="R92">
        <v>211610</v>
      </c>
      <c r="S92">
        <v>241220</v>
      </c>
      <c r="T92" t="s">
        <v>37</v>
      </c>
    </row>
    <row r="93" spans="1:20" x14ac:dyDescent="0.3">
      <c r="A93" t="s">
        <v>1035</v>
      </c>
      <c r="B93" t="s">
        <v>24</v>
      </c>
      <c r="C93">
        <v>60</v>
      </c>
      <c r="D93" t="s">
        <v>414</v>
      </c>
      <c r="E93">
        <v>2015</v>
      </c>
      <c r="F93">
        <v>36</v>
      </c>
      <c r="G93">
        <v>0.52824561400000003</v>
      </c>
      <c r="H93" t="s">
        <v>17</v>
      </c>
      <c r="I93" t="s">
        <v>50</v>
      </c>
      <c r="J93" t="s">
        <v>50</v>
      </c>
      <c r="K93" t="s">
        <v>50</v>
      </c>
      <c r="L93" t="s">
        <v>50</v>
      </c>
      <c r="M93" t="s">
        <v>37</v>
      </c>
      <c r="N93" t="s">
        <v>22</v>
      </c>
      <c r="O93" t="s">
        <v>1299</v>
      </c>
      <c r="P93">
        <v>599613</v>
      </c>
      <c r="Q93">
        <v>599613</v>
      </c>
      <c r="R93">
        <v>220050</v>
      </c>
      <c r="S93">
        <v>307650</v>
      </c>
      <c r="T93" t="s">
        <v>37</v>
      </c>
    </row>
    <row r="94" spans="1:20" x14ac:dyDescent="0.3">
      <c r="A94" t="s">
        <v>1036</v>
      </c>
      <c r="B94" t="s">
        <v>24</v>
      </c>
      <c r="C94">
        <v>37</v>
      </c>
      <c r="D94" t="s">
        <v>31</v>
      </c>
      <c r="E94">
        <v>2016</v>
      </c>
      <c r="F94">
        <v>31</v>
      </c>
      <c r="G94">
        <v>0.62745359199999995</v>
      </c>
      <c r="H94" t="s">
        <v>17</v>
      </c>
      <c r="I94" t="s">
        <v>63</v>
      </c>
      <c r="J94" t="s">
        <v>32</v>
      </c>
      <c r="K94" t="s">
        <v>227</v>
      </c>
      <c r="L94" t="s">
        <v>34</v>
      </c>
      <c r="M94" t="s">
        <v>22</v>
      </c>
      <c r="N94" t="s">
        <v>22</v>
      </c>
      <c r="O94" t="s">
        <v>22</v>
      </c>
      <c r="P94">
        <v>581563</v>
      </c>
      <c r="Q94">
        <v>0</v>
      </c>
      <c r="R94">
        <v>326100</v>
      </c>
      <c r="S94">
        <v>326100</v>
      </c>
      <c r="T94" t="s">
        <v>37</v>
      </c>
    </row>
    <row r="95" spans="1:20" x14ac:dyDescent="0.3">
      <c r="A95" t="s">
        <v>1037</v>
      </c>
      <c r="B95" t="s">
        <v>24</v>
      </c>
      <c r="C95">
        <v>61</v>
      </c>
      <c r="D95" t="s">
        <v>16</v>
      </c>
      <c r="E95">
        <v>2008</v>
      </c>
      <c r="F95">
        <v>33</v>
      </c>
      <c r="G95">
        <v>0.62245935500000005</v>
      </c>
      <c r="H95" t="s">
        <v>17</v>
      </c>
      <c r="I95" t="s">
        <v>63</v>
      </c>
      <c r="J95" t="s">
        <v>160</v>
      </c>
      <c r="K95" t="s">
        <v>20</v>
      </c>
      <c r="L95" t="s">
        <v>34</v>
      </c>
      <c r="M95" t="s">
        <v>22</v>
      </c>
      <c r="N95" t="s">
        <v>22</v>
      </c>
      <c r="O95" t="s">
        <v>1300</v>
      </c>
      <c r="P95">
        <v>449897</v>
      </c>
      <c r="Q95">
        <v>0</v>
      </c>
      <c r="R95">
        <v>203324</v>
      </c>
      <c r="S95">
        <v>203324</v>
      </c>
      <c r="T95" t="s">
        <v>37</v>
      </c>
    </row>
    <row r="96" spans="1:20" x14ac:dyDescent="0.3">
      <c r="A96" t="s">
        <v>1038</v>
      </c>
      <c r="B96" t="s">
        <v>24</v>
      </c>
      <c r="C96">
        <v>55</v>
      </c>
      <c r="D96" t="s">
        <v>16</v>
      </c>
      <c r="E96">
        <v>2010</v>
      </c>
      <c r="F96">
        <v>20</v>
      </c>
      <c r="G96">
        <v>0.62820744799999995</v>
      </c>
      <c r="H96" t="s">
        <v>72</v>
      </c>
      <c r="I96" t="s">
        <v>50</v>
      </c>
      <c r="J96" t="s">
        <v>50</v>
      </c>
      <c r="K96" t="s">
        <v>50</v>
      </c>
      <c r="L96" t="s">
        <v>50</v>
      </c>
      <c r="M96" t="s">
        <v>22</v>
      </c>
      <c r="N96" t="s">
        <v>37</v>
      </c>
      <c r="O96" t="s">
        <v>1300</v>
      </c>
      <c r="P96">
        <v>529717</v>
      </c>
      <c r="Q96">
        <v>0</v>
      </c>
      <c r="R96">
        <v>274664</v>
      </c>
      <c r="S96">
        <v>295792</v>
      </c>
      <c r="T96" t="s">
        <v>37</v>
      </c>
    </row>
    <row r="97" spans="1:20" x14ac:dyDescent="0.3">
      <c r="A97" t="s">
        <v>1039</v>
      </c>
      <c r="B97" t="s">
        <v>15</v>
      </c>
      <c r="C97">
        <v>61</v>
      </c>
      <c r="D97" t="s">
        <v>28</v>
      </c>
      <c r="E97">
        <v>2010</v>
      </c>
      <c r="F97">
        <v>32</v>
      </c>
      <c r="G97">
        <v>0.77031613799999998</v>
      </c>
      <c r="H97" t="s">
        <v>72</v>
      </c>
      <c r="I97" t="s">
        <v>50</v>
      </c>
      <c r="J97" t="s">
        <v>50</v>
      </c>
      <c r="K97" t="s">
        <v>50</v>
      </c>
      <c r="L97" t="s">
        <v>50</v>
      </c>
      <c r="M97" t="s">
        <v>22</v>
      </c>
      <c r="N97" t="s">
        <v>37</v>
      </c>
      <c r="O97" t="s">
        <v>1299</v>
      </c>
      <c r="P97">
        <v>614608</v>
      </c>
      <c r="Q97">
        <v>0</v>
      </c>
      <c r="R97">
        <v>430326</v>
      </c>
      <c r="S97">
        <v>454233</v>
      </c>
      <c r="T97" t="s">
        <v>37</v>
      </c>
    </row>
    <row r="98" spans="1:20" x14ac:dyDescent="0.3">
      <c r="A98" t="s">
        <v>1040</v>
      </c>
      <c r="B98" t="s">
        <v>15</v>
      </c>
      <c r="C98">
        <v>61</v>
      </c>
      <c r="D98" t="s">
        <v>414</v>
      </c>
      <c r="E98">
        <v>2015</v>
      </c>
      <c r="F98">
        <v>33</v>
      </c>
      <c r="G98">
        <v>0.82737565199999996</v>
      </c>
      <c r="H98" t="s">
        <v>72</v>
      </c>
      <c r="I98" t="s">
        <v>46</v>
      </c>
      <c r="J98" t="s">
        <v>19</v>
      </c>
      <c r="K98" t="s">
        <v>20</v>
      </c>
      <c r="L98" t="s">
        <v>26</v>
      </c>
      <c r="M98" t="s">
        <v>22</v>
      </c>
      <c r="N98" t="s">
        <v>22</v>
      </c>
      <c r="O98" t="s">
        <v>22</v>
      </c>
      <c r="P98">
        <v>826952</v>
      </c>
      <c r="Q98">
        <v>0</v>
      </c>
      <c r="R98">
        <v>626425.72</v>
      </c>
      <c r="S98">
        <v>643360</v>
      </c>
      <c r="T98" t="s">
        <v>37</v>
      </c>
    </row>
    <row r="99" spans="1:20" x14ac:dyDescent="0.3">
      <c r="A99" t="s">
        <v>1041</v>
      </c>
      <c r="B99" t="s">
        <v>15</v>
      </c>
      <c r="C99">
        <v>37</v>
      </c>
      <c r="D99" t="s">
        <v>68</v>
      </c>
      <c r="E99">
        <v>2012</v>
      </c>
      <c r="F99">
        <v>27</v>
      </c>
      <c r="G99">
        <v>0.688406607</v>
      </c>
      <c r="H99" t="s">
        <v>72</v>
      </c>
      <c r="I99" t="s">
        <v>46</v>
      </c>
      <c r="J99" t="s">
        <v>80</v>
      </c>
      <c r="K99" t="s">
        <v>109</v>
      </c>
      <c r="L99" t="s">
        <v>34</v>
      </c>
      <c r="M99" t="s">
        <v>37</v>
      </c>
      <c r="N99" t="s">
        <v>22</v>
      </c>
      <c r="O99" t="s">
        <v>1300</v>
      </c>
      <c r="P99">
        <v>647302</v>
      </c>
      <c r="Q99">
        <v>647302</v>
      </c>
      <c r="R99">
        <v>302387</v>
      </c>
      <c r="S99">
        <v>417872</v>
      </c>
      <c r="T99" t="s">
        <v>37</v>
      </c>
    </row>
    <row r="100" spans="1:20" x14ac:dyDescent="0.3">
      <c r="A100" t="s">
        <v>1042</v>
      </c>
      <c r="B100" t="s">
        <v>24</v>
      </c>
      <c r="C100">
        <v>49</v>
      </c>
      <c r="D100" t="s">
        <v>31</v>
      </c>
      <c r="E100">
        <v>2014</v>
      </c>
      <c r="F100">
        <v>22</v>
      </c>
      <c r="G100">
        <v>0.82564081600000006</v>
      </c>
      <c r="H100" t="s">
        <v>72</v>
      </c>
      <c r="I100" t="s">
        <v>50</v>
      </c>
      <c r="J100" t="s">
        <v>50</v>
      </c>
      <c r="K100" t="s">
        <v>50</v>
      </c>
      <c r="L100" t="s">
        <v>50</v>
      </c>
      <c r="M100" t="s">
        <v>37</v>
      </c>
      <c r="N100" t="s">
        <v>37</v>
      </c>
      <c r="O100" t="s">
        <v>1299</v>
      </c>
      <c r="P100">
        <v>766598</v>
      </c>
      <c r="Q100">
        <v>0</v>
      </c>
      <c r="R100">
        <v>616531</v>
      </c>
      <c r="S100">
        <v>683319</v>
      </c>
      <c r="T100" t="s">
        <v>37</v>
      </c>
    </row>
    <row r="101" spans="1:20" x14ac:dyDescent="0.3">
      <c r="A101" t="s">
        <v>1043</v>
      </c>
      <c r="B101" t="s">
        <v>24</v>
      </c>
      <c r="C101">
        <v>49</v>
      </c>
      <c r="D101" t="s">
        <v>68</v>
      </c>
      <c r="E101">
        <v>2012</v>
      </c>
      <c r="F101">
        <v>38</v>
      </c>
      <c r="G101">
        <v>0.83117685500000005</v>
      </c>
      <c r="H101" t="s">
        <v>17</v>
      </c>
      <c r="I101" t="s">
        <v>54</v>
      </c>
      <c r="J101" t="s">
        <v>32</v>
      </c>
      <c r="K101" t="s">
        <v>43</v>
      </c>
      <c r="L101" t="s">
        <v>34</v>
      </c>
      <c r="M101" t="s">
        <v>37</v>
      </c>
      <c r="N101" t="s">
        <v>22</v>
      </c>
      <c r="O101" t="s">
        <v>22</v>
      </c>
      <c r="P101">
        <v>772797</v>
      </c>
      <c r="Q101">
        <v>772797</v>
      </c>
      <c r="R101">
        <v>236143.76</v>
      </c>
      <c r="S101">
        <v>640920</v>
      </c>
      <c r="T101" t="s">
        <v>37</v>
      </c>
    </row>
    <row r="102" spans="1:20" x14ac:dyDescent="0.3">
      <c r="A102" t="s">
        <v>1044</v>
      </c>
      <c r="B102" t="s">
        <v>24</v>
      </c>
      <c r="C102">
        <v>61</v>
      </c>
      <c r="D102" t="s">
        <v>25</v>
      </c>
      <c r="E102">
        <v>2009</v>
      </c>
      <c r="F102">
        <v>22</v>
      </c>
      <c r="G102">
        <v>0.62155094899999996</v>
      </c>
      <c r="H102" t="s">
        <v>17</v>
      </c>
      <c r="I102" t="s">
        <v>50</v>
      </c>
      <c r="J102" t="s">
        <v>50</v>
      </c>
      <c r="K102" t="s">
        <v>50</v>
      </c>
      <c r="L102" t="s">
        <v>50</v>
      </c>
      <c r="M102" t="s">
        <v>22</v>
      </c>
      <c r="N102" t="s">
        <v>37</v>
      </c>
      <c r="O102" t="s">
        <v>22</v>
      </c>
      <c r="P102">
        <v>492130</v>
      </c>
      <c r="Q102">
        <v>0</v>
      </c>
      <c r="R102">
        <v>222013</v>
      </c>
      <c r="S102">
        <v>242196</v>
      </c>
      <c r="T102" t="s">
        <v>37</v>
      </c>
    </row>
    <row r="103" spans="1:20" x14ac:dyDescent="0.3">
      <c r="A103" t="s">
        <v>1045</v>
      </c>
      <c r="B103" t="s">
        <v>15</v>
      </c>
      <c r="C103">
        <v>61</v>
      </c>
      <c r="D103" t="s">
        <v>28</v>
      </c>
      <c r="E103">
        <v>2009</v>
      </c>
      <c r="F103">
        <v>39</v>
      </c>
      <c r="G103">
        <v>0.76657193999999995</v>
      </c>
      <c r="H103" t="s">
        <v>72</v>
      </c>
      <c r="I103" t="s">
        <v>54</v>
      </c>
      <c r="J103" t="s">
        <v>19</v>
      </c>
      <c r="K103" t="s">
        <v>109</v>
      </c>
      <c r="L103" t="s">
        <v>26</v>
      </c>
      <c r="M103" t="s">
        <v>37</v>
      </c>
      <c r="N103" t="s">
        <v>22</v>
      </c>
      <c r="O103" t="s">
        <v>22</v>
      </c>
      <c r="P103">
        <v>663386</v>
      </c>
      <c r="Q103">
        <v>0</v>
      </c>
      <c r="R103">
        <v>324838.90999999997</v>
      </c>
      <c r="S103">
        <v>477162</v>
      </c>
      <c r="T103" t="s">
        <v>37</v>
      </c>
    </row>
    <row r="104" spans="1:20" x14ac:dyDescent="0.3">
      <c r="A104" t="s">
        <v>1046</v>
      </c>
      <c r="B104" t="s">
        <v>24</v>
      </c>
      <c r="C104">
        <v>61</v>
      </c>
      <c r="D104" t="s">
        <v>28</v>
      </c>
      <c r="E104">
        <v>2011</v>
      </c>
      <c r="F104">
        <v>18</v>
      </c>
      <c r="G104">
        <v>0.62216577100000003</v>
      </c>
      <c r="H104" t="s">
        <v>17</v>
      </c>
      <c r="I104" t="s">
        <v>50</v>
      </c>
      <c r="J104" t="s">
        <v>50</v>
      </c>
      <c r="K104" t="s">
        <v>50</v>
      </c>
      <c r="L104" t="s">
        <v>50</v>
      </c>
      <c r="M104" t="s">
        <v>37</v>
      </c>
      <c r="N104" t="s">
        <v>37</v>
      </c>
      <c r="O104" t="s">
        <v>1299</v>
      </c>
      <c r="P104">
        <v>577208</v>
      </c>
      <c r="Q104">
        <v>577208</v>
      </c>
      <c r="R104">
        <v>127169</v>
      </c>
      <c r="S104">
        <v>208190</v>
      </c>
      <c r="T104" t="s">
        <v>37</v>
      </c>
    </row>
    <row r="105" spans="1:20" x14ac:dyDescent="0.3">
      <c r="A105" t="s">
        <v>1047</v>
      </c>
      <c r="B105" t="s">
        <v>15</v>
      </c>
      <c r="C105">
        <v>61</v>
      </c>
      <c r="D105" t="s">
        <v>31</v>
      </c>
      <c r="E105">
        <v>2013</v>
      </c>
      <c r="F105">
        <v>39</v>
      </c>
      <c r="G105">
        <v>0.77908285700000002</v>
      </c>
      <c r="H105" t="s">
        <v>72</v>
      </c>
      <c r="I105" t="s">
        <v>50</v>
      </c>
      <c r="J105" t="s">
        <v>50</v>
      </c>
      <c r="K105" t="s">
        <v>50</v>
      </c>
      <c r="L105" t="s">
        <v>50</v>
      </c>
      <c r="M105" t="s">
        <v>22</v>
      </c>
      <c r="N105" t="s">
        <v>37</v>
      </c>
      <c r="O105" t="s">
        <v>1299</v>
      </c>
      <c r="P105">
        <v>726398</v>
      </c>
      <c r="Q105">
        <v>0</v>
      </c>
      <c r="R105">
        <v>518652</v>
      </c>
      <c r="S105">
        <v>547466</v>
      </c>
      <c r="T105" t="s">
        <v>37</v>
      </c>
    </row>
    <row r="106" spans="1:20" x14ac:dyDescent="0.3">
      <c r="A106" t="s">
        <v>1048</v>
      </c>
      <c r="B106" t="s">
        <v>24</v>
      </c>
      <c r="C106">
        <v>61</v>
      </c>
      <c r="D106" t="s">
        <v>28</v>
      </c>
      <c r="E106">
        <v>2012</v>
      </c>
      <c r="F106">
        <v>66</v>
      </c>
      <c r="G106">
        <v>0.658889057</v>
      </c>
      <c r="H106" t="s">
        <v>72</v>
      </c>
      <c r="I106" t="s">
        <v>50</v>
      </c>
      <c r="J106" t="s">
        <v>50</v>
      </c>
      <c r="K106" t="s">
        <v>50</v>
      </c>
      <c r="L106" t="s">
        <v>50</v>
      </c>
      <c r="M106" t="s">
        <v>22</v>
      </c>
      <c r="N106" t="s">
        <v>22</v>
      </c>
      <c r="O106" t="s">
        <v>22</v>
      </c>
      <c r="P106">
        <v>527121</v>
      </c>
      <c r="Q106">
        <v>0</v>
      </c>
      <c r="R106">
        <v>433839</v>
      </c>
      <c r="S106">
        <v>433839</v>
      </c>
      <c r="T106" t="s">
        <v>37</v>
      </c>
    </row>
    <row r="107" spans="1:20" x14ac:dyDescent="0.3">
      <c r="A107" t="s">
        <v>1049</v>
      </c>
      <c r="B107" t="s">
        <v>15</v>
      </c>
      <c r="C107">
        <v>61</v>
      </c>
      <c r="D107" t="s">
        <v>68</v>
      </c>
      <c r="E107">
        <v>2008</v>
      </c>
      <c r="F107">
        <v>22</v>
      </c>
      <c r="G107">
        <v>0.62720387099999997</v>
      </c>
      <c r="H107" t="s">
        <v>17</v>
      </c>
      <c r="I107" t="s">
        <v>54</v>
      </c>
      <c r="J107" t="s">
        <v>19</v>
      </c>
      <c r="K107" t="s">
        <v>43</v>
      </c>
      <c r="L107" t="s">
        <v>21</v>
      </c>
      <c r="M107" t="s">
        <v>22</v>
      </c>
      <c r="N107" t="s">
        <v>22</v>
      </c>
      <c r="O107" t="s">
        <v>22</v>
      </c>
      <c r="P107">
        <v>456579</v>
      </c>
      <c r="Q107">
        <v>0</v>
      </c>
      <c r="R107">
        <v>287719.06</v>
      </c>
      <c r="S107">
        <v>337040</v>
      </c>
      <c r="T107" t="s">
        <v>37</v>
      </c>
    </row>
    <row r="108" spans="1:20" x14ac:dyDescent="0.3">
      <c r="A108" t="s">
        <v>1050</v>
      </c>
      <c r="B108" t="s">
        <v>15</v>
      </c>
      <c r="C108">
        <v>61</v>
      </c>
      <c r="D108" t="s">
        <v>68</v>
      </c>
      <c r="E108">
        <v>2011</v>
      </c>
      <c r="F108">
        <v>27</v>
      </c>
      <c r="G108">
        <v>0.64054916100000003</v>
      </c>
      <c r="H108" t="s">
        <v>72</v>
      </c>
      <c r="I108" t="s">
        <v>63</v>
      </c>
      <c r="J108" t="s">
        <v>19</v>
      </c>
      <c r="K108" t="s">
        <v>20</v>
      </c>
      <c r="L108" t="s">
        <v>50</v>
      </c>
      <c r="M108" t="s">
        <v>22</v>
      </c>
      <c r="N108" t="s">
        <v>22</v>
      </c>
      <c r="O108" t="s">
        <v>22</v>
      </c>
      <c r="P108">
        <v>560797</v>
      </c>
      <c r="Q108">
        <v>0</v>
      </c>
      <c r="R108">
        <v>403351</v>
      </c>
      <c r="S108">
        <v>424580</v>
      </c>
      <c r="T108" t="s">
        <v>37</v>
      </c>
    </row>
    <row r="109" spans="1:20" x14ac:dyDescent="0.3">
      <c r="A109" t="s">
        <v>1051</v>
      </c>
      <c r="B109" t="s">
        <v>24</v>
      </c>
      <c r="C109">
        <v>61</v>
      </c>
      <c r="D109" t="s">
        <v>31</v>
      </c>
      <c r="E109">
        <v>2013</v>
      </c>
      <c r="F109">
        <v>19</v>
      </c>
      <c r="G109">
        <v>0.62246000000000001</v>
      </c>
      <c r="H109" t="s">
        <v>17</v>
      </c>
      <c r="I109" t="s">
        <v>50</v>
      </c>
      <c r="J109" t="s">
        <v>50</v>
      </c>
      <c r="K109" t="s">
        <v>50</v>
      </c>
      <c r="L109" t="s">
        <v>50</v>
      </c>
      <c r="M109" t="s">
        <v>22</v>
      </c>
      <c r="N109" t="s">
        <v>37</v>
      </c>
      <c r="O109" t="s">
        <v>22</v>
      </c>
      <c r="P109">
        <v>609540</v>
      </c>
      <c r="Q109">
        <v>0</v>
      </c>
      <c r="R109">
        <v>245958</v>
      </c>
      <c r="S109">
        <v>270358</v>
      </c>
      <c r="T109" t="s">
        <v>37</v>
      </c>
    </row>
    <row r="110" spans="1:20" x14ac:dyDescent="0.3">
      <c r="A110" t="s">
        <v>1052</v>
      </c>
      <c r="B110" t="s">
        <v>24</v>
      </c>
      <c r="C110">
        <v>61</v>
      </c>
      <c r="D110" t="s">
        <v>28</v>
      </c>
      <c r="E110">
        <v>2014</v>
      </c>
      <c r="F110">
        <v>48</v>
      </c>
      <c r="G110">
        <v>0.82788254299999997</v>
      </c>
      <c r="H110" t="s">
        <v>72</v>
      </c>
      <c r="I110" t="s">
        <v>146</v>
      </c>
      <c r="J110" t="s">
        <v>50</v>
      </c>
      <c r="K110" t="s">
        <v>50</v>
      </c>
      <c r="L110" t="s">
        <v>50</v>
      </c>
      <c r="M110" t="s">
        <v>22</v>
      </c>
      <c r="N110" t="s">
        <v>37</v>
      </c>
      <c r="O110" t="s">
        <v>22</v>
      </c>
      <c r="P110">
        <v>791284</v>
      </c>
      <c r="Q110">
        <v>0</v>
      </c>
      <c r="R110">
        <v>566263.31999999995</v>
      </c>
      <c r="S110">
        <v>589722</v>
      </c>
      <c r="T110" t="s">
        <v>37</v>
      </c>
    </row>
    <row r="111" spans="1:20" x14ac:dyDescent="0.3">
      <c r="A111" t="s">
        <v>1053</v>
      </c>
      <c r="B111" t="s">
        <v>24</v>
      </c>
      <c r="C111">
        <v>49</v>
      </c>
      <c r="D111" t="s">
        <v>31</v>
      </c>
      <c r="E111">
        <v>2014</v>
      </c>
      <c r="F111">
        <v>24</v>
      </c>
      <c r="G111">
        <v>0.78793618499999996</v>
      </c>
      <c r="H111" t="s">
        <v>72</v>
      </c>
      <c r="I111" t="s">
        <v>146</v>
      </c>
      <c r="J111" t="s">
        <v>50</v>
      </c>
      <c r="K111" t="s">
        <v>50</v>
      </c>
      <c r="L111" t="s">
        <v>50</v>
      </c>
      <c r="M111" t="s">
        <v>37</v>
      </c>
      <c r="N111" t="s">
        <v>37</v>
      </c>
      <c r="O111" t="s">
        <v>22</v>
      </c>
      <c r="P111">
        <v>1016539</v>
      </c>
      <c r="Q111">
        <v>1016539</v>
      </c>
      <c r="R111">
        <v>394641</v>
      </c>
      <c r="S111">
        <v>624116</v>
      </c>
      <c r="T111" t="s">
        <v>37</v>
      </c>
    </row>
    <row r="112" spans="1:20" x14ac:dyDescent="0.3">
      <c r="A112" t="s">
        <v>1054</v>
      </c>
      <c r="B112" t="s">
        <v>24</v>
      </c>
      <c r="C112">
        <v>49</v>
      </c>
      <c r="D112" t="s">
        <v>68</v>
      </c>
      <c r="E112">
        <v>2008</v>
      </c>
      <c r="F112">
        <v>30</v>
      </c>
      <c r="G112">
        <v>0.44189032299999997</v>
      </c>
      <c r="H112" t="s">
        <v>72</v>
      </c>
      <c r="I112" t="s">
        <v>63</v>
      </c>
      <c r="J112" t="s">
        <v>80</v>
      </c>
      <c r="K112" t="s">
        <v>78</v>
      </c>
      <c r="L112" t="s">
        <v>34</v>
      </c>
      <c r="M112" t="s">
        <v>22</v>
      </c>
      <c r="N112" t="s">
        <v>22</v>
      </c>
      <c r="O112" t="s">
        <v>22</v>
      </c>
      <c r="P112">
        <v>257116</v>
      </c>
      <c r="Q112">
        <v>0</v>
      </c>
      <c r="R112">
        <v>268860</v>
      </c>
      <c r="S112">
        <v>268860</v>
      </c>
      <c r="T112" t="s">
        <v>37</v>
      </c>
    </row>
    <row r="113" spans="1:20" x14ac:dyDescent="0.3">
      <c r="A113" t="s">
        <v>1055</v>
      </c>
      <c r="B113" t="s">
        <v>24</v>
      </c>
      <c r="C113">
        <v>61</v>
      </c>
      <c r="D113" t="s">
        <v>16</v>
      </c>
      <c r="E113">
        <v>2014</v>
      </c>
      <c r="F113">
        <v>23</v>
      </c>
      <c r="G113">
        <v>0.78304214299999997</v>
      </c>
      <c r="H113" t="s">
        <v>72</v>
      </c>
      <c r="I113" t="s">
        <v>63</v>
      </c>
      <c r="J113" t="s">
        <v>80</v>
      </c>
      <c r="K113" t="s">
        <v>43</v>
      </c>
      <c r="L113" t="s">
        <v>34</v>
      </c>
      <c r="M113" t="s">
        <v>22</v>
      </c>
      <c r="N113" t="s">
        <v>37</v>
      </c>
      <c r="O113" t="s">
        <v>1299</v>
      </c>
      <c r="P113">
        <v>922547</v>
      </c>
      <c r="Q113">
        <v>0</v>
      </c>
      <c r="R113">
        <v>627487.47</v>
      </c>
      <c r="S113">
        <v>680253</v>
      </c>
      <c r="T113" t="s">
        <v>37</v>
      </c>
    </row>
    <row r="114" spans="1:20" x14ac:dyDescent="0.3">
      <c r="A114" t="s">
        <v>1056</v>
      </c>
      <c r="B114" t="s">
        <v>24</v>
      </c>
      <c r="C114">
        <v>61</v>
      </c>
      <c r="D114" t="s">
        <v>25</v>
      </c>
      <c r="E114">
        <v>2016</v>
      </c>
      <c r="F114">
        <v>40</v>
      </c>
      <c r="G114">
        <v>0.73180533599999997</v>
      </c>
      <c r="H114" t="s">
        <v>17</v>
      </c>
      <c r="I114" t="s">
        <v>146</v>
      </c>
      <c r="J114" t="s">
        <v>80</v>
      </c>
      <c r="K114" t="s">
        <v>109</v>
      </c>
      <c r="L114" t="s">
        <v>34</v>
      </c>
      <c r="M114" t="s">
        <v>37</v>
      </c>
      <c r="N114" t="s">
        <v>37</v>
      </c>
      <c r="O114" t="s">
        <v>1300</v>
      </c>
      <c r="P114">
        <v>946159</v>
      </c>
      <c r="Q114">
        <v>946159</v>
      </c>
      <c r="R114">
        <v>220768</v>
      </c>
      <c r="S114">
        <v>343816</v>
      </c>
      <c r="T114" t="s">
        <v>37</v>
      </c>
    </row>
    <row r="115" spans="1:20" x14ac:dyDescent="0.3">
      <c r="A115" t="s">
        <v>1057</v>
      </c>
      <c r="B115" t="s">
        <v>24</v>
      </c>
      <c r="C115">
        <v>49</v>
      </c>
      <c r="D115" t="s">
        <v>31</v>
      </c>
      <c r="E115">
        <v>2011</v>
      </c>
      <c r="F115">
        <v>32</v>
      </c>
      <c r="G115">
        <v>0.62313909700000003</v>
      </c>
      <c r="H115" t="s">
        <v>17</v>
      </c>
      <c r="I115" t="s">
        <v>54</v>
      </c>
      <c r="J115" t="s">
        <v>32</v>
      </c>
      <c r="K115" t="s">
        <v>109</v>
      </c>
      <c r="L115" t="s">
        <v>34</v>
      </c>
      <c r="M115" t="s">
        <v>22</v>
      </c>
      <c r="N115" t="s">
        <v>37</v>
      </c>
      <c r="O115" t="s">
        <v>22</v>
      </c>
      <c r="P115">
        <v>583188</v>
      </c>
      <c r="Q115">
        <v>0</v>
      </c>
      <c r="R115">
        <v>224950</v>
      </c>
      <c r="S115">
        <v>273075</v>
      </c>
      <c r="T115" t="s">
        <v>37</v>
      </c>
    </row>
    <row r="116" spans="1:20" x14ac:dyDescent="0.3">
      <c r="A116" t="s">
        <v>1058</v>
      </c>
      <c r="B116" t="s">
        <v>15</v>
      </c>
      <c r="C116">
        <v>49</v>
      </c>
      <c r="D116" t="s">
        <v>68</v>
      </c>
      <c r="E116">
        <v>2005</v>
      </c>
      <c r="F116">
        <v>32</v>
      </c>
      <c r="G116">
        <v>0.82608149500000005</v>
      </c>
      <c r="H116" t="s">
        <v>17</v>
      </c>
      <c r="I116" t="s">
        <v>50</v>
      </c>
      <c r="J116" t="s">
        <v>50</v>
      </c>
      <c r="K116" t="s">
        <v>50</v>
      </c>
      <c r="L116" t="s">
        <v>50</v>
      </c>
      <c r="M116" t="s">
        <v>22</v>
      </c>
      <c r="N116" t="s">
        <v>37</v>
      </c>
      <c r="O116" t="s">
        <v>22</v>
      </c>
      <c r="P116">
        <v>409007</v>
      </c>
      <c r="Q116">
        <v>0</v>
      </c>
      <c r="R116">
        <v>349315</v>
      </c>
      <c r="S116">
        <v>391041</v>
      </c>
      <c r="T116" t="s">
        <v>37</v>
      </c>
    </row>
    <row r="117" spans="1:20" x14ac:dyDescent="0.3">
      <c r="A117" t="s">
        <v>1059</v>
      </c>
      <c r="B117" t="s">
        <v>24</v>
      </c>
      <c r="C117">
        <v>61</v>
      </c>
      <c r="D117" t="s">
        <v>16</v>
      </c>
      <c r="E117">
        <v>2007</v>
      </c>
      <c r="F117">
        <v>39</v>
      </c>
      <c r="G117">
        <v>0.76574117600000002</v>
      </c>
      <c r="H117" t="s">
        <v>72</v>
      </c>
      <c r="I117" t="s">
        <v>63</v>
      </c>
      <c r="J117" t="s">
        <v>50</v>
      </c>
      <c r="K117" t="s">
        <v>50</v>
      </c>
      <c r="L117" t="s">
        <v>50</v>
      </c>
      <c r="M117" t="s">
        <v>22</v>
      </c>
      <c r="N117" t="s">
        <v>37</v>
      </c>
      <c r="O117" t="s">
        <v>22</v>
      </c>
      <c r="P117">
        <v>479676</v>
      </c>
      <c r="Q117">
        <v>0</v>
      </c>
      <c r="R117">
        <v>406160</v>
      </c>
      <c r="S117">
        <v>406160</v>
      </c>
      <c r="T117" t="s">
        <v>37</v>
      </c>
    </row>
    <row r="118" spans="1:20" x14ac:dyDescent="0.3">
      <c r="A118" t="s">
        <v>1060</v>
      </c>
      <c r="B118" t="s">
        <v>24</v>
      </c>
      <c r="C118">
        <v>61</v>
      </c>
      <c r="D118" t="s">
        <v>68</v>
      </c>
      <c r="E118">
        <v>2013</v>
      </c>
      <c r="F118">
        <v>52</v>
      </c>
      <c r="G118">
        <v>0.758892381</v>
      </c>
      <c r="H118" t="s">
        <v>72</v>
      </c>
      <c r="I118" t="s">
        <v>63</v>
      </c>
      <c r="J118" t="s">
        <v>19</v>
      </c>
      <c r="K118" t="s">
        <v>20</v>
      </c>
      <c r="L118" t="s">
        <v>50</v>
      </c>
      <c r="M118" t="s">
        <v>37</v>
      </c>
      <c r="N118" t="s">
        <v>22</v>
      </c>
      <c r="O118" t="s">
        <v>22</v>
      </c>
      <c r="P118">
        <v>751948</v>
      </c>
      <c r="Q118">
        <v>751948</v>
      </c>
      <c r="R118">
        <v>422851.48</v>
      </c>
      <c r="S118">
        <v>525559</v>
      </c>
      <c r="T118" t="s">
        <v>37</v>
      </c>
    </row>
    <row r="119" spans="1:20" x14ac:dyDescent="0.3">
      <c r="A119" t="s">
        <v>1061</v>
      </c>
      <c r="B119" t="s">
        <v>24</v>
      </c>
      <c r="C119">
        <v>49</v>
      </c>
      <c r="D119" t="s">
        <v>16</v>
      </c>
      <c r="E119">
        <v>2014</v>
      </c>
      <c r="F119">
        <v>59</v>
      </c>
      <c r="G119">
        <v>0.62042358399999997</v>
      </c>
      <c r="H119" t="s">
        <v>72</v>
      </c>
      <c r="I119" t="s">
        <v>293</v>
      </c>
      <c r="J119" t="s">
        <v>32</v>
      </c>
      <c r="K119" t="s">
        <v>109</v>
      </c>
      <c r="L119" t="s">
        <v>26</v>
      </c>
      <c r="M119" t="s">
        <v>22</v>
      </c>
      <c r="N119" t="s">
        <v>22</v>
      </c>
      <c r="O119" t="s">
        <v>37</v>
      </c>
      <c r="P119">
        <v>496450</v>
      </c>
      <c r="Q119">
        <v>0</v>
      </c>
      <c r="R119">
        <v>408412</v>
      </c>
      <c r="S119">
        <v>460971</v>
      </c>
      <c r="T119" t="s">
        <v>37</v>
      </c>
    </row>
    <row r="120" spans="1:20" x14ac:dyDescent="0.3">
      <c r="A120" t="s">
        <v>1062</v>
      </c>
      <c r="B120" t="s">
        <v>24</v>
      </c>
      <c r="C120">
        <v>61</v>
      </c>
      <c r="D120" t="s">
        <v>16</v>
      </c>
      <c r="E120">
        <v>2008</v>
      </c>
      <c r="F120">
        <v>20</v>
      </c>
      <c r="G120">
        <v>0.62245941999999999</v>
      </c>
      <c r="H120" t="s">
        <v>17</v>
      </c>
      <c r="I120" t="s">
        <v>50</v>
      </c>
      <c r="J120" t="s">
        <v>50</v>
      </c>
      <c r="K120" t="s">
        <v>50</v>
      </c>
      <c r="L120" t="s">
        <v>50</v>
      </c>
      <c r="M120" t="s">
        <v>22</v>
      </c>
      <c r="N120" t="s">
        <v>37</v>
      </c>
      <c r="O120" t="s">
        <v>1299</v>
      </c>
      <c r="P120">
        <v>417075</v>
      </c>
      <c r="Q120">
        <v>0</v>
      </c>
      <c r="R120">
        <v>165992.88</v>
      </c>
      <c r="S120">
        <v>181742</v>
      </c>
      <c r="T120" t="s">
        <v>37</v>
      </c>
    </row>
    <row r="121" spans="1:20" x14ac:dyDescent="0.3">
      <c r="A121" t="s">
        <v>1063</v>
      </c>
      <c r="B121" t="s">
        <v>24</v>
      </c>
      <c r="C121">
        <v>36</v>
      </c>
      <c r="D121" t="s">
        <v>28</v>
      </c>
      <c r="E121">
        <v>2008</v>
      </c>
      <c r="F121">
        <v>32</v>
      </c>
      <c r="G121">
        <v>0.55251612900000002</v>
      </c>
      <c r="H121" t="s">
        <v>72</v>
      </c>
      <c r="I121" t="s">
        <v>293</v>
      </c>
      <c r="J121" t="s">
        <v>32</v>
      </c>
      <c r="K121" t="s">
        <v>227</v>
      </c>
      <c r="L121" t="s">
        <v>21</v>
      </c>
      <c r="M121" t="s">
        <v>37</v>
      </c>
      <c r="N121" t="s">
        <v>22</v>
      </c>
      <c r="O121" t="s">
        <v>1299</v>
      </c>
      <c r="P121">
        <v>384311</v>
      </c>
      <c r="Q121">
        <v>384311</v>
      </c>
      <c r="R121">
        <v>119633</v>
      </c>
      <c r="S121">
        <v>235596</v>
      </c>
      <c r="T121" t="s">
        <v>37</v>
      </c>
    </row>
    <row r="122" spans="1:20" x14ac:dyDescent="0.3">
      <c r="A122" t="s">
        <v>1064</v>
      </c>
      <c r="B122" t="s">
        <v>24</v>
      </c>
      <c r="C122">
        <v>49</v>
      </c>
      <c r="D122" t="s">
        <v>31</v>
      </c>
      <c r="E122">
        <v>2008</v>
      </c>
      <c r="F122">
        <v>19</v>
      </c>
      <c r="G122">
        <v>0.62448258099999998</v>
      </c>
      <c r="H122" t="s">
        <v>17</v>
      </c>
      <c r="I122" t="s">
        <v>50</v>
      </c>
      <c r="J122" t="s">
        <v>50</v>
      </c>
      <c r="K122" t="s">
        <v>50</v>
      </c>
      <c r="L122" t="s">
        <v>50</v>
      </c>
      <c r="M122" t="s">
        <v>22</v>
      </c>
      <c r="N122" t="s">
        <v>37</v>
      </c>
      <c r="O122" t="s">
        <v>22</v>
      </c>
      <c r="P122">
        <v>451058</v>
      </c>
      <c r="Q122">
        <v>0</v>
      </c>
      <c r="R122">
        <v>198827</v>
      </c>
      <c r="S122">
        <v>243312</v>
      </c>
      <c r="T122" t="s">
        <v>37</v>
      </c>
    </row>
    <row r="123" spans="1:20" x14ac:dyDescent="0.3">
      <c r="A123" t="s">
        <v>1065</v>
      </c>
      <c r="B123" t="s">
        <v>24</v>
      </c>
      <c r="C123">
        <v>49</v>
      </c>
      <c r="D123" t="s">
        <v>31</v>
      </c>
      <c r="E123">
        <v>2008</v>
      </c>
      <c r="F123">
        <v>20</v>
      </c>
      <c r="G123">
        <v>0.71845652199999999</v>
      </c>
      <c r="H123" t="s">
        <v>17</v>
      </c>
      <c r="I123" t="s">
        <v>50</v>
      </c>
      <c r="J123" t="s">
        <v>50</v>
      </c>
      <c r="K123" t="s">
        <v>50</v>
      </c>
      <c r="L123" t="s">
        <v>50</v>
      </c>
      <c r="M123" t="s">
        <v>37</v>
      </c>
      <c r="N123" t="s">
        <v>37</v>
      </c>
      <c r="O123" t="s">
        <v>1299</v>
      </c>
      <c r="P123">
        <v>526887</v>
      </c>
      <c r="Q123">
        <v>526887</v>
      </c>
      <c r="R123">
        <v>120702</v>
      </c>
      <c r="S123">
        <v>203630</v>
      </c>
      <c r="T123" t="s">
        <v>37</v>
      </c>
    </row>
    <row r="124" spans="1:20" x14ac:dyDescent="0.3">
      <c r="A124" t="s">
        <v>1066</v>
      </c>
      <c r="B124" t="s">
        <v>24</v>
      </c>
      <c r="C124">
        <v>49</v>
      </c>
      <c r="D124" t="s">
        <v>31</v>
      </c>
      <c r="E124">
        <v>2006</v>
      </c>
      <c r="F124">
        <v>18</v>
      </c>
      <c r="G124">
        <v>0.62448292699999997</v>
      </c>
      <c r="H124" t="s">
        <v>17</v>
      </c>
      <c r="I124" t="s">
        <v>50</v>
      </c>
      <c r="J124" t="s">
        <v>50</v>
      </c>
      <c r="K124" t="s">
        <v>50</v>
      </c>
      <c r="L124" t="s">
        <v>50</v>
      </c>
      <c r="M124" t="s">
        <v>22</v>
      </c>
      <c r="N124" t="s">
        <v>22</v>
      </c>
      <c r="O124" t="s">
        <v>22</v>
      </c>
      <c r="P124">
        <v>359693</v>
      </c>
      <c r="Q124">
        <v>0</v>
      </c>
      <c r="R124">
        <v>146330</v>
      </c>
      <c r="S124">
        <v>178794</v>
      </c>
      <c r="T124" t="s">
        <v>37</v>
      </c>
    </row>
    <row r="125" spans="1:20" x14ac:dyDescent="0.3">
      <c r="A125" t="s">
        <v>1067</v>
      </c>
      <c r="B125" t="s">
        <v>24</v>
      </c>
      <c r="C125">
        <v>49</v>
      </c>
      <c r="D125" t="s">
        <v>31</v>
      </c>
      <c r="E125">
        <v>2006</v>
      </c>
      <c r="F125">
        <v>23</v>
      </c>
      <c r="G125">
        <v>0.62448292699999997</v>
      </c>
      <c r="H125" t="s">
        <v>17</v>
      </c>
      <c r="I125" t="s">
        <v>50</v>
      </c>
      <c r="J125" t="s">
        <v>50</v>
      </c>
      <c r="K125" t="s">
        <v>50</v>
      </c>
      <c r="L125" t="s">
        <v>50</v>
      </c>
      <c r="M125" t="s">
        <v>37</v>
      </c>
      <c r="N125" t="s">
        <v>22</v>
      </c>
      <c r="O125" t="s">
        <v>1299</v>
      </c>
      <c r="P125">
        <v>0</v>
      </c>
      <c r="Q125">
        <v>0</v>
      </c>
      <c r="R125">
        <v>48783</v>
      </c>
      <c r="S125">
        <v>178849</v>
      </c>
      <c r="T125" t="s">
        <v>37</v>
      </c>
    </row>
    <row r="126" spans="1:20" x14ac:dyDescent="0.3">
      <c r="A126" t="s">
        <v>1068</v>
      </c>
      <c r="B126" t="s">
        <v>15</v>
      </c>
      <c r="C126">
        <v>49</v>
      </c>
      <c r="D126" t="s">
        <v>28</v>
      </c>
      <c r="E126">
        <v>2006</v>
      </c>
      <c r="F126">
        <v>42</v>
      </c>
      <c r="G126">
        <v>0.83117714300000001</v>
      </c>
      <c r="H126" t="s">
        <v>72</v>
      </c>
      <c r="I126" t="s">
        <v>54</v>
      </c>
      <c r="J126" t="s">
        <v>32</v>
      </c>
      <c r="K126" t="s">
        <v>78</v>
      </c>
      <c r="L126" t="s">
        <v>34</v>
      </c>
      <c r="M126" t="s">
        <v>37</v>
      </c>
      <c r="N126" t="s">
        <v>37</v>
      </c>
      <c r="O126" t="s">
        <v>22</v>
      </c>
      <c r="P126">
        <v>0</v>
      </c>
      <c r="Q126">
        <v>0</v>
      </c>
      <c r="R126">
        <v>75360</v>
      </c>
      <c r="S126">
        <v>430920</v>
      </c>
      <c r="T126" t="s">
        <v>37</v>
      </c>
    </row>
    <row r="127" spans="1:20" x14ac:dyDescent="0.3">
      <c r="A127" t="s">
        <v>1069</v>
      </c>
      <c r="B127" t="s">
        <v>24</v>
      </c>
      <c r="C127">
        <v>49</v>
      </c>
      <c r="D127" t="s">
        <v>31</v>
      </c>
      <c r="E127">
        <v>2008</v>
      </c>
      <c r="F127">
        <v>20</v>
      </c>
      <c r="G127">
        <v>0.62448260899999997</v>
      </c>
      <c r="H127" t="s">
        <v>17</v>
      </c>
      <c r="I127" t="s">
        <v>50</v>
      </c>
      <c r="J127" t="s">
        <v>50</v>
      </c>
      <c r="K127" t="s">
        <v>50</v>
      </c>
      <c r="L127" t="s">
        <v>50</v>
      </c>
      <c r="M127" t="s">
        <v>22</v>
      </c>
      <c r="N127" t="s">
        <v>37</v>
      </c>
      <c r="O127" t="s">
        <v>1299</v>
      </c>
      <c r="P127">
        <v>390551</v>
      </c>
      <c r="Q127">
        <v>0</v>
      </c>
      <c r="R127">
        <v>180900</v>
      </c>
      <c r="S127">
        <v>180900</v>
      </c>
      <c r="T127" t="s">
        <v>37</v>
      </c>
    </row>
    <row r="128" spans="1:20" x14ac:dyDescent="0.3">
      <c r="A128" t="s">
        <v>1070</v>
      </c>
      <c r="B128" t="s">
        <v>24</v>
      </c>
      <c r="C128">
        <v>61</v>
      </c>
      <c r="D128" t="s">
        <v>16</v>
      </c>
      <c r="E128">
        <v>2009</v>
      </c>
      <c r="F128">
        <v>21</v>
      </c>
      <c r="G128">
        <v>0.62183999999999995</v>
      </c>
      <c r="H128" t="s">
        <v>17</v>
      </c>
      <c r="I128" t="s">
        <v>50</v>
      </c>
      <c r="J128" t="s">
        <v>50</v>
      </c>
      <c r="K128" t="s">
        <v>50</v>
      </c>
      <c r="L128" t="s">
        <v>50</v>
      </c>
      <c r="M128" t="s">
        <v>22</v>
      </c>
      <c r="N128" t="s">
        <v>37</v>
      </c>
      <c r="O128" t="s">
        <v>1300</v>
      </c>
      <c r="P128">
        <v>498916</v>
      </c>
      <c r="Q128">
        <v>0</v>
      </c>
      <c r="R128">
        <v>220240</v>
      </c>
      <c r="S128">
        <v>237360</v>
      </c>
      <c r="T128" t="s">
        <v>37</v>
      </c>
    </row>
    <row r="129" spans="1:20" x14ac:dyDescent="0.3">
      <c r="A129" t="s">
        <v>1071</v>
      </c>
      <c r="B129" t="s">
        <v>24</v>
      </c>
      <c r="C129">
        <v>61</v>
      </c>
      <c r="D129" t="s">
        <v>28</v>
      </c>
      <c r="E129">
        <v>2006</v>
      </c>
      <c r="F129">
        <v>40</v>
      </c>
      <c r="G129">
        <v>0.62246000000000001</v>
      </c>
      <c r="H129" t="s">
        <v>17</v>
      </c>
      <c r="I129" t="s">
        <v>50</v>
      </c>
      <c r="J129" t="s">
        <v>50</v>
      </c>
      <c r="K129" t="s">
        <v>50</v>
      </c>
      <c r="L129" t="s">
        <v>50</v>
      </c>
      <c r="M129" t="s">
        <v>22</v>
      </c>
      <c r="N129" t="s">
        <v>37</v>
      </c>
      <c r="O129" t="s">
        <v>22</v>
      </c>
      <c r="P129">
        <v>438337</v>
      </c>
      <c r="Q129">
        <v>0</v>
      </c>
      <c r="R129">
        <v>158493</v>
      </c>
      <c r="S129">
        <v>184217</v>
      </c>
      <c r="T129" t="s">
        <v>37</v>
      </c>
    </row>
    <row r="130" spans="1:20" x14ac:dyDescent="0.3">
      <c r="A130" t="s">
        <v>1072</v>
      </c>
      <c r="B130" t="s">
        <v>24</v>
      </c>
      <c r="C130">
        <v>61</v>
      </c>
      <c r="D130" t="s">
        <v>16</v>
      </c>
      <c r="E130">
        <v>2008</v>
      </c>
      <c r="F130">
        <v>22</v>
      </c>
      <c r="G130">
        <v>0.62245935500000005</v>
      </c>
      <c r="H130" t="s">
        <v>17</v>
      </c>
      <c r="I130" t="s">
        <v>50</v>
      </c>
      <c r="J130" t="s">
        <v>50</v>
      </c>
      <c r="K130" t="s">
        <v>50</v>
      </c>
      <c r="L130" t="s">
        <v>50</v>
      </c>
      <c r="M130" t="s">
        <v>37</v>
      </c>
      <c r="N130" t="s">
        <v>37</v>
      </c>
      <c r="O130" t="s">
        <v>22</v>
      </c>
      <c r="P130">
        <v>540885</v>
      </c>
      <c r="Q130">
        <v>540885</v>
      </c>
      <c r="R130">
        <v>93321.76</v>
      </c>
      <c r="S130">
        <v>202741</v>
      </c>
      <c r="T130" t="s">
        <v>37</v>
      </c>
    </row>
    <row r="131" spans="1:20" x14ac:dyDescent="0.3">
      <c r="A131" t="s">
        <v>1073</v>
      </c>
      <c r="B131" t="s">
        <v>24</v>
      </c>
      <c r="C131">
        <v>61</v>
      </c>
      <c r="D131" t="s">
        <v>31</v>
      </c>
      <c r="E131">
        <v>2015</v>
      </c>
      <c r="F131">
        <v>24</v>
      </c>
      <c r="G131">
        <v>0.82737565199999996</v>
      </c>
      <c r="H131" t="s">
        <v>72</v>
      </c>
      <c r="I131" t="s">
        <v>46</v>
      </c>
      <c r="J131" t="s">
        <v>80</v>
      </c>
      <c r="K131" t="s">
        <v>43</v>
      </c>
      <c r="L131" t="s">
        <v>34</v>
      </c>
      <c r="M131" t="s">
        <v>22</v>
      </c>
      <c r="N131" t="s">
        <v>37</v>
      </c>
      <c r="O131" t="s">
        <v>1300</v>
      </c>
      <c r="P131">
        <v>869617</v>
      </c>
      <c r="Q131">
        <v>0</v>
      </c>
      <c r="R131">
        <v>550188</v>
      </c>
      <c r="S131">
        <v>550188</v>
      </c>
      <c r="T131" t="s">
        <v>37</v>
      </c>
    </row>
    <row r="132" spans="1:20" x14ac:dyDescent="0.3">
      <c r="A132" t="s">
        <v>1074</v>
      </c>
      <c r="B132" t="s">
        <v>24</v>
      </c>
      <c r="C132">
        <v>61</v>
      </c>
      <c r="D132" t="s">
        <v>25</v>
      </c>
      <c r="E132">
        <v>2011</v>
      </c>
      <c r="F132">
        <v>41</v>
      </c>
      <c r="G132">
        <v>0.82064317200000003</v>
      </c>
      <c r="H132" t="s">
        <v>72</v>
      </c>
      <c r="I132" t="s">
        <v>50</v>
      </c>
      <c r="J132" t="s">
        <v>50</v>
      </c>
      <c r="K132" t="s">
        <v>50</v>
      </c>
      <c r="L132" t="s">
        <v>50</v>
      </c>
      <c r="M132" t="s">
        <v>37</v>
      </c>
      <c r="N132" t="s">
        <v>37</v>
      </c>
      <c r="O132" t="s">
        <v>1299</v>
      </c>
      <c r="P132">
        <v>0</v>
      </c>
      <c r="Q132">
        <v>0</v>
      </c>
      <c r="R132">
        <v>109807.79</v>
      </c>
      <c r="S132">
        <v>577101</v>
      </c>
      <c r="T132" t="s">
        <v>37</v>
      </c>
    </row>
    <row r="133" spans="1:20" x14ac:dyDescent="0.3">
      <c r="A133" t="s">
        <v>1075</v>
      </c>
      <c r="B133" t="s">
        <v>24</v>
      </c>
      <c r="C133">
        <v>61</v>
      </c>
      <c r="D133" t="s">
        <v>25</v>
      </c>
      <c r="E133">
        <v>2010</v>
      </c>
      <c r="F133">
        <v>46</v>
      </c>
      <c r="G133">
        <v>0.78417544800000005</v>
      </c>
      <c r="H133" t="s">
        <v>72</v>
      </c>
      <c r="I133" t="s">
        <v>50</v>
      </c>
      <c r="J133" t="s">
        <v>50</v>
      </c>
      <c r="K133" t="s">
        <v>50</v>
      </c>
      <c r="L133" t="s">
        <v>50</v>
      </c>
      <c r="M133" t="s">
        <v>22</v>
      </c>
      <c r="N133" t="s">
        <v>37</v>
      </c>
      <c r="O133" t="s">
        <v>22</v>
      </c>
      <c r="P133">
        <v>575090</v>
      </c>
      <c r="Q133">
        <v>0</v>
      </c>
      <c r="R133">
        <v>431900</v>
      </c>
      <c r="S133">
        <v>431900</v>
      </c>
      <c r="T133" t="s">
        <v>37</v>
      </c>
    </row>
    <row r="134" spans="1:20" x14ac:dyDescent="0.3">
      <c r="A134" t="s">
        <v>1076</v>
      </c>
      <c r="B134" t="s">
        <v>24</v>
      </c>
      <c r="C134">
        <v>61</v>
      </c>
      <c r="D134" t="s">
        <v>25</v>
      </c>
      <c r="E134">
        <v>2011</v>
      </c>
      <c r="F134">
        <v>40</v>
      </c>
      <c r="G134">
        <v>0.82839225800000005</v>
      </c>
      <c r="H134" t="s">
        <v>72</v>
      </c>
      <c r="I134" t="s">
        <v>50</v>
      </c>
      <c r="J134" t="s">
        <v>50</v>
      </c>
      <c r="K134" t="s">
        <v>50</v>
      </c>
      <c r="L134" t="s">
        <v>50</v>
      </c>
      <c r="M134" t="s">
        <v>37</v>
      </c>
      <c r="N134" t="s">
        <v>37</v>
      </c>
      <c r="O134" t="s">
        <v>1299</v>
      </c>
      <c r="P134">
        <v>761041</v>
      </c>
      <c r="Q134">
        <v>761041</v>
      </c>
      <c r="R134">
        <v>454064</v>
      </c>
      <c r="S134">
        <v>567580</v>
      </c>
      <c r="T134" t="s">
        <v>37</v>
      </c>
    </row>
    <row r="135" spans="1:20" x14ac:dyDescent="0.3">
      <c r="A135" t="s">
        <v>1077</v>
      </c>
      <c r="B135" t="s">
        <v>24</v>
      </c>
      <c r="C135">
        <v>61</v>
      </c>
      <c r="D135" t="s">
        <v>28</v>
      </c>
      <c r="E135">
        <v>2014</v>
      </c>
      <c r="F135">
        <v>25</v>
      </c>
      <c r="G135">
        <v>0.62206797700000005</v>
      </c>
      <c r="H135" t="s">
        <v>17</v>
      </c>
      <c r="I135" t="s">
        <v>63</v>
      </c>
      <c r="J135" t="s">
        <v>80</v>
      </c>
      <c r="K135" t="s">
        <v>109</v>
      </c>
      <c r="L135" t="s">
        <v>149</v>
      </c>
      <c r="M135" t="s">
        <v>37</v>
      </c>
      <c r="N135" t="s">
        <v>22</v>
      </c>
      <c r="O135" t="s">
        <v>22</v>
      </c>
      <c r="P135">
        <v>698640</v>
      </c>
      <c r="Q135">
        <v>698640</v>
      </c>
      <c r="R135">
        <v>175873</v>
      </c>
      <c r="S135">
        <v>273251</v>
      </c>
      <c r="T135" t="s">
        <v>37</v>
      </c>
    </row>
    <row r="136" spans="1:20" x14ac:dyDescent="0.3">
      <c r="A136" t="s">
        <v>1078</v>
      </c>
      <c r="B136" t="s">
        <v>24</v>
      </c>
      <c r="C136">
        <v>61</v>
      </c>
      <c r="D136" t="s">
        <v>28</v>
      </c>
      <c r="E136">
        <v>2007</v>
      </c>
      <c r="F136">
        <v>43</v>
      </c>
      <c r="G136">
        <v>0.63926453800000005</v>
      </c>
      <c r="H136" t="s">
        <v>72</v>
      </c>
      <c r="I136" t="s">
        <v>63</v>
      </c>
      <c r="J136" t="s">
        <v>50</v>
      </c>
      <c r="K136" t="s">
        <v>50</v>
      </c>
      <c r="L136" t="s">
        <v>50</v>
      </c>
      <c r="M136" t="s">
        <v>22</v>
      </c>
      <c r="N136" t="s">
        <v>37</v>
      </c>
      <c r="O136" t="s">
        <v>22</v>
      </c>
      <c r="P136">
        <v>406797</v>
      </c>
      <c r="Q136">
        <v>0</v>
      </c>
      <c r="R136">
        <v>275235</v>
      </c>
      <c r="S136">
        <v>292482</v>
      </c>
      <c r="T136" t="s">
        <v>37</v>
      </c>
    </row>
    <row r="137" spans="1:20" x14ac:dyDescent="0.3">
      <c r="A137" t="s">
        <v>1079</v>
      </c>
      <c r="B137" t="s">
        <v>24</v>
      </c>
      <c r="C137">
        <v>49</v>
      </c>
      <c r="D137" t="s">
        <v>31</v>
      </c>
      <c r="E137">
        <v>2012</v>
      </c>
      <c r="F137">
        <v>37</v>
      </c>
      <c r="G137">
        <v>0.69224571400000001</v>
      </c>
      <c r="H137" t="s">
        <v>72</v>
      </c>
      <c r="I137" t="s">
        <v>63</v>
      </c>
      <c r="J137" t="s">
        <v>19</v>
      </c>
      <c r="K137" t="s">
        <v>109</v>
      </c>
      <c r="L137" t="s">
        <v>21</v>
      </c>
      <c r="M137" t="s">
        <v>22</v>
      </c>
      <c r="N137" t="s">
        <v>37</v>
      </c>
      <c r="O137" t="s">
        <v>1299</v>
      </c>
      <c r="P137">
        <v>712687</v>
      </c>
      <c r="Q137">
        <v>0</v>
      </c>
      <c r="R137">
        <v>447987.85</v>
      </c>
      <c r="S137">
        <v>482173</v>
      </c>
      <c r="T137" t="s">
        <v>37</v>
      </c>
    </row>
    <row r="138" spans="1:20" x14ac:dyDescent="0.3">
      <c r="A138" t="s">
        <v>1080</v>
      </c>
      <c r="B138" t="s">
        <v>24</v>
      </c>
      <c r="C138">
        <v>49</v>
      </c>
      <c r="D138" t="s">
        <v>31</v>
      </c>
      <c r="E138">
        <v>2012</v>
      </c>
      <c r="F138">
        <v>21</v>
      </c>
      <c r="G138">
        <v>0.83117658500000002</v>
      </c>
      <c r="H138" t="s">
        <v>72</v>
      </c>
      <c r="I138" t="s">
        <v>50</v>
      </c>
      <c r="J138" t="s">
        <v>50</v>
      </c>
      <c r="K138" t="s">
        <v>50</v>
      </c>
      <c r="L138" t="s">
        <v>50</v>
      </c>
      <c r="M138" t="s">
        <v>37</v>
      </c>
      <c r="N138" t="s">
        <v>37</v>
      </c>
      <c r="O138" t="s">
        <v>22</v>
      </c>
      <c r="P138">
        <v>0</v>
      </c>
      <c r="Q138">
        <v>0</v>
      </c>
      <c r="R138">
        <v>201347.94</v>
      </c>
      <c r="S138">
        <v>660820</v>
      </c>
      <c r="T138" t="s">
        <v>37</v>
      </c>
    </row>
    <row r="139" spans="1:20" x14ac:dyDescent="0.3">
      <c r="A139" t="s">
        <v>1081</v>
      </c>
      <c r="B139" t="s">
        <v>24</v>
      </c>
      <c r="C139">
        <v>61</v>
      </c>
      <c r="D139" t="s">
        <v>31</v>
      </c>
      <c r="E139">
        <v>2009</v>
      </c>
      <c r="F139">
        <v>25</v>
      </c>
      <c r="G139">
        <v>0.81552597000000004</v>
      </c>
      <c r="H139" t="s">
        <v>72</v>
      </c>
      <c r="I139" t="s">
        <v>63</v>
      </c>
      <c r="J139" t="s">
        <v>80</v>
      </c>
      <c r="K139" t="s">
        <v>20</v>
      </c>
      <c r="L139" t="s">
        <v>21</v>
      </c>
      <c r="M139" t="s">
        <v>37</v>
      </c>
      <c r="N139" t="s">
        <v>37</v>
      </c>
      <c r="O139" t="s">
        <v>22</v>
      </c>
      <c r="P139">
        <v>0</v>
      </c>
      <c r="Q139">
        <v>0</v>
      </c>
      <c r="R139">
        <v>132869</v>
      </c>
      <c r="S139">
        <v>477380</v>
      </c>
      <c r="T139" t="s">
        <v>37</v>
      </c>
    </row>
    <row r="140" spans="1:20" x14ac:dyDescent="0.3">
      <c r="A140" t="s">
        <v>1082</v>
      </c>
      <c r="B140" t="s">
        <v>15</v>
      </c>
      <c r="C140">
        <v>61</v>
      </c>
      <c r="D140" t="s">
        <v>31</v>
      </c>
      <c r="E140">
        <v>2006</v>
      </c>
      <c r="F140">
        <v>28</v>
      </c>
      <c r="G140">
        <v>0.82687428600000001</v>
      </c>
      <c r="H140" t="s">
        <v>17</v>
      </c>
      <c r="I140" t="s">
        <v>63</v>
      </c>
      <c r="J140" t="s">
        <v>32</v>
      </c>
      <c r="K140" t="s">
        <v>78</v>
      </c>
      <c r="L140" t="s">
        <v>21</v>
      </c>
      <c r="M140" t="s">
        <v>37</v>
      </c>
      <c r="N140" t="s">
        <v>22</v>
      </c>
      <c r="O140" t="s">
        <v>22</v>
      </c>
      <c r="P140">
        <v>0</v>
      </c>
      <c r="Q140">
        <v>0</v>
      </c>
      <c r="R140">
        <v>39226</v>
      </c>
      <c r="S140">
        <v>353034</v>
      </c>
      <c r="T140" t="s">
        <v>37</v>
      </c>
    </row>
    <row r="141" spans="1:20" x14ac:dyDescent="0.3">
      <c r="A141" t="s">
        <v>1083</v>
      </c>
      <c r="B141" t="s">
        <v>24</v>
      </c>
      <c r="C141">
        <v>61</v>
      </c>
      <c r="D141" t="s">
        <v>31</v>
      </c>
      <c r="E141">
        <v>2010</v>
      </c>
      <c r="F141">
        <v>30</v>
      </c>
      <c r="G141">
        <v>0.62151232899999997</v>
      </c>
      <c r="H141" t="s">
        <v>17</v>
      </c>
      <c r="I141" t="s">
        <v>50</v>
      </c>
      <c r="J141" t="s">
        <v>50</v>
      </c>
      <c r="K141" t="s">
        <v>50</v>
      </c>
      <c r="L141" t="s">
        <v>50</v>
      </c>
      <c r="M141" t="s">
        <v>37</v>
      </c>
      <c r="N141" t="s">
        <v>37</v>
      </c>
      <c r="O141" t="s">
        <v>1299</v>
      </c>
      <c r="P141">
        <v>0</v>
      </c>
      <c r="Q141">
        <v>0</v>
      </c>
      <c r="R141">
        <v>19400</v>
      </c>
      <c r="S141">
        <v>194000</v>
      </c>
      <c r="T141" t="s">
        <v>37</v>
      </c>
    </row>
    <row r="142" spans="1:20" x14ac:dyDescent="0.3">
      <c r="A142" t="s">
        <v>1084</v>
      </c>
      <c r="B142" t="s">
        <v>24</v>
      </c>
      <c r="C142">
        <v>61</v>
      </c>
      <c r="D142" t="s">
        <v>31</v>
      </c>
      <c r="E142">
        <v>2009</v>
      </c>
      <c r="F142">
        <v>42</v>
      </c>
      <c r="G142">
        <v>0.82839283600000002</v>
      </c>
      <c r="H142" t="s">
        <v>72</v>
      </c>
      <c r="I142" t="s">
        <v>46</v>
      </c>
      <c r="J142" t="s">
        <v>19</v>
      </c>
      <c r="K142" t="s">
        <v>43</v>
      </c>
      <c r="L142" t="s">
        <v>21</v>
      </c>
      <c r="M142" t="s">
        <v>37</v>
      </c>
      <c r="N142" t="s">
        <v>37</v>
      </c>
      <c r="O142" t="s">
        <v>22</v>
      </c>
      <c r="P142">
        <v>0</v>
      </c>
      <c r="Q142">
        <v>0</v>
      </c>
      <c r="R142">
        <v>99214.89</v>
      </c>
      <c r="S142">
        <v>467457</v>
      </c>
      <c r="T142" t="s">
        <v>37</v>
      </c>
    </row>
    <row r="143" spans="1:20" x14ac:dyDescent="0.3">
      <c r="A143" t="s">
        <v>1085</v>
      </c>
      <c r="B143" t="s">
        <v>24</v>
      </c>
      <c r="C143">
        <v>60</v>
      </c>
      <c r="D143" t="s">
        <v>28</v>
      </c>
      <c r="E143">
        <v>2009</v>
      </c>
      <c r="F143">
        <v>28</v>
      </c>
      <c r="G143">
        <v>0.72809667700000003</v>
      </c>
      <c r="H143" t="s">
        <v>17</v>
      </c>
      <c r="I143" t="s">
        <v>50</v>
      </c>
      <c r="J143" t="s">
        <v>50</v>
      </c>
      <c r="K143" t="s">
        <v>50</v>
      </c>
      <c r="L143" t="s">
        <v>50</v>
      </c>
      <c r="M143" t="s">
        <v>37</v>
      </c>
      <c r="N143" t="s">
        <v>37</v>
      </c>
      <c r="O143" t="s">
        <v>1299</v>
      </c>
      <c r="P143">
        <v>0</v>
      </c>
      <c r="Q143">
        <v>0</v>
      </c>
      <c r="R143">
        <v>71701</v>
      </c>
      <c r="S143">
        <v>301262</v>
      </c>
      <c r="T143" t="s">
        <v>37</v>
      </c>
    </row>
    <row r="144" spans="1:20" x14ac:dyDescent="0.3">
      <c r="A144" t="s">
        <v>1086</v>
      </c>
      <c r="B144" t="s">
        <v>24</v>
      </c>
      <c r="C144">
        <v>61</v>
      </c>
      <c r="D144" t="s">
        <v>68</v>
      </c>
      <c r="E144">
        <v>2014</v>
      </c>
      <c r="F144">
        <v>24</v>
      </c>
      <c r="G144">
        <v>0.82687445100000001</v>
      </c>
      <c r="H144" t="s">
        <v>72</v>
      </c>
      <c r="I144" t="s">
        <v>63</v>
      </c>
      <c r="J144" t="s">
        <v>19</v>
      </c>
      <c r="K144" t="s">
        <v>20</v>
      </c>
      <c r="L144" t="s">
        <v>50</v>
      </c>
      <c r="M144" t="s">
        <v>37</v>
      </c>
      <c r="N144" t="s">
        <v>22</v>
      </c>
      <c r="O144" t="s">
        <v>1298</v>
      </c>
      <c r="P144">
        <v>884180</v>
      </c>
      <c r="Q144">
        <v>884180</v>
      </c>
      <c r="R144">
        <v>89564</v>
      </c>
      <c r="S144">
        <v>506294</v>
      </c>
      <c r="T144" t="s">
        <v>37</v>
      </c>
    </row>
    <row r="145" spans="1:20" x14ac:dyDescent="0.3">
      <c r="A145" t="s">
        <v>1087</v>
      </c>
      <c r="B145" t="s">
        <v>24</v>
      </c>
      <c r="C145">
        <v>49</v>
      </c>
      <c r="D145" t="s">
        <v>31</v>
      </c>
      <c r="E145">
        <v>2012</v>
      </c>
      <c r="F145">
        <v>24</v>
      </c>
      <c r="G145">
        <v>0.75934536600000002</v>
      </c>
      <c r="H145" t="s">
        <v>72</v>
      </c>
      <c r="I145" t="s">
        <v>146</v>
      </c>
      <c r="J145" t="s">
        <v>50</v>
      </c>
      <c r="K145" t="s">
        <v>50</v>
      </c>
      <c r="L145" t="s">
        <v>50</v>
      </c>
      <c r="M145" t="s">
        <v>22</v>
      </c>
      <c r="N145" t="s">
        <v>37</v>
      </c>
      <c r="O145" t="s">
        <v>22</v>
      </c>
      <c r="P145">
        <v>642490</v>
      </c>
      <c r="Q145">
        <v>0</v>
      </c>
      <c r="R145">
        <v>560080</v>
      </c>
      <c r="S145">
        <v>587600</v>
      </c>
      <c r="T145" t="s">
        <v>37</v>
      </c>
    </row>
    <row r="146" spans="1:20" x14ac:dyDescent="0.3">
      <c r="A146" t="s">
        <v>1088</v>
      </c>
      <c r="B146" t="s">
        <v>24</v>
      </c>
      <c r="C146">
        <v>60</v>
      </c>
      <c r="D146" t="s">
        <v>68</v>
      </c>
      <c r="E146">
        <v>2015</v>
      </c>
      <c r="F146">
        <v>28</v>
      </c>
      <c r="G146">
        <v>0.74956521700000001</v>
      </c>
      <c r="H146" t="s">
        <v>17</v>
      </c>
      <c r="I146" t="s">
        <v>54</v>
      </c>
      <c r="J146" t="s">
        <v>32</v>
      </c>
      <c r="K146" t="s">
        <v>43</v>
      </c>
      <c r="L146" t="s">
        <v>34</v>
      </c>
      <c r="M146" t="s">
        <v>22</v>
      </c>
      <c r="N146" t="s">
        <v>37</v>
      </c>
      <c r="O146" t="s">
        <v>1299</v>
      </c>
      <c r="P146">
        <v>669415</v>
      </c>
      <c r="Q146">
        <v>0</v>
      </c>
      <c r="R146">
        <v>206189</v>
      </c>
      <c r="S146">
        <v>283470</v>
      </c>
      <c r="T146" t="s">
        <v>37</v>
      </c>
    </row>
    <row r="147" spans="1:20" x14ac:dyDescent="0.3">
      <c r="A147" t="s">
        <v>1089</v>
      </c>
      <c r="B147" t="s">
        <v>15</v>
      </c>
      <c r="C147">
        <v>37</v>
      </c>
      <c r="D147" t="s">
        <v>68</v>
      </c>
      <c r="E147">
        <v>2009</v>
      </c>
      <c r="F147">
        <v>49</v>
      </c>
      <c r="G147">
        <v>0.67066978099999996</v>
      </c>
      <c r="H147" t="s">
        <v>72</v>
      </c>
      <c r="I147" t="s">
        <v>63</v>
      </c>
      <c r="J147" t="s">
        <v>19</v>
      </c>
      <c r="K147" t="s">
        <v>109</v>
      </c>
      <c r="L147" t="s">
        <v>26</v>
      </c>
      <c r="M147" t="s">
        <v>22</v>
      </c>
      <c r="N147" t="s">
        <v>22</v>
      </c>
      <c r="O147" t="s">
        <v>22</v>
      </c>
      <c r="P147">
        <v>381824</v>
      </c>
      <c r="Q147">
        <v>0</v>
      </c>
      <c r="R147">
        <v>457344</v>
      </c>
      <c r="S147">
        <v>483721</v>
      </c>
      <c r="T147" t="s">
        <v>37</v>
      </c>
    </row>
    <row r="148" spans="1:20" x14ac:dyDescent="0.3">
      <c r="A148" t="s">
        <v>1090</v>
      </c>
      <c r="B148" t="s">
        <v>15</v>
      </c>
      <c r="C148">
        <v>61</v>
      </c>
      <c r="D148" t="s">
        <v>31</v>
      </c>
      <c r="E148">
        <v>2011</v>
      </c>
      <c r="F148">
        <v>35</v>
      </c>
      <c r="G148">
        <v>0.77259974200000003</v>
      </c>
      <c r="H148" t="s">
        <v>72</v>
      </c>
      <c r="I148" t="s">
        <v>50</v>
      </c>
      <c r="J148" t="s">
        <v>50</v>
      </c>
      <c r="K148" t="s">
        <v>50</v>
      </c>
      <c r="L148" t="s">
        <v>50</v>
      </c>
      <c r="M148" t="s">
        <v>37</v>
      </c>
      <c r="N148" t="s">
        <v>37</v>
      </c>
      <c r="O148" t="s">
        <v>22</v>
      </c>
      <c r="P148">
        <v>648300</v>
      </c>
      <c r="Q148">
        <v>648300</v>
      </c>
      <c r="R148">
        <v>376330.42</v>
      </c>
      <c r="S148">
        <v>507129</v>
      </c>
      <c r="T148" t="s">
        <v>37</v>
      </c>
    </row>
    <row r="149" spans="1:20" x14ac:dyDescent="0.3">
      <c r="A149" t="s">
        <v>1091</v>
      </c>
      <c r="B149" t="s">
        <v>24</v>
      </c>
      <c r="C149">
        <v>61</v>
      </c>
      <c r="D149" t="s">
        <v>28</v>
      </c>
      <c r="E149">
        <v>2009</v>
      </c>
      <c r="F149">
        <v>28</v>
      </c>
      <c r="G149">
        <v>0.67756179100000002</v>
      </c>
      <c r="H149" t="s">
        <v>72</v>
      </c>
      <c r="I149" t="s">
        <v>63</v>
      </c>
      <c r="J149" t="s">
        <v>50</v>
      </c>
      <c r="K149" t="s">
        <v>50</v>
      </c>
      <c r="L149" t="s">
        <v>50</v>
      </c>
      <c r="M149" t="s">
        <v>22</v>
      </c>
      <c r="N149" t="s">
        <v>37</v>
      </c>
      <c r="O149" t="s">
        <v>1298</v>
      </c>
      <c r="P149">
        <v>459071</v>
      </c>
      <c r="Q149">
        <v>0</v>
      </c>
      <c r="R149">
        <v>384804</v>
      </c>
      <c r="S149">
        <v>384804</v>
      </c>
      <c r="T149" t="s">
        <v>37</v>
      </c>
    </row>
    <row r="150" spans="1:20" x14ac:dyDescent="0.3">
      <c r="A150" t="s">
        <v>1092</v>
      </c>
      <c r="B150" t="s">
        <v>24</v>
      </c>
      <c r="C150">
        <v>49</v>
      </c>
      <c r="D150" t="s">
        <v>31</v>
      </c>
      <c r="E150">
        <v>2011</v>
      </c>
      <c r="F150">
        <v>45</v>
      </c>
      <c r="G150">
        <v>0.74882993499999995</v>
      </c>
      <c r="H150" t="s">
        <v>72</v>
      </c>
      <c r="I150" t="s">
        <v>50</v>
      </c>
      <c r="J150" t="s">
        <v>50</v>
      </c>
      <c r="K150" t="s">
        <v>50</v>
      </c>
      <c r="L150" t="s">
        <v>50</v>
      </c>
      <c r="M150" t="s">
        <v>22</v>
      </c>
      <c r="N150" t="s">
        <v>37</v>
      </c>
      <c r="O150" t="s">
        <v>1299</v>
      </c>
      <c r="P150">
        <v>527458</v>
      </c>
      <c r="Q150">
        <v>0</v>
      </c>
      <c r="R150">
        <v>473980</v>
      </c>
      <c r="S150">
        <v>497679</v>
      </c>
      <c r="T150" t="s">
        <v>37</v>
      </c>
    </row>
    <row r="151" spans="1:20" x14ac:dyDescent="0.3">
      <c r="A151" t="s">
        <v>1093</v>
      </c>
      <c r="B151" t="s">
        <v>15</v>
      </c>
      <c r="C151">
        <v>43</v>
      </c>
      <c r="D151" t="s">
        <v>414</v>
      </c>
      <c r="E151">
        <v>2008</v>
      </c>
      <c r="F151">
        <v>50</v>
      </c>
      <c r="G151">
        <v>0.54284387099999998</v>
      </c>
      <c r="H151" t="s">
        <v>72</v>
      </c>
      <c r="I151" t="s">
        <v>63</v>
      </c>
      <c r="J151" t="s">
        <v>80</v>
      </c>
      <c r="K151" t="s">
        <v>109</v>
      </c>
      <c r="L151" t="s">
        <v>34</v>
      </c>
      <c r="M151" t="s">
        <v>37</v>
      </c>
      <c r="N151" t="s">
        <v>22</v>
      </c>
      <c r="O151" t="s">
        <v>1300</v>
      </c>
      <c r="P151">
        <v>423216</v>
      </c>
      <c r="Q151">
        <v>0</v>
      </c>
      <c r="R151">
        <v>209711</v>
      </c>
      <c r="S151">
        <v>257280</v>
      </c>
      <c r="T151" t="s">
        <v>37</v>
      </c>
    </row>
    <row r="152" spans="1:20" x14ac:dyDescent="0.3">
      <c r="A152" t="s">
        <v>1094</v>
      </c>
      <c r="B152" t="s">
        <v>24</v>
      </c>
      <c r="C152">
        <v>60</v>
      </c>
      <c r="D152" t="s">
        <v>31</v>
      </c>
      <c r="E152">
        <v>2014</v>
      </c>
      <c r="F152">
        <v>41</v>
      </c>
      <c r="G152">
        <v>0.66265896000000002</v>
      </c>
      <c r="H152" t="s">
        <v>72</v>
      </c>
      <c r="I152" t="s">
        <v>50</v>
      </c>
      <c r="J152" t="s">
        <v>50</v>
      </c>
      <c r="K152" t="s">
        <v>50</v>
      </c>
      <c r="L152" t="s">
        <v>50</v>
      </c>
      <c r="M152" t="s">
        <v>37</v>
      </c>
      <c r="N152" t="s">
        <v>37</v>
      </c>
      <c r="O152" t="s">
        <v>1299</v>
      </c>
      <c r="P152">
        <v>752104</v>
      </c>
      <c r="Q152">
        <v>752104</v>
      </c>
      <c r="R152">
        <v>225273</v>
      </c>
      <c r="S152">
        <v>325296</v>
      </c>
      <c r="T152" t="s">
        <v>37</v>
      </c>
    </row>
    <row r="153" spans="1:20" x14ac:dyDescent="0.3">
      <c r="A153" t="s">
        <v>1095</v>
      </c>
      <c r="B153" t="s">
        <v>24</v>
      </c>
      <c r="C153">
        <v>55</v>
      </c>
      <c r="D153" t="s">
        <v>31</v>
      </c>
      <c r="E153">
        <v>2010</v>
      </c>
      <c r="F153">
        <v>43</v>
      </c>
      <c r="G153">
        <v>0.73949131000000001</v>
      </c>
      <c r="H153" t="s">
        <v>72</v>
      </c>
      <c r="I153" t="s">
        <v>50</v>
      </c>
      <c r="J153" t="s">
        <v>50</v>
      </c>
      <c r="K153" t="s">
        <v>50</v>
      </c>
      <c r="L153" t="s">
        <v>50</v>
      </c>
      <c r="M153" t="s">
        <v>22</v>
      </c>
      <c r="N153" t="s">
        <v>37</v>
      </c>
      <c r="O153" t="s">
        <v>1298</v>
      </c>
      <c r="P153">
        <v>533006</v>
      </c>
      <c r="Q153">
        <v>0</v>
      </c>
      <c r="R153">
        <v>413686</v>
      </c>
      <c r="S153">
        <v>442029</v>
      </c>
      <c r="T153" t="s">
        <v>37</v>
      </c>
    </row>
    <row r="154" spans="1:20" x14ac:dyDescent="0.3">
      <c r="A154" t="s">
        <v>1096</v>
      </c>
      <c r="B154" t="s">
        <v>24</v>
      </c>
      <c r="C154">
        <v>37</v>
      </c>
      <c r="D154" t="s">
        <v>28</v>
      </c>
      <c r="E154">
        <v>2010</v>
      </c>
      <c r="F154">
        <v>32</v>
      </c>
      <c r="G154">
        <v>0.65638951700000003</v>
      </c>
      <c r="H154" t="s">
        <v>17</v>
      </c>
      <c r="I154" t="s">
        <v>63</v>
      </c>
      <c r="J154" t="s">
        <v>32</v>
      </c>
      <c r="K154" t="s">
        <v>227</v>
      </c>
      <c r="L154" t="s">
        <v>34</v>
      </c>
      <c r="M154" t="s">
        <v>22</v>
      </c>
      <c r="N154" t="s">
        <v>22</v>
      </c>
      <c r="O154" t="s">
        <v>1300</v>
      </c>
      <c r="P154">
        <v>468102</v>
      </c>
      <c r="Q154">
        <v>0</v>
      </c>
      <c r="R154">
        <v>370728</v>
      </c>
      <c r="S154">
        <v>399435</v>
      </c>
      <c r="T154" t="s">
        <v>37</v>
      </c>
    </row>
    <row r="155" spans="1:20" x14ac:dyDescent="0.3">
      <c r="A155" t="s">
        <v>1097</v>
      </c>
      <c r="B155" t="s">
        <v>24</v>
      </c>
      <c r="C155">
        <v>60</v>
      </c>
      <c r="D155" t="s">
        <v>28</v>
      </c>
      <c r="E155">
        <v>2005</v>
      </c>
      <c r="F155">
        <v>21</v>
      </c>
      <c r="G155">
        <v>0.75187855800000003</v>
      </c>
      <c r="H155" t="s">
        <v>17</v>
      </c>
      <c r="I155" t="s">
        <v>50</v>
      </c>
      <c r="J155" t="s">
        <v>50</v>
      </c>
      <c r="K155" t="s">
        <v>50</v>
      </c>
      <c r="L155" t="s">
        <v>50</v>
      </c>
      <c r="M155" t="s">
        <v>37</v>
      </c>
      <c r="N155" t="s">
        <v>22</v>
      </c>
      <c r="O155" t="s">
        <v>1299</v>
      </c>
      <c r="P155">
        <v>542962</v>
      </c>
      <c r="Q155">
        <v>542962</v>
      </c>
      <c r="R155">
        <v>105992</v>
      </c>
      <c r="S155">
        <v>212352</v>
      </c>
      <c r="T155" t="s">
        <v>37</v>
      </c>
    </row>
    <row r="156" spans="1:20" x14ac:dyDescent="0.3">
      <c r="A156" t="s">
        <v>1098</v>
      </c>
      <c r="B156" t="s">
        <v>24</v>
      </c>
      <c r="C156">
        <v>60</v>
      </c>
      <c r="D156" t="s">
        <v>28</v>
      </c>
      <c r="E156">
        <v>2007</v>
      </c>
      <c r="F156">
        <v>21</v>
      </c>
      <c r="G156">
        <v>0.65526405499999996</v>
      </c>
      <c r="H156" t="s">
        <v>17</v>
      </c>
      <c r="I156" t="s">
        <v>50</v>
      </c>
      <c r="J156" t="s">
        <v>50</v>
      </c>
      <c r="K156" t="s">
        <v>50</v>
      </c>
      <c r="L156" t="s">
        <v>50</v>
      </c>
      <c r="M156" t="s">
        <v>37</v>
      </c>
      <c r="N156" t="s">
        <v>37</v>
      </c>
      <c r="O156" t="s">
        <v>1299</v>
      </c>
      <c r="P156">
        <v>470041</v>
      </c>
      <c r="Q156">
        <v>0</v>
      </c>
      <c r="R156">
        <v>81608</v>
      </c>
      <c r="S156">
        <v>237952</v>
      </c>
      <c r="T156" t="s">
        <v>37</v>
      </c>
    </row>
    <row r="157" spans="1:20" x14ac:dyDescent="0.3">
      <c r="A157" t="s">
        <v>1099</v>
      </c>
      <c r="B157" t="s">
        <v>24</v>
      </c>
      <c r="C157">
        <v>61</v>
      </c>
      <c r="D157" t="s">
        <v>28</v>
      </c>
      <c r="E157">
        <v>2008</v>
      </c>
      <c r="F157">
        <v>22</v>
      </c>
      <c r="G157">
        <v>0.71115032700000003</v>
      </c>
      <c r="H157" t="s">
        <v>17</v>
      </c>
      <c r="I157" t="s">
        <v>50</v>
      </c>
      <c r="J157" t="s">
        <v>50</v>
      </c>
      <c r="K157" t="s">
        <v>50</v>
      </c>
      <c r="L157" t="s">
        <v>50</v>
      </c>
      <c r="M157" t="s">
        <v>22</v>
      </c>
      <c r="N157" t="s">
        <v>37</v>
      </c>
      <c r="O157" t="s">
        <v>1298</v>
      </c>
      <c r="P157">
        <v>518574</v>
      </c>
      <c r="Q157">
        <v>0</v>
      </c>
      <c r="R157">
        <v>264652.65999999997</v>
      </c>
      <c r="S157">
        <v>265837</v>
      </c>
      <c r="T157" t="s">
        <v>37</v>
      </c>
    </row>
    <row r="158" spans="1:20" x14ac:dyDescent="0.3">
      <c r="A158" t="s">
        <v>1100</v>
      </c>
      <c r="B158" t="s">
        <v>24</v>
      </c>
      <c r="C158">
        <v>49</v>
      </c>
      <c r="D158" t="s">
        <v>68</v>
      </c>
      <c r="E158">
        <v>2010</v>
      </c>
      <c r="F158">
        <v>40</v>
      </c>
      <c r="G158">
        <v>0.83117744999999998</v>
      </c>
      <c r="H158" t="s">
        <v>72</v>
      </c>
      <c r="I158" t="s">
        <v>63</v>
      </c>
      <c r="J158" t="s">
        <v>50</v>
      </c>
      <c r="K158" t="s">
        <v>50</v>
      </c>
      <c r="L158" t="s">
        <v>50</v>
      </c>
      <c r="M158" t="s">
        <v>22</v>
      </c>
      <c r="N158" t="s">
        <v>37</v>
      </c>
      <c r="O158" t="s">
        <v>22</v>
      </c>
      <c r="P158">
        <v>599177</v>
      </c>
      <c r="Q158">
        <v>0</v>
      </c>
      <c r="R158">
        <v>571805</v>
      </c>
      <c r="S158">
        <v>571805</v>
      </c>
      <c r="T158" t="s">
        <v>37</v>
      </c>
    </row>
    <row r="159" spans="1:20" x14ac:dyDescent="0.3">
      <c r="A159" t="s">
        <v>1101</v>
      </c>
      <c r="B159" t="s">
        <v>24</v>
      </c>
      <c r="C159">
        <v>61</v>
      </c>
      <c r="D159" t="s">
        <v>16</v>
      </c>
      <c r="E159">
        <v>2011</v>
      </c>
      <c r="F159">
        <v>44</v>
      </c>
      <c r="G159">
        <v>0.828906323</v>
      </c>
      <c r="H159" t="s">
        <v>72</v>
      </c>
      <c r="I159" t="s">
        <v>146</v>
      </c>
      <c r="J159" t="s">
        <v>50</v>
      </c>
      <c r="K159" t="s">
        <v>50</v>
      </c>
      <c r="L159" t="s">
        <v>50</v>
      </c>
      <c r="M159" t="s">
        <v>22</v>
      </c>
      <c r="N159" t="s">
        <v>37</v>
      </c>
      <c r="O159" t="s">
        <v>22</v>
      </c>
      <c r="P159">
        <v>689163</v>
      </c>
      <c r="Q159">
        <v>0</v>
      </c>
      <c r="R159">
        <v>547656</v>
      </c>
      <c r="S159">
        <v>547656</v>
      </c>
      <c r="T159" t="s">
        <v>37</v>
      </c>
    </row>
    <row r="160" spans="1:20" x14ac:dyDescent="0.3">
      <c r="A160" t="s">
        <v>1102</v>
      </c>
      <c r="B160" t="s">
        <v>24</v>
      </c>
      <c r="C160">
        <v>61</v>
      </c>
      <c r="D160" t="s">
        <v>31</v>
      </c>
      <c r="E160">
        <v>2015</v>
      </c>
      <c r="F160">
        <v>31</v>
      </c>
      <c r="G160">
        <v>0.80988434799999998</v>
      </c>
      <c r="H160" t="s">
        <v>72</v>
      </c>
      <c r="I160" t="s">
        <v>63</v>
      </c>
      <c r="J160" t="s">
        <v>19</v>
      </c>
      <c r="K160" t="s">
        <v>109</v>
      </c>
      <c r="L160" t="s">
        <v>26</v>
      </c>
      <c r="M160" t="s">
        <v>37</v>
      </c>
      <c r="N160" t="s">
        <v>37</v>
      </c>
      <c r="O160" t="s">
        <v>22</v>
      </c>
      <c r="P160">
        <v>0</v>
      </c>
      <c r="Q160">
        <v>0</v>
      </c>
      <c r="R160">
        <v>184774.56</v>
      </c>
      <c r="S160">
        <v>668978</v>
      </c>
      <c r="T160" t="s">
        <v>37</v>
      </c>
    </row>
    <row r="161" spans="1:20" x14ac:dyDescent="0.3">
      <c r="A161" t="s">
        <v>1103</v>
      </c>
      <c r="B161" t="s">
        <v>15</v>
      </c>
      <c r="C161">
        <v>61</v>
      </c>
      <c r="D161" t="s">
        <v>31</v>
      </c>
      <c r="E161">
        <v>2006</v>
      </c>
      <c r="F161">
        <v>48</v>
      </c>
      <c r="G161">
        <v>0.61228714299999998</v>
      </c>
      <c r="H161" t="s">
        <v>72</v>
      </c>
      <c r="I161" t="s">
        <v>54</v>
      </c>
      <c r="J161" t="s">
        <v>80</v>
      </c>
      <c r="K161" t="s">
        <v>43</v>
      </c>
      <c r="L161" t="s">
        <v>34</v>
      </c>
      <c r="M161" t="s">
        <v>37</v>
      </c>
      <c r="N161" t="s">
        <v>37</v>
      </c>
      <c r="O161" t="s">
        <v>1300</v>
      </c>
      <c r="P161">
        <v>0</v>
      </c>
      <c r="Q161">
        <v>0</v>
      </c>
      <c r="R161">
        <v>59881</v>
      </c>
      <c r="S161">
        <v>226215</v>
      </c>
      <c r="T161" t="s">
        <v>37</v>
      </c>
    </row>
    <row r="162" spans="1:20" x14ac:dyDescent="0.3">
      <c r="A162" t="s">
        <v>1104</v>
      </c>
      <c r="B162" t="s">
        <v>15</v>
      </c>
      <c r="C162">
        <v>61</v>
      </c>
      <c r="D162" t="s">
        <v>31</v>
      </c>
      <c r="E162">
        <v>2014</v>
      </c>
      <c r="F162">
        <v>32</v>
      </c>
      <c r="G162">
        <v>0.82687445100000001</v>
      </c>
      <c r="H162" t="s">
        <v>72</v>
      </c>
      <c r="I162" t="s">
        <v>63</v>
      </c>
      <c r="J162" t="s">
        <v>80</v>
      </c>
      <c r="K162" t="s">
        <v>109</v>
      </c>
      <c r="L162" t="s">
        <v>34</v>
      </c>
      <c r="M162" t="s">
        <v>37</v>
      </c>
      <c r="N162" t="s">
        <v>37</v>
      </c>
      <c r="O162" t="s">
        <v>22</v>
      </c>
      <c r="P162">
        <v>0</v>
      </c>
      <c r="Q162">
        <v>0</v>
      </c>
      <c r="R162">
        <v>44437</v>
      </c>
      <c r="S162">
        <v>588740</v>
      </c>
      <c r="T162" t="s">
        <v>37</v>
      </c>
    </row>
    <row r="163" spans="1:20" x14ac:dyDescent="0.3">
      <c r="A163" t="s">
        <v>1105</v>
      </c>
      <c r="B163" t="s">
        <v>24</v>
      </c>
      <c r="C163">
        <v>37</v>
      </c>
      <c r="D163" t="s">
        <v>31</v>
      </c>
      <c r="E163">
        <v>2015</v>
      </c>
      <c r="F163">
        <v>25</v>
      </c>
      <c r="G163">
        <v>0.62393565200000001</v>
      </c>
      <c r="H163" t="s">
        <v>17</v>
      </c>
      <c r="I163" t="s">
        <v>146</v>
      </c>
      <c r="J163" t="s">
        <v>32</v>
      </c>
      <c r="K163" t="s">
        <v>227</v>
      </c>
      <c r="L163" t="s">
        <v>21</v>
      </c>
      <c r="M163" t="s">
        <v>37</v>
      </c>
      <c r="N163" t="s">
        <v>22</v>
      </c>
      <c r="O163" t="s">
        <v>1300</v>
      </c>
      <c r="P163">
        <v>691184</v>
      </c>
      <c r="Q163">
        <v>691184</v>
      </c>
      <c r="R163">
        <v>254406</v>
      </c>
      <c r="S163">
        <v>418639</v>
      </c>
      <c r="T163" t="s">
        <v>37</v>
      </c>
    </row>
    <row r="164" spans="1:20" x14ac:dyDescent="0.3">
      <c r="A164" t="s">
        <v>1106</v>
      </c>
      <c r="B164" t="s">
        <v>24</v>
      </c>
      <c r="C164">
        <v>61</v>
      </c>
      <c r="D164" t="s">
        <v>31</v>
      </c>
      <c r="E164">
        <v>2008</v>
      </c>
      <c r="F164">
        <v>23</v>
      </c>
      <c r="G164">
        <v>0.55093333300000003</v>
      </c>
      <c r="H164" t="s">
        <v>514</v>
      </c>
      <c r="I164" t="s">
        <v>50</v>
      </c>
      <c r="J164" t="s">
        <v>50</v>
      </c>
      <c r="K164" t="s">
        <v>50</v>
      </c>
      <c r="L164" t="s">
        <v>50</v>
      </c>
      <c r="M164" t="s">
        <v>37</v>
      </c>
      <c r="N164" t="s">
        <v>37</v>
      </c>
      <c r="O164" t="s">
        <v>1299</v>
      </c>
      <c r="P164">
        <v>415447</v>
      </c>
      <c r="Q164">
        <v>415447</v>
      </c>
      <c r="R164">
        <v>101531</v>
      </c>
      <c r="S164">
        <v>217434</v>
      </c>
      <c r="T164" t="s">
        <v>37</v>
      </c>
    </row>
    <row r="165" spans="1:20" x14ac:dyDescent="0.3">
      <c r="A165" t="s">
        <v>1107</v>
      </c>
      <c r="B165" t="s">
        <v>24</v>
      </c>
      <c r="C165">
        <v>73</v>
      </c>
      <c r="D165" t="s">
        <v>16</v>
      </c>
      <c r="E165">
        <v>2012</v>
      </c>
      <c r="F165">
        <v>25</v>
      </c>
      <c r="G165">
        <v>0.80575076899999998</v>
      </c>
      <c r="H165" t="s">
        <v>72</v>
      </c>
      <c r="I165" t="s">
        <v>63</v>
      </c>
      <c r="J165" t="s">
        <v>32</v>
      </c>
      <c r="K165" t="s">
        <v>78</v>
      </c>
      <c r="L165" t="s">
        <v>21</v>
      </c>
      <c r="M165" t="s">
        <v>22</v>
      </c>
      <c r="N165" t="s">
        <v>37</v>
      </c>
      <c r="O165" t="s">
        <v>1299</v>
      </c>
      <c r="P165">
        <v>947751</v>
      </c>
      <c r="Q165">
        <v>0</v>
      </c>
      <c r="R165">
        <v>595350</v>
      </c>
      <c r="S165">
        <v>595350</v>
      </c>
      <c r="T165" t="s">
        <v>37</v>
      </c>
    </row>
    <row r="166" spans="1:20" x14ac:dyDescent="0.3">
      <c r="A166" t="s">
        <v>1108</v>
      </c>
      <c r="B166" t="s">
        <v>24</v>
      </c>
      <c r="C166">
        <v>61</v>
      </c>
      <c r="D166" t="s">
        <v>16</v>
      </c>
      <c r="E166">
        <v>2010</v>
      </c>
      <c r="F166">
        <v>39</v>
      </c>
      <c r="G166">
        <v>0.82490813799999996</v>
      </c>
      <c r="H166" t="s">
        <v>72</v>
      </c>
      <c r="I166" t="s">
        <v>50</v>
      </c>
      <c r="J166" t="s">
        <v>50</v>
      </c>
      <c r="K166" t="s">
        <v>50</v>
      </c>
      <c r="L166" t="s">
        <v>50</v>
      </c>
      <c r="M166" t="s">
        <v>37</v>
      </c>
      <c r="N166" t="s">
        <v>37</v>
      </c>
      <c r="O166" t="s">
        <v>22</v>
      </c>
      <c r="P166">
        <v>0</v>
      </c>
      <c r="Q166">
        <v>0</v>
      </c>
      <c r="R166">
        <v>189271.67999999999</v>
      </c>
      <c r="S166">
        <v>492219</v>
      </c>
      <c r="T166" t="s">
        <v>37</v>
      </c>
    </row>
    <row r="167" spans="1:20" x14ac:dyDescent="0.3">
      <c r="A167" t="s">
        <v>1109</v>
      </c>
      <c r="B167" t="s">
        <v>24</v>
      </c>
      <c r="C167">
        <v>61</v>
      </c>
      <c r="D167" t="s">
        <v>68</v>
      </c>
      <c r="E167">
        <v>2012</v>
      </c>
      <c r="F167">
        <v>57</v>
      </c>
      <c r="G167">
        <v>0.82737610100000003</v>
      </c>
      <c r="H167" t="s">
        <v>72</v>
      </c>
      <c r="I167" t="s">
        <v>63</v>
      </c>
      <c r="J167" t="s">
        <v>50</v>
      </c>
      <c r="K167" t="s">
        <v>50</v>
      </c>
      <c r="L167" t="s">
        <v>50</v>
      </c>
      <c r="M167" t="s">
        <v>37</v>
      </c>
      <c r="N167" t="s">
        <v>37</v>
      </c>
      <c r="O167" t="s">
        <v>22</v>
      </c>
      <c r="P167">
        <v>0</v>
      </c>
      <c r="Q167">
        <v>0</v>
      </c>
      <c r="R167">
        <v>56071</v>
      </c>
      <c r="S167">
        <v>532399</v>
      </c>
      <c r="T167" t="s">
        <v>37</v>
      </c>
    </row>
    <row r="168" spans="1:20" x14ac:dyDescent="0.3">
      <c r="A168" t="s">
        <v>1110</v>
      </c>
      <c r="B168" t="s">
        <v>24</v>
      </c>
      <c r="C168">
        <v>37</v>
      </c>
      <c r="D168" t="s">
        <v>16</v>
      </c>
      <c r="E168">
        <v>2008</v>
      </c>
      <c r="F168">
        <v>28</v>
      </c>
      <c r="G168">
        <v>0.62175941999999995</v>
      </c>
      <c r="H168" t="s">
        <v>17</v>
      </c>
      <c r="I168" t="s">
        <v>63</v>
      </c>
      <c r="J168" t="s">
        <v>80</v>
      </c>
      <c r="K168" t="s">
        <v>227</v>
      </c>
      <c r="L168" t="s">
        <v>34</v>
      </c>
      <c r="M168" t="s">
        <v>37</v>
      </c>
      <c r="N168" t="s">
        <v>37</v>
      </c>
      <c r="O168" t="s">
        <v>22</v>
      </c>
      <c r="P168">
        <v>419761</v>
      </c>
      <c r="Q168">
        <v>0</v>
      </c>
      <c r="R168">
        <v>179551</v>
      </c>
      <c r="S168">
        <v>225511</v>
      </c>
      <c r="T168" t="s">
        <v>37</v>
      </c>
    </row>
    <row r="169" spans="1:20" x14ac:dyDescent="0.3">
      <c r="A169" t="s">
        <v>1111</v>
      </c>
      <c r="B169" t="s">
        <v>24</v>
      </c>
      <c r="C169">
        <v>49</v>
      </c>
      <c r="D169" t="s">
        <v>28</v>
      </c>
      <c r="E169">
        <v>2008</v>
      </c>
      <c r="F169">
        <v>37</v>
      </c>
      <c r="G169">
        <v>0.61776774199999995</v>
      </c>
      <c r="H169" t="s">
        <v>17</v>
      </c>
      <c r="I169" t="s">
        <v>63</v>
      </c>
      <c r="J169" t="s">
        <v>32</v>
      </c>
      <c r="K169" t="s">
        <v>78</v>
      </c>
      <c r="L169" t="s">
        <v>34</v>
      </c>
      <c r="M169" t="s">
        <v>37</v>
      </c>
      <c r="N169" t="s">
        <v>22</v>
      </c>
      <c r="O169" t="s">
        <v>22</v>
      </c>
      <c r="P169">
        <v>473103</v>
      </c>
      <c r="Q169">
        <v>473103</v>
      </c>
      <c r="R169">
        <v>59916</v>
      </c>
      <c r="S169">
        <v>219076</v>
      </c>
      <c r="T169" t="s">
        <v>37</v>
      </c>
    </row>
    <row r="170" spans="1:20" x14ac:dyDescent="0.3">
      <c r="A170" t="s">
        <v>1112</v>
      </c>
      <c r="B170" t="s">
        <v>24</v>
      </c>
      <c r="C170">
        <v>49</v>
      </c>
      <c r="D170" t="s">
        <v>28</v>
      </c>
      <c r="E170">
        <v>2008</v>
      </c>
      <c r="F170">
        <v>33</v>
      </c>
      <c r="G170">
        <v>0.79943354799999999</v>
      </c>
      <c r="H170" t="s">
        <v>72</v>
      </c>
      <c r="I170" t="s">
        <v>50</v>
      </c>
      <c r="J170" t="s">
        <v>50</v>
      </c>
      <c r="K170" t="s">
        <v>50</v>
      </c>
      <c r="L170" t="s">
        <v>50</v>
      </c>
      <c r="M170" t="s">
        <v>37</v>
      </c>
      <c r="N170" t="s">
        <v>37</v>
      </c>
      <c r="O170" t="s">
        <v>1298</v>
      </c>
      <c r="P170">
        <v>491618</v>
      </c>
      <c r="Q170">
        <v>491618</v>
      </c>
      <c r="R170">
        <v>356349</v>
      </c>
      <c r="S170">
        <v>435939</v>
      </c>
      <c r="T170" t="s">
        <v>37</v>
      </c>
    </row>
    <row r="171" spans="1:20" x14ac:dyDescent="0.3">
      <c r="A171" t="s">
        <v>1113</v>
      </c>
      <c r="B171" t="s">
        <v>15</v>
      </c>
      <c r="C171">
        <v>61</v>
      </c>
      <c r="D171" t="s">
        <v>28</v>
      </c>
      <c r="E171">
        <v>2014</v>
      </c>
      <c r="F171">
        <v>27</v>
      </c>
      <c r="G171">
        <v>0.60476266000000001</v>
      </c>
      <c r="H171" t="s">
        <v>17</v>
      </c>
      <c r="I171" t="s">
        <v>293</v>
      </c>
      <c r="J171" t="s">
        <v>80</v>
      </c>
      <c r="K171" t="s">
        <v>78</v>
      </c>
      <c r="L171" t="s">
        <v>34</v>
      </c>
      <c r="M171" t="s">
        <v>37</v>
      </c>
      <c r="N171" t="s">
        <v>37</v>
      </c>
      <c r="O171" t="s">
        <v>1300</v>
      </c>
      <c r="P171">
        <v>0</v>
      </c>
      <c r="Q171">
        <v>0</v>
      </c>
      <c r="R171">
        <v>23278.55</v>
      </c>
      <c r="S171">
        <v>278796</v>
      </c>
      <c r="T171" t="s">
        <v>37</v>
      </c>
    </row>
    <row r="172" spans="1:20" x14ac:dyDescent="0.3">
      <c r="A172" t="s">
        <v>1114</v>
      </c>
      <c r="B172" t="s">
        <v>24</v>
      </c>
      <c r="C172">
        <v>61</v>
      </c>
      <c r="D172" t="s">
        <v>31</v>
      </c>
      <c r="E172">
        <v>2015</v>
      </c>
      <c r="F172">
        <v>31</v>
      </c>
      <c r="G172">
        <v>0.80938956500000003</v>
      </c>
      <c r="H172" t="s">
        <v>72</v>
      </c>
      <c r="I172" t="s">
        <v>50</v>
      </c>
      <c r="J172" t="s">
        <v>50</v>
      </c>
      <c r="K172" t="s">
        <v>50</v>
      </c>
      <c r="L172" t="s">
        <v>50</v>
      </c>
      <c r="M172" t="s">
        <v>37</v>
      </c>
      <c r="N172" t="s">
        <v>37</v>
      </c>
      <c r="O172" t="s">
        <v>1299</v>
      </c>
      <c r="P172">
        <v>882394</v>
      </c>
      <c r="Q172">
        <v>0</v>
      </c>
      <c r="R172">
        <v>507796</v>
      </c>
      <c r="S172">
        <v>601768</v>
      </c>
      <c r="T172" t="s">
        <v>37</v>
      </c>
    </row>
    <row r="173" spans="1:20" x14ac:dyDescent="0.3">
      <c r="A173" t="s">
        <v>1115</v>
      </c>
      <c r="B173" t="s">
        <v>24</v>
      </c>
      <c r="C173">
        <v>61</v>
      </c>
      <c r="D173" t="s">
        <v>31</v>
      </c>
      <c r="E173">
        <v>2013</v>
      </c>
      <c r="F173">
        <v>49</v>
      </c>
      <c r="G173">
        <v>0.62206839400000002</v>
      </c>
      <c r="H173" t="s">
        <v>17</v>
      </c>
      <c r="I173" t="s">
        <v>146</v>
      </c>
      <c r="J173" t="s">
        <v>160</v>
      </c>
      <c r="K173" t="s">
        <v>20</v>
      </c>
      <c r="L173" t="s">
        <v>34</v>
      </c>
      <c r="M173" t="s">
        <v>22</v>
      </c>
      <c r="N173" t="s">
        <v>22</v>
      </c>
      <c r="O173" t="s">
        <v>22</v>
      </c>
      <c r="P173">
        <v>558789</v>
      </c>
      <c r="Q173">
        <v>0</v>
      </c>
      <c r="R173">
        <v>244585</v>
      </c>
      <c r="S173">
        <v>244585</v>
      </c>
      <c r="T173" t="s">
        <v>37</v>
      </c>
    </row>
    <row r="174" spans="1:20" x14ac:dyDescent="0.3">
      <c r="A174" t="s">
        <v>1116</v>
      </c>
      <c r="B174" t="s">
        <v>24</v>
      </c>
      <c r="C174">
        <v>61</v>
      </c>
      <c r="D174" t="s">
        <v>68</v>
      </c>
      <c r="E174">
        <v>2012</v>
      </c>
      <c r="F174">
        <v>23</v>
      </c>
      <c r="G174">
        <v>0.70641509400000002</v>
      </c>
      <c r="H174" t="s">
        <v>72</v>
      </c>
      <c r="I174" t="s">
        <v>63</v>
      </c>
      <c r="J174" t="s">
        <v>19</v>
      </c>
      <c r="K174" t="s">
        <v>20</v>
      </c>
      <c r="L174" t="s">
        <v>50</v>
      </c>
      <c r="M174" t="s">
        <v>22</v>
      </c>
      <c r="N174" t="s">
        <v>22</v>
      </c>
      <c r="O174" t="s">
        <v>22</v>
      </c>
      <c r="P174">
        <v>586745</v>
      </c>
      <c r="Q174">
        <v>0</v>
      </c>
      <c r="R174">
        <v>414568.34</v>
      </c>
      <c r="S174">
        <v>433694</v>
      </c>
      <c r="T174" t="s">
        <v>37</v>
      </c>
    </row>
    <row r="175" spans="1:20" x14ac:dyDescent="0.3">
      <c r="A175" t="s">
        <v>1117</v>
      </c>
      <c r="B175" t="s">
        <v>24</v>
      </c>
      <c r="C175">
        <v>49</v>
      </c>
      <c r="D175" t="s">
        <v>68</v>
      </c>
      <c r="E175">
        <v>2006</v>
      </c>
      <c r="F175">
        <v>29</v>
      </c>
      <c r="G175">
        <v>0.74126571399999996</v>
      </c>
      <c r="H175" t="s">
        <v>72</v>
      </c>
      <c r="I175" t="s">
        <v>63</v>
      </c>
      <c r="J175" t="s">
        <v>19</v>
      </c>
      <c r="K175" t="s">
        <v>20</v>
      </c>
      <c r="L175" t="s">
        <v>50</v>
      </c>
      <c r="M175" t="s">
        <v>37</v>
      </c>
      <c r="N175" t="s">
        <v>37</v>
      </c>
      <c r="O175" t="s">
        <v>1298</v>
      </c>
      <c r="P175">
        <v>489599</v>
      </c>
      <c r="Q175">
        <v>489599</v>
      </c>
      <c r="R175">
        <v>218724</v>
      </c>
      <c r="S175">
        <v>298260</v>
      </c>
      <c r="T175" t="s">
        <v>37</v>
      </c>
    </row>
    <row r="176" spans="1:20" x14ac:dyDescent="0.3">
      <c r="A176" t="s">
        <v>1118</v>
      </c>
      <c r="B176" t="s">
        <v>24</v>
      </c>
      <c r="C176">
        <v>61</v>
      </c>
      <c r="D176" t="s">
        <v>31</v>
      </c>
      <c r="E176">
        <v>2015</v>
      </c>
      <c r="F176">
        <v>33</v>
      </c>
      <c r="G176">
        <v>0.82737565199999996</v>
      </c>
      <c r="H176" t="s">
        <v>72</v>
      </c>
      <c r="I176" t="s">
        <v>146</v>
      </c>
      <c r="J176" t="s">
        <v>50</v>
      </c>
      <c r="K176" t="s">
        <v>50</v>
      </c>
      <c r="L176" t="s">
        <v>50</v>
      </c>
      <c r="M176" t="s">
        <v>37</v>
      </c>
      <c r="N176" t="s">
        <v>37</v>
      </c>
      <c r="O176" t="s">
        <v>22</v>
      </c>
      <c r="P176">
        <v>989343</v>
      </c>
      <c r="Q176">
        <v>989343</v>
      </c>
      <c r="R176">
        <v>421744</v>
      </c>
      <c r="S176">
        <v>648740</v>
      </c>
      <c r="T176" t="s">
        <v>37</v>
      </c>
    </row>
    <row r="177" spans="1:20" x14ac:dyDescent="0.3">
      <c r="A177" t="s">
        <v>1119</v>
      </c>
      <c r="B177" t="s">
        <v>24</v>
      </c>
      <c r="C177">
        <v>61</v>
      </c>
      <c r="D177" t="s">
        <v>31</v>
      </c>
      <c r="E177">
        <v>2015</v>
      </c>
      <c r="F177">
        <v>29</v>
      </c>
      <c r="G177">
        <v>0.82788173899999995</v>
      </c>
      <c r="H177" t="s">
        <v>72</v>
      </c>
      <c r="I177" t="s">
        <v>146</v>
      </c>
      <c r="J177" t="s">
        <v>50</v>
      </c>
      <c r="K177" t="s">
        <v>50</v>
      </c>
      <c r="L177" t="s">
        <v>50</v>
      </c>
      <c r="M177" t="s">
        <v>22</v>
      </c>
      <c r="N177" t="s">
        <v>37</v>
      </c>
      <c r="O177" t="s">
        <v>22</v>
      </c>
      <c r="P177">
        <v>798596</v>
      </c>
      <c r="Q177">
        <v>0</v>
      </c>
      <c r="R177">
        <v>658200</v>
      </c>
      <c r="S177">
        <v>658200</v>
      </c>
      <c r="T177" t="s">
        <v>37</v>
      </c>
    </row>
    <row r="178" spans="1:20" x14ac:dyDescent="0.3">
      <c r="A178" t="s">
        <v>1120</v>
      </c>
      <c r="B178" t="s">
        <v>24</v>
      </c>
      <c r="C178">
        <v>37</v>
      </c>
      <c r="D178" t="s">
        <v>31</v>
      </c>
      <c r="E178">
        <v>2005</v>
      </c>
      <c r="F178">
        <v>22</v>
      </c>
      <c r="G178">
        <v>0.83528972000000001</v>
      </c>
      <c r="H178" t="s">
        <v>72</v>
      </c>
      <c r="I178" t="s">
        <v>50</v>
      </c>
      <c r="J178" t="s">
        <v>50</v>
      </c>
      <c r="K178" t="s">
        <v>50</v>
      </c>
      <c r="L178" t="s">
        <v>50</v>
      </c>
      <c r="M178" t="s">
        <v>22</v>
      </c>
      <c r="N178" t="s">
        <v>22</v>
      </c>
      <c r="O178" t="s">
        <v>1299</v>
      </c>
      <c r="P178">
        <v>353735</v>
      </c>
      <c r="Q178">
        <v>0</v>
      </c>
      <c r="R178">
        <v>469526.5</v>
      </c>
      <c r="S178">
        <v>472891</v>
      </c>
      <c r="T178" t="s">
        <v>37</v>
      </c>
    </row>
    <row r="179" spans="1:20" x14ac:dyDescent="0.3">
      <c r="A179" t="s">
        <v>1121</v>
      </c>
      <c r="B179" t="s">
        <v>24</v>
      </c>
      <c r="C179">
        <v>61</v>
      </c>
      <c r="D179" t="s">
        <v>16</v>
      </c>
      <c r="E179">
        <v>2010</v>
      </c>
      <c r="F179">
        <v>22</v>
      </c>
      <c r="G179">
        <v>0.82737610699999997</v>
      </c>
      <c r="H179" t="s">
        <v>72</v>
      </c>
      <c r="I179" t="s">
        <v>50</v>
      </c>
      <c r="J179" t="s">
        <v>50</v>
      </c>
      <c r="K179" t="s">
        <v>50</v>
      </c>
      <c r="L179" t="s">
        <v>50</v>
      </c>
      <c r="M179" t="s">
        <v>37</v>
      </c>
      <c r="N179" t="s">
        <v>37</v>
      </c>
      <c r="O179" t="s">
        <v>1298</v>
      </c>
      <c r="P179">
        <v>745333</v>
      </c>
      <c r="Q179">
        <v>745333</v>
      </c>
      <c r="R179">
        <v>166310</v>
      </c>
      <c r="S179">
        <v>526200</v>
      </c>
      <c r="T179" t="s">
        <v>37</v>
      </c>
    </row>
    <row r="180" spans="1:20" x14ac:dyDescent="0.3">
      <c r="A180" t="s">
        <v>1122</v>
      </c>
      <c r="B180" t="s">
        <v>24</v>
      </c>
      <c r="C180">
        <v>73</v>
      </c>
      <c r="D180" t="s">
        <v>31</v>
      </c>
      <c r="E180">
        <v>2015</v>
      </c>
      <c r="F180">
        <v>23</v>
      </c>
      <c r="G180">
        <v>0.8780192</v>
      </c>
      <c r="H180" t="s">
        <v>72</v>
      </c>
      <c r="I180" t="s">
        <v>50</v>
      </c>
      <c r="J180" t="s">
        <v>50</v>
      </c>
      <c r="K180" t="s">
        <v>50</v>
      </c>
      <c r="L180" t="s">
        <v>50</v>
      </c>
      <c r="M180" t="s">
        <v>37</v>
      </c>
      <c r="N180" t="s">
        <v>37</v>
      </c>
      <c r="O180" t="s">
        <v>37</v>
      </c>
      <c r="P180">
        <v>0</v>
      </c>
      <c r="Q180">
        <v>0</v>
      </c>
      <c r="R180">
        <v>186712</v>
      </c>
      <c r="S180">
        <v>595476</v>
      </c>
      <c r="T180" t="s">
        <v>37</v>
      </c>
    </row>
    <row r="181" spans="1:20" x14ac:dyDescent="0.3">
      <c r="A181" t="s">
        <v>1123</v>
      </c>
      <c r="B181" t="s">
        <v>15</v>
      </c>
      <c r="C181">
        <v>61</v>
      </c>
      <c r="D181" t="s">
        <v>31</v>
      </c>
      <c r="E181">
        <v>2005</v>
      </c>
      <c r="F181">
        <v>41</v>
      </c>
      <c r="G181">
        <v>0.82115887899999995</v>
      </c>
      <c r="H181" t="s">
        <v>72</v>
      </c>
      <c r="I181" t="s">
        <v>50</v>
      </c>
      <c r="J181" t="s">
        <v>50</v>
      </c>
      <c r="K181" t="s">
        <v>50</v>
      </c>
      <c r="L181" t="s">
        <v>50</v>
      </c>
      <c r="M181" t="s">
        <v>37</v>
      </c>
      <c r="N181" t="s">
        <v>37</v>
      </c>
      <c r="O181" t="s">
        <v>1298</v>
      </c>
      <c r="P181">
        <v>0</v>
      </c>
      <c r="Q181">
        <v>0</v>
      </c>
      <c r="R181">
        <v>59742.22</v>
      </c>
      <c r="S181">
        <v>377454</v>
      </c>
      <c r="T181" t="s">
        <v>37</v>
      </c>
    </row>
    <row r="182" spans="1:20" x14ac:dyDescent="0.3">
      <c r="A182" t="s">
        <v>1124</v>
      </c>
      <c r="B182" t="s">
        <v>24</v>
      </c>
      <c r="C182">
        <v>49</v>
      </c>
      <c r="D182" t="s">
        <v>31</v>
      </c>
      <c r="E182">
        <v>2007</v>
      </c>
      <c r="F182">
        <v>55</v>
      </c>
      <c r="G182">
        <v>0.83117714300000001</v>
      </c>
      <c r="H182" t="s">
        <v>72</v>
      </c>
      <c r="I182" t="s">
        <v>63</v>
      </c>
      <c r="J182" t="s">
        <v>80</v>
      </c>
      <c r="K182" t="s">
        <v>43</v>
      </c>
      <c r="L182" t="s">
        <v>34</v>
      </c>
      <c r="M182" t="s">
        <v>37</v>
      </c>
      <c r="N182" t="s">
        <v>37</v>
      </c>
      <c r="O182" t="s">
        <v>22</v>
      </c>
      <c r="P182">
        <v>0</v>
      </c>
      <c r="Q182">
        <v>0</v>
      </c>
      <c r="R182">
        <v>206580</v>
      </c>
      <c r="S182">
        <v>485600</v>
      </c>
      <c r="T182" t="s">
        <v>37</v>
      </c>
    </row>
    <row r="183" spans="1:20" x14ac:dyDescent="0.3">
      <c r="A183" t="s">
        <v>1125</v>
      </c>
      <c r="B183" t="s">
        <v>24</v>
      </c>
      <c r="C183">
        <v>24</v>
      </c>
      <c r="D183" t="s">
        <v>414</v>
      </c>
      <c r="E183">
        <v>2006</v>
      </c>
      <c r="F183">
        <v>36</v>
      </c>
      <c r="G183">
        <v>0.51108695699999995</v>
      </c>
      <c r="H183" t="s">
        <v>17</v>
      </c>
      <c r="I183" t="s">
        <v>293</v>
      </c>
      <c r="J183" t="s">
        <v>32</v>
      </c>
      <c r="K183" t="s">
        <v>78</v>
      </c>
      <c r="L183" t="s">
        <v>21</v>
      </c>
      <c r="M183" t="s">
        <v>22</v>
      </c>
      <c r="N183" t="s">
        <v>22</v>
      </c>
      <c r="O183" t="s">
        <v>1299</v>
      </c>
      <c r="P183">
        <v>158826</v>
      </c>
      <c r="Q183">
        <v>0</v>
      </c>
      <c r="R183">
        <v>320860.99</v>
      </c>
      <c r="S183">
        <v>326240</v>
      </c>
      <c r="T183" t="s">
        <v>37</v>
      </c>
    </row>
    <row r="184" spans="1:20" x14ac:dyDescent="0.3">
      <c r="A184" t="s">
        <v>1126</v>
      </c>
      <c r="B184" t="s">
        <v>24</v>
      </c>
      <c r="C184">
        <v>30</v>
      </c>
      <c r="D184" t="s">
        <v>414</v>
      </c>
      <c r="E184">
        <v>2007</v>
      </c>
      <c r="F184">
        <v>36</v>
      </c>
      <c r="G184">
        <v>0.53583781900000005</v>
      </c>
      <c r="H184" t="s">
        <v>17</v>
      </c>
      <c r="I184" t="s">
        <v>293</v>
      </c>
      <c r="J184" t="s">
        <v>32</v>
      </c>
      <c r="K184" t="s">
        <v>78</v>
      </c>
      <c r="L184" t="s">
        <v>21</v>
      </c>
      <c r="M184" t="s">
        <v>22</v>
      </c>
      <c r="N184" t="s">
        <v>22</v>
      </c>
      <c r="O184" t="s">
        <v>1299</v>
      </c>
      <c r="P184">
        <v>350839</v>
      </c>
      <c r="Q184">
        <v>0</v>
      </c>
      <c r="R184">
        <v>268349</v>
      </c>
      <c r="S184">
        <v>293588</v>
      </c>
      <c r="T184" t="s">
        <v>37</v>
      </c>
    </row>
    <row r="185" spans="1:20" x14ac:dyDescent="0.3">
      <c r="A185" t="s">
        <v>1127</v>
      </c>
      <c r="B185" t="s">
        <v>24</v>
      </c>
      <c r="C185">
        <v>61</v>
      </c>
      <c r="D185" t="s">
        <v>31</v>
      </c>
      <c r="E185">
        <v>2012</v>
      </c>
      <c r="F185">
        <v>40</v>
      </c>
      <c r="G185">
        <v>0.82839245299999997</v>
      </c>
      <c r="H185" t="s">
        <v>72</v>
      </c>
      <c r="I185" t="s">
        <v>50</v>
      </c>
      <c r="J185" t="s">
        <v>50</v>
      </c>
      <c r="K185" t="s">
        <v>50</v>
      </c>
      <c r="L185" t="s">
        <v>50</v>
      </c>
      <c r="M185" t="s">
        <v>37</v>
      </c>
      <c r="N185" t="s">
        <v>37</v>
      </c>
      <c r="O185" t="s">
        <v>1299</v>
      </c>
      <c r="P185">
        <v>0</v>
      </c>
      <c r="Q185">
        <v>0</v>
      </c>
      <c r="R185">
        <v>138094</v>
      </c>
      <c r="S185">
        <v>551893</v>
      </c>
      <c r="T185" t="s">
        <v>37</v>
      </c>
    </row>
    <row r="186" spans="1:20" x14ac:dyDescent="0.3">
      <c r="A186" t="s">
        <v>1128</v>
      </c>
      <c r="B186" t="s">
        <v>24</v>
      </c>
      <c r="C186">
        <v>61</v>
      </c>
      <c r="D186" t="s">
        <v>28</v>
      </c>
      <c r="E186">
        <v>2007</v>
      </c>
      <c r="F186">
        <v>63</v>
      </c>
      <c r="G186">
        <v>0.62211092400000001</v>
      </c>
      <c r="H186" t="s">
        <v>17</v>
      </c>
      <c r="I186" t="s">
        <v>54</v>
      </c>
      <c r="J186" t="s">
        <v>32</v>
      </c>
      <c r="K186" t="s">
        <v>227</v>
      </c>
      <c r="L186" t="s">
        <v>21</v>
      </c>
      <c r="M186" t="s">
        <v>22</v>
      </c>
      <c r="N186" t="s">
        <v>37</v>
      </c>
      <c r="O186" t="s">
        <v>1300</v>
      </c>
      <c r="P186">
        <v>431515</v>
      </c>
      <c r="Q186">
        <v>0</v>
      </c>
      <c r="R186">
        <v>194612</v>
      </c>
      <c r="S186">
        <v>194612</v>
      </c>
      <c r="T186" t="s">
        <v>37</v>
      </c>
    </row>
    <row r="187" spans="1:20" x14ac:dyDescent="0.3">
      <c r="A187" t="s">
        <v>1129</v>
      </c>
      <c r="B187" t="s">
        <v>24</v>
      </c>
      <c r="C187">
        <v>36</v>
      </c>
      <c r="D187" t="s">
        <v>414</v>
      </c>
      <c r="E187">
        <v>2013</v>
      </c>
      <c r="F187">
        <v>36</v>
      </c>
      <c r="G187">
        <v>0.51176666699999995</v>
      </c>
      <c r="H187" t="s">
        <v>17</v>
      </c>
      <c r="I187" t="s">
        <v>63</v>
      </c>
      <c r="J187" t="s">
        <v>80</v>
      </c>
      <c r="K187" t="s">
        <v>227</v>
      </c>
      <c r="L187" t="s">
        <v>34</v>
      </c>
      <c r="M187" t="s">
        <v>37</v>
      </c>
      <c r="N187" t="s">
        <v>37</v>
      </c>
      <c r="O187" t="s">
        <v>1299</v>
      </c>
      <c r="P187">
        <v>496715</v>
      </c>
      <c r="Q187">
        <v>496715</v>
      </c>
      <c r="R187">
        <v>230673.39</v>
      </c>
      <c r="S187">
        <v>378400</v>
      </c>
      <c r="T187" t="s">
        <v>37</v>
      </c>
    </row>
    <row r="188" spans="1:20" x14ac:dyDescent="0.3">
      <c r="A188" t="s">
        <v>1130</v>
      </c>
      <c r="B188" t="s">
        <v>24</v>
      </c>
      <c r="C188">
        <v>37</v>
      </c>
      <c r="D188" t="s">
        <v>68</v>
      </c>
      <c r="E188">
        <v>2007</v>
      </c>
      <c r="F188">
        <v>37</v>
      </c>
      <c r="G188">
        <v>0.66704537799999997</v>
      </c>
      <c r="H188" t="s">
        <v>17</v>
      </c>
      <c r="I188" t="s">
        <v>63</v>
      </c>
      <c r="J188" t="s">
        <v>32</v>
      </c>
      <c r="K188" t="s">
        <v>109</v>
      </c>
      <c r="L188" t="s">
        <v>21</v>
      </c>
      <c r="M188" t="s">
        <v>37</v>
      </c>
      <c r="N188" t="s">
        <v>22</v>
      </c>
      <c r="O188" t="s">
        <v>1299</v>
      </c>
      <c r="P188">
        <v>504972</v>
      </c>
      <c r="Q188">
        <v>504972</v>
      </c>
      <c r="R188">
        <v>153993</v>
      </c>
      <c r="S188">
        <v>307888</v>
      </c>
      <c r="T188" t="s">
        <v>37</v>
      </c>
    </row>
    <row r="189" spans="1:20" x14ac:dyDescent="0.3">
      <c r="A189" t="s">
        <v>1131</v>
      </c>
      <c r="B189" t="s">
        <v>24</v>
      </c>
      <c r="C189">
        <v>49</v>
      </c>
      <c r="D189" t="s">
        <v>68</v>
      </c>
      <c r="E189">
        <v>2005</v>
      </c>
      <c r="F189">
        <v>45</v>
      </c>
      <c r="G189">
        <v>0.62403597399999999</v>
      </c>
      <c r="H189" t="s">
        <v>17</v>
      </c>
      <c r="I189" t="s">
        <v>50</v>
      </c>
      <c r="J189" t="s">
        <v>160</v>
      </c>
      <c r="K189" t="s">
        <v>109</v>
      </c>
      <c r="L189" t="s">
        <v>34</v>
      </c>
      <c r="M189" t="s">
        <v>22</v>
      </c>
      <c r="N189" t="s">
        <v>37</v>
      </c>
      <c r="O189" t="s">
        <v>1299</v>
      </c>
      <c r="P189">
        <v>344872</v>
      </c>
      <c r="Q189">
        <v>0</v>
      </c>
      <c r="R189">
        <v>155200</v>
      </c>
      <c r="S189">
        <v>155200</v>
      </c>
      <c r="T189" t="s">
        <v>37</v>
      </c>
    </row>
    <row r="190" spans="1:20" x14ac:dyDescent="0.3">
      <c r="A190" t="s">
        <v>1132</v>
      </c>
      <c r="B190" t="s">
        <v>15</v>
      </c>
      <c r="C190">
        <v>61</v>
      </c>
      <c r="D190" t="s">
        <v>28</v>
      </c>
      <c r="E190">
        <v>2011</v>
      </c>
      <c r="F190">
        <v>27</v>
      </c>
      <c r="G190">
        <v>0.76991690300000004</v>
      </c>
      <c r="H190" t="s">
        <v>72</v>
      </c>
      <c r="I190" t="s">
        <v>293</v>
      </c>
      <c r="J190" t="s">
        <v>32</v>
      </c>
      <c r="K190" t="s">
        <v>43</v>
      </c>
      <c r="L190" t="s">
        <v>21</v>
      </c>
      <c r="M190" t="s">
        <v>22</v>
      </c>
      <c r="N190" t="s">
        <v>37</v>
      </c>
      <c r="O190" t="s">
        <v>22</v>
      </c>
      <c r="P190">
        <v>780514</v>
      </c>
      <c r="Q190">
        <v>0</v>
      </c>
      <c r="R190">
        <v>424992.64</v>
      </c>
      <c r="S190">
        <v>477072</v>
      </c>
      <c r="T190" t="s">
        <v>37</v>
      </c>
    </row>
    <row r="191" spans="1:20" x14ac:dyDescent="0.3">
      <c r="A191" t="s">
        <v>1133</v>
      </c>
      <c r="B191" t="s">
        <v>24</v>
      </c>
      <c r="C191">
        <v>61</v>
      </c>
      <c r="D191" t="s">
        <v>31</v>
      </c>
      <c r="E191">
        <v>2006</v>
      </c>
      <c r="F191">
        <v>33</v>
      </c>
      <c r="G191">
        <v>0.82737571399999998</v>
      </c>
      <c r="H191" t="s">
        <v>72</v>
      </c>
      <c r="I191" t="s">
        <v>63</v>
      </c>
      <c r="J191" t="s">
        <v>50</v>
      </c>
      <c r="K191" t="s">
        <v>50</v>
      </c>
      <c r="L191" t="s">
        <v>50</v>
      </c>
      <c r="M191" t="s">
        <v>37</v>
      </c>
      <c r="N191" t="s">
        <v>37</v>
      </c>
      <c r="O191" t="s">
        <v>22</v>
      </c>
      <c r="P191">
        <v>0</v>
      </c>
      <c r="Q191">
        <v>0</v>
      </c>
      <c r="R191">
        <v>273660.05</v>
      </c>
      <c r="S191">
        <v>380703</v>
      </c>
      <c r="T191" t="s">
        <v>37</v>
      </c>
    </row>
    <row r="192" spans="1:20" x14ac:dyDescent="0.3">
      <c r="A192" t="s">
        <v>1134</v>
      </c>
      <c r="B192" t="s">
        <v>24</v>
      </c>
      <c r="C192">
        <v>37</v>
      </c>
      <c r="D192" t="s">
        <v>28</v>
      </c>
      <c r="E192">
        <v>2015</v>
      </c>
      <c r="F192">
        <v>42</v>
      </c>
      <c r="G192">
        <v>0.67039122799999995</v>
      </c>
      <c r="H192" t="s">
        <v>17</v>
      </c>
      <c r="I192" t="s">
        <v>293</v>
      </c>
      <c r="J192" t="s">
        <v>32</v>
      </c>
      <c r="K192" t="s">
        <v>227</v>
      </c>
      <c r="L192" t="s">
        <v>34</v>
      </c>
      <c r="M192" t="s">
        <v>37</v>
      </c>
      <c r="N192" t="s">
        <v>22</v>
      </c>
      <c r="O192" t="s">
        <v>1300</v>
      </c>
      <c r="P192">
        <v>707464</v>
      </c>
      <c r="Q192">
        <v>707464</v>
      </c>
      <c r="R192">
        <v>163392</v>
      </c>
      <c r="S192">
        <v>410352</v>
      </c>
      <c r="T192" t="s">
        <v>37</v>
      </c>
    </row>
    <row r="193" spans="1:20" x14ac:dyDescent="0.3">
      <c r="A193" t="s">
        <v>1135</v>
      </c>
      <c r="B193" t="s">
        <v>24</v>
      </c>
      <c r="C193">
        <v>36</v>
      </c>
      <c r="D193" t="s">
        <v>414</v>
      </c>
      <c r="E193">
        <v>2013</v>
      </c>
      <c r="F193">
        <v>36</v>
      </c>
      <c r="G193">
        <v>0.45692307700000001</v>
      </c>
      <c r="H193" t="s">
        <v>17</v>
      </c>
      <c r="I193" t="s">
        <v>293</v>
      </c>
      <c r="J193" t="s">
        <v>32</v>
      </c>
      <c r="K193" t="s">
        <v>78</v>
      </c>
      <c r="L193" t="s">
        <v>34</v>
      </c>
      <c r="M193" t="s">
        <v>22</v>
      </c>
      <c r="N193" t="s">
        <v>22</v>
      </c>
      <c r="O193" t="s">
        <v>1299</v>
      </c>
      <c r="P193">
        <v>367746</v>
      </c>
      <c r="Q193">
        <v>0</v>
      </c>
      <c r="R193">
        <v>312018</v>
      </c>
      <c r="S193">
        <v>334305</v>
      </c>
      <c r="T193" t="s">
        <v>37</v>
      </c>
    </row>
    <row r="194" spans="1:20" x14ac:dyDescent="0.3">
      <c r="A194" t="s">
        <v>1136</v>
      </c>
      <c r="B194" t="s">
        <v>24</v>
      </c>
      <c r="C194">
        <v>61</v>
      </c>
      <c r="D194" t="s">
        <v>16</v>
      </c>
      <c r="E194">
        <v>2008</v>
      </c>
      <c r="F194">
        <v>28</v>
      </c>
      <c r="G194">
        <v>0.622068387</v>
      </c>
      <c r="H194" t="s">
        <v>17</v>
      </c>
      <c r="I194" t="s">
        <v>146</v>
      </c>
      <c r="J194" t="s">
        <v>160</v>
      </c>
      <c r="K194" t="s">
        <v>20</v>
      </c>
      <c r="L194" t="s">
        <v>34</v>
      </c>
      <c r="M194" t="s">
        <v>22</v>
      </c>
      <c r="N194" t="s">
        <v>22</v>
      </c>
      <c r="O194" t="s">
        <v>22</v>
      </c>
      <c r="P194">
        <v>448768</v>
      </c>
      <c r="Q194">
        <v>0</v>
      </c>
      <c r="R194">
        <v>199034</v>
      </c>
      <c r="S194">
        <v>199034</v>
      </c>
      <c r="T194" t="s">
        <v>37</v>
      </c>
    </row>
    <row r="195" spans="1:20" x14ac:dyDescent="0.3">
      <c r="A195" t="s">
        <v>1137</v>
      </c>
      <c r="B195" t="s">
        <v>24</v>
      </c>
      <c r="C195">
        <v>48</v>
      </c>
      <c r="D195" t="s">
        <v>414</v>
      </c>
      <c r="E195">
        <v>2015</v>
      </c>
      <c r="F195">
        <v>36</v>
      </c>
      <c r="G195">
        <v>0.52719298199999998</v>
      </c>
      <c r="H195" t="s">
        <v>17</v>
      </c>
      <c r="I195" t="s">
        <v>63</v>
      </c>
      <c r="J195" t="s">
        <v>32</v>
      </c>
      <c r="K195" t="s">
        <v>227</v>
      </c>
      <c r="L195" t="s">
        <v>34</v>
      </c>
      <c r="M195" t="s">
        <v>22</v>
      </c>
      <c r="N195" t="s">
        <v>37</v>
      </c>
      <c r="O195" t="s">
        <v>1299</v>
      </c>
      <c r="P195">
        <v>534978</v>
      </c>
      <c r="Q195">
        <v>0</v>
      </c>
      <c r="R195">
        <v>345185</v>
      </c>
      <c r="S195">
        <v>377205</v>
      </c>
      <c r="T195" t="s">
        <v>37</v>
      </c>
    </row>
    <row r="196" spans="1:20" x14ac:dyDescent="0.3">
      <c r="A196" t="s">
        <v>1138</v>
      </c>
      <c r="B196" t="s">
        <v>24</v>
      </c>
      <c r="C196">
        <v>49</v>
      </c>
      <c r="D196" t="s">
        <v>68</v>
      </c>
      <c r="E196">
        <v>2006</v>
      </c>
      <c r="F196">
        <v>43</v>
      </c>
      <c r="G196">
        <v>0.83021714300000005</v>
      </c>
      <c r="H196" t="s">
        <v>72</v>
      </c>
      <c r="I196" t="s">
        <v>63</v>
      </c>
      <c r="J196" t="s">
        <v>50</v>
      </c>
      <c r="K196" t="s">
        <v>50</v>
      </c>
      <c r="L196" t="s">
        <v>50</v>
      </c>
      <c r="M196" t="s">
        <v>22</v>
      </c>
      <c r="N196" t="s">
        <v>37</v>
      </c>
      <c r="O196" t="s">
        <v>22</v>
      </c>
      <c r="P196">
        <v>436312</v>
      </c>
      <c r="Q196">
        <v>0</v>
      </c>
      <c r="R196">
        <v>442600</v>
      </c>
      <c r="S196">
        <v>442600</v>
      </c>
      <c r="T196" t="s">
        <v>37</v>
      </c>
    </row>
    <row r="197" spans="1:20" x14ac:dyDescent="0.3">
      <c r="A197" t="s">
        <v>1139</v>
      </c>
      <c r="B197" t="s">
        <v>24</v>
      </c>
      <c r="C197">
        <v>61</v>
      </c>
      <c r="D197" t="s">
        <v>28</v>
      </c>
      <c r="E197">
        <v>2011</v>
      </c>
      <c r="F197">
        <v>20</v>
      </c>
      <c r="G197">
        <v>0.81215896799999998</v>
      </c>
      <c r="H197" t="s">
        <v>72</v>
      </c>
      <c r="I197" t="s">
        <v>50</v>
      </c>
      <c r="J197" t="s">
        <v>50</v>
      </c>
      <c r="K197" t="s">
        <v>50</v>
      </c>
      <c r="L197" t="s">
        <v>50</v>
      </c>
      <c r="M197" t="s">
        <v>22</v>
      </c>
      <c r="N197" t="s">
        <v>22</v>
      </c>
      <c r="O197" t="s">
        <v>1300</v>
      </c>
      <c r="P197">
        <v>772808</v>
      </c>
      <c r="Q197">
        <v>0</v>
      </c>
      <c r="R197">
        <v>272754</v>
      </c>
      <c r="S197">
        <v>343954</v>
      </c>
      <c r="T197" t="s">
        <v>37</v>
      </c>
    </row>
    <row r="198" spans="1:20" x14ac:dyDescent="0.3">
      <c r="A198" t="s">
        <v>1140</v>
      </c>
      <c r="B198" t="s">
        <v>24</v>
      </c>
      <c r="C198">
        <v>61</v>
      </c>
      <c r="D198" t="s">
        <v>28</v>
      </c>
      <c r="E198">
        <v>2012</v>
      </c>
      <c r="F198">
        <v>31</v>
      </c>
      <c r="G198">
        <v>0.57080165100000002</v>
      </c>
      <c r="H198" t="s">
        <v>17</v>
      </c>
      <c r="I198" t="s">
        <v>146</v>
      </c>
      <c r="J198" t="s">
        <v>525</v>
      </c>
      <c r="K198" t="s">
        <v>227</v>
      </c>
      <c r="L198" t="s">
        <v>149</v>
      </c>
      <c r="M198" t="s">
        <v>37</v>
      </c>
      <c r="N198" t="s">
        <v>37</v>
      </c>
      <c r="O198" t="s">
        <v>22</v>
      </c>
      <c r="P198">
        <v>590710</v>
      </c>
      <c r="Q198">
        <v>590710</v>
      </c>
      <c r="R198">
        <v>124746</v>
      </c>
      <c r="S198">
        <v>197460</v>
      </c>
      <c r="T198" t="s">
        <v>37</v>
      </c>
    </row>
    <row r="199" spans="1:20" x14ac:dyDescent="0.3">
      <c r="A199" t="s">
        <v>1141</v>
      </c>
      <c r="B199" t="s">
        <v>15</v>
      </c>
      <c r="C199">
        <v>61</v>
      </c>
      <c r="D199" t="s">
        <v>31</v>
      </c>
      <c r="E199">
        <v>2008</v>
      </c>
      <c r="F199">
        <v>35</v>
      </c>
      <c r="G199">
        <v>0.82788258100000001</v>
      </c>
      <c r="H199" t="s">
        <v>72</v>
      </c>
      <c r="I199" t="s">
        <v>63</v>
      </c>
      <c r="J199" t="s">
        <v>32</v>
      </c>
      <c r="K199" t="s">
        <v>43</v>
      </c>
      <c r="L199" t="s">
        <v>34</v>
      </c>
      <c r="M199" t="s">
        <v>37</v>
      </c>
      <c r="N199" t="s">
        <v>37</v>
      </c>
      <c r="O199" t="s">
        <v>22</v>
      </c>
      <c r="P199">
        <v>587298</v>
      </c>
      <c r="Q199">
        <v>0</v>
      </c>
      <c r="R199">
        <v>381875</v>
      </c>
      <c r="S199">
        <v>447900</v>
      </c>
      <c r="T199" t="s">
        <v>37</v>
      </c>
    </row>
    <row r="200" spans="1:20" x14ac:dyDescent="0.3">
      <c r="A200" t="s">
        <v>1142</v>
      </c>
      <c r="B200" t="s">
        <v>24</v>
      </c>
      <c r="C200">
        <v>49</v>
      </c>
      <c r="D200" t="s">
        <v>31</v>
      </c>
      <c r="E200">
        <v>2006</v>
      </c>
      <c r="F200">
        <v>29</v>
      </c>
      <c r="G200">
        <v>0.74084142900000005</v>
      </c>
      <c r="H200" t="s">
        <v>72</v>
      </c>
      <c r="I200" t="s">
        <v>50</v>
      </c>
      <c r="J200" t="s">
        <v>50</v>
      </c>
      <c r="K200" t="s">
        <v>50</v>
      </c>
      <c r="L200" t="s">
        <v>50</v>
      </c>
      <c r="M200" t="s">
        <v>22</v>
      </c>
      <c r="N200" t="s">
        <v>37</v>
      </c>
      <c r="O200" t="s">
        <v>22</v>
      </c>
      <c r="P200">
        <v>378659</v>
      </c>
      <c r="Q200">
        <v>0</v>
      </c>
      <c r="R200">
        <v>410592</v>
      </c>
      <c r="S200">
        <v>410592</v>
      </c>
      <c r="T200" t="s">
        <v>37</v>
      </c>
    </row>
    <row r="201" spans="1:20" x14ac:dyDescent="0.3">
      <c r="A201" t="s">
        <v>1143</v>
      </c>
      <c r="B201" t="s">
        <v>24</v>
      </c>
      <c r="C201">
        <v>49</v>
      </c>
      <c r="D201" t="s">
        <v>31</v>
      </c>
      <c r="E201">
        <v>2010</v>
      </c>
      <c r="F201">
        <v>53</v>
      </c>
      <c r="G201">
        <v>0.83069572400000002</v>
      </c>
      <c r="H201" t="s">
        <v>72</v>
      </c>
      <c r="I201" t="s">
        <v>63</v>
      </c>
      <c r="J201" t="s">
        <v>32</v>
      </c>
      <c r="K201" t="s">
        <v>109</v>
      </c>
      <c r="L201" t="s">
        <v>34</v>
      </c>
      <c r="M201" t="s">
        <v>22</v>
      </c>
      <c r="N201" t="s">
        <v>37</v>
      </c>
      <c r="O201" t="s">
        <v>1298</v>
      </c>
      <c r="P201">
        <v>580154</v>
      </c>
      <c r="Q201">
        <v>0</v>
      </c>
      <c r="R201">
        <v>547371</v>
      </c>
      <c r="S201">
        <v>547371</v>
      </c>
      <c r="T201" t="s">
        <v>37</v>
      </c>
    </row>
    <row r="202" spans="1:20" x14ac:dyDescent="0.3">
      <c r="A202" t="s">
        <v>1144</v>
      </c>
      <c r="B202" t="s">
        <v>24</v>
      </c>
      <c r="C202">
        <v>49</v>
      </c>
      <c r="D202" t="s">
        <v>68</v>
      </c>
      <c r="E202">
        <v>2011</v>
      </c>
      <c r="F202">
        <v>34</v>
      </c>
      <c r="G202">
        <v>0.79272361300000005</v>
      </c>
      <c r="H202" t="s">
        <v>72</v>
      </c>
      <c r="I202" t="s">
        <v>46</v>
      </c>
      <c r="J202" t="s">
        <v>32</v>
      </c>
      <c r="K202" t="s">
        <v>43</v>
      </c>
      <c r="L202" t="s">
        <v>34</v>
      </c>
      <c r="M202" t="s">
        <v>37</v>
      </c>
      <c r="N202" t="s">
        <v>37</v>
      </c>
      <c r="O202" t="s">
        <v>22</v>
      </c>
      <c r="P202">
        <v>0</v>
      </c>
      <c r="Q202">
        <v>0</v>
      </c>
      <c r="R202">
        <v>28939</v>
      </c>
      <c r="S202">
        <v>549841</v>
      </c>
      <c r="T202" t="s">
        <v>37</v>
      </c>
    </row>
    <row r="203" spans="1:20" x14ac:dyDescent="0.3">
      <c r="A203" t="s">
        <v>1145</v>
      </c>
      <c r="B203" t="s">
        <v>24</v>
      </c>
      <c r="C203">
        <v>49</v>
      </c>
      <c r="D203" t="s">
        <v>68</v>
      </c>
      <c r="E203">
        <v>2008</v>
      </c>
      <c r="F203">
        <v>39</v>
      </c>
      <c r="G203">
        <v>0.80413161300000002</v>
      </c>
      <c r="H203" t="s">
        <v>17</v>
      </c>
      <c r="I203" t="s">
        <v>50</v>
      </c>
      <c r="J203" t="s">
        <v>50</v>
      </c>
      <c r="K203" t="s">
        <v>50</v>
      </c>
      <c r="L203" t="s">
        <v>50</v>
      </c>
      <c r="M203" t="s">
        <v>22</v>
      </c>
      <c r="N203" t="s">
        <v>37</v>
      </c>
      <c r="O203" t="s">
        <v>22</v>
      </c>
      <c r="P203">
        <v>497769</v>
      </c>
      <c r="Q203">
        <v>0</v>
      </c>
      <c r="R203">
        <v>458050.89</v>
      </c>
      <c r="S203">
        <v>483740</v>
      </c>
      <c r="T203" t="s">
        <v>37</v>
      </c>
    </row>
    <row r="204" spans="1:20" x14ac:dyDescent="0.3">
      <c r="A204" t="s">
        <v>1146</v>
      </c>
      <c r="B204" t="s">
        <v>24</v>
      </c>
      <c r="C204">
        <v>49</v>
      </c>
      <c r="D204" t="s">
        <v>31</v>
      </c>
      <c r="E204">
        <v>2005</v>
      </c>
      <c r="F204">
        <v>27</v>
      </c>
      <c r="G204">
        <v>0.83021756999999996</v>
      </c>
      <c r="H204" t="s">
        <v>72</v>
      </c>
      <c r="I204" t="s">
        <v>50</v>
      </c>
      <c r="J204" t="s">
        <v>50</v>
      </c>
      <c r="K204" t="s">
        <v>50</v>
      </c>
      <c r="L204" t="s">
        <v>50</v>
      </c>
      <c r="M204" t="s">
        <v>37</v>
      </c>
      <c r="N204" t="s">
        <v>22</v>
      </c>
      <c r="O204" t="s">
        <v>22</v>
      </c>
      <c r="P204">
        <v>539741</v>
      </c>
      <c r="Q204">
        <v>539741</v>
      </c>
      <c r="R204">
        <v>106455.69</v>
      </c>
      <c r="S204">
        <v>425180</v>
      </c>
      <c r="T204" t="s">
        <v>37</v>
      </c>
    </row>
    <row r="205" spans="1:20" x14ac:dyDescent="0.3">
      <c r="A205" t="s">
        <v>1147</v>
      </c>
      <c r="B205" t="s">
        <v>24</v>
      </c>
      <c r="C205">
        <v>49</v>
      </c>
      <c r="D205" t="s">
        <v>31</v>
      </c>
      <c r="E205">
        <v>2008</v>
      </c>
      <c r="F205">
        <v>36</v>
      </c>
      <c r="G205">
        <v>0.73020774200000005</v>
      </c>
      <c r="H205" t="s">
        <v>72</v>
      </c>
      <c r="I205" t="s">
        <v>50</v>
      </c>
      <c r="J205" t="s">
        <v>50</v>
      </c>
      <c r="K205" t="s">
        <v>50</v>
      </c>
      <c r="L205" t="s">
        <v>50</v>
      </c>
      <c r="M205" t="s">
        <v>37</v>
      </c>
      <c r="N205" t="s">
        <v>37</v>
      </c>
      <c r="O205" t="s">
        <v>22</v>
      </c>
      <c r="P205">
        <v>532405</v>
      </c>
      <c r="Q205">
        <v>0</v>
      </c>
      <c r="R205">
        <v>395446.46</v>
      </c>
      <c r="S205">
        <v>416081</v>
      </c>
      <c r="T205" t="s">
        <v>37</v>
      </c>
    </row>
    <row r="206" spans="1:20" x14ac:dyDescent="0.3">
      <c r="A206" t="s">
        <v>1148</v>
      </c>
      <c r="B206" t="s">
        <v>24</v>
      </c>
      <c r="C206">
        <v>61</v>
      </c>
      <c r="D206" t="s">
        <v>31</v>
      </c>
      <c r="E206">
        <v>2013</v>
      </c>
      <c r="F206">
        <v>30</v>
      </c>
      <c r="G206">
        <v>0.74421428599999995</v>
      </c>
      <c r="H206" t="s">
        <v>72</v>
      </c>
      <c r="I206" t="s">
        <v>63</v>
      </c>
      <c r="J206" t="s">
        <v>80</v>
      </c>
      <c r="K206" t="s">
        <v>43</v>
      </c>
      <c r="L206" t="s">
        <v>34</v>
      </c>
      <c r="M206" t="s">
        <v>22</v>
      </c>
      <c r="N206" t="s">
        <v>37</v>
      </c>
      <c r="O206" t="s">
        <v>1298</v>
      </c>
      <c r="P206">
        <v>617068</v>
      </c>
      <c r="Q206">
        <v>0</v>
      </c>
      <c r="R206">
        <v>462550.25</v>
      </c>
      <c r="S206">
        <v>469182</v>
      </c>
      <c r="T206" t="s">
        <v>37</v>
      </c>
    </row>
    <row r="207" spans="1:20" x14ac:dyDescent="0.3">
      <c r="A207" t="s">
        <v>1149</v>
      </c>
      <c r="B207" t="s">
        <v>24</v>
      </c>
      <c r="C207">
        <v>49</v>
      </c>
      <c r="D207" t="s">
        <v>31</v>
      </c>
      <c r="E207">
        <v>2012</v>
      </c>
      <c r="F207">
        <v>55</v>
      </c>
      <c r="G207">
        <v>0.69949756100000005</v>
      </c>
      <c r="H207" t="s">
        <v>72</v>
      </c>
      <c r="I207" t="s">
        <v>146</v>
      </c>
      <c r="J207" t="s">
        <v>32</v>
      </c>
      <c r="K207" t="s">
        <v>109</v>
      </c>
      <c r="L207" t="s">
        <v>21</v>
      </c>
      <c r="M207" t="s">
        <v>37</v>
      </c>
      <c r="N207" t="s">
        <v>37</v>
      </c>
      <c r="O207" t="s">
        <v>1300</v>
      </c>
      <c r="P207">
        <v>0</v>
      </c>
      <c r="Q207">
        <v>0</v>
      </c>
      <c r="R207">
        <v>156998</v>
      </c>
      <c r="S207">
        <v>398972</v>
      </c>
      <c r="T207" t="s">
        <v>37</v>
      </c>
    </row>
    <row r="208" spans="1:20" x14ac:dyDescent="0.3">
      <c r="A208" t="s">
        <v>1150</v>
      </c>
      <c r="B208" t="s">
        <v>24</v>
      </c>
      <c r="C208">
        <v>61</v>
      </c>
      <c r="D208" t="s">
        <v>31</v>
      </c>
      <c r="E208">
        <v>2012</v>
      </c>
      <c r="F208">
        <v>24</v>
      </c>
      <c r="G208">
        <v>0.82301427100000002</v>
      </c>
      <c r="H208" t="s">
        <v>72</v>
      </c>
      <c r="I208" t="s">
        <v>50</v>
      </c>
      <c r="J208" t="s">
        <v>50</v>
      </c>
      <c r="K208" t="s">
        <v>50</v>
      </c>
      <c r="L208" t="s">
        <v>50</v>
      </c>
      <c r="M208" t="s">
        <v>37</v>
      </c>
      <c r="N208" t="s">
        <v>37</v>
      </c>
      <c r="O208" t="s">
        <v>1299</v>
      </c>
      <c r="P208">
        <v>953546</v>
      </c>
      <c r="Q208">
        <v>953546</v>
      </c>
      <c r="R208">
        <v>250541.75</v>
      </c>
      <c r="S208">
        <v>593880</v>
      </c>
      <c r="T208" t="s">
        <v>37</v>
      </c>
    </row>
    <row r="209" spans="1:20" x14ac:dyDescent="0.3">
      <c r="A209" t="s">
        <v>1151</v>
      </c>
      <c r="B209" t="s">
        <v>24</v>
      </c>
      <c r="C209">
        <v>61</v>
      </c>
      <c r="D209" t="s">
        <v>68</v>
      </c>
      <c r="E209">
        <v>2013</v>
      </c>
      <c r="F209">
        <v>21</v>
      </c>
      <c r="G209">
        <v>0.62246010399999996</v>
      </c>
      <c r="H209" t="s">
        <v>17</v>
      </c>
      <c r="I209" t="s">
        <v>50</v>
      </c>
      <c r="J209" t="s">
        <v>50</v>
      </c>
      <c r="K209" t="s">
        <v>50</v>
      </c>
      <c r="L209" t="s">
        <v>50</v>
      </c>
      <c r="M209" t="s">
        <v>22</v>
      </c>
      <c r="N209" t="s">
        <v>22</v>
      </c>
      <c r="O209" t="s">
        <v>1299</v>
      </c>
      <c r="P209">
        <v>587462</v>
      </c>
      <c r="Q209">
        <v>0</v>
      </c>
      <c r="R209">
        <v>181232</v>
      </c>
      <c r="S209">
        <v>226540</v>
      </c>
      <c r="T209" t="s">
        <v>37</v>
      </c>
    </row>
    <row r="210" spans="1:20" x14ac:dyDescent="0.3">
      <c r="A210" t="s">
        <v>1152</v>
      </c>
      <c r="B210" t="s">
        <v>24</v>
      </c>
      <c r="C210">
        <v>61</v>
      </c>
      <c r="D210" t="s">
        <v>16</v>
      </c>
      <c r="E210">
        <v>2012</v>
      </c>
      <c r="F210">
        <v>25</v>
      </c>
      <c r="G210">
        <v>0.62859211800000003</v>
      </c>
      <c r="H210" t="s">
        <v>17</v>
      </c>
      <c r="I210" t="s">
        <v>146</v>
      </c>
      <c r="J210" t="s">
        <v>160</v>
      </c>
      <c r="K210" t="s">
        <v>43</v>
      </c>
      <c r="L210" t="s">
        <v>34</v>
      </c>
      <c r="M210" t="s">
        <v>22</v>
      </c>
      <c r="N210" t="s">
        <v>37</v>
      </c>
      <c r="O210" t="s">
        <v>22</v>
      </c>
      <c r="P210">
        <v>620160</v>
      </c>
      <c r="Q210">
        <v>0</v>
      </c>
      <c r="R210">
        <v>258314</v>
      </c>
      <c r="S210">
        <v>287448</v>
      </c>
      <c r="T210" t="s">
        <v>37</v>
      </c>
    </row>
    <row r="211" spans="1:20" x14ac:dyDescent="0.3">
      <c r="A211" t="s">
        <v>1153</v>
      </c>
      <c r="B211" t="s">
        <v>24</v>
      </c>
      <c r="C211">
        <v>49</v>
      </c>
      <c r="D211" t="s">
        <v>28</v>
      </c>
      <c r="E211">
        <v>2013</v>
      </c>
      <c r="F211">
        <v>50</v>
      </c>
      <c r="G211">
        <v>0.71171142899999995</v>
      </c>
      <c r="H211" t="s">
        <v>72</v>
      </c>
      <c r="I211" t="s">
        <v>63</v>
      </c>
      <c r="J211" t="s">
        <v>32</v>
      </c>
      <c r="K211" t="s">
        <v>227</v>
      </c>
      <c r="L211" t="s">
        <v>34</v>
      </c>
      <c r="M211" t="s">
        <v>22</v>
      </c>
      <c r="N211" t="s">
        <v>37</v>
      </c>
      <c r="O211" t="s">
        <v>1300</v>
      </c>
      <c r="P211">
        <v>679468</v>
      </c>
      <c r="Q211">
        <v>0</v>
      </c>
      <c r="R211">
        <v>388843</v>
      </c>
      <c r="S211">
        <v>388843</v>
      </c>
      <c r="T211" t="s">
        <v>37</v>
      </c>
    </row>
    <row r="212" spans="1:20" x14ac:dyDescent="0.3">
      <c r="A212" t="s">
        <v>1154</v>
      </c>
      <c r="B212" t="s">
        <v>24</v>
      </c>
      <c r="C212">
        <v>61</v>
      </c>
      <c r="D212" t="s">
        <v>16</v>
      </c>
      <c r="E212">
        <v>2014</v>
      </c>
      <c r="F212">
        <v>21</v>
      </c>
      <c r="G212">
        <v>0.71565965300000001</v>
      </c>
      <c r="H212" t="s">
        <v>514</v>
      </c>
      <c r="I212" t="s">
        <v>50</v>
      </c>
      <c r="J212" t="s">
        <v>50</v>
      </c>
      <c r="K212" t="s">
        <v>50</v>
      </c>
      <c r="L212" t="s">
        <v>50</v>
      </c>
      <c r="M212" t="s">
        <v>22</v>
      </c>
      <c r="N212" t="s">
        <v>37</v>
      </c>
      <c r="O212" t="s">
        <v>1300</v>
      </c>
      <c r="P212">
        <v>698808</v>
      </c>
      <c r="Q212">
        <v>0</v>
      </c>
      <c r="R212">
        <v>405561.01</v>
      </c>
      <c r="S212">
        <v>429200</v>
      </c>
      <c r="T212" t="s">
        <v>37</v>
      </c>
    </row>
    <row r="213" spans="1:20" x14ac:dyDescent="0.3">
      <c r="A213" t="s">
        <v>1155</v>
      </c>
      <c r="B213" t="s">
        <v>24</v>
      </c>
      <c r="C213">
        <v>60</v>
      </c>
      <c r="D213" t="s">
        <v>28</v>
      </c>
      <c r="E213">
        <v>2014</v>
      </c>
      <c r="F213">
        <v>35</v>
      </c>
      <c r="G213">
        <v>0.69223089400000004</v>
      </c>
      <c r="H213" t="s">
        <v>17</v>
      </c>
      <c r="I213" t="s">
        <v>146</v>
      </c>
      <c r="J213" t="s">
        <v>32</v>
      </c>
      <c r="K213" t="s">
        <v>78</v>
      </c>
      <c r="L213" t="s">
        <v>34</v>
      </c>
      <c r="M213" t="s">
        <v>37</v>
      </c>
      <c r="N213" t="s">
        <v>37</v>
      </c>
      <c r="O213" t="s">
        <v>1299</v>
      </c>
      <c r="P213">
        <v>0</v>
      </c>
      <c r="Q213">
        <v>0</v>
      </c>
      <c r="R213">
        <v>1501</v>
      </c>
      <c r="S213">
        <v>359205</v>
      </c>
      <c r="T213" t="s">
        <v>37</v>
      </c>
    </row>
    <row r="214" spans="1:20" x14ac:dyDescent="0.3">
      <c r="A214" t="s">
        <v>1156</v>
      </c>
      <c r="B214" t="s">
        <v>24</v>
      </c>
      <c r="C214">
        <v>61</v>
      </c>
      <c r="D214" t="s">
        <v>31</v>
      </c>
      <c r="E214">
        <v>2010</v>
      </c>
      <c r="F214">
        <v>48</v>
      </c>
      <c r="G214">
        <v>0.74269682800000003</v>
      </c>
      <c r="H214" t="s">
        <v>72</v>
      </c>
      <c r="I214" t="s">
        <v>50</v>
      </c>
      <c r="J214" t="s">
        <v>50</v>
      </c>
      <c r="K214" t="s">
        <v>50</v>
      </c>
      <c r="L214" t="s">
        <v>50</v>
      </c>
      <c r="M214" t="s">
        <v>22</v>
      </c>
      <c r="N214" t="s">
        <v>37</v>
      </c>
      <c r="O214" t="s">
        <v>1298</v>
      </c>
      <c r="P214">
        <v>621755</v>
      </c>
      <c r="Q214">
        <v>0</v>
      </c>
      <c r="R214">
        <v>405320</v>
      </c>
      <c r="S214">
        <v>454005</v>
      </c>
      <c r="T214" t="s">
        <v>37</v>
      </c>
    </row>
    <row r="215" spans="1:20" x14ac:dyDescent="0.3">
      <c r="A215" t="s">
        <v>1157</v>
      </c>
      <c r="B215" t="s">
        <v>24</v>
      </c>
      <c r="C215">
        <v>48</v>
      </c>
      <c r="D215" t="s">
        <v>16</v>
      </c>
      <c r="E215">
        <v>2013</v>
      </c>
      <c r="F215">
        <v>71</v>
      </c>
      <c r="G215">
        <v>0.63875000000000004</v>
      </c>
      <c r="H215" t="s">
        <v>17</v>
      </c>
      <c r="I215" t="s">
        <v>293</v>
      </c>
      <c r="J215" t="s">
        <v>32</v>
      </c>
      <c r="K215" t="s">
        <v>227</v>
      </c>
      <c r="L215" t="s">
        <v>34</v>
      </c>
      <c r="M215" t="s">
        <v>37</v>
      </c>
      <c r="N215" t="s">
        <v>37</v>
      </c>
      <c r="O215" t="s">
        <v>1299</v>
      </c>
      <c r="P215">
        <v>679732</v>
      </c>
      <c r="Q215">
        <v>0</v>
      </c>
      <c r="R215">
        <v>383801</v>
      </c>
      <c r="S215">
        <v>383241</v>
      </c>
      <c r="T215" t="s">
        <v>37</v>
      </c>
    </row>
    <row r="216" spans="1:20" x14ac:dyDescent="0.3">
      <c r="A216" t="s">
        <v>1158</v>
      </c>
      <c r="B216" t="s">
        <v>24</v>
      </c>
      <c r="C216">
        <v>49</v>
      </c>
      <c r="D216" t="s">
        <v>31</v>
      </c>
      <c r="E216">
        <v>2008</v>
      </c>
      <c r="F216">
        <v>21</v>
      </c>
      <c r="G216">
        <v>0.80361290299999999</v>
      </c>
      <c r="H216" t="s">
        <v>72</v>
      </c>
      <c r="I216" t="s">
        <v>50</v>
      </c>
      <c r="J216" t="s">
        <v>50</v>
      </c>
      <c r="K216" t="s">
        <v>50</v>
      </c>
      <c r="L216" t="s">
        <v>50</v>
      </c>
      <c r="M216" t="s">
        <v>37</v>
      </c>
      <c r="N216" t="s">
        <v>37</v>
      </c>
      <c r="O216" t="s">
        <v>1299</v>
      </c>
      <c r="P216">
        <v>0</v>
      </c>
      <c r="Q216">
        <v>0</v>
      </c>
      <c r="R216">
        <v>24591</v>
      </c>
      <c r="S216">
        <v>295092</v>
      </c>
      <c r="T216" t="s">
        <v>37</v>
      </c>
    </row>
    <row r="217" spans="1:20" x14ac:dyDescent="0.3">
      <c r="A217" t="s">
        <v>1159</v>
      </c>
      <c r="B217" t="s">
        <v>24</v>
      </c>
      <c r="C217">
        <v>61</v>
      </c>
      <c r="D217" t="s">
        <v>28</v>
      </c>
      <c r="E217">
        <v>2012</v>
      </c>
      <c r="F217">
        <v>50</v>
      </c>
      <c r="G217">
        <v>0.69589031400000001</v>
      </c>
      <c r="H217" t="s">
        <v>514</v>
      </c>
      <c r="I217" t="s">
        <v>50</v>
      </c>
      <c r="J217" t="s">
        <v>50</v>
      </c>
      <c r="K217" t="s">
        <v>50</v>
      </c>
      <c r="L217" t="s">
        <v>50</v>
      </c>
      <c r="M217" t="s">
        <v>22</v>
      </c>
      <c r="N217" t="s">
        <v>37</v>
      </c>
      <c r="O217" t="s">
        <v>1300</v>
      </c>
      <c r="P217">
        <v>624653</v>
      </c>
      <c r="Q217">
        <v>0</v>
      </c>
      <c r="R217">
        <v>321347</v>
      </c>
      <c r="S217">
        <v>354315</v>
      </c>
      <c r="T217" t="s">
        <v>37</v>
      </c>
    </row>
    <row r="218" spans="1:20" x14ac:dyDescent="0.3">
      <c r="A218" t="s">
        <v>1160</v>
      </c>
      <c r="B218" t="s">
        <v>24</v>
      </c>
      <c r="C218">
        <v>49</v>
      </c>
      <c r="D218" t="s">
        <v>68</v>
      </c>
      <c r="E218">
        <v>2005</v>
      </c>
      <c r="F218">
        <v>19</v>
      </c>
      <c r="G218">
        <v>0.62216822400000005</v>
      </c>
      <c r="H218" t="s">
        <v>17</v>
      </c>
      <c r="I218" t="s">
        <v>50</v>
      </c>
      <c r="J218" t="s">
        <v>50</v>
      </c>
      <c r="K218" t="s">
        <v>50</v>
      </c>
      <c r="L218" t="s">
        <v>50</v>
      </c>
      <c r="M218" t="s">
        <v>22</v>
      </c>
      <c r="N218" t="s">
        <v>37</v>
      </c>
      <c r="O218" t="s">
        <v>22</v>
      </c>
      <c r="P218">
        <v>371282</v>
      </c>
      <c r="Q218">
        <v>0</v>
      </c>
      <c r="R218">
        <v>189508</v>
      </c>
      <c r="S218">
        <v>189508</v>
      </c>
      <c r="T218" t="s">
        <v>37</v>
      </c>
    </row>
    <row r="219" spans="1:20" x14ac:dyDescent="0.3">
      <c r="A219" t="s">
        <v>1161</v>
      </c>
      <c r="B219" t="s">
        <v>24</v>
      </c>
      <c r="C219">
        <v>73</v>
      </c>
      <c r="D219" t="s">
        <v>16</v>
      </c>
      <c r="E219">
        <v>2009</v>
      </c>
      <c r="F219">
        <v>20</v>
      </c>
      <c r="G219">
        <v>0.82670328400000004</v>
      </c>
      <c r="H219" t="s">
        <v>72</v>
      </c>
      <c r="I219" t="s">
        <v>50</v>
      </c>
      <c r="J219" t="s">
        <v>50</v>
      </c>
      <c r="K219" t="s">
        <v>50</v>
      </c>
      <c r="L219" t="s">
        <v>50</v>
      </c>
      <c r="M219" t="s">
        <v>37</v>
      </c>
      <c r="N219" t="s">
        <v>37</v>
      </c>
      <c r="O219" t="s">
        <v>1299</v>
      </c>
      <c r="P219">
        <v>0</v>
      </c>
      <c r="Q219">
        <v>0</v>
      </c>
      <c r="R219">
        <v>23113</v>
      </c>
      <c r="S219">
        <v>416034</v>
      </c>
      <c r="T219" t="s">
        <v>37</v>
      </c>
    </row>
    <row r="220" spans="1:20" x14ac:dyDescent="0.3">
      <c r="A220" t="s">
        <v>1162</v>
      </c>
      <c r="B220" t="s">
        <v>15</v>
      </c>
      <c r="C220">
        <v>61</v>
      </c>
      <c r="D220" t="s">
        <v>28</v>
      </c>
      <c r="E220">
        <v>2010</v>
      </c>
      <c r="F220">
        <v>22</v>
      </c>
      <c r="G220">
        <v>0.827391141</v>
      </c>
      <c r="H220" t="s">
        <v>514</v>
      </c>
      <c r="I220" t="s">
        <v>50</v>
      </c>
      <c r="J220" t="s">
        <v>50</v>
      </c>
      <c r="K220" t="s">
        <v>50</v>
      </c>
      <c r="L220" t="s">
        <v>50</v>
      </c>
      <c r="M220" t="s">
        <v>37</v>
      </c>
      <c r="N220" t="s">
        <v>37</v>
      </c>
      <c r="O220" t="s">
        <v>1300</v>
      </c>
      <c r="P220">
        <v>789145</v>
      </c>
      <c r="Q220">
        <v>789145</v>
      </c>
      <c r="R220">
        <v>265622.39</v>
      </c>
      <c r="S220">
        <v>368312</v>
      </c>
      <c r="T220" t="s">
        <v>37</v>
      </c>
    </row>
    <row r="221" spans="1:20" x14ac:dyDescent="0.3">
      <c r="A221" t="s">
        <v>1163</v>
      </c>
      <c r="B221" t="s">
        <v>15</v>
      </c>
      <c r="C221">
        <v>49</v>
      </c>
      <c r="D221" t="s">
        <v>31</v>
      </c>
      <c r="E221">
        <v>2006</v>
      </c>
      <c r="F221">
        <v>36</v>
      </c>
      <c r="G221">
        <v>0.69639142899999995</v>
      </c>
      <c r="H221" t="s">
        <v>72</v>
      </c>
      <c r="I221" t="s">
        <v>46</v>
      </c>
      <c r="J221" t="s">
        <v>80</v>
      </c>
      <c r="K221" t="s">
        <v>227</v>
      </c>
      <c r="L221" t="s">
        <v>34</v>
      </c>
      <c r="M221" t="s">
        <v>37</v>
      </c>
      <c r="N221" t="s">
        <v>22</v>
      </c>
      <c r="O221" t="s">
        <v>22</v>
      </c>
      <c r="P221">
        <v>431922</v>
      </c>
      <c r="Q221">
        <v>431922</v>
      </c>
      <c r="R221">
        <v>297399.58999999898</v>
      </c>
      <c r="S221">
        <v>376299</v>
      </c>
      <c r="T221" t="s">
        <v>37</v>
      </c>
    </row>
    <row r="222" spans="1:20" x14ac:dyDescent="0.3">
      <c r="A222" t="s">
        <v>1164</v>
      </c>
      <c r="B222" t="s">
        <v>24</v>
      </c>
      <c r="C222">
        <v>36</v>
      </c>
      <c r="D222" t="s">
        <v>414</v>
      </c>
      <c r="E222">
        <v>2013</v>
      </c>
      <c r="F222">
        <v>36</v>
      </c>
      <c r="G222">
        <v>0.22038461500000001</v>
      </c>
      <c r="H222" t="s">
        <v>17</v>
      </c>
      <c r="I222" t="s">
        <v>293</v>
      </c>
      <c r="J222" t="s">
        <v>32</v>
      </c>
      <c r="K222" t="s">
        <v>227</v>
      </c>
      <c r="L222" t="s">
        <v>34</v>
      </c>
      <c r="M222" t="s">
        <v>37</v>
      </c>
      <c r="N222" t="s">
        <v>22</v>
      </c>
      <c r="O222" t="s">
        <v>1299</v>
      </c>
      <c r="P222">
        <v>208266</v>
      </c>
      <c r="Q222">
        <v>208266</v>
      </c>
      <c r="R222">
        <v>132184</v>
      </c>
      <c r="S222">
        <v>171195</v>
      </c>
      <c r="T222" t="s">
        <v>37</v>
      </c>
    </row>
    <row r="223" spans="1:20" x14ac:dyDescent="0.3">
      <c r="A223" t="s">
        <v>1165</v>
      </c>
      <c r="B223" t="s">
        <v>24</v>
      </c>
      <c r="C223">
        <v>48</v>
      </c>
      <c r="D223" t="s">
        <v>414</v>
      </c>
      <c r="E223">
        <v>2014</v>
      </c>
      <c r="F223">
        <v>36</v>
      </c>
      <c r="G223">
        <v>0.74259043199999997</v>
      </c>
      <c r="H223" t="s">
        <v>17</v>
      </c>
      <c r="I223" t="s">
        <v>54</v>
      </c>
      <c r="J223" t="s">
        <v>19</v>
      </c>
      <c r="K223" t="s">
        <v>43</v>
      </c>
      <c r="L223" t="s">
        <v>34</v>
      </c>
      <c r="M223" t="s">
        <v>37</v>
      </c>
      <c r="N223" t="s">
        <v>37</v>
      </c>
      <c r="O223" t="s">
        <v>1299</v>
      </c>
      <c r="P223">
        <v>750212</v>
      </c>
      <c r="Q223">
        <v>0</v>
      </c>
      <c r="R223">
        <v>336000</v>
      </c>
      <c r="S223">
        <v>418530</v>
      </c>
      <c r="T223" t="s">
        <v>37</v>
      </c>
    </row>
    <row r="224" spans="1:20" x14ac:dyDescent="0.3">
      <c r="A224" t="s">
        <v>1166</v>
      </c>
      <c r="B224" t="s">
        <v>24</v>
      </c>
      <c r="C224">
        <v>61</v>
      </c>
      <c r="D224" t="s">
        <v>28</v>
      </c>
      <c r="E224">
        <v>2009</v>
      </c>
      <c r="F224">
        <v>29</v>
      </c>
      <c r="G224">
        <v>0.80689222199999999</v>
      </c>
      <c r="H224" t="s">
        <v>72</v>
      </c>
      <c r="I224" t="s">
        <v>50</v>
      </c>
      <c r="J224" t="s">
        <v>50</v>
      </c>
      <c r="K224" t="s">
        <v>50</v>
      </c>
      <c r="L224" t="s">
        <v>50</v>
      </c>
      <c r="M224" t="s">
        <v>37</v>
      </c>
      <c r="N224" t="s">
        <v>37</v>
      </c>
      <c r="O224" t="s">
        <v>1299</v>
      </c>
      <c r="P224">
        <v>666161</v>
      </c>
      <c r="Q224">
        <v>666161</v>
      </c>
      <c r="R224">
        <v>49754</v>
      </c>
      <c r="S224">
        <v>348278</v>
      </c>
      <c r="T224" t="s">
        <v>37</v>
      </c>
    </row>
    <row r="225" spans="1:20" x14ac:dyDescent="0.3">
      <c r="A225" t="s">
        <v>1167</v>
      </c>
      <c r="B225" t="s">
        <v>24</v>
      </c>
      <c r="C225">
        <v>61</v>
      </c>
      <c r="D225" t="s">
        <v>28</v>
      </c>
      <c r="E225">
        <v>2007</v>
      </c>
      <c r="F225">
        <v>34</v>
      </c>
      <c r="G225">
        <v>0.69527395000000003</v>
      </c>
      <c r="H225" t="s">
        <v>72</v>
      </c>
      <c r="I225" t="s">
        <v>50</v>
      </c>
      <c r="J225" t="s">
        <v>50</v>
      </c>
      <c r="K225" t="s">
        <v>50</v>
      </c>
      <c r="L225" t="s">
        <v>50</v>
      </c>
      <c r="M225" t="s">
        <v>37</v>
      </c>
      <c r="N225" t="s">
        <v>37</v>
      </c>
      <c r="O225" t="s">
        <v>22</v>
      </c>
      <c r="P225">
        <v>485884</v>
      </c>
      <c r="Q225">
        <v>0</v>
      </c>
      <c r="R225">
        <v>357648</v>
      </c>
      <c r="S225">
        <v>359560</v>
      </c>
      <c r="T225" t="s">
        <v>37</v>
      </c>
    </row>
    <row r="226" spans="1:20" x14ac:dyDescent="0.3">
      <c r="A226" t="s">
        <v>1168</v>
      </c>
      <c r="B226" t="s">
        <v>24</v>
      </c>
      <c r="C226">
        <v>36</v>
      </c>
      <c r="D226" t="s">
        <v>414</v>
      </c>
      <c r="E226">
        <v>2008</v>
      </c>
      <c r="F226">
        <v>36</v>
      </c>
      <c r="G226">
        <v>0.32901960800000002</v>
      </c>
      <c r="H226" t="s">
        <v>17</v>
      </c>
      <c r="I226" t="s">
        <v>293</v>
      </c>
      <c r="J226" t="s">
        <v>32</v>
      </c>
      <c r="K226" t="s">
        <v>78</v>
      </c>
      <c r="L226" t="s">
        <v>34</v>
      </c>
      <c r="M226" t="s">
        <v>22</v>
      </c>
      <c r="N226" t="s">
        <v>22</v>
      </c>
      <c r="O226" t="s">
        <v>1299</v>
      </c>
      <c r="P226">
        <v>194332</v>
      </c>
      <c r="Q226">
        <v>0</v>
      </c>
      <c r="R226">
        <v>163343</v>
      </c>
      <c r="S226">
        <v>168195</v>
      </c>
      <c r="T226" t="s">
        <v>37</v>
      </c>
    </row>
    <row r="227" spans="1:20" x14ac:dyDescent="0.3">
      <c r="A227" t="s">
        <v>1169</v>
      </c>
      <c r="B227" t="s">
        <v>24</v>
      </c>
      <c r="C227">
        <v>73</v>
      </c>
      <c r="D227" t="s">
        <v>31</v>
      </c>
      <c r="E227">
        <v>2011</v>
      </c>
      <c r="F227">
        <v>38</v>
      </c>
      <c r="G227">
        <v>0.87206555600000002</v>
      </c>
      <c r="H227" t="s">
        <v>72</v>
      </c>
      <c r="I227" t="s">
        <v>50</v>
      </c>
      <c r="J227" t="s">
        <v>50</v>
      </c>
      <c r="K227" t="s">
        <v>50</v>
      </c>
      <c r="L227" t="s">
        <v>50</v>
      </c>
      <c r="M227" t="s">
        <v>37</v>
      </c>
      <c r="N227" t="s">
        <v>37</v>
      </c>
      <c r="O227" t="s">
        <v>1299</v>
      </c>
      <c r="P227">
        <v>793229</v>
      </c>
      <c r="Q227">
        <v>793229</v>
      </c>
      <c r="R227">
        <v>25601</v>
      </c>
      <c r="S227">
        <v>460818</v>
      </c>
      <c r="T227" t="s">
        <v>37</v>
      </c>
    </row>
    <row r="228" spans="1:20" x14ac:dyDescent="0.3">
      <c r="A228" t="s">
        <v>1170</v>
      </c>
      <c r="B228" t="s">
        <v>24</v>
      </c>
      <c r="C228">
        <v>61</v>
      </c>
      <c r="D228" t="s">
        <v>31</v>
      </c>
      <c r="E228">
        <v>2010</v>
      </c>
      <c r="F228">
        <v>26</v>
      </c>
      <c r="G228">
        <v>0.82788187899999999</v>
      </c>
      <c r="H228" t="s">
        <v>72</v>
      </c>
      <c r="I228" t="s">
        <v>50</v>
      </c>
      <c r="J228" t="s">
        <v>50</v>
      </c>
      <c r="K228" t="s">
        <v>50</v>
      </c>
      <c r="L228" t="s">
        <v>50</v>
      </c>
      <c r="M228" t="s">
        <v>37</v>
      </c>
      <c r="N228" t="s">
        <v>37</v>
      </c>
      <c r="O228" t="s">
        <v>1300</v>
      </c>
      <c r="P228">
        <v>743022</v>
      </c>
      <c r="Q228">
        <v>743022</v>
      </c>
      <c r="R228">
        <v>420704.57</v>
      </c>
      <c r="S228">
        <v>508573</v>
      </c>
      <c r="T228" t="s">
        <v>37</v>
      </c>
    </row>
    <row r="229" spans="1:20" x14ac:dyDescent="0.3">
      <c r="A229" t="s">
        <v>1171</v>
      </c>
      <c r="B229" t="s">
        <v>24</v>
      </c>
      <c r="C229">
        <v>61</v>
      </c>
      <c r="D229" t="s">
        <v>28</v>
      </c>
      <c r="E229">
        <v>2005</v>
      </c>
      <c r="F229">
        <v>30</v>
      </c>
      <c r="G229">
        <v>0.82490915899999995</v>
      </c>
      <c r="H229" t="s">
        <v>72</v>
      </c>
      <c r="I229" t="s">
        <v>50</v>
      </c>
      <c r="J229" t="s">
        <v>50</v>
      </c>
      <c r="K229" t="s">
        <v>50</v>
      </c>
      <c r="L229" t="s">
        <v>50</v>
      </c>
      <c r="M229" t="s">
        <v>37</v>
      </c>
      <c r="N229" t="s">
        <v>37</v>
      </c>
      <c r="O229" t="s">
        <v>1299</v>
      </c>
      <c r="P229">
        <v>509884</v>
      </c>
      <c r="Q229">
        <v>509884</v>
      </c>
      <c r="R229">
        <v>177624</v>
      </c>
      <c r="S229">
        <v>332956</v>
      </c>
      <c r="T229" t="s">
        <v>37</v>
      </c>
    </row>
    <row r="230" spans="1:20" x14ac:dyDescent="0.3">
      <c r="A230" t="s">
        <v>1172</v>
      </c>
      <c r="B230" t="s">
        <v>24</v>
      </c>
      <c r="C230">
        <v>49</v>
      </c>
      <c r="D230" t="s">
        <v>28</v>
      </c>
      <c r="E230">
        <v>2010</v>
      </c>
      <c r="F230">
        <v>30</v>
      </c>
      <c r="G230">
        <v>0.62448219199999999</v>
      </c>
      <c r="H230" t="s">
        <v>17</v>
      </c>
      <c r="I230" t="s">
        <v>63</v>
      </c>
      <c r="J230" t="s">
        <v>525</v>
      </c>
      <c r="K230" t="s">
        <v>78</v>
      </c>
      <c r="L230" t="s">
        <v>149</v>
      </c>
      <c r="M230" t="s">
        <v>37</v>
      </c>
      <c r="N230" t="s">
        <v>37</v>
      </c>
      <c r="O230" t="s">
        <v>22</v>
      </c>
      <c r="P230">
        <v>0</v>
      </c>
      <c r="Q230">
        <v>0</v>
      </c>
      <c r="R230">
        <v>21355</v>
      </c>
      <c r="S230">
        <v>234905</v>
      </c>
      <c r="T230" t="s">
        <v>37</v>
      </c>
    </row>
    <row r="231" spans="1:20" x14ac:dyDescent="0.3">
      <c r="A231" t="s">
        <v>1173</v>
      </c>
      <c r="B231" t="s">
        <v>24</v>
      </c>
      <c r="C231">
        <v>61</v>
      </c>
      <c r="D231" t="s">
        <v>28</v>
      </c>
      <c r="E231">
        <v>2009</v>
      </c>
      <c r="F231">
        <v>24</v>
      </c>
      <c r="G231">
        <v>0.53068059700000003</v>
      </c>
      <c r="H231" t="s">
        <v>72</v>
      </c>
      <c r="I231" t="s">
        <v>293</v>
      </c>
      <c r="J231" t="s">
        <v>19</v>
      </c>
      <c r="K231" t="s">
        <v>227</v>
      </c>
      <c r="L231" t="s">
        <v>21</v>
      </c>
      <c r="M231" t="s">
        <v>37</v>
      </c>
      <c r="N231" t="s">
        <v>22</v>
      </c>
      <c r="O231" t="s">
        <v>1300</v>
      </c>
      <c r="P231">
        <v>435920</v>
      </c>
      <c r="Q231">
        <v>435920</v>
      </c>
      <c r="R231">
        <v>213523</v>
      </c>
      <c r="S231">
        <v>290149</v>
      </c>
      <c r="T231" t="s">
        <v>37</v>
      </c>
    </row>
    <row r="232" spans="1:20" x14ac:dyDescent="0.3">
      <c r="A232" t="s">
        <v>1174</v>
      </c>
      <c r="B232" t="s">
        <v>24</v>
      </c>
      <c r="C232">
        <v>61</v>
      </c>
      <c r="D232" t="s">
        <v>68</v>
      </c>
      <c r="E232">
        <v>2007</v>
      </c>
      <c r="F232">
        <v>55</v>
      </c>
      <c r="G232">
        <v>0.828392605</v>
      </c>
      <c r="H232" t="s">
        <v>17</v>
      </c>
      <c r="I232" t="s">
        <v>50</v>
      </c>
      <c r="J232" t="s">
        <v>50</v>
      </c>
      <c r="K232" t="s">
        <v>50</v>
      </c>
      <c r="L232" t="s">
        <v>50</v>
      </c>
      <c r="M232" t="s">
        <v>37</v>
      </c>
      <c r="N232" t="s">
        <v>37</v>
      </c>
      <c r="O232" t="s">
        <v>1299</v>
      </c>
      <c r="P232">
        <v>0</v>
      </c>
      <c r="Q232">
        <v>0</v>
      </c>
      <c r="R232">
        <v>21991</v>
      </c>
      <c r="S232">
        <v>395838</v>
      </c>
      <c r="T232" t="s">
        <v>37</v>
      </c>
    </row>
    <row r="233" spans="1:20" x14ac:dyDescent="0.3">
      <c r="A233" t="s">
        <v>1175</v>
      </c>
      <c r="B233" t="s">
        <v>15</v>
      </c>
      <c r="C233">
        <v>61</v>
      </c>
      <c r="D233" t="s">
        <v>414</v>
      </c>
      <c r="E233">
        <v>2018</v>
      </c>
      <c r="F233">
        <v>30</v>
      </c>
      <c r="G233">
        <v>0.80616123100000003</v>
      </c>
      <c r="H233" t="s">
        <v>72</v>
      </c>
      <c r="I233" t="s">
        <v>63</v>
      </c>
      <c r="J233" t="s">
        <v>50</v>
      </c>
      <c r="K233" t="s">
        <v>50</v>
      </c>
      <c r="L233" t="s">
        <v>50</v>
      </c>
      <c r="M233" t="s">
        <v>22</v>
      </c>
      <c r="N233" t="s">
        <v>37</v>
      </c>
      <c r="O233" t="s">
        <v>22</v>
      </c>
      <c r="P233">
        <v>888390</v>
      </c>
      <c r="Q233">
        <v>0</v>
      </c>
      <c r="R233">
        <v>587201</v>
      </c>
      <c r="S233">
        <v>632529</v>
      </c>
      <c r="T233" t="s">
        <v>37</v>
      </c>
    </row>
    <row r="234" spans="1:20" x14ac:dyDescent="0.3">
      <c r="A234" t="s">
        <v>1176</v>
      </c>
      <c r="B234" t="s">
        <v>24</v>
      </c>
      <c r="C234">
        <v>61</v>
      </c>
      <c r="D234" t="s">
        <v>68</v>
      </c>
      <c r="E234">
        <v>2011</v>
      </c>
      <c r="F234">
        <v>27</v>
      </c>
      <c r="G234">
        <v>0.80729375299999995</v>
      </c>
      <c r="H234" t="s">
        <v>72</v>
      </c>
      <c r="I234" t="s">
        <v>63</v>
      </c>
      <c r="J234" t="s">
        <v>50</v>
      </c>
      <c r="K234" t="s">
        <v>50</v>
      </c>
      <c r="L234" t="s">
        <v>50</v>
      </c>
      <c r="M234" t="s">
        <v>37</v>
      </c>
      <c r="N234" t="s">
        <v>37</v>
      </c>
      <c r="O234" t="s">
        <v>22</v>
      </c>
      <c r="P234">
        <v>662436</v>
      </c>
      <c r="Q234">
        <v>0</v>
      </c>
      <c r="R234">
        <v>396100</v>
      </c>
      <c r="S234">
        <v>454800</v>
      </c>
      <c r="T234" t="s">
        <v>37</v>
      </c>
    </row>
    <row r="235" spans="1:20" x14ac:dyDescent="0.3">
      <c r="A235" t="s">
        <v>1177</v>
      </c>
      <c r="B235" t="s">
        <v>24</v>
      </c>
      <c r="C235">
        <v>61</v>
      </c>
      <c r="D235" t="s">
        <v>68</v>
      </c>
      <c r="E235">
        <v>2006</v>
      </c>
      <c r="F235">
        <v>25</v>
      </c>
      <c r="G235">
        <v>0.76689142899999996</v>
      </c>
      <c r="H235" t="s">
        <v>72</v>
      </c>
      <c r="I235" t="s">
        <v>63</v>
      </c>
      <c r="J235" t="s">
        <v>19</v>
      </c>
      <c r="K235" t="s">
        <v>20</v>
      </c>
      <c r="L235" t="s">
        <v>50</v>
      </c>
      <c r="M235" t="s">
        <v>37</v>
      </c>
      <c r="N235" t="s">
        <v>37</v>
      </c>
      <c r="O235" t="s">
        <v>22</v>
      </c>
      <c r="P235">
        <v>517164</v>
      </c>
      <c r="Q235">
        <v>517164</v>
      </c>
      <c r="R235">
        <v>272732</v>
      </c>
      <c r="S235">
        <v>371196</v>
      </c>
      <c r="T235" t="s">
        <v>37</v>
      </c>
    </row>
    <row r="236" spans="1:20" x14ac:dyDescent="0.3">
      <c r="A236" t="s">
        <v>1178</v>
      </c>
      <c r="B236" t="s">
        <v>15</v>
      </c>
      <c r="C236">
        <v>61</v>
      </c>
      <c r="D236" t="s">
        <v>68</v>
      </c>
      <c r="E236">
        <v>2011</v>
      </c>
      <c r="F236">
        <v>38</v>
      </c>
      <c r="G236">
        <v>0.79924128999999999</v>
      </c>
      <c r="H236" t="s">
        <v>72</v>
      </c>
      <c r="I236" t="s">
        <v>50</v>
      </c>
      <c r="J236" t="s">
        <v>50</v>
      </c>
      <c r="K236" t="s">
        <v>50</v>
      </c>
      <c r="L236" t="s">
        <v>50</v>
      </c>
      <c r="M236" t="s">
        <v>37</v>
      </c>
      <c r="N236" t="s">
        <v>37</v>
      </c>
      <c r="O236" t="s">
        <v>22</v>
      </c>
      <c r="P236">
        <v>741764</v>
      </c>
      <c r="Q236">
        <v>741764</v>
      </c>
      <c r="R236">
        <v>159780</v>
      </c>
      <c r="S236">
        <v>520380</v>
      </c>
      <c r="T236" t="s">
        <v>37</v>
      </c>
    </row>
    <row r="237" spans="1:20" x14ac:dyDescent="0.3">
      <c r="A237" t="s">
        <v>1179</v>
      </c>
      <c r="B237" t="s">
        <v>24</v>
      </c>
      <c r="C237">
        <v>30</v>
      </c>
      <c r="D237" t="s">
        <v>414</v>
      </c>
      <c r="E237">
        <v>2006</v>
      </c>
      <c r="F237">
        <v>36</v>
      </c>
      <c r="G237">
        <v>0.69492753600000001</v>
      </c>
      <c r="H237" t="s">
        <v>17</v>
      </c>
      <c r="I237" t="s">
        <v>50</v>
      </c>
      <c r="J237" t="s">
        <v>50</v>
      </c>
      <c r="K237" t="s">
        <v>50</v>
      </c>
      <c r="L237" t="s">
        <v>50</v>
      </c>
      <c r="M237" t="s">
        <v>37</v>
      </c>
      <c r="N237" t="s">
        <v>22</v>
      </c>
      <c r="O237" t="s">
        <v>1299</v>
      </c>
      <c r="P237">
        <v>343482</v>
      </c>
      <c r="Q237">
        <v>0</v>
      </c>
      <c r="R237">
        <v>283890</v>
      </c>
      <c r="S237">
        <v>334446</v>
      </c>
      <c r="T237" t="s">
        <v>37</v>
      </c>
    </row>
    <row r="238" spans="1:20" x14ac:dyDescent="0.3">
      <c r="A238" t="s">
        <v>1180</v>
      </c>
      <c r="B238" t="s">
        <v>24</v>
      </c>
      <c r="C238">
        <v>61</v>
      </c>
      <c r="D238" t="s">
        <v>31</v>
      </c>
      <c r="E238">
        <v>2011</v>
      </c>
      <c r="F238">
        <v>24</v>
      </c>
      <c r="G238">
        <v>0.77981109699999995</v>
      </c>
      <c r="H238" t="s">
        <v>72</v>
      </c>
      <c r="I238" t="s">
        <v>50</v>
      </c>
      <c r="J238" t="s">
        <v>50</v>
      </c>
      <c r="K238" t="s">
        <v>50</v>
      </c>
      <c r="L238" t="s">
        <v>50</v>
      </c>
      <c r="M238" t="s">
        <v>22</v>
      </c>
      <c r="N238" t="s">
        <v>37</v>
      </c>
      <c r="O238" t="s">
        <v>22</v>
      </c>
      <c r="P238">
        <v>641733</v>
      </c>
      <c r="Q238">
        <v>0</v>
      </c>
      <c r="R238">
        <v>499529</v>
      </c>
      <c r="S238">
        <v>499529</v>
      </c>
      <c r="T238" t="s">
        <v>37</v>
      </c>
    </row>
    <row r="239" spans="1:20" x14ac:dyDescent="0.3">
      <c r="A239" t="s">
        <v>1181</v>
      </c>
      <c r="B239" t="s">
        <v>24</v>
      </c>
      <c r="C239">
        <v>61</v>
      </c>
      <c r="D239" t="s">
        <v>25</v>
      </c>
      <c r="E239">
        <v>2006</v>
      </c>
      <c r="F239">
        <v>56</v>
      </c>
      <c r="G239">
        <v>0.82788142899999995</v>
      </c>
      <c r="H239" t="s">
        <v>72</v>
      </c>
      <c r="I239" t="s">
        <v>146</v>
      </c>
      <c r="J239" t="s">
        <v>19</v>
      </c>
      <c r="K239" t="s">
        <v>78</v>
      </c>
      <c r="L239" t="s">
        <v>26</v>
      </c>
      <c r="M239" t="s">
        <v>37</v>
      </c>
      <c r="N239" t="s">
        <v>37</v>
      </c>
      <c r="O239" t="s">
        <v>22</v>
      </c>
      <c r="P239">
        <v>0</v>
      </c>
      <c r="Q239">
        <v>0</v>
      </c>
      <c r="R239">
        <v>85335</v>
      </c>
      <c r="S239">
        <v>386365</v>
      </c>
      <c r="T239" t="s">
        <v>37</v>
      </c>
    </row>
    <row r="240" spans="1:20" x14ac:dyDescent="0.3">
      <c r="A240" t="s">
        <v>1182</v>
      </c>
      <c r="B240" t="s">
        <v>15</v>
      </c>
      <c r="C240">
        <v>61</v>
      </c>
      <c r="D240" t="s">
        <v>25</v>
      </c>
      <c r="E240">
        <v>2008</v>
      </c>
      <c r="F240">
        <v>27</v>
      </c>
      <c r="G240">
        <v>0.80020128999999995</v>
      </c>
      <c r="H240" t="s">
        <v>72</v>
      </c>
      <c r="I240" t="s">
        <v>54</v>
      </c>
      <c r="J240" t="s">
        <v>160</v>
      </c>
      <c r="K240" t="s">
        <v>109</v>
      </c>
      <c r="L240" t="s">
        <v>149</v>
      </c>
      <c r="M240" t="s">
        <v>37</v>
      </c>
      <c r="N240" t="s">
        <v>22</v>
      </c>
      <c r="O240" t="s">
        <v>22</v>
      </c>
      <c r="P240">
        <v>0</v>
      </c>
      <c r="Q240">
        <v>0</v>
      </c>
      <c r="R240">
        <v>152568</v>
      </c>
      <c r="S240">
        <v>441978</v>
      </c>
      <c r="T240" t="s">
        <v>37</v>
      </c>
    </row>
    <row r="241" spans="1:20" x14ac:dyDescent="0.3">
      <c r="A241" t="s">
        <v>1183</v>
      </c>
      <c r="B241" t="s">
        <v>24</v>
      </c>
      <c r="C241">
        <v>48</v>
      </c>
      <c r="D241" t="s">
        <v>414</v>
      </c>
      <c r="E241">
        <v>2013</v>
      </c>
      <c r="F241">
        <v>36</v>
      </c>
      <c r="G241">
        <v>0.55394230799999999</v>
      </c>
      <c r="H241" t="s">
        <v>17</v>
      </c>
      <c r="I241" t="s">
        <v>146</v>
      </c>
      <c r="J241" t="s">
        <v>32</v>
      </c>
      <c r="K241" t="s">
        <v>78</v>
      </c>
      <c r="L241" t="s">
        <v>34</v>
      </c>
      <c r="M241" t="s">
        <v>37</v>
      </c>
      <c r="N241" t="s">
        <v>37</v>
      </c>
      <c r="O241" t="s">
        <v>1299</v>
      </c>
      <c r="P241">
        <v>564450</v>
      </c>
      <c r="Q241">
        <v>564450</v>
      </c>
      <c r="R241">
        <v>206418</v>
      </c>
      <c r="S241">
        <v>286656</v>
      </c>
      <c r="T241" t="s">
        <v>37</v>
      </c>
    </row>
    <row r="242" spans="1:20" x14ac:dyDescent="0.3">
      <c r="A242" t="s">
        <v>1184</v>
      </c>
      <c r="B242" t="s">
        <v>24</v>
      </c>
      <c r="C242">
        <v>61</v>
      </c>
      <c r="D242" t="s">
        <v>68</v>
      </c>
      <c r="E242">
        <v>2015</v>
      </c>
      <c r="F242">
        <v>47</v>
      </c>
      <c r="G242">
        <v>0.67449130400000001</v>
      </c>
      <c r="H242" t="s">
        <v>72</v>
      </c>
      <c r="I242" t="s">
        <v>146</v>
      </c>
      <c r="J242" t="s">
        <v>50</v>
      </c>
      <c r="K242" t="s">
        <v>50</v>
      </c>
      <c r="L242" t="s">
        <v>50</v>
      </c>
      <c r="M242" t="s">
        <v>22</v>
      </c>
      <c r="N242" t="s">
        <v>22</v>
      </c>
      <c r="O242" t="s">
        <v>22</v>
      </c>
      <c r="P242">
        <v>647924</v>
      </c>
      <c r="Q242">
        <v>0</v>
      </c>
      <c r="R242">
        <v>529660</v>
      </c>
      <c r="S242">
        <v>529660</v>
      </c>
      <c r="T242" t="s">
        <v>37</v>
      </c>
    </row>
    <row r="243" spans="1:20" x14ac:dyDescent="0.3">
      <c r="A243" t="s">
        <v>1185</v>
      </c>
      <c r="B243" t="s">
        <v>15</v>
      </c>
      <c r="C243">
        <v>49</v>
      </c>
      <c r="D243" t="s">
        <v>414</v>
      </c>
      <c r="E243">
        <v>2008</v>
      </c>
      <c r="F243">
        <v>44</v>
      </c>
      <c r="G243">
        <v>0.63264575199999995</v>
      </c>
      <c r="H243" t="s">
        <v>17</v>
      </c>
      <c r="I243" t="s">
        <v>46</v>
      </c>
      <c r="J243" t="s">
        <v>32</v>
      </c>
      <c r="K243" t="s">
        <v>43</v>
      </c>
      <c r="L243" t="s">
        <v>149</v>
      </c>
      <c r="M243" t="s">
        <v>37</v>
      </c>
      <c r="N243" t="s">
        <v>22</v>
      </c>
      <c r="O243" t="s">
        <v>1300</v>
      </c>
      <c r="P243">
        <v>485850</v>
      </c>
      <c r="Q243">
        <v>485850</v>
      </c>
      <c r="R243">
        <v>175768</v>
      </c>
      <c r="S243">
        <v>303121</v>
      </c>
      <c r="T243" t="s">
        <v>37</v>
      </c>
    </row>
    <row r="244" spans="1:20" x14ac:dyDescent="0.3">
      <c r="A244" t="s">
        <v>1186</v>
      </c>
      <c r="B244" t="s">
        <v>24</v>
      </c>
      <c r="C244">
        <v>36</v>
      </c>
      <c r="D244" t="s">
        <v>414</v>
      </c>
      <c r="E244">
        <v>2013</v>
      </c>
      <c r="F244">
        <v>36</v>
      </c>
      <c r="G244">
        <v>0.67432692299999997</v>
      </c>
      <c r="H244" t="s">
        <v>17</v>
      </c>
      <c r="I244" t="s">
        <v>50</v>
      </c>
      <c r="J244" t="s">
        <v>50</v>
      </c>
      <c r="K244" t="s">
        <v>50</v>
      </c>
      <c r="L244" t="s">
        <v>50</v>
      </c>
      <c r="M244" t="s">
        <v>37</v>
      </c>
      <c r="N244" t="s">
        <v>22</v>
      </c>
      <c r="O244" t="s">
        <v>1299</v>
      </c>
      <c r="P244">
        <v>608449</v>
      </c>
      <c r="Q244">
        <v>0</v>
      </c>
      <c r="R244">
        <v>303792.33</v>
      </c>
      <c r="S244">
        <v>444560.5</v>
      </c>
      <c r="T244" t="s">
        <v>37</v>
      </c>
    </row>
    <row r="245" spans="1:20" x14ac:dyDescent="0.3">
      <c r="A245" t="s">
        <v>1187</v>
      </c>
      <c r="B245" t="s">
        <v>15</v>
      </c>
      <c r="C245">
        <v>61</v>
      </c>
      <c r="D245" t="s">
        <v>68</v>
      </c>
      <c r="E245">
        <v>2011</v>
      </c>
      <c r="F245">
        <v>19</v>
      </c>
      <c r="G245">
        <v>0.82737651599999995</v>
      </c>
      <c r="H245" t="s">
        <v>72</v>
      </c>
      <c r="I245" t="s">
        <v>50</v>
      </c>
      <c r="J245" t="s">
        <v>50</v>
      </c>
      <c r="K245" t="s">
        <v>50</v>
      </c>
      <c r="L245" t="s">
        <v>50</v>
      </c>
      <c r="M245" t="s">
        <v>37</v>
      </c>
      <c r="N245" t="s">
        <v>37</v>
      </c>
      <c r="O245" t="s">
        <v>22</v>
      </c>
      <c r="P245">
        <v>0</v>
      </c>
      <c r="Q245">
        <v>0</v>
      </c>
      <c r="R245">
        <v>360921.95</v>
      </c>
      <c r="S245">
        <v>569631</v>
      </c>
      <c r="T245" t="s">
        <v>37</v>
      </c>
    </row>
    <row r="246" spans="1:20" x14ac:dyDescent="0.3">
      <c r="A246" t="s">
        <v>1188</v>
      </c>
      <c r="B246" t="s">
        <v>24</v>
      </c>
      <c r="C246">
        <v>49</v>
      </c>
      <c r="D246" t="s">
        <v>68</v>
      </c>
      <c r="E246">
        <v>2011</v>
      </c>
      <c r="F246">
        <v>37</v>
      </c>
      <c r="G246">
        <v>0.82533574200000004</v>
      </c>
      <c r="H246" t="s">
        <v>72</v>
      </c>
      <c r="I246" t="s">
        <v>50</v>
      </c>
      <c r="J246" t="s">
        <v>50</v>
      </c>
      <c r="K246" t="s">
        <v>50</v>
      </c>
      <c r="L246" t="s">
        <v>50</v>
      </c>
      <c r="M246" t="s">
        <v>37</v>
      </c>
      <c r="N246" t="s">
        <v>37</v>
      </c>
      <c r="O246" t="s">
        <v>22</v>
      </c>
      <c r="P246">
        <v>704307</v>
      </c>
      <c r="Q246">
        <v>704307</v>
      </c>
      <c r="R246">
        <v>337760</v>
      </c>
      <c r="S246">
        <v>580298</v>
      </c>
      <c r="T246" t="s">
        <v>37</v>
      </c>
    </row>
    <row r="247" spans="1:20" x14ac:dyDescent="0.3">
      <c r="A247" t="s">
        <v>1189</v>
      </c>
      <c r="B247" t="s">
        <v>24</v>
      </c>
      <c r="C247">
        <v>49</v>
      </c>
      <c r="D247" t="s">
        <v>414</v>
      </c>
      <c r="E247">
        <v>2011</v>
      </c>
      <c r="F247">
        <v>54</v>
      </c>
      <c r="G247">
        <v>0.69631174200000001</v>
      </c>
      <c r="H247" t="s">
        <v>72</v>
      </c>
      <c r="I247" t="s">
        <v>63</v>
      </c>
      <c r="J247" t="s">
        <v>19</v>
      </c>
      <c r="K247" t="s">
        <v>20</v>
      </c>
      <c r="L247" t="s">
        <v>50</v>
      </c>
      <c r="M247" t="s">
        <v>37</v>
      </c>
      <c r="N247" t="s">
        <v>22</v>
      </c>
      <c r="O247" t="s">
        <v>22</v>
      </c>
      <c r="P247">
        <v>590360</v>
      </c>
      <c r="Q247">
        <v>590360</v>
      </c>
      <c r="R247">
        <v>293864</v>
      </c>
      <c r="S247">
        <v>511280</v>
      </c>
      <c r="T247" t="s">
        <v>37</v>
      </c>
    </row>
    <row r="248" spans="1:20" x14ac:dyDescent="0.3">
      <c r="A248" t="s">
        <v>1190</v>
      </c>
      <c r="B248" t="s">
        <v>24</v>
      </c>
      <c r="C248">
        <v>61</v>
      </c>
      <c r="D248" t="s">
        <v>31</v>
      </c>
      <c r="E248">
        <v>2011</v>
      </c>
      <c r="F248">
        <v>36</v>
      </c>
      <c r="G248">
        <v>0.77399741899999996</v>
      </c>
      <c r="H248" t="s">
        <v>72</v>
      </c>
      <c r="I248" t="s">
        <v>63</v>
      </c>
      <c r="J248" t="s">
        <v>32</v>
      </c>
      <c r="K248" t="s">
        <v>109</v>
      </c>
      <c r="L248" t="s">
        <v>21</v>
      </c>
      <c r="M248" t="s">
        <v>22</v>
      </c>
      <c r="N248" t="s">
        <v>22</v>
      </c>
      <c r="O248" t="s">
        <v>22</v>
      </c>
      <c r="P248">
        <v>755421</v>
      </c>
      <c r="Q248">
        <v>0</v>
      </c>
      <c r="R248">
        <v>453930</v>
      </c>
      <c r="S248">
        <v>508904</v>
      </c>
      <c r="T248" t="s">
        <v>37</v>
      </c>
    </row>
    <row r="249" spans="1:20" x14ac:dyDescent="0.3">
      <c r="A249" t="s">
        <v>1191</v>
      </c>
      <c r="B249" t="s">
        <v>24</v>
      </c>
      <c r="C249">
        <v>61</v>
      </c>
      <c r="D249" t="s">
        <v>68</v>
      </c>
      <c r="E249">
        <v>2009</v>
      </c>
      <c r="F249">
        <v>41</v>
      </c>
      <c r="G249">
        <v>0.82737552199999997</v>
      </c>
      <c r="H249" t="s">
        <v>17</v>
      </c>
      <c r="I249" t="s">
        <v>50</v>
      </c>
      <c r="J249" t="s">
        <v>50</v>
      </c>
      <c r="K249" t="s">
        <v>50</v>
      </c>
      <c r="L249" t="s">
        <v>50</v>
      </c>
      <c r="M249" t="s">
        <v>22</v>
      </c>
      <c r="N249" t="s">
        <v>37</v>
      </c>
      <c r="O249" t="s">
        <v>22</v>
      </c>
      <c r="P249">
        <v>657425</v>
      </c>
      <c r="Q249">
        <v>0</v>
      </c>
      <c r="R249">
        <v>382313</v>
      </c>
      <c r="S249">
        <v>452219</v>
      </c>
      <c r="T249" t="s">
        <v>37</v>
      </c>
    </row>
    <row r="250" spans="1:20" x14ac:dyDescent="0.3">
      <c r="A250" t="s">
        <v>1192</v>
      </c>
      <c r="B250" t="s">
        <v>24</v>
      </c>
      <c r="C250">
        <v>61</v>
      </c>
      <c r="D250" t="s">
        <v>68</v>
      </c>
      <c r="E250">
        <v>2014</v>
      </c>
      <c r="F250">
        <v>39</v>
      </c>
      <c r="G250">
        <v>0.64223630099999995</v>
      </c>
      <c r="H250" t="s">
        <v>72</v>
      </c>
      <c r="I250" t="s">
        <v>146</v>
      </c>
      <c r="J250" t="s">
        <v>50</v>
      </c>
      <c r="K250" t="s">
        <v>50</v>
      </c>
      <c r="L250" t="s">
        <v>50</v>
      </c>
      <c r="M250" t="s">
        <v>22</v>
      </c>
      <c r="N250" t="s">
        <v>22</v>
      </c>
      <c r="O250" t="s">
        <v>22</v>
      </c>
      <c r="P250">
        <v>587948</v>
      </c>
      <c r="Q250">
        <v>0</v>
      </c>
      <c r="R250">
        <v>383558.40000000002</v>
      </c>
      <c r="S250">
        <v>422982</v>
      </c>
      <c r="T250" t="s">
        <v>37</v>
      </c>
    </row>
    <row r="251" spans="1:20" x14ac:dyDescent="0.3">
      <c r="A251" t="s">
        <v>1193</v>
      </c>
      <c r="B251" t="s">
        <v>24</v>
      </c>
      <c r="C251">
        <v>36</v>
      </c>
      <c r="D251" t="s">
        <v>68</v>
      </c>
      <c r="E251">
        <v>2010</v>
      </c>
      <c r="F251">
        <v>55</v>
      </c>
      <c r="G251">
        <v>0.68918120800000005</v>
      </c>
      <c r="H251" t="s">
        <v>72</v>
      </c>
      <c r="I251" t="s">
        <v>63</v>
      </c>
      <c r="J251" t="s">
        <v>32</v>
      </c>
      <c r="K251" t="s">
        <v>78</v>
      </c>
      <c r="L251" t="s">
        <v>34</v>
      </c>
      <c r="M251" t="s">
        <v>22</v>
      </c>
      <c r="N251" t="s">
        <v>22</v>
      </c>
      <c r="O251" t="s">
        <v>1299</v>
      </c>
      <c r="P251">
        <v>507792</v>
      </c>
      <c r="Q251">
        <v>0</v>
      </c>
      <c r="R251">
        <v>419535.85</v>
      </c>
      <c r="S251">
        <v>431116</v>
      </c>
      <c r="T251" t="s">
        <v>37</v>
      </c>
    </row>
    <row r="252" spans="1:20" x14ac:dyDescent="0.3">
      <c r="A252" t="s">
        <v>1194</v>
      </c>
      <c r="B252" t="s">
        <v>15</v>
      </c>
      <c r="C252">
        <v>49</v>
      </c>
      <c r="D252" t="s">
        <v>414</v>
      </c>
      <c r="E252">
        <v>2013</v>
      </c>
      <c r="F252">
        <v>50</v>
      </c>
      <c r="G252">
        <v>0.67214857100000003</v>
      </c>
      <c r="H252" t="s">
        <v>72</v>
      </c>
      <c r="I252" t="s">
        <v>50</v>
      </c>
      <c r="J252" t="s">
        <v>50</v>
      </c>
      <c r="K252" t="s">
        <v>50</v>
      </c>
      <c r="L252" t="s">
        <v>50</v>
      </c>
      <c r="M252" t="s">
        <v>22</v>
      </c>
      <c r="N252" t="s">
        <v>22</v>
      </c>
      <c r="O252" t="s">
        <v>1299</v>
      </c>
      <c r="P252">
        <v>487169</v>
      </c>
      <c r="Q252">
        <v>0</v>
      </c>
      <c r="R252">
        <v>474831</v>
      </c>
      <c r="S252">
        <v>474831</v>
      </c>
      <c r="T252" t="s">
        <v>37</v>
      </c>
    </row>
    <row r="253" spans="1:20" x14ac:dyDescent="0.3">
      <c r="A253" t="s">
        <v>1195</v>
      </c>
      <c r="B253" t="s">
        <v>24</v>
      </c>
      <c r="C253">
        <v>61</v>
      </c>
      <c r="D253" t="s">
        <v>68</v>
      </c>
      <c r="E253">
        <v>2014</v>
      </c>
      <c r="F253">
        <v>32</v>
      </c>
      <c r="G253">
        <v>0.62249156100000003</v>
      </c>
      <c r="H253" t="s">
        <v>72</v>
      </c>
      <c r="I253" t="s">
        <v>146</v>
      </c>
      <c r="J253" t="s">
        <v>50</v>
      </c>
      <c r="K253" t="s">
        <v>50</v>
      </c>
      <c r="L253" t="s">
        <v>50</v>
      </c>
      <c r="M253" t="s">
        <v>37</v>
      </c>
      <c r="N253" t="s">
        <v>22</v>
      </c>
      <c r="O253" t="s">
        <v>22</v>
      </c>
      <c r="P253">
        <v>624707</v>
      </c>
      <c r="Q253">
        <v>624707</v>
      </c>
      <c r="R253">
        <v>262765</v>
      </c>
      <c r="S253">
        <v>477300</v>
      </c>
      <c r="T253" t="s">
        <v>37</v>
      </c>
    </row>
    <row r="254" spans="1:20" x14ac:dyDescent="0.3">
      <c r="A254" t="s">
        <v>1196</v>
      </c>
      <c r="B254" t="s">
        <v>15</v>
      </c>
      <c r="C254">
        <v>37</v>
      </c>
      <c r="D254" t="s">
        <v>414</v>
      </c>
      <c r="E254">
        <v>2006</v>
      </c>
      <c r="F254">
        <v>30</v>
      </c>
      <c r="G254">
        <v>0.83528857099999998</v>
      </c>
      <c r="H254" t="s">
        <v>72</v>
      </c>
      <c r="I254" t="s">
        <v>46</v>
      </c>
      <c r="J254" t="s">
        <v>19</v>
      </c>
      <c r="K254" t="s">
        <v>109</v>
      </c>
      <c r="L254" t="s">
        <v>26</v>
      </c>
      <c r="M254" t="s">
        <v>22</v>
      </c>
      <c r="N254" t="s">
        <v>22</v>
      </c>
      <c r="O254" t="s">
        <v>22</v>
      </c>
      <c r="P254">
        <v>401440</v>
      </c>
      <c r="Q254">
        <v>0</v>
      </c>
      <c r="R254">
        <v>430229.47</v>
      </c>
      <c r="S254">
        <v>489991</v>
      </c>
      <c r="T254" t="s">
        <v>37</v>
      </c>
    </row>
    <row r="255" spans="1:20" x14ac:dyDescent="0.3">
      <c r="A255" t="s">
        <v>1197</v>
      </c>
      <c r="B255" t="s">
        <v>24</v>
      </c>
      <c r="C255">
        <v>49</v>
      </c>
      <c r="D255" t="s">
        <v>31</v>
      </c>
      <c r="E255">
        <v>2011</v>
      </c>
      <c r="F255">
        <v>49</v>
      </c>
      <c r="G255">
        <v>0.62313909700000003</v>
      </c>
      <c r="H255" t="s">
        <v>17</v>
      </c>
      <c r="I255" t="s">
        <v>293</v>
      </c>
      <c r="J255" t="s">
        <v>32</v>
      </c>
      <c r="K255" t="s">
        <v>78</v>
      </c>
      <c r="L255" t="s">
        <v>34</v>
      </c>
      <c r="M255" t="s">
        <v>22</v>
      </c>
      <c r="N255" t="s">
        <v>37</v>
      </c>
      <c r="O255" t="s">
        <v>1300</v>
      </c>
      <c r="P255">
        <v>584500</v>
      </c>
      <c r="Q255">
        <v>0</v>
      </c>
      <c r="R255">
        <v>229418</v>
      </c>
      <c r="S255">
        <v>273933</v>
      </c>
      <c r="T255" t="s">
        <v>37</v>
      </c>
    </row>
    <row r="256" spans="1:20" x14ac:dyDescent="0.3">
      <c r="A256" t="s">
        <v>1198</v>
      </c>
      <c r="B256" t="s">
        <v>24</v>
      </c>
      <c r="C256">
        <v>61</v>
      </c>
      <c r="D256" t="s">
        <v>31</v>
      </c>
      <c r="E256">
        <v>2007</v>
      </c>
      <c r="F256">
        <v>31</v>
      </c>
      <c r="G256">
        <v>0.69160873899999997</v>
      </c>
      <c r="H256" t="s">
        <v>72</v>
      </c>
      <c r="I256" t="s">
        <v>50</v>
      </c>
      <c r="J256" t="s">
        <v>50</v>
      </c>
      <c r="K256" t="s">
        <v>50</v>
      </c>
      <c r="L256" t="s">
        <v>50</v>
      </c>
      <c r="M256" t="s">
        <v>22</v>
      </c>
      <c r="N256" t="s">
        <v>37</v>
      </c>
      <c r="O256" t="s">
        <v>1298</v>
      </c>
      <c r="P256">
        <v>411563</v>
      </c>
      <c r="Q256">
        <v>0</v>
      </c>
      <c r="R256">
        <v>313199.89</v>
      </c>
      <c r="S256">
        <v>322770</v>
      </c>
      <c r="T256" t="s">
        <v>37</v>
      </c>
    </row>
    <row r="257" spans="1:20" x14ac:dyDescent="0.3">
      <c r="A257" t="s">
        <v>1199</v>
      </c>
      <c r="B257" t="s">
        <v>24</v>
      </c>
      <c r="C257">
        <v>61</v>
      </c>
      <c r="D257" t="s">
        <v>68</v>
      </c>
      <c r="E257">
        <v>2009</v>
      </c>
      <c r="F257">
        <v>22</v>
      </c>
      <c r="G257">
        <v>0.82737552199999997</v>
      </c>
      <c r="H257" t="s">
        <v>72</v>
      </c>
      <c r="I257" t="s">
        <v>46</v>
      </c>
      <c r="J257" t="s">
        <v>32</v>
      </c>
      <c r="K257" t="s">
        <v>43</v>
      </c>
      <c r="L257" t="s">
        <v>21</v>
      </c>
      <c r="M257" t="s">
        <v>22</v>
      </c>
      <c r="N257" t="s">
        <v>37</v>
      </c>
      <c r="O257" t="s">
        <v>1299</v>
      </c>
      <c r="P257">
        <v>578810</v>
      </c>
      <c r="Q257">
        <v>0</v>
      </c>
      <c r="R257">
        <v>477900</v>
      </c>
      <c r="S257">
        <v>477900</v>
      </c>
      <c r="T257" t="s">
        <v>37</v>
      </c>
    </row>
    <row r="258" spans="1:20" x14ac:dyDescent="0.3">
      <c r="A258" t="s">
        <v>1200</v>
      </c>
      <c r="B258" t="s">
        <v>24</v>
      </c>
      <c r="C258">
        <v>61</v>
      </c>
      <c r="D258" t="s">
        <v>28</v>
      </c>
      <c r="E258">
        <v>2011</v>
      </c>
      <c r="F258">
        <v>41</v>
      </c>
      <c r="G258">
        <v>0.82588283900000004</v>
      </c>
      <c r="H258" t="s">
        <v>72</v>
      </c>
      <c r="I258" t="s">
        <v>46</v>
      </c>
      <c r="J258" t="s">
        <v>32</v>
      </c>
      <c r="K258" t="s">
        <v>227</v>
      </c>
      <c r="L258" t="s">
        <v>34</v>
      </c>
      <c r="M258" t="s">
        <v>22</v>
      </c>
      <c r="N258" t="s">
        <v>37</v>
      </c>
      <c r="O258" t="s">
        <v>22</v>
      </c>
      <c r="P258">
        <v>676331</v>
      </c>
      <c r="Q258">
        <v>0</v>
      </c>
      <c r="R258">
        <v>493316</v>
      </c>
      <c r="S258">
        <v>545244</v>
      </c>
      <c r="T258" t="s">
        <v>37</v>
      </c>
    </row>
    <row r="259" spans="1:20" x14ac:dyDescent="0.3">
      <c r="A259" t="s">
        <v>1201</v>
      </c>
      <c r="B259" t="s">
        <v>24</v>
      </c>
      <c r="C259">
        <v>48</v>
      </c>
      <c r="D259" t="s">
        <v>28</v>
      </c>
      <c r="E259">
        <v>2013</v>
      </c>
      <c r="F259">
        <v>24</v>
      </c>
      <c r="G259">
        <v>0.77485714299999997</v>
      </c>
      <c r="H259" t="s">
        <v>72</v>
      </c>
      <c r="I259" t="s">
        <v>146</v>
      </c>
      <c r="J259" t="s">
        <v>32</v>
      </c>
      <c r="K259" t="s">
        <v>78</v>
      </c>
      <c r="L259" t="s">
        <v>34</v>
      </c>
      <c r="M259" t="s">
        <v>37</v>
      </c>
      <c r="N259" t="s">
        <v>37</v>
      </c>
      <c r="O259" t="s">
        <v>1299</v>
      </c>
      <c r="P259">
        <v>801735</v>
      </c>
      <c r="Q259">
        <v>801735</v>
      </c>
      <c r="R259">
        <v>272331</v>
      </c>
      <c r="S259">
        <v>391980</v>
      </c>
      <c r="T259" t="s">
        <v>37</v>
      </c>
    </row>
    <row r="260" spans="1:20" x14ac:dyDescent="0.3">
      <c r="A260" t="s">
        <v>1202</v>
      </c>
      <c r="B260" t="s">
        <v>24</v>
      </c>
      <c r="C260">
        <v>48</v>
      </c>
      <c r="D260" t="s">
        <v>414</v>
      </c>
      <c r="E260">
        <v>2013</v>
      </c>
      <c r="F260">
        <v>36</v>
      </c>
      <c r="G260">
        <v>0.43</v>
      </c>
      <c r="H260" t="s">
        <v>17</v>
      </c>
      <c r="I260" t="s">
        <v>146</v>
      </c>
      <c r="J260" t="s">
        <v>80</v>
      </c>
      <c r="K260" t="s">
        <v>227</v>
      </c>
      <c r="L260" t="s">
        <v>34</v>
      </c>
      <c r="M260" t="s">
        <v>37</v>
      </c>
      <c r="N260" t="s">
        <v>37</v>
      </c>
      <c r="O260" t="s">
        <v>1299</v>
      </c>
      <c r="P260">
        <v>414456</v>
      </c>
      <c r="Q260">
        <v>414456</v>
      </c>
      <c r="R260">
        <v>190000</v>
      </c>
      <c r="S260">
        <v>252630</v>
      </c>
      <c r="T260" t="s">
        <v>37</v>
      </c>
    </row>
    <row r="261" spans="1:20" x14ac:dyDescent="0.3">
      <c r="A261" t="s">
        <v>1203</v>
      </c>
      <c r="B261" t="s">
        <v>15</v>
      </c>
      <c r="C261">
        <v>61</v>
      </c>
      <c r="D261" t="s">
        <v>68</v>
      </c>
      <c r="E261">
        <v>2005</v>
      </c>
      <c r="F261">
        <v>30</v>
      </c>
      <c r="G261">
        <v>0.60387439300000001</v>
      </c>
      <c r="H261" t="s">
        <v>72</v>
      </c>
      <c r="I261" t="s">
        <v>50</v>
      </c>
      <c r="J261" t="s">
        <v>50</v>
      </c>
      <c r="K261" t="s">
        <v>50</v>
      </c>
      <c r="L261" t="s">
        <v>50</v>
      </c>
      <c r="M261" t="s">
        <v>22</v>
      </c>
      <c r="N261" t="s">
        <v>22</v>
      </c>
      <c r="O261" t="s">
        <v>22</v>
      </c>
      <c r="P261">
        <v>344376</v>
      </c>
      <c r="Q261">
        <v>0</v>
      </c>
      <c r="R261">
        <v>274398</v>
      </c>
      <c r="S261">
        <v>274398</v>
      </c>
      <c r="T261" t="s">
        <v>37</v>
      </c>
    </row>
    <row r="262" spans="1:20" x14ac:dyDescent="0.3">
      <c r="A262" t="s">
        <v>1204</v>
      </c>
      <c r="B262" t="s">
        <v>24</v>
      </c>
      <c r="C262">
        <v>36</v>
      </c>
      <c r="D262" t="s">
        <v>414</v>
      </c>
      <c r="E262">
        <v>2011</v>
      </c>
      <c r="F262">
        <v>36</v>
      </c>
      <c r="G262">
        <v>0.61528031299999997</v>
      </c>
      <c r="H262" t="s">
        <v>17</v>
      </c>
      <c r="I262" t="s">
        <v>50</v>
      </c>
      <c r="J262" t="s">
        <v>50</v>
      </c>
      <c r="K262" t="s">
        <v>50</v>
      </c>
      <c r="L262" t="s">
        <v>50</v>
      </c>
      <c r="M262" t="s">
        <v>22</v>
      </c>
      <c r="N262" t="s">
        <v>22</v>
      </c>
      <c r="O262" t="s">
        <v>1299</v>
      </c>
      <c r="P262">
        <v>423480</v>
      </c>
      <c r="Q262">
        <v>0</v>
      </c>
      <c r="R262">
        <v>389085</v>
      </c>
      <c r="S262">
        <v>389085</v>
      </c>
      <c r="T262" t="s">
        <v>37</v>
      </c>
    </row>
    <row r="263" spans="1:20" x14ac:dyDescent="0.3">
      <c r="A263" t="s">
        <v>1205</v>
      </c>
      <c r="B263" t="s">
        <v>24</v>
      </c>
      <c r="C263">
        <v>61</v>
      </c>
      <c r="D263" t="s">
        <v>31</v>
      </c>
      <c r="E263">
        <v>2008</v>
      </c>
      <c r="F263">
        <v>19</v>
      </c>
      <c r="G263">
        <v>0.82788258100000001</v>
      </c>
      <c r="H263" t="s">
        <v>72</v>
      </c>
      <c r="I263" t="s">
        <v>50</v>
      </c>
      <c r="J263" t="s">
        <v>50</v>
      </c>
      <c r="K263" t="s">
        <v>50</v>
      </c>
      <c r="L263" t="s">
        <v>50</v>
      </c>
      <c r="M263" t="s">
        <v>37</v>
      </c>
      <c r="N263" t="s">
        <v>22</v>
      </c>
      <c r="O263" t="s">
        <v>22</v>
      </c>
      <c r="P263">
        <v>0</v>
      </c>
      <c r="Q263">
        <v>0</v>
      </c>
      <c r="R263">
        <v>57416</v>
      </c>
      <c r="S263">
        <v>403488</v>
      </c>
      <c r="T263" t="s">
        <v>37</v>
      </c>
    </row>
    <row r="264" spans="1:20" x14ac:dyDescent="0.3">
      <c r="A264" t="s">
        <v>1206</v>
      </c>
      <c r="B264" t="s">
        <v>24</v>
      </c>
      <c r="C264">
        <v>61</v>
      </c>
      <c r="D264" t="s">
        <v>68</v>
      </c>
      <c r="E264">
        <v>2007</v>
      </c>
      <c r="F264">
        <v>22</v>
      </c>
      <c r="G264">
        <v>0.76480134499999997</v>
      </c>
      <c r="H264" t="s">
        <v>17</v>
      </c>
      <c r="I264" t="s">
        <v>50</v>
      </c>
      <c r="J264" t="s">
        <v>50</v>
      </c>
      <c r="K264" t="s">
        <v>50</v>
      </c>
      <c r="L264" t="s">
        <v>50</v>
      </c>
      <c r="M264" t="s">
        <v>37</v>
      </c>
      <c r="N264" t="s">
        <v>37</v>
      </c>
      <c r="O264" t="s">
        <v>22</v>
      </c>
      <c r="P264">
        <v>546811</v>
      </c>
      <c r="Q264">
        <v>546811</v>
      </c>
      <c r="R264">
        <v>320887</v>
      </c>
      <c r="S264">
        <v>393740</v>
      </c>
      <c r="T264" t="s">
        <v>37</v>
      </c>
    </row>
    <row r="265" spans="1:20" x14ac:dyDescent="0.3">
      <c r="A265" t="s">
        <v>1207</v>
      </c>
      <c r="B265" t="s">
        <v>24</v>
      </c>
      <c r="C265">
        <v>42</v>
      </c>
      <c r="D265" t="s">
        <v>414</v>
      </c>
      <c r="E265">
        <v>2011</v>
      </c>
      <c r="F265">
        <v>36</v>
      </c>
      <c r="G265">
        <v>0.6463103</v>
      </c>
      <c r="H265" t="s">
        <v>17</v>
      </c>
      <c r="I265" t="s">
        <v>50</v>
      </c>
      <c r="J265" t="s">
        <v>50</v>
      </c>
      <c r="K265" t="s">
        <v>50</v>
      </c>
      <c r="L265" t="s">
        <v>50</v>
      </c>
      <c r="M265" t="s">
        <v>22</v>
      </c>
      <c r="N265" t="s">
        <v>37</v>
      </c>
      <c r="O265" t="s">
        <v>1299</v>
      </c>
      <c r="P265">
        <v>508425</v>
      </c>
      <c r="Q265">
        <v>0</v>
      </c>
      <c r="R265">
        <v>342421</v>
      </c>
      <c r="S265">
        <v>381255</v>
      </c>
      <c r="T265" t="s">
        <v>37</v>
      </c>
    </row>
    <row r="266" spans="1:20" x14ac:dyDescent="0.3">
      <c r="A266" t="s">
        <v>1208</v>
      </c>
      <c r="B266" t="s">
        <v>24</v>
      </c>
      <c r="C266">
        <v>61</v>
      </c>
      <c r="D266" t="s">
        <v>31</v>
      </c>
      <c r="E266">
        <v>2008</v>
      </c>
      <c r="F266">
        <v>20</v>
      </c>
      <c r="G266">
        <v>0.82839225800000005</v>
      </c>
      <c r="H266" t="s">
        <v>72</v>
      </c>
      <c r="I266" t="s">
        <v>50</v>
      </c>
      <c r="J266" t="s">
        <v>50</v>
      </c>
      <c r="K266" t="s">
        <v>50</v>
      </c>
      <c r="L266" t="s">
        <v>50</v>
      </c>
      <c r="M266" t="s">
        <v>37</v>
      </c>
      <c r="N266" t="s">
        <v>37</v>
      </c>
      <c r="O266" t="s">
        <v>1298</v>
      </c>
      <c r="P266">
        <v>0</v>
      </c>
      <c r="Q266">
        <v>0</v>
      </c>
      <c r="R266">
        <v>180934.18</v>
      </c>
      <c r="S266">
        <v>457560</v>
      </c>
      <c r="T266" t="s">
        <v>37</v>
      </c>
    </row>
    <row r="267" spans="1:20" x14ac:dyDescent="0.3">
      <c r="A267" t="s">
        <v>1209</v>
      </c>
      <c r="B267" t="s">
        <v>24</v>
      </c>
      <c r="C267">
        <v>54</v>
      </c>
      <c r="D267" t="s">
        <v>414</v>
      </c>
      <c r="E267">
        <v>2013</v>
      </c>
      <c r="F267">
        <v>36</v>
      </c>
      <c r="G267">
        <v>0.74819047599999999</v>
      </c>
      <c r="H267" t="s">
        <v>17</v>
      </c>
      <c r="I267" t="s">
        <v>50</v>
      </c>
      <c r="J267" t="s">
        <v>50</v>
      </c>
      <c r="K267" t="s">
        <v>50</v>
      </c>
      <c r="L267" t="s">
        <v>50</v>
      </c>
      <c r="M267" t="s">
        <v>37</v>
      </c>
      <c r="N267" t="s">
        <v>37</v>
      </c>
      <c r="O267" t="s">
        <v>1299</v>
      </c>
      <c r="P267">
        <v>828208</v>
      </c>
      <c r="Q267">
        <v>828208</v>
      </c>
      <c r="R267">
        <v>253916</v>
      </c>
      <c r="S267">
        <v>445392</v>
      </c>
      <c r="T267" t="s">
        <v>37</v>
      </c>
    </row>
    <row r="268" spans="1:20" x14ac:dyDescent="0.3">
      <c r="A268" t="s">
        <v>1210</v>
      </c>
      <c r="B268" t="s">
        <v>24</v>
      </c>
      <c r="C268">
        <v>48</v>
      </c>
      <c r="D268" t="s">
        <v>414</v>
      </c>
      <c r="E268">
        <v>2013</v>
      </c>
      <c r="F268">
        <v>36</v>
      </c>
      <c r="G268">
        <v>0.60913461499999999</v>
      </c>
      <c r="H268" t="s">
        <v>17</v>
      </c>
      <c r="I268" t="s">
        <v>50</v>
      </c>
      <c r="J268" t="s">
        <v>50</v>
      </c>
      <c r="K268" t="s">
        <v>50</v>
      </c>
      <c r="L268" t="s">
        <v>50</v>
      </c>
      <c r="M268" t="s">
        <v>37</v>
      </c>
      <c r="N268" t="s">
        <v>37</v>
      </c>
      <c r="O268" t="s">
        <v>1299</v>
      </c>
      <c r="P268">
        <v>0</v>
      </c>
      <c r="Q268">
        <v>0</v>
      </c>
      <c r="R268">
        <v>13534.9</v>
      </c>
      <c r="S268">
        <v>344019</v>
      </c>
      <c r="T268" t="s">
        <v>37</v>
      </c>
    </row>
    <row r="269" spans="1:20" x14ac:dyDescent="0.3">
      <c r="A269" t="s">
        <v>1211</v>
      </c>
      <c r="B269" t="s">
        <v>15</v>
      </c>
      <c r="C269">
        <v>61</v>
      </c>
      <c r="D269" t="s">
        <v>68</v>
      </c>
      <c r="E269">
        <v>2009</v>
      </c>
      <c r="F269">
        <v>20</v>
      </c>
      <c r="G269">
        <v>0.61820298500000004</v>
      </c>
      <c r="H269" t="s">
        <v>72</v>
      </c>
      <c r="I269" t="s">
        <v>50</v>
      </c>
      <c r="J269" t="s">
        <v>50</v>
      </c>
      <c r="K269" t="s">
        <v>50</v>
      </c>
      <c r="L269" t="s">
        <v>50</v>
      </c>
      <c r="M269" t="s">
        <v>37</v>
      </c>
      <c r="N269" t="s">
        <v>22</v>
      </c>
      <c r="O269" t="s">
        <v>22</v>
      </c>
      <c r="P269">
        <v>536104</v>
      </c>
      <c r="Q269">
        <v>536104</v>
      </c>
      <c r="R269">
        <v>237163.06</v>
      </c>
      <c r="S269">
        <v>350189</v>
      </c>
      <c r="T269" t="s">
        <v>37</v>
      </c>
    </row>
    <row r="270" spans="1:20" x14ac:dyDescent="0.3">
      <c r="A270" t="s">
        <v>1212</v>
      </c>
      <c r="B270" t="s">
        <v>15</v>
      </c>
      <c r="C270">
        <v>61</v>
      </c>
      <c r="D270" t="s">
        <v>414</v>
      </c>
      <c r="E270">
        <v>2011</v>
      </c>
      <c r="F270">
        <v>50</v>
      </c>
      <c r="G270">
        <v>0.79583483899999996</v>
      </c>
      <c r="H270" t="s">
        <v>72</v>
      </c>
      <c r="I270" t="s">
        <v>54</v>
      </c>
      <c r="J270" t="s">
        <v>32</v>
      </c>
      <c r="K270" t="s">
        <v>43</v>
      </c>
      <c r="L270" t="s">
        <v>21</v>
      </c>
      <c r="M270" t="s">
        <v>22</v>
      </c>
      <c r="N270" t="s">
        <v>22</v>
      </c>
      <c r="O270" t="s">
        <v>22</v>
      </c>
      <c r="P270">
        <v>674993</v>
      </c>
      <c r="Q270">
        <v>0</v>
      </c>
      <c r="R270">
        <v>460365</v>
      </c>
      <c r="S270">
        <v>507129</v>
      </c>
      <c r="T270" t="s">
        <v>37</v>
      </c>
    </row>
    <row r="271" spans="1:20" x14ac:dyDescent="0.3">
      <c r="A271" t="s">
        <v>1213</v>
      </c>
      <c r="B271" t="s">
        <v>15</v>
      </c>
      <c r="C271">
        <v>49</v>
      </c>
      <c r="D271" t="s">
        <v>414</v>
      </c>
      <c r="E271">
        <v>2012</v>
      </c>
      <c r="F271">
        <v>28</v>
      </c>
      <c r="G271">
        <v>0.83069561000000003</v>
      </c>
      <c r="H271" t="s">
        <v>72</v>
      </c>
      <c r="I271" t="s">
        <v>50</v>
      </c>
      <c r="J271" t="s">
        <v>50</v>
      </c>
      <c r="K271" t="s">
        <v>50</v>
      </c>
      <c r="L271" t="s">
        <v>50</v>
      </c>
      <c r="M271" t="s">
        <v>22</v>
      </c>
      <c r="N271" t="s">
        <v>37</v>
      </c>
      <c r="O271" t="s">
        <v>1298</v>
      </c>
      <c r="P271">
        <v>642346</v>
      </c>
      <c r="Q271">
        <v>0</v>
      </c>
      <c r="R271">
        <v>648420</v>
      </c>
      <c r="S271">
        <v>648420</v>
      </c>
      <c r="T271" t="s">
        <v>37</v>
      </c>
    </row>
    <row r="272" spans="1:20" x14ac:dyDescent="0.3">
      <c r="A272" t="s">
        <v>1214</v>
      </c>
      <c r="B272" t="s">
        <v>24</v>
      </c>
      <c r="C272">
        <v>60</v>
      </c>
      <c r="D272" t="s">
        <v>414</v>
      </c>
      <c r="E272">
        <v>2018</v>
      </c>
      <c r="F272">
        <v>36</v>
      </c>
      <c r="G272">
        <v>0.56794208899999998</v>
      </c>
      <c r="H272" t="s">
        <v>17</v>
      </c>
      <c r="I272" t="s">
        <v>293</v>
      </c>
      <c r="J272" t="s">
        <v>32</v>
      </c>
      <c r="K272" t="s">
        <v>78</v>
      </c>
      <c r="L272" t="s">
        <v>34</v>
      </c>
      <c r="M272" t="s">
        <v>22</v>
      </c>
      <c r="N272" t="s">
        <v>37</v>
      </c>
      <c r="O272" t="s">
        <v>1299</v>
      </c>
      <c r="P272">
        <v>762762</v>
      </c>
      <c r="Q272">
        <v>0</v>
      </c>
      <c r="R272">
        <v>222907</v>
      </c>
      <c r="S272">
        <v>286155</v>
      </c>
      <c r="T272" t="s">
        <v>37</v>
      </c>
    </row>
    <row r="273" spans="1:20" x14ac:dyDescent="0.3">
      <c r="A273" t="s">
        <v>1215</v>
      </c>
      <c r="B273" t="s">
        <v>24</v>
      </c>
      <c r="C273">
        <v>37</v>
      </c>
      <c r="D273" t="s">
        <v>414</v>
      </c>
      <c r="E273">
        <v>2015</v>
      </c>
      <c r="F273">
        <v>36</v>
      </c>
      <c r="G273">
        <v>0.61701130400000004</v>
      </c>
      <c r="H273" t="s">
        <v>17</v>
      </c>
      <c r="I273" t="s">
        <v>63</v>
      </c>
      <c r="J273" t="s">
        <v>80</v>
      </c>
      <c r="K273" t="s">
        <v>78</v>
      </c>
      <c r="L273" t="s">
        <v>34</v>
      </c>
      <c r="M273" t="s">
        <v>37</v>
      </c>
      <c r="N273" t="s">
        <v>37</v>
      </c>
      <c r="O273" t="s">
        <v>1300</v>
      </c>
      <c r="P273">
        <v>711023</v>
      </c>
      <c r="Q273">
        <v>0</v>
      </c>
      <c r="R273">
        <v>403039.00099999999</v>
      </c>
      <c r="S273">
        <v>485614</v>
      </c>
      <c r="T273" t="s">
        <v>37</v>
      </c>
    </row>
    <row r="274" spans="1:20" x14ac:dyDescent="0.3">
      <c r="A274" t="s">
        <v>1216</v>
      </c>
      <c r="B274" t="s">
        <v>24</v>
      </c>
      <c r="C274">
        <v>61</v>
      </c>
      <c r="D274" t="s">
        <v>68</v>
      </c>
      <c r="E274">
        <v>2010</v>
      </c>
      <c r="F274">
        <v>43</v>
      </c>
      <c r="G274">
        <v>0.72124137899999996</v>
      </c>
      <c r="H274" t="s">
        <v>72</v>
      </c>
      <c r="I274" t="s">
        <v>50</v>
      </c>
      <c r="J274" t="s">
        <v>50</v>
      </c>
      <c r="K274" t="s">
        <v>50</v>
      </c>
      <c r="L274" t="s">
        <v>50</v>
      </c>
      <c r="M274" t="s">
        <v>37</v>
      </c>
      <c r="N274" t="s">
        <v>37</v>
      </c>
      <c r="O274" t="s">
        <v>1300</v>
      </c>
      <c r="P274">
        <v>0</v>
      </c>
      <c r="Q274">
        <v>0</v>
      </c>
      <c r="R274">
        <v>91918</v>
      </c>
      <c r="S274">
        <v>356896</v>
      </c>
      <c r="T274" t="s">
        <v>37</v>
      </c>
    </row>
    <row r="275" spans="1:20" x14ac:dyDescent="0.3">
      <c r="A275" t="s">
        <v>1217</v>
      </c>
      <c r="B275" t="s">
        <v>24</v>
      </c>
      <c r="C275">
        <v>61</v>
      </c>
      <c r="D275" t="s">
        <v>31</v>
      </c>
      <c r="E275">
        <v>2009</v>
      </c>
      <c r="F275">
        <v>46</v>
      </c>
      <c r="G275">
        <v>0.73765611900000005</v>
      </c>
      <c r="H275" t="s">
        <v>72</v>
      </c>
      <c r="I275" t="s">
        <v>63</v>
      </c>
      <c r="J275" t="s">
        <v>19</v>
      </c>
      <c r="K275" t="s">
        <v>78</v>
      </c>
      <c r="L275" t="s">
        <v>50</v>
      </c>
      <c r="M275" t="s">
        <v>37</v>
      </c>
      <c r="N275" t="s">
        <v>37</v>
      </c>
      <c r="O275" t="s">
        <v>22</v>
      </c>
      <c r="P275">
        <v>567103</v>
      </c>
      <c r="Q275">
        <v>567103</v>
      </c>
      <c r="R275">
        <v>190635.55</v>
      </c>
      <c r="S275">
        <v>373200</v>
      </c>
      <c r="T275" t="s">
        <v>37</v>
      </c>
    </row>
    <row r="276" spans="1:20" x14ac:dyDescent="0.3">
      <c r="A276" t="s">
        <v>1218</v>
      </c>
      <c r="B276" t="s">
        <v>24</v>
      </c>
      <c r="C276">
        <v>61</v>
      </c>
      <c r="D276" t="s">
        <v>68</v>
      </c>
      <c r="E276">
        <v>2011</v>
      </c>
      <c r="F276">
        <v>43</v>
      </c>
      <c r="G276">
        <v>0.81770425800000002</v>
      </c>
      <c r="H276" t="s">
        <v>72</v>
      </c>
      <c r="I276" t="s">
        <v>50</v>
      </c>
      <c r="J276" t="s">
        <v>50</v>
      </c>
      <c r="K276" t="s">
        <v>50</v>
      </c>
      <c r="L276" t="s">
        <v>50</v>
      </c>
      <c r="M276" t="s">
        <v>37</v>
      </c>
      <c r="N276" t="s">
        <v>22</v>
      </c>
      <c r="O276" t="s">
        <v>1298</v>
      </c>
      <c r="P276">
        <v>0</v>
      </c>
      <c r="Q276">
        <v>0</v>
      </c>
      <c r="R276">
        <v>76285</v>
      </c>
      <c r="S276">
        <v>439565</v>
      </c>
      <c r="T276" t="s">
        <v>37</v>
      </c>
    </row>
    <row r="277" spans="1:20" x14ac:dyDescent="0.3">
      <c r="A277" t="s">
        <v>1219</v>
      </c>
      <c r="B277" t="s">
        <v>24</v>
      </c>
      <c r="C277">
        <v>61</v>
      </c>
      <c r="D277" t="s">
        <v>414</v>
      </c>
      <c r="E277">
        <v>2013</v>
      </c>
      <c r="F277">
        <v>35</v>
      </c>
      <c r="G277">
        <v>0.71355428600000004</v>
      </c>
      <c r="H277" t="s">
        <v>72</v>
      </c>
      <c r="I277" t="s">
        <v>46</v>
      </c>
      <c r="J277" t="s">
        <v>32</v>
      </c>
      <c r="K277" t="s">
        <v>20</v>
      </c>
      <c r="L277" t="s">
        <v>34</v>
      </c>
      <c r="M277" t="s">
        <v>22</v>
      </c>
      <c r="N277" t="s">
        <v>37</v>
      </c>
      <c r="O277" t="s">
        <v>1300</v>
      </c>
      <c r="P277">
        <v>720067</v>
      </c>
      <c r="Q277">
        <v>0</v>
      </c>
      <c r="R277">
        <v>303736</v>
      </c>
      <c r="S277">
        <v>372652</v>
      </c>
      <c r="T277" t="s">
        <v>37</v>
      </c>
    </row>
    <row r="278" spans="1:20" x14ac:dyDescent="0.3">
      <c r="A278" t="s">
        <v>1220</v>
      </c>
      <c r="B278" t="s">
        <v>24</v>
      </c>
      <c r="C278">
        <v>49</v>
      </c>
      <c r="D278" t="s">
        <v>68</v>
      </c>
      <c r="E278">
        <v>2009</v>
      </c>
      <c r="F278">
        <v>20</v>
      </c>
      <c r="G278">
        <v>0.83117731299999997</v>
      </c>
      <c r="H278" t="s">
        <v>72</v>
      </c>
      <c r="I278" t="s">
        <v>50</v>
      </c>
      <c r="J278" t="s">
        <v>50</v>
      </c>
      <c r="K278" t="s">
        <v>50</v>
      </c>
      <c r="L278" t="s">
        <v>50</v>
      </c>
      <c r="M278" t="s">
        <v>37</v>
      </c>
      <c r="N278" t="s">
        <v>22</v>
      </c>
      <c r="O278" t="s">
        <v>22</v>
      </c>
      <c r="P278">
        <v>647614</v>
      </c>
      <c r="Q278">
        <v>647614</v>
      </c>
      <c r="R278">
        <v>411755.82</v>
      </c>
      <c r="S278">
        <v>570402</v>
      </c>
      <c r="T278" t="s">
        <v>37</v>
      </c>
    </row>
    <row r="279" spans="1:20" x14ac:dyDescent="0.3">
      <c r="A279" t="s">
        <v>1221</v>
      </c>
      <c r="B279" t="s">
        <v>24</v>
      </c>
      <c r="C279">
        <v>36</v>
      </c>
      <c r="D279" t="s">
        <v>414</v>
      </c>
      <c r="E279">
        <v>2010</v>
      </c>
      <c r="F279">
        <v>36</v>
      </c>
      <c r="G279">
        <v>0.62831241299999996</v>
      </c>
      <c r="H279" t="s">
        <v>17</v>
      </c>
      <c r="I279" t="s">
        <v>63</v>
      </c>
      <c r="J279" t="s">
        <v>32</v>
      </c>
      <c r="K279" t="s">
        <v>109</v>
      </c>
      <c r="L279" t="s">
        <v>21</v>
      </c>
      <c r="M279" t="s">
        <v>37</v>
      </c>
      <c r="N279" t="s">
        <v>22</v>
      </c>
      <c r="O279" t="s">
        <v>1299</v>
      </c>
      <c r="P279">
        <v>0</v>
      </c>
      <c r="Q279">
        <v>0</v>
      </c>
      <c r="R279">
        <v>150800</v>
      </c>
      <c r="S279">
        <v>396432</v>
      </c>
      <c r="T279" t="s">
        <v>37</v>
      </c>
    </row>
    <row r="280" spans="1:20" x14ac:dyDescent="0.3">
      <c r="A280" t="s">
        <v>1222</v>
      </c>
      <c r="B280" t="s">
        <v>15</v>
      </c>
      <c r="C280">
        <v>61</v>
      </c>
      <c r="D280" t="s">
        <v>28</v>
      </c>
      <c r="E280">
        <v>2011</v>
      </c>
      <c r="F280">
        <v>39</v>
      </c>
      <c r="G280">
        <v>0.72271290700000002</v>
      </c>
      <c r="H280" t="s">
        <v>72</v>
      </c>
      <c r="I280" t="s">
        <v>293</v>
      </c>
      <c r="J280" t="s">
        <v>80</v>
      </c>
      <c r="K280" t="s">
        <v>109</v>
      </c>
      <c r="L280" t="s">
        <v>34</v>
      </c>
      <c r="M280" t="s">
        <v>37</v>
      </c>
      <c r="N280" t="s">
        <v>37</v>
      </c>
      <c r="O280" t="s">
        <v>1300</v>
      </c>
      <c r="P280">
        <v>758416</v>
      </c>
      <c r="Q280">
        <v>758416</v>
      </c>
      <c r="R280">
        <v>172259</v>
      </c>
      <c r="S280">
        <v>322439</v>
      </c>
      <c r="T280" t="s">
        <v>37</v>
      </c>
    </row>
    <row r="281" spans="1:20" x14ac:dyDescent="0.3">
      <c r="A281" t="s">
        <v>1223</v>
      </c>
      <c r="B281" t="s">
        <v>24</v>
      </c>
      <c r="C281">
        <v>36</v>
      </c>
      <c r="D281" t="s">
        <v>68</v>
      </c>
      <c r="E281">
        <v>2010</v>
      </c>
      <c r="F281">
        <v>41</v>
      </c>
      <c r="G281">
        <v>0.60128312399999995</v>
      </c>
      <c r="H281" t="s">
        <v>17</v>
      </c>
      <c r="I281" t="s">
        <v>293</v>
      </c>
      <c r="J281" t="s">
        <v>80</v>
      </c>
      <c r="K281" t="s">
        <v>78</v>
      </c>
      <c r="L281" t="s">
        <v>34</v>
      </c>
      <c r="M281" t="s">
        <v>37</v>
      </c>
      <c r="N281" t="s">
        <v>37</v>
      </c>
      <c r="O281" t="s">
        <v>1299</v>
      </c>
      <c r="P281">
        <v>586263</v>
      </c>
      <c r="Q281">
        <v>586263</v>
      </c>
      <c r="R281">
        <v>151419</v>
      </c>
      <c r="S281">
        <v>290323</v>
      </c>
      <c r="T281" t="s">
        <v>37</v>
      </c>
    </row>
    <row r="282" spans="1:20" x14ac:dyDescent="0.3">
      <c r="A282" t="s">
        <v>1224</v>
      </c>
      <c r="B282" t="s">
        <v>15</v>
      </c>
      <c r="C282">
        <v>61</v>
      </c>
      <c r="D282" t="s">
        <v>414</v>
      </c>
      <c r="E282">
        <v>2014</v>
      </c>
      <c r="F282">
        <v>34</v>
      </c>
      <c r="G282">
        <v>0.67037502900000001</v>
      </c>
      <c r="H282" t="s">
        <v>72</v>
      </c>
      <c r="I282" t="s">
        <v>54</v>
      </c>
      <c r="J282" t="s">
        <v>19</v>
      </c>
      <c r="K282" t="s">
        <v>109</v>
      </c>
      <c r="L282" t="s">
        <v>21</v>
      </c>
      <c r="M282" t="s">
        <v>22</v>
      </c>
      <c r="N282" t="s">
        <v>37</v>
      </c>
      <c r="O282" t="s">
        <v>22</v>
      </c>
      <c r="P282">
        <v>616133</v>
      </c>
      <c r="Q282">
        <v>0</v>
      </c>
      <c r="R282">
        <v>506341.53</v>
      </c>
      <c r="S282">
        <v>511560</v>
      </c>
      <c r="T282" t="s">
        <v>37</v>
      </c>
    </row>
    <row r="283" spans="1:20" x14ac:dyDescent="0.3">
      <c r="A283" t="s">
        <v>1225</v>
      </c>
      <c r="B283" t="s">
        <v>24</v>
      </c>
      <c r="C283">
        <v>37</v>
      </c>
      <c r="D283" t="s">
        <v>414</v>
      </c>
      <c r="E283">
        <v>2013</v>
      </c>
      <c r="F283">
        <v>47</v>
      </c>
      <c r="G283">
        <v>0.69282190499999996</v>
      </c>
      <c r="H283" t="s">
        <v>72</v>
      </c>
      <c r="I283" t="s">
        <v>50</v>
      </c>
      <c r="J283" t="s">
        <v>50</v>
      </c>
      <c r="K283" t="s">
        <v>50</v>
      </c>
      <c r="L283" t="s">
        <v>50</v>
      </c>
      <c r="M283" t="s">
        <v>22</v>
      </c>
      <c r="N283" t="s">
        <v>22</v>
      </c>
      <c r="O283" t="s">
        <v>22</v>
      </c>
      <c r="P283">
        <v>425388</v>
      </c>
      <c r="Q283">
        <v>0</v>
      </c>
      <c r="R283">
        <v>578520</v>
      </c>
      <c r="S283">
        <v>607446</v>
      </c>
      <c r="T283" t="s">
        <v>37</v>
      </c>
    </row>
    <row r="284" spans="1:20" x14ac:dyDescent="0.3">
      <c r="A284" t="s">
        <v>1226</v>
      </c>
      <c r="B284" t="s">
        <v>24</v>
      </c>
      <c r="C284">
        <v>61</v>
      </c>
      <c r="D284" t="s">
        <v>68</v>
      </c>
      <c r="E284">
        <v>2011</v>
      </c>
      <c r="F284">
        <v>36</v>
      </c>
      <c r="G284">
        <v>0.82737651599999995</v>
      </c>
      <c r="H284" t="s">
        <v>72</v>
      </c>
      <c r="I284" t="s">
        <v>50</v>
      </c>
      <c r="J284" t="s">
        <v>50</v>
      </c>
      <c r="K284" t="s">
        <v>50</v>
      </c>
      <c r="L284" t="s">
        <v>50</v>
      </c>
      <c r="M284" t="s">
        <v>37</v>
      </c>
      <c r="N284" t="s">
        <v>37</v>
      </c>
      <c r="O284" t="s">
        <v>22</v>
      </c>
      <c r="P284">
        <v>0</v>
      </c>
      <c r="Q284">
        <v>0</v>
      </c>
      <c r="R284">
        <v>158150.6</v>
      </c>
      <c r="S284">
        <v>547740</v>
      </c>
      <c r="T284" t="s">
        <v>37</v>
      </c>
    </row>
    <row r="285" spans="1:20" x14ac:dyDescent="0.3">
      <c r="A285" t="s">
        <v>1227</v>
      </c>
      <c r="B285" t="s">
        <v>24</v>
      </c>
      <c r="C285">
        <v>61</v>
      </c>
      <c r="D285" t="s">
        <v>28</v>
      </c>
      <c r="E285">
        <v>2009</v>
      </c>
      <c r="F285">
        <v>23</v>
      </c>
      <c r="G285">
        <v>0.62684713000000003</v>
      </c>
      <c r="H285" t="s">
        <v>17</v>
      </c>
      <c r="I285" t="s">
        <v>146</v>
      </c>
      <c r="J285" t="s">
        <v>160</v>
      </c>
      <c r="K285" t="s">
        <v>43</v>
      </c>
      <c r="L285" t="s">
        <v>34</v>
      </c>
      <c r="M285" t="s">
        <v>22</v>
      </c>
      <c r="N285" t="s">
        <v>22</v>
      </c>
      <c r="O285" t="s">
        <v>22</v>
      </c>
      <c r="P285">
        <v>479657</v>
      </c>
      <c r="Q285">
        <v>0</v>
      </c>
      <c r="R285">
        <v>217010.89</v>
      </c>
      <c r="S285">
        <v>236484</v>
      </c>
      <c r="T285" t="s">
        <v>37</v>
      </c>
    </row>
    <row r="286" spans="1:20" x14ac:dyDescent="0.3">
      <c r="A286" t="s">
        <v>1228</v>
      </c>
      <c r="B286" t="s">
        <v>24</v>
      </c>
      <c r="C286">
        <v>61</v>
      </c>
      <c r="D286" t="s">
        <v>68</v>
      </c>
      <c r="E286">
        <v>2011</v>
      </c>
      <c r="F286">
        <v>42</v>
      </c>
      <c r="G286">
        <v>0.82839225800000005</v>
      </c>
      <c r="H286" t="s">
        <v>514</v>
      </c>
      <c r="I286" t="s">
        <v>63</v>
      </c>
      <c r="J286" t="s">
        <v>50</v>
      </c>
      <c r="K286" t="s">
        <v>50</v>
      </c>
      <c r="L286" t="s">
        <v>50</v>
      </c>
      <c r="M286" t="s">
        <v>22</v>
      </c>
      <c r="N286" t="s">
        <v>37</v>
      </c>
      <c r="O286" t="s">
        <v>22</v>
      </c>
      <c r="P286">
        <v>796185</v>
      </c>
      <c r="Q286">
        <v>0</v>
      </c>
      <c r="R286">
        <v>539187.36</v>
      </c>
      <c r="S286">
        <v>579640</v>
      </c>
      <c r="T286" t="s">
        <v>37</v>
      </c>
    </row>
    <row r="287" spans="1:20" x14ac:dyDescent="0.3">
      <c r="A287" t="s">
        <v>1229</v>
      </c>
      <c r="B287" t="s">
        <v>24</v>
      </c>
      <c r="C287">
        <v>36</v>
      </c>
      <c r="D287" t="s">
        <v>414</v>
      </c>
      <c r="E287">
        <v>2007</v>
      </c>
      <c r="F287">
        <v>36</v>
      </c>
      <c r="G287">
        <v>0.61292947200000003</v>
      </c>
      <c r="H287" t="s">
        <v>17</v>
      </c>
      <c r="I287" t="s">
        <v>50</v>
      </c>
      <c r="J287" t="s">
        <v>50</v>
      </c>
      <c r="K287" t="s">
        <v>50</v>
      </c>
      <c r="L287" t="s">
        <v>50</v>
      </c>
      <c r="M287" t="s">
        <v>37</v>
      </c>
      <c r="N287" t="s">
        <v>22</v>
      </c>
      <c r="O287" t="s">
        <v>1299</v>
      </c>
      <c r="P287">
        <v>345251</v>
      </c>
      <c r="Q287">
        <v>0</v>
      </c>
      <c r="R287">
        <v>256784</v>
      </c>
      <c r="S287">
        <v>303568</v>
      </c>
      <c r="T287" t="s">
        <v>37</v>
      </c>
    </row>
    <row r="288" spans="1:20" x14ac:dyDescent="0.3">
      <c r="A288" t="s">
        <v>1230</v>
      </c>
      <c r="B288" t="s">
        <v>24</v>
      </c>
      <c r="C288">
        <v>60</v>
      </c>
      <c r="D288" t="s">
        <v>414</v>
      </c>
      <c r="E288">
        <v>2014</v>
      </c>
      <c r="F288">
        <v>36</v>
      </c>
      <c r="G288">
        <v>0.76103638100000004</v>
      </c>
      <c r="H288" t="s">
        <v>17</v>
      </c>
      <c r="I288" t="s">
        <v>50</v>
      </c>
      <c r="J288" t="s">
        <v>50</v>
      </c>
      <c r="K288" t="s">
        <v>50</v>
      </c>
      <c r="L288" t="s">
        <v>50</v>
      </c>
      <c r="M288" t="s">
        <v>37</v>
      </c>
      <c r="N288" t="s">
        <v>37</v>
      </c>
      <c r="O288" t="s">
        <v>1299</v>
      </c>
      <c r="P288">
        <v>0</v>
      </c>
      <c r="Q288">
        <v>0</v>
      </c>
      <c r="R288">
        <v>27500</v>
      </c>
      <c r="S288">
        <v>415440</v>
      </c>
      <c r="T288" t="s">
        <v>37</v>
      </c>
    </row>
    <row r="289" spans="1:20" x14ac:dyDescent="0.3">
      <c r="A289" t="s">
        <v>1231</v>
      </c>
      <c r="B289" t="s">
        <v>24</v>
      </c>
      <c r="C289">
        <v>61</v>
      </c>
      <c r="D289" t="s">
        <v>68</v>
      </c>
      <c r="E289">
        <v>2010</v>
      </c>
      <c r="F289">
        <v>26</v>
      </c>
      <c r="G289">
        <v>0.81727248299999999</v>
      </c>
      <c r="H289" t="s">
        <v>72</v>
      </c>
      <c r="I289" t="s">
        <v>146</v>
      </c>
      <c r="J289" t="s">
        <v>50</v>
      </c>
      <c r="K289" t="s">
        <v>50</v>
      </c>
      <c r="L289" t="s">
        <v>50</v>
      </c>
      <c r="M289" t="s">
        <v>22</v>
      </c>
      <c r="N289" t="s">
        <v>37</v>
      </c>
      <c r="O289" t="s">
        <v>22</v>
      </c>
      <c r="P289">
        <v>856732</v>
      </c>
      <c r="Q289">
        <v>0</v>
      </c>
      <c r="R289">
        <v>437603.64</v>
      </c>
      <c r="S289">
        <v>518254</v>
      </c>
      <c r="T289" t="s">
        <v>37</v>
      </c>
    </row>
    <row r="290" spans="1:20" x14ac:dyDescent="0.3">
      <c r="A290" t="s">
        <v>1232</v>
      </c>
      <c r="B290" t="s">
        <v>24</v>
      </c>
      <c r="C290">
        <v>61</v>
      </c>
      <c r="D290" t="s">
        <v>68</v>
      </c>
      <c r="E290">
        <v>2007</v>
      </c>
      <c r="F290">
        <v>25</v>
      </c>
      <c r="G290">
        <v>0.82788168100000004</v>
      </c>
      <c r="H290" t="s">
        <v>72</v>
      </c>
      <c r="I290" t="s">
        <v>146</v>
      </c>
      <c r="J290" t="s">
        <v>19</v>
      </c>
      <c r="K290" t="s">
        <v>20</v>
      </c>
      <c r="L290" t="s">
        <v>50</v>
      </c>
      <c r="M290" t="s">
        <v>37</v>
      </c>
      <c r="N290" t="s">
        <v>37</v>
      </c>
      <c r="O290" t="s">
        <v>22</v>
      </c>
      <c r="P290">
        <v>0</v>
      </c>
      <c r="Q290">
        <v>0</v>
      </c>
      <c r="R290">
        <v>43222</v>
      </c>
      <c r="S290">
        <v>410609</v>
      </c>
      <c r="T290" t="s">
        <v>37</v>
      </c>
    </row>
    <row r="291" spans="1:20" x14ac:dyDescent="0.3">
      <c r="A291" t="s">
        <v>1233</v>
      </c>
      <c r="B291" t="s">
        <v>24</v>
      </c>
      <c r="C291">
        <v>60</v>
      </c>
      <c r="D291" t="s">
        <v>414</v>
      </c>
      <c r="E291">
        <v>2014</v>
      </c>
      <c r="F291">
        <v>31</v>
      </c>
      <c r="G291">
        <v>0.77311551899999997</v>
      </c>
      <c r="H291" t="s">
        <v>17</v>
      </c>
      <c r="I291" t="s">
        <v>50</v>
      </c>
      <c r="J291" t="s">
        <v>50</v>
      </c>
      <c r="K291" t="s">
        <v>50</v>
      </c>
      <c r="L291" t="s">
        <v>50</v>
      </c>
      <c r="M291" t="s">
        <v>37</v>
      </c>
      <c r="N291" t="s">
        <v>37</v>
      </c>
      <c r="O291" t="s">
        <v>1299</v>
      </c>
      <c r="P291">
        <v>828971</v>
      </c>
      <c r="Q291">
        <v>828971</v>
      </c>
      <c r="R291">
        <v>41197.519999999997</v>
      </c>
      <c r="S291">
        <v>347962.5</v>
      </c>
      <c r="T291" t="s">
        <v>37</v>
      </c>
    </row>
    <row r="292" spans="1:20" x14ac:dyDescent="0.3">
      <c r="A292" t="s">
        <v>1234</v>
      </c>
      <c r="B292" t="s">
        <v>24</v>
      </c>
      <c r="C292">
        <v>60</v>
      </c>
      <c r="D292" t="s">
        <v>414</v>
      </c>
      <c r="E292">
        <v>2015</v>
      </c>
      <c r="F292">
        <v>36</v>
      </c>
      <c r="G292">
        <v>0.65149122800000003</v>
      </c>
      <c r="H292" t="s">
        <v>17</v>
      </c>
      <c r="I292" t="s">
        <v>50</v>
      </c>
      <c r="J292" t="s">
        <v>50</v>
      </c>
      <c r="K292" t="s">
        <v>50</v>
      </c>
      <c r="L292" t="s">
        <v>50</v>
      </c>
      <c r="M292" t="s">
        <v>22</v>
      </c>
      <c r="N292" t="s">
        <v>37</v>
      </c>
      <c r="O292" t="s">
        <v>1299</v>
      </c>
      <c r="P292">
        <v>707631</v>
      </c>
      <c r="Q292">
        <v>0</v>
      </c>
      <c r="R292">
        <v>302870.42</v>
      </c>
      <c r="S292">
        <v>377280</v>
      </c>
      <c r="T292" t="s">
        <v>37</v>
      </c>
    </row>
    <row r="293" spans="1:20" x14ac:dyDescent="0.3">
      <c r="A293" t="s">
        <v>1235</v>
      </c>
      <c r="B293" t="s">
        <v>24</v>
      </c>
      <c r="C293">
        <v>60</v>
      </c>
      <c r="D293" t="s">
        <v>414</v>
      </c>
      <c r="E293">
        <v>2014</v>
      </c>
      <c r="F293">
        <v>36</v>
      </c>
      <c r="G293">
        <v>0.73801633600000005</v>
      </c>
      <c r="H293" t="s">
        <v>17</v>
      </c>
      <c r="I293" t="s">
        <v>50</v>
      </c>
      <c r="J293" t="s">
        <v>50</v>
      </c>
      <c r="K293" t="s">
        <v>50</v>
      </c>
      <c r="L293" t="s">
        <v>50</v>
      </c>
      <c r="M293" t="s">
        <v>22</v>
      </c>
      <c r="N293" t="s">
        <v>37</v>
      </c>
      <c r="O293" t="s">
        <v>1299</v>
      </c>
      <c r="P293">
        <v>788862</v>
      </c>
      <c r="Q293">
        <v>0</v>
      </c>
      <c r="R293">
        <v>294330</v>
      </c>
      <c r="S293">
        <v>352440</v>
      </c>
      <c r="T293" t="s">
        <v>37</v>
      </c>
    </row>
    <row r="294" spans="1:20" x14ac:dyDescent="0.3">
      <c r="A294" t="s">
        <v>1236</v>
      </c>
      <c r="B294" t="s">
        <v>24</v>
      </c>
      <c r="C294">
        <v>60</v>
      </c>
      <c r="D294" t="s">
        <v>414</v>
      </c>
      <c r="E294">
        <v>2014</v>
      </c>
      <c r="F294">
        <v>36</v>
      </c>
      <c r="G294">
        <v>0.701276079</v>
      </c>
      <c r="H294" t="s">
        <v>17</v>
      </c>
      <c r="I294" t="s">
        <v>50</v>
      </c>
      <c r="J294" t="s">
        <v>50</v>
      </c>
      <c r="K294" t="s">
        <v>50</v>
      </c>
      <c r="L294" t="s">
        <v>50</v>
      </c>
      <c r="M294" t="s">
        <v>22</v>
      </c>
      <c r="N294" t="s">
        <v>37</v>
      </c>
      <c r="O294" t="s">
        <v>1299</v>
      </c>
      <c r="P294">
        <v>666433</v>
      </c>
      <c r="Q294">
        <v>0</v>
      </c>
      <c r="R294">
        <v>362916.12</v>
      </c>
      <c r="S294">
        <v>388830</v>
      </c>
      <c r="T294" t="s">
        <v>37</v>
      </c>
    </row>
    <row r="295" spans="1:20" x14ac:dyDescent="0.3">
      <c r="A295" t="s">
        <v>1237</v>
      </c>
      <c r="B295" t="s">
        <v>24</v>
      </c>
      <c r="C295">
        <v>54</v>
      </c>
      <c r="D295" t="s">
        <v>414</v>
      </c>
      <c r="E295">
        <v>2010</v>
      </c>
      <c r="F295">
        <v>36</v>
      </c>
      <c r="G295">
        <v>0.61835425399999999</v>
      </c>
      <c r="H295" t="s">
        <v>17</v>
      </c>
      <c r="I295" t="s">
        <v>50</v>
      </c>
      <c r="J295" t="s">
        <v>50</v>
      </c>
      <c r="K295" t="s">
        <v>50</v>
      </c>
      <c r="L295" t="s">
        <v>50</v>
      </c>
      <c r="M295" t="s">
        <v>37</v>
      </c>
      <c r="N295" t="s">
        <v>37</v>
      </c>
      <c r="O295" t="s">
        <v>1299</v>
      </c>
      <c r="P295">
        <v>524915</v>
      </c>
      <c r="Q295">
        <v>524915</v>
      </c>
      <c r="R295">
        <v>121220</v>
      </c>
      <c r="S295">
        <v>295545</v>
      </c>
      <c r="T295" t="s">
        <v>37</v>
      </c>
    </row>
    <row r="296" spans="1:20" x14ac:dyDescent="0.3">
      <c r="A296" t="s">
        <v>1238</v>
      </c>
      <c r="B296" t="s">
        <v>24</v>
      </c>
      <c r="C296">
        <v>61</v>
      </c>
      <c r="D296" t="s">
        <v>68</v>
      </c>
      <c r="E296">
        <v>2010</v>
      </c>
      <c r="F296">
        <v>21</v>
      </c>
      <c r="G296">
        <v>0.82687448299999999</v>
      </c>
      <c r="H296" t="s">
        <v>72</v>
      </c>
      <c r="I296" t="s">
        <v>50</v>
      </c>
      <c r="J296" t="s">
        <v>50</v>
      </c>
      <c r="K296" t="s">
        <v>50</v>
      </c>
      <c r="L296" t="s">
        <v>50</v>
      </c>
      <c r="M296" t="s">
        <v>22</v>
      </c>
      <c r="N296" t="s">
        <v>37</v>
      </c>
      <c r="O296" t="s">
        <v>22</v>
      </c>
      <c r="P296">
        <v>614834</v>
      </c>
      <c r="Q296">
        <v>0</v>
      </c>
      <c r="R296">
        <v>529641</v>
      </c>
      <c r="S296">
        <v>529641</v>
      </c>
      <c r="T296" t="s">
        <v>37</v>
      </c>
    </row>
    <row r="297" spans="1:20" x14ac:dyDescent="0.3">
      <c r="A297" t="s">
        <v>1239</v>
      </c>
      <c r="B297" t="s">
        <v>24</v>
      </c>
      <c r="C297">
        <v>48</v>
      </c>
      <c r="D297" t="s">
        <v>414</v>
      </c>
      <c r="E297">
        <v>2016</v>
      </c>
      <c r="F297">
        <v>36</v>
      </c>
      <c r="G297">
        <v>0.79754098399999995</v>
      </c>
      <c r="H297" t="s">
        <v>17</v>
      </c>
      <c r="I297" t="s">
        <v>63</v>
      </c>
      <c r="J297" t="s">
        <v>80</v>
      </c>
      <c r="K297" t="s">
        <v>78</v>
      </c>
      <c r="L297" t="s">
        <v>34</v>
      </c>
      <c r="M297" t="s">
        <v>37</v>
      </c>
      <c r="N297" t="s">
        <v>37</v>
      </c>
      <c r="O297" t="s">
        <v>1299</v>
      </c>
      <c r="P297">
        <v>0</v>
      </c>
      <c r="Q297">
        <v>0</v>
      </c>
      <c r="R297">
        <v>150000</v>
      </c>
      <c r="S297">
        <v>546180</v>
      </c>
      <c r="T297" t="s">
        <v>37</v>
      </c>
    </row>
    <row r="298" spans="1:20" x14ac:dyDescent="0.3">
      <c r="A298" t="s">
        <v>1240</v>
      </c>
      <c r="B298" t="s">
        <v>24</v>
      </c>
      <c r="C298">
        <v>48</v>
      </c>
      <c r="D298" t="s">
        <v>414</v>
      </c>
      <c r="E298">
        <v>2012</v>
      </c>
      <c r="F298">
        <v>36</v>
      </c>
      <c r="G298">
        <v>0.66043645299999998</v>
      </c>
      <c r="H298" t="s">
        <v>17</v>
      </c>
      <c r="I298" t="s">
        <v>54</v>
      </c>
      <c r="J298" t="s">
        <v>80</v>
      </c>
      <c r="K298" t="s">
        <v>109</v>
      </c>
      <c r="L298" t="s">
        <v>34</v>
      </c>
      <c r="M298" t="s">
        <v>22</v>
      </c>
      <c r="N298" t="s">
        <v>37</v>
      </c>
      <c r="O298" t="s">
        <v>1299</v>
      </c>
      <c r="P298">
        <v>592419</v>
      </c>
      <c r="Q298">
        <v>0</v>
      </c>
      <c r="R298">
        <v>312138</v>
      </c>
      <c r="S298">
        <v>377070</v>
      </c>
      <c r="T298" t="s">
        <v>37</v>
      </c>
    </row>
    <row r="299" spans="1:20" x14ac:dyDescent="0.3">
      <c r="A299" t="s">
        <v>1241</v>
      </c>
      <c r="B299" t="s">
        <v>24</v>
      </c>
      <c r="C299">
        <v>49</v>
      </c>
      <c r="D299" t="s">
        <v>31</v>
      </c>
      <c r="E299">
        <v>2008</v>
      </c>
      <c r="F299">
        <v>28</v>
      </c>
      <c r="G299">
        <v>0.72840128999999998</v>
      </c>
      <c r="H299" t="s">
        <v>72</v>
      </c>
      <c r="I299" t="s">
        <v>293</v>
      </c>
      <c r="J299" t="s">
        <v>32</v>
      </c>
      <c r="K299" t="s">
        <v>43</v>
      </c>
      <c r="L299" t="s">
        <v>34</v>
      </c>
      <c r="M299" t="s">
        <v>37</v>
      </c>
      <c r="N299" t="s">
        <v>22</v>
      </c>
      <c r="O299" t="s">
        <v>1300</v>
      </c>
      <c r="P299">
        <v>590584</v>
      </c>
      <c r="Q299">
        <v>590584</v>
      </c>
      <c r="R299">
        <v>179223</v>
      </c>
      <c r="S299">
        <v>311122</v>
      </c>
      <c r="T299" t="s">
        <v>37</v>
      </c>
    </row>
    <row r="300" spans="1:20" x14ac:dyDescent="0.3">
      <c r="A300" t="s">
        <v>1242</v>
      </c>
      <c r="B300" t="s">
        <v>24</v>
      </c>
      <c r="C300">
        <v>61</v>
      </c>
      <c r="D300" t="s">
        <v>68</v>
      </c>
      <c r="E300">
        <v>2011</v>
      </c>
      <c r="F300">
        <v>23</v>
      </c>
      <c r="G300">
        <v>0.69309006500000003</v>
      </c>
      <c r="H300" t="s">
        <v>72</v>
      </c>
      <c r="I300" t="s">
        <v>146</v>
      </c>
      <c r="J300" t="s">
        <v>50</v>
      </c>
      <c r="K300" t="s">
        <v>50</v>
      </c>
      <c r="L300" t="s">
        <v>50</v>
      </c>
      <c r="M300" t="s">
        <v>22</v>
      </c>
      <c r="N300" t="s">
        <v>37</v>
      </c>
      <c r="O300" t="s">
        <v>22</v>
      </c>
      <c r="P300">
        <v>596072</v>
      </c>
      <c r="Q300">
        <v>0</v>
      </c>
      <c r="R300">
        <v>391163.54</v>
      </c>
      <c r="S300">
        <v>400626</v>
      </c>
      <c r="T300" t="s">
        <v>37</v>
      </c>
    </row>
    <row r="301" spans="1:20" x14ac:dyDescent="0.3">
      <c r="A301" t="s">
        <v>1243</v>
      </c>
      <c r="B301" t="s">
        <v>15</v>
      </c>
      <c r="C301">
        <v>49</v>
      </c>
      <c r="D301" t="s">
        <v>414</v>
      </c>
      <c r="E301">
        <v>2010</v>
      </c>
      <c r="F301">
        <v>23</v>
      </c>
      <c r="G301">
        <v>0.64278120800000005</v>
      </c>
      <c r="H301" t="s">
        <v>72</v>
      </c>
      <c r="I301" t="s">
        <v>50</v>
      </c>
      <c r="J301" t="s">
        <v>50</v>
      </c>
      <c r="K301" t="s">
        <v>50</v>
      </c>
      <c r="L301" t="s">
        <v>50</v>
      </c>
      <c r="M301" t="s">
        <v>37</v>
      </c>
      <c r="N301" t="s">
        <v>22</v>
      </c>
      <c r="O301" t="s">
        <v>22</v>
      </c>
      <c r="P301">
        <v>503482</v>
      </c>
      <c r="Q301">
        <v>503482</v>
      </c>
      <c r="R301">
        <v>328396.67</v>
      </c>
      <c r="S301">
        <v>410760</v>
      </c>
      <c r="T301" t="s">
        <v>37</v>
      </c>
    </row>
    <row r="302" spans="1:20" x14ac:dyDescent="0.3">
      <c r="A302" t="s">
        <v>1244</v>
      </c>
      <c r="B302" t="s">
        <v>15</v>
      </c>
      <c r="C302">
        <v>61</v>
      </c>
      <c r="D302" t="s">
        <v>414</v>
      </c>
      <c r="E302">
        <v>2013</v>
      </c>
      <c r="F302">
        <v>43</v>
      </c>
      <c r="G302">
        <v>8.2762857140000001</v>
      </c>
      <c r="H302" t="s">
        <v>72</v>
      </c>
      <c r="I302" t="s">
        <v>50</v>
      </c>
      <c r="J302" t="s">
        <v>50</v>
      </c>
      <c r="K302" t="s">
        <v>50</v>
      </c>
      <c r="L302" t="s">
        <v>50</v>
      </c>
      <c r="M302" t="s">
        <v>37</v>
      </c>
      <c r="N302" t="s">
        <v>22</v>
      </c>
      <c r="O302" t="s">
        <v>22</v>
      </c>
      <c r="P302">
        <v>891465</v>
      </c>
      <c r="Q302">
        <v>891465</v>
      </c>
      <c r="R302">
        <v>377348</v>
      </c>
      <c r="S302">
        <v>561602</v>
      </c>
      <c r="T302" t="s">
        <v>37</v>
      </c>
    </row>
    <row r="303" spans="1:20" x14ac:dyDescent="0.3">
      <c r="A303" t="s">
        <v>1245</v>
      </c>
      <c r="B303" t="s">
        <v>15</v>
      </c>
      <c r="C303">
        <v>61</v>
      </c>
      <c r="D303" t="s">
        <v>68</v>
      </c>
      <c r="E303">
        <v>2011</v>
      </c>
      <c r="F303">
        <v>20</v>
      </c>
      <c r="G303">
        <v>0.64054916100000003</v>
      </c>
      <c r="H303" t="s">
        <v>514</v>
      </c>
      <c r="I303" t="s">
        <v>50</v>
      </c>
      <c r="J303" t="s">
        <v>50</v>
      </c>
      <c r="K303" t="s">
        <v>50</v>
      </c>
      <c r="L303" t="s">
        <v>50</v>
      </c>
      <c r="M303" t="s">
        <v>37</v>
      </c>
      <c r="N303" t="s">
        <v>22</v>
      </c>
      <c r="O303" t="s">
        <v>1300</v>
      </c>
      <c r="P303">
        <v>622228</v>
      </c>
      <c r="Q303">
        <v>622228</v>
      </c>
      <c r="R303">
        <v>322136</v>
      </c>
      <c r="S303">
        <v>438336</v>
      </c>
      <c r="T303" t="s">
        <v>37</v>
      </c>
    </row>
    <row r="304" spans="1:20" x14ac:dyDescent="0.3">
      <c r="A304" t="s">
        <v>1246</v>
      </c>
      <c r="B304" t="s">
        <v>24</v>
      </c>
      <c r="C304">
        <v>61</v>
      </c>
      <c r="D304" t="s">
        <v>68</v>
      </c>
      <c r="E304">
        <v>2014</v>
      </c>
      <c r="F304">
        <v>31</v>
      </c>
      <c r="G304">
        <v>0.60895589299999997</v>
      </c>
      <c r="H304" t="s">
        <v>514</v>
      </c>
      <c r="I304" t="s">
        <v>50</v>
      </c>
      <c r="J304" t="s">
        <v>50</v>
      </c>
      <c r="K304" t="s">
        <v>50</v>
      </c>
      <c r="L304" t="s">
        <v>50</v>
      </c>
      <c r="M304" t="s">
        <v>37</v>
      </c>
      <c r="N304" t="s">
        <v>22</v>
      </c>
      <c r="O304" t="s">
        <v>1300</v>
      </c>
      <c r="P304">
        <v>596935</v>
      </c>
      <c r="Q304">
        <v>0</v>
      </c>
      <c r="R304">
        <v>334875</v>
      </c>
      <c r="S304">
        <v>357200</v>
      </c>
      <c r="T304" t="s">
        <v>37</v>
      </c>
    </row>
    <row r="305" spans="1:20" x14ac:dyDescent="0.3">
      <c r="A305" t="s">
        <v>1247</v>
      </c>
      <c r="B305" t="s">
        <v>24</v>
      </c>
      <c r="C305">
        <v>60</v>
      </c>
      <c r="D305" t="s">
        <v>414</v>
      </c>
      <c r="E305">
        <v>2010</v>
      </c>
      <c r="F305">
        <v>36</v>
      </c>
      <c r="G305">
        <v>0.60993288599999995</v>
      </c>
      <c r="H305" t="s">
        <v>17</v>
      </c>
      <c r="I305" t="s">
        <v>63</v>
      </c>
      <c r="J305" t="s">
        <v>32</v>
      </c>
      <c r="K305" t="s">
        <v>43</v>
      </c>
      <c r="L305" t="s">
        <v>21</v>
      </c>
      <c r="M305" t="s">
        <v>22</v>
      </c>
      <c r="N305" t="s">
        <v>22</v>
      </c>
      <c r="O305" t="s">
        <v>1299</v>
      </c>
      <c r="P305">
        <v>524237</v>
      </c>
      <c r="Q305">
        <v>0</v>
      </c>
      <c r="R305">
        <v>247953</v>
      </c>
      <c r="S305">
        <v>289185</v>
      </c>
      <c r="T305" t="s">
        <v>37</v>
      </c>
    </row>
    <row r="306" spans="1:20" x14ac:dyDescent="0.3">
      <c r="A306" t="s">
        <v>1248</v>
      </c>
      <c r="B306" t="s">
        <v>24</v>
      </c>
      <c r="C306">
        <v>60</v>
      </c>
      <c r="D306" t="s">
        <v>414</v>
      </c>
      <c r="E306">
        <v>2013</v>
      </c>
      <c r="F306">
        <v>36</v>
      </c>
      <c r="G306">
        <v>0.71503381600000004</v>
      </c>
      <c r="H306" t="s">
        <v>17</v>
      </c>
      <c r="I306" t="s">
        <v>50</v>
      </c>
      <c r="J306" t="s">
        <v>50</v>
      </c>
      <c r="K306" t="s">
        <v>50</v>
      </c>
      <c r="L306" t="s">
        <v>50</v>
      </c>
      <c r="M306" t="s">
        <v>37</v>
      </c>
      <c r="N306" t="s">
        <v>37</v>
      </c>
      <c r="O306" t="s">
        <v>1299</v>
      </c>
      <c r="P306">
        <v>0</v>
      </c>
      <c r="Q306">
        <v>0</v>
      </c>
      <c r="R306">
        <v>35225.08</v>
      </c>
      <c r="S306">
        <v>300305</v>
      </c>
      <c r="T306" t="s">
        <v>37</v>
      </c>
    </row>
    <row r="307" spans="1:20" x14ac:dyDescent="0.3">
      <c r="A307" t="s">
        <v>1249</v>
      </c>
      <c r="B307" t="s">
        <v>24</v>
      </c>
      <c r="C307">
        <v>61</v>
      </c>
      <c r="D307" t="s">
        <v>68</v>
      </c>
      <c r="E307">
        <v>2008</v>
      </c>
      <c r="F307">
        <v>34</v>
      </c>
      <c r="G307">
        <v>0.80166967700000002</v>
      </c>
      <c r="H307" t="s">
        <v>72</v>
      </c>
      <c r="I307" t="s">
        <v>50</v>
      </c>
      <c r="J307" t="s">
        <v>50</v>
      </c>
      <c r="K307" t="s">
        <v>50</v>
      </c>
      <c r="L307" t="s">
        <v>50</v>
      </c>
      <c r="M307" t="s">
        <v>37</v>
      </c>
      <c r="N307" t="s">
        <v>37</v>
      </c>
      <c r="O307" t="s">
        <v>22</v>
      </c>
      <c r="P307">
        <v>0</v>
      </c>
      <c r="Q307">
        <v>0</v>
      </c>
      <c r="R307">
        <v>152234.03999999899</v>
      </c>
      <c r="S307">
        <v>478640</v>
      </c>
      <c r="T307" t="s">
        <v>37</v>
      </c>
    </row>
    <row r="308" spans="1:20" x14ac:dyDescent="0.3">
      <c r="A308" t="s">
        <v>1250</v>
      </c>
      <c r="B308" t="s">
        <v>24</v>
      </c>
      <c r="C308">
        <v>61</v>
      </c>
      <c r="D308" t="s">
        <v>414</v>
      </c>
      <c r="E308">
        <v>2010</v>
      </c>
      <c r="F308">
        <v>50</v>
      </c>
      <c r="G308">
        <v>3.3143005410000002</v>
      </c>
      <c r="H308" t="s">
        <v>72</v>
      </c>
      <c r="I308" t="s">
        <v>63</v>
      </c>
      <c r="J308" t="s">
        <v>50</v>
      </c>
      <c r="K308" t="s">
        <v>50</v>
      </c>
      <c r="L308" t="s">
        <v>50</v>
      </c>
      <c r="M308" t="s">
        <v>37</v>
      </c>
      <c r="N308" t="s">
        <v>22</v>
      </c>
      <c r="O308" t="s">
        <v>1299</v>
      </c>
      <c r="P308">
        <v>687314</v>
      </c>
      <c r="Q308">
        <v>687314</v>
      </c>
      <c r="R308">
        <v>260452.16</v>
      </c>
      <c r="S308">
        <v>469455</v>
      </c>
      <c r="T308" t="s">
        <v>37</v>
      </c>
    </row>
    <row r="309" spans="1:20" x14ac:dyDescent="0.3">
      <c r="A309" t="s">
        <v>1251</v>
      </c>
      <c r="B309" t="s">
        <v>24</v>
      </c>
      <c r="C309">
        <v>61</v>
      </c>
      <c r="D309" t="s">
        <v>28</v>
      </c>
      <c r="E309">
        <v>2011</v>
      </c>
      <c r="F309">
        <v>31</v>
      </c>
      <c r="G309">
        <v>0.82301419399999998</v>
      </c>
      <c r="H309" t="s">
        <v>72</v>
      </c>
      <c r="I309" t="s">
        <v>146</v>
      </c>
      <c r="J309" t="s">
        <v>80</v>
      </c>
      <c r="K309" t="s">
        <v>78</v>
      </c>
      <c r="L309" t="s">
        <v>34</v>
      </c>
      <c r="M309" t="s">
        <v>37</v>
      </c>
      <c r="N309" t="s">
        <v>37</v>
      </c>
      <c r="O309" t="s">
        <v>22</v>
      </c>
      <c r="P309">
        <v>758988</v>
      </c>
      <c r="Q309">
        <v>758988</v>
      </c>
      <c r="R309">
        <v>334236.88</v>
      </c>
      <c r="S309">
        <v>487641</v>
      </c>
      <c r="T309" t="s">
        <v>37</v>
      </c>
    </row>
    <row r="310" spans="1:20" x14ac:dyDescent="0.3">
      <c r="A310" t="s">
        <v>1252</v>
      </c>
      <c r="B310" t="s">
        <v>24</v>
      </c>
      <c r="C310">
        <v>48</v>
      </c>
      <c r="D310" t="s">
        <v>414</v>
      </c>
      <c r="E310">
        <v>2009</v>
      </c>
      <c r="F310">
        <v>36</v>
      </c>
      <c r="G310">
        <v>0.63633678000000005</v>
      </c>
      <c r="H310" t="s">
        <v>17</v>
      </c>
      <c r="I310" t="s">
        <v>50</v>
      </c>
      <c r="J310" t="s">
        <v>50</v>
      </c>
      <c r="K310" t="s">
        <v>50</v>
      </c>
      <c r="L310" t="s">
        <v>50</v>
      </c>
      <c r="M310" t="s">
        <v>37</v>
      </c>
      <c r="N310" t="s">
        <v>37</v>
      </c>
      <c r="O310" t="s">
        <v>1299</v>
      </c>
      <c r="P310">
        <v>491789</v>
      </c>
      <c r="Q310">
        <v>491789</v>
      </c>
      <c r="R310">
        <v>157353.51999999999</v>
      </c>
      <c r="S310">
        <v>303825</v>
      </c>
      <c r="T310" t="s">
        <v>37</v>
      </c>
    </row>
    <row r="311" spans="1:20" x14ac:dyDescent="0.3">
      <c r="A311" t="s">
        <v>1253</v>
      </c>
      <c r="B311" t="s">
        <v>24</v>
      </c>
      <c r="C311">
        <v>60</v>
      </c>
      <c r="D311" t="s">
        <v>414</v>
      </c>
      <c r="E311">
        <v>2012</v>
      </c>
      <c r="F311">
        <v>36</v>
      </c>
      <c r="G311">
        <v>0.71162561599999996</v>
      </c>
      <c r="H311" t="s">
        <v>17</v>
      </c>
      <c r="I311" t="s">
        <v>63</v>
      </c>
      <c r="J311" t="s">
        <v>80</v>
      </c>
      <c r="K311" t="s">
        <v>43</v>
      </c>
      <c r="L311" t="s">
        <v>34</v>
      </c>
      <c r="M311" t="s">
        <v>37</v>
      </c>
      <c r="N311" t="s">
        <v>37</v>
      </c>
      <c r="O311" t="s">
        <v>1299</v>
      </c>
      <c r="P311">
        <v>753234</v>
      </c>
      <c r="Q311">
        <v>0</v>
      </c>
      <c r="R311">
        <v>273600</v>
      </c>
      <c r="S311">
        <v>345758</v>
      </c>
      <c r="T311" t="s">
        <v>37</v>
      </c>
    </row>
    <row r="312" spans="1:20" x14ac:dyDescent="0.3">
      <c r="A312" t="s">
        <v>1254</v>
      </c>
      <c r="B312" t="s">
        <v>24</v>
      </c>
      <c r="C312">
        <v>60</v>
      </c>
      <c r="D312" t="s">
        <v>414</v>
      </c>
      <c r="E312">
        <v>2013</v>
      </c>
      <c r="F312">
        <v>36</v>
      </c>
      <c r="G312">
        <v>0.68</v>
      </c>
      <c r="H312" t="s">
        <v>17</v>
      </c>
      <c r="I312" t="s">
        <v>63</v>
      </c>
      <c r="J312" t="s">
        <v>19</v>
      </c>
      <c r="K312" t="s">
        <v>109</v>
      </c>
      <c r="L312" t="s">
        <v>21</v>
      </c>
      <c r="M312" t="s">
        <v>37</v>
      </c>
      <c r="N312" t="s">
        <v>37</v>
      </c>
      <c r="O312" t="s">
        <v>1299</v>
      </c>
      <c r="P312">
        <v>0</v>
      </c>
      <c r="Q312">
        <v>0</v>
      </c>
      <c r="R312">
        <v>102798</v>
      </c>
      <c r="S312">
        <v>339724</v>
      </c>
      <c r="T312" t="s">
        <v>37</v>
      </c>
    </row>
    <row r="313" spans="1:20" x14ac:dyDescent="0.3">
      <c r="A313" t="s">
        <v>1255</v>
      </c>
      <c r="B313" t="s">
        <v>24</v>
      </c>
      <c r="C313">
        <v>61</v>
      </c>
      <c r="D313" t="s">
        <v>68</v>
      </c>
      <c r="E313">
        <v>2009</v>
      </c>
      <c r="F313">
        <v>21</v>
      </c>
      <c r="G313">
        <v>0.82839283600000002</v>
      </c>
      <c r="H313" t="s">
        <v>72</v>
      </c>
      <c r="I313" t="s">
        <v>50</v>
      </c>
      <c r="J313" t="s">
        <v>50</v>
      </c>
      <c r="K313" t="s">
        <v>50</v>
      </c>
      <c r="L313" t="s">
        <v>50</v>
      </c>
      <c r="M313" t="s">
        <v>22</v>
      </c>
      <c r="N313" t="s">
        <v>37</v>
      </c>
      <c r="O313" t="s">
        <v>22</v>
      </c>
      <c r="P313">
        <v>624350</v>
      </c>
      <c r="Q313">
        <v>0</v>
      </c>
      <c r="R313">
        <v>470385</v>
      </c>
      <c r="S313">
        <v>517545</v>
      </c>
      <c r="T313" t="s">
        <v>37</v>
      </c>
    </row>
    <row r="314" spans="1:20" x14ac:dyDescent="0.3">
      <c r="A314" t="s">
        <v>1256</v>
      </c>
      <c r="B314" t="s">
        <v>24</v>
      </c>
      <c r="C314">
        <v>61</v>
      </c>
      <c r="D314" t="s">
        <v>68</v>
      </c>
      <c r="E314">
        <v>2013</v>
      </c>
      <c r="F314">
        <v>23</v>
      </c>
      <c r="G314">
        <v>0.82839238100000001</v>
      </c>
      <c r="H314" t="s">
        <v>72</v>
      </c>
      <c r="I314" t="s">
        <v>63</v>
      </c>
      <c r="J314" t="s">
        <v>80</v>
      </c>
      <c r="K314" t="s">
        <v>109</v>
      </c>
      <c r="L314" t="s">
        <v>34</v>
      </c>
      <c r="M314" t="s">
        <v>37</v>
      </c>
      <c r="N314" t="s">
        <v>37</v>
      </c>
      <c r="O314" t="s">
        <v>22</v>
      </c>
      <c r="P314">
        <v>823031</v>
      </c>
      <c r="Q314">
        <v>823031</v>
      </c>
      <c r="R314">
        <v>471270.86</v>
      </c>
      <c r="S314">
        <v>583262</v>
      </c>
      <c r="T314" t="s">
        <v>37</v>
      </c>
    </row>
    <row r="315" spans="1:20" x14ac:dyDescent="0.3">
      <c r="A315" t="s">
        <v>1257</v>
      </c>
      <c r="B315" t="s">
        <v>15</v>
      </c>
      <c r="C315">
        <v>49</v>
      </c>
      <c r="D315" t="s">
        <v>414</v>
      </c>
      <c r="E315">
        <v>2007</v>
      </c>
      <c r="F315">
        <v>32</v>
      </c>
      <c r="G315">
        <v>0.83069579800000004</v>
      </c>
      <c r="H315" t="s">
        <v>72</v>
      </c>
      <c r="I315" t="s">
        <v>54</v>
      </c>
      <c r="J315" t="s">
        <v>80</v>
      </c>
      <c r="K315" t="s">
        <v>109</v>
      </c>
      <c r="L315" t="s">
        <v>21</v>
      </c>
      <c r="M315" t="s">
        <v>37</v>
      </c>
      <c r="N315" t="s">
        <v>22</v>
      </c>
      <c r="O315" t="s">
        <v>22</v>
      </c>
      <c r="P315">
        <v>537054</v>
      </c>
      <c r="Q315">
        <v>537054</v>
      </c>
      <c r="R315">
        <v>363116.32</v>
      </c>
      <c r="S315">
        <v>447602</v>
      </c>
      <c r="T315" t="s">
        <v>37</v>
      </c>
    </row>
    <row r="316" spans="1:20" x14ac:dyDescent="0.3">
      <c r="A316" t="s">
        <v>1258</v>
      </c>
      <c r="B316" t="s">
        <v>24</v>
      </c>
      <c r="C316">
        <v>61</v>
      </c>
      <c r="D316" t="s">
        <v>414</v>
      </c>
      <c r="E316">
        <v>2007</v>
      </c>
      <c r="F316">
        <v>31</v>
      </c>
      <c r="G316">
        <v>0.82737613399999999</v>
      </c>
      <c r="H316" t="s">
        <v>72</v>
      </c>
      <c r="I316" t="s">
        <v>63</v>
      </c>
      <c r="J316" t="s">
        <v>32</v>
      </c>
      <c r="K316" t="s">
        <v>20</v>
      </c>
      <c r="L316" t="s">
        <v>26</v>
      </c>
      <c r="M316" t="s">
        <v>37</v>
      </c>
      <c r="N316" t="s">
        <v>37</v>
      </c>
      <c r="O316" t="s">
        <v>1298</v>
      </c>
      <c r="P316">
        <v>546037</v>
      </c>
      <c r="Q316">
        <v>0</v>
      </c>
      <c r="R316">
        <v>370176</v>
      </c>
      <c r="S316">
        <v>423360</v>
      </c>
      <c r="T316" t="s">
        <v>37</v>
      </c>
    </row>
    <row r="317" spans="1:20" x14ac:dyDescent="0.3">
      <c r="A317" t="s">
        <v>1259</v>
      </c>
      <c r="B317" t="s">
        <v>24</v>
      </c>
      <c r="C317">
        <v>60</v>
      </c>
      <c r="D317" t="s">
        <v>31</v>
      </c>
      <c r="E317">
        <v>2007</v>
      </c>
      <c r="F317">
        <v>28</v>
      </c>
      <c r="G317">
        <v>0.72578151300000004</v>
      </c>
      <c r="H317" t="s">
        <v>17</v>
      </c>
      <c r="I317" t="s">
        <v>293</v>
      </c>
      <c r="J317" t="s">
        <v>32</v>
      </c>
      <c r="K317" t="s">
        <v>109</v>
      </c>
      <c r="L317" t="s">
        <v>34</v>
      </c>
      <c r="M317" t="s">
        <v>37</v>
      </c>
      <c r="N317" t="s">
        <v>37</v>
      </c>
      <c r="O317" t="s">
        <v>1299</v>
      </c>
      <c r="P317">
        <v>0</v>
      </c>
      <c r="Q317">
        <v>0</v>
      </c>
      <c r="R317">
        <v>30000</v>
      </c>
      <c r="S317">
        <v>220968</v>
      </c>
      <c r="T317" t="s">
        <v>37</v>
      </c>
    </row>
    <row r="318" spans="1:20" x14ac:dyDescent="0.3">
      <c r="A318" t="s">
        <v>1260</v>
      </c>
      <c r="B318" t="s">
        <v>24</v>
      </c>
      <c r="C318">
        <v>48</v>
      </c>
      <c r="D318" t="s">
        <v>414</v>
      </c>
      <c r="E318">
        <v>2008</v>
      </c>
      <c r="F318">
        <v>36</v>
      </c>
      <c r="G318">
        <v>0.490660131</v>
      </c>
      <c r="H318" t="s">
        <v>17</v>
      </c>
      <c r="I318" t="s">
        <v>293</v>
      </c>
      <c r="J318" t="s">
        <v>32</v>
      </c>
      <c r="K318" t="s">
        <v>227</v>
      </c>
      <c r="L318" t="s">
        <v>34</v>
      </c>
      <c r="M318" t="s">
        <v>37</v>
      </c>
      <c r="N318" t="s">
        <v>22</v>
      </c>
      <c r="O318" t="s">
        <v>1299</v>
      </c>
      <c r="P318">
        <v>342293</v>
      </c>
      <c r="Q318">
        <v>342293</v>
      </c>
      <c r="R318">
        <v>112464</v>
      </c>
      <c r="S318">
        <v>212565</v>
      </c>
      <c r="T318" t="s">
        <v>37</v>
      </c>
    </row>
    <row r="319" spans="1:20" x14ac:dyDescent="0.3">
      <c r="A319" t="s">
        <v>1261</v>
      </c>
      <c r="B319" t="s">
        <v>24</v>
      </c>
      <c r="C319">
        <v>61</v>
      </c>
      <c r="D319" t="s">
        <v>68</v>
      </c>
      <c r="E319">
        <v>2010</v>
      </c>
      <c r="F319">
        <v>30</v>
      </c>
      <c r="G319">
        <v>0.82687355699999998</v>
      </c>
      <c r="H319" t="s">
        <v>17</v>
      </c>
      <c r="I319" t="s">
        <v>63</v>
      </c>
      <c r="J319" t="s">
        <v>160</v>
      </c>
      <c r="K319" t="s">
        <v>78</v>
      </c>
      <c r="L319" t="s">
        <v>34</v>
      </c>
      <c r="M319" t="s">
        <v>37</v>
      </c>
      <c r="N319" t="s">
        <v>37</v>
      </c>
      <c r="O319" t="s">
        <v>1299</v>
      </c>
      <c r="P319">
        <v>723732</v>
      </c>
      <c r="Q319">
        <v>723732</v>
      </c>
      <c r="R319">
        <v>237503.88</v>
      </c>
      <c r="S319">
        <v>542493</v>
      </c>
      <c r="T319" t="s">
        <v>37</v>
      </c>
    </row>
    <row r="320" spans="1:20" x14ac:dyDescent="0.3">
      <c r="A320" t="s">
        <v>1262</v>
      </c>
      <c r="B320" t="s">
        <v>24</v>
      </c>
      <c r="C320">
        <v>61</v>
      </c>
      <c r="D320" t="s">
        <v>31</v>
      </c>
      <c r="E320">
        <v>2011</v>
      </c>
      <c r="F320">
        <v>29</v>
      </c>
      <c r="G320">
        <v>0.80167019399999995</v>
      </c>
      <c r="H320" t="s">
        <v>72</v>
      </c>
      <c r="I320" t="s">
        <v>63</v>
      </c>
      <c r="J320" t="s">
        <v>80</v>
      </c>
      <c r="K320" t="s">
        <v>227</v>
      </c>
      <c r="L320" t="s">
        <v>34</v>
      </c>
      <c r="M320" t="s">
        <v>37</v>
      </c>
      <c r="N320" t="s">
        <v>37</v>
      </c>
      <c r="O320" t="s">
        <v>22</v>
      </c>
      <c r="P320">
        <v>721140</v>
      </c>
      <c r="Q320">
        <v>721140</v>
      </c>
      <c r="R320">
        <v>454208</v>
      </c>
      <c r="S320">
        <v>548680</v>
      </c>
      <c r="T320" t="s">
        <v>37</v>
      </c>
    </row>
    <row r="321" spans="1:20" x14ac:dyDescent="0.3">
      <c r="A321" t="s">
        <v>1263</v>
      </c>
      <c r="B321" t="s">
        <v>24</v>
      </c>
      <c r="C321">
        <v>60</v>
      </c>
      <c r="D321" t="s">
        <v>414</v>
      </c>
      <c r="E321">
        <v>2010</v>
      </c>
      <c r="F321">
        <v>36</v>
      </c>
      <c r="G321">
        <v>0.63330543900000003</v>
      </c>
      <c r="H321" t="s">
        <v>17</v>
      </c>
      <c r="I321" t="s">
        <v>50</v>
      </c>
      <c r="J321" t="s">
        <v>50</v>
      </c>
      <c r="K321" t="s">
        <v>50</v>
      </c>
      <c r="L321" t="s">
        <v>50</v>
      </c>
      <c r="M321" t="s">
        <v>37</v>
      </c>
      <c r="N321" t="s">
        <v>22</v>
      </c>
      <c r="O321" t="s">
        <v>1299</v>
      </c>
      <c r="P321">
        <v>553714</v>
      </c>
      <c r="Q321">
        <v>553714</v>
      </c>
      <c r="R321">
        <v>219086</v>
      </c>
      <c r="S321">
        <v>290220</v>
      </c>
      <c r="T321" t="s">
        <v>37</v>
      </c>
    </row>
    <row r="322" spans="1:20" x14ac:dyDescent="0.3">
      <c r="A322" t="s">
        <v>1264</v>
      </c>
      <c r="B322" t="s">
        <v>24</v>
      </c>
      <c r="C322">
        <v>60</v>
      </c>
      <c r="D322" t="s">
        <v>414</v>
      </c>
      <c r="E322">
        <v>2010</v>
      </c>
      <c r="F322">
        <v>36</v>
      </c>
      <c r="G322">
        <v>0.77079194600000001</v>
      </c>
      <c r="H322" t="s">
        <v>17</v>
      </c>
      <c r="I322" t="s">
        <v>50</v>
      </c>
      <c r="J322" t="s">
        <v>50</v>
      </c>
      <c r="K322" t="s">
        <v>50</v>
      </c>
      <c r="L322" t="s">
        <v>50</v>
      </c>
      <c r="M322" t="s">
        <v>37</v>
      </c>
      <c r="N322" t="s">
        <v>37</v>
      </c>
      <c r="O322" t="s">
        <v>1299</v>
      </c>
      <c r="P322">
        <v>0</v>
      </c>
      <c r="Q322">
        <v>0</v>
      </c>
      <c r="R322">
        <v>0</v>
      </c>
      <c r="S322">
        <v>344806</v>
      </c>
      <c r="T322" t="s">
        <v>37</v>
      </c>
    </row>
    <row r="323" spans="1:20" x14ac:dyDescent="0.3">
      <c r="A323" t="s">
        <v>1265</v>
      </c>
      <c r="B323" t="s">
        <v>24</v>
      </c>
      <c r="C323">
        <v>60</v>
      </c>
      <c r="D323" t="s">
        <v>414</v>
      </c>
      <c r="E323">
        <v>2010</v>
      </c>
      <c r="F323">
        <v>36</v>
      </c>
      <c r="G323">
        <v>0.70269230800000004</v>
      </c>
      <c r="H323" t="s">
        <v>17</v>
      </c>
      <c r="I323" t="s">
        <v>50</v>
      </c>
      <c r="J323" t="s">
        <v>50</v>
      </c>
      <c r="K323" t="s">
        <v>50</v>
      </c>
      <c r="L323" t="s">
        <v>50</v>
      </c>
      <c r="M323" t="s">
        <v>37</v>
      </c>
      <c r="N323" t="s">
        <v>37</v>
      </c>
      <c r="O323" t="s">
        <v>1299</v>
      </c>
      <c r="P323">
        <v>0</v>
      </c>
      <c r="Q323">
        <v>0</v>
      </c>
      <c r="R323">
        <v>0</v>
      </c>
      <c r="S323">
        <v>371205</v>
      </c>
      <c r="T323" t="s">
        <v>37</v>
      </c>
    </row>
    <row r="324" spans="1:20" x14ac:dyDescent="0.3">
      <c r="A324" t="s">
        <v>1266</v>
      </c>
      <c r="B324" t="s">
        <v>24</v>
      </c>
      <c r="C324">
        <v>61</v>
      </c>
      <c r="D324" t="s">
        <v>68</v>
      </c>
      <c r="E324">
        <v>2007</v>
      </c>
      <c r="F324">
        <v>22</v>
      </c>
      <c r="G324">
        <v>0.828392605</v>
      </c>
      <c r="H324" t="s">
        <v>72</v>
      </c>
      <c r="I324" t="s">
        <v>63</v>
      </c>
      <c r="J324" t="s">
        <v>80</v>
      </c>
      <c r="K324" t="s">
        <v>109</v>
      </c>
      <c r="L324" t="s">
        <v>21</v>
      </c>
      <c r="M324" t="s">
        <v>37</v>
      </c>
      <c r="N324" t="s">
        <v>37</v>
      </c>
      <c r="O324" t="s">
        <v>22</v>
      </c>
      <c r="P324">
        <v>581633</v>
      </c>
      <c r="Q324">
        <v>581633</v>
      </c>
      <c r="R324">
        <v>353920</v>
      </c>
      <c r="S324">
        <v>438560</v>
      </c>
      <c r="T324" t="s">
        <v>37</v>
      </c>
    </row>
    <row r="325" spans="1:20" x14ac:dyDescent="0.3">
      <c r="A325" t="s">
        <v>1267</v>
      </c>
      <c r="B325" t="s">
        <v>24</v>
      </c>
      <c r="C325">
        <v>24</v>
      </c>
      <c r="D325" t="s">
        <v>414</v>
      </c>
      <c r="E325">
        <v>2005</v>
      </c>
      <c r="F325">
        <v>36</v>
      </c>
      <c r="G325">
        <v>0.70481973399999998</v>
      </c>
      <c r="H325" t="s">
        <v>17</v>
      </c>
      <c r="I325" t="s">
        <v>293</v>
      </c>
      <c r="J325" t="s">
        <v>32</v>
      </c>
      <c r="K325" t="s">
        <v>78</v>
      </c>
      <c r="L325" t="s">
        <v>21</v>
      </c>
      <c r="M325" t="s">
        <v>37</v>
      </c>
      <c r="N325" t="s">
        <v>22</v>
      </c>
      <c r="O325" t="s">
        <v>1299</v>
      </c>
      <c r="P325">
        <v>440724</v>
      </c>
      <c r="Q325">
        <v>440724</v>
      </c>
      <c r="R325">
        <v>54396</v>
      </c>
      <c r="S325">
        <v>326376</v>
      </c>
      <c r="T325" t="s">
        <v>37</v>
      </c>
    </row>
    <row r="326" spans="1:20" x14ac:dyDescent="0.3">
      <c r="A326" t="s">
        <v>1268</v>
      </c>
      <c r="B326" t="s">
        <v>15</v>
      </c>
      <c r="C326">
        <v>61</v>
      </c>
      <c r="D326" t="s">
        <v>414</v>
      </c>
      <c r="E326">
        <v>2007</v>
      </c>
      <c r="F326">
        <v>52</v>
      </c>
      <c r="G326">
        <v>0.63461781500000003</v>
      </c>
      <c r="H326" t="s">
        <v>72</v>
      </c>
      <c r="I326" t="s">
        <v>50</v>
      </c>
      <c r="J326" t="s">
        <v>50</v>
      </c>
      <c r="K326" t="s">
        <v>50</v>
      </c>
      <c r="L326" t="s">
        <v>50</v>
      </c>
      <c r="M326" t="s">
        <v>22</v>
      </c>
      <c r="N326" t="s">
        <v>22</v>
      </c>
      <c r="O326" t="s">
        <v>1300</v>
      </c>
      <c r="P326">
        <v>428132</v>
      </c>
      <c r="Q326">
        <v>0</v>
      </c>
      <c r="R326">
        <v>209001</v>
      </c>
      <c r="S326">
        <v>209001</v>
      </c>
      <c r="T326" t="s">
        <v>37</v>
      </c>
    </row>
    <row r="327" spans="1:20" x14ac:dyDescent="0.3">
      <c r="A327" t="s">
        <v>1269</v>
      </c>
      <c r="B327" t="s">
        <v>24</v>
      </c>
      <c r="C327">
        <v>61</v>
      </c>
      <c r="D327" t="s">
        <v>68</v>
      </c>
      <c r="E327">
        <v>2011</v>
      </c>
      <c r="F327">
        <v>47</v>
      </c>
      <c r="G327">
        <v>0.80068645199999999</v>
      </c>
      <c r="H327" t="s">
        <v>514</v>
      </c>
      <c r="I327" t="s">
        <v>50</v>
      </c>
      <c r="J327" t="s">
        <v>50</v>
      </c>
      <c r="K327" t="s">
        <v>50</v>
      </c>
      <c r="L327" t="s">
        <v>50</v>
      </c>
      <c r="M327" t="s">
        <v>37</v>
      </c>
      <c r="N327" t="s">
        <v>37</v>
      </c>
      <c r="O327" t="s">
        <v>22</v>
      </c>
      <c r="P327">
        <v>817912</v>
      </c>
      <c r="Q327">
        <v>817912</v>
      </c>
      <c r="R327">
        <v>444655</v>
      </c>
      <c r="S327">
        <v>561686</v>
      </c>
      <c r="T327" t="s">
        <v>37</v>
      </c>
    </row>
    <row r="328" spans="1:20" x14ac:dyDescent="0.3">
      <c r="A328" t="s">
        <v>1270</v>
      </c>
      <c r="B328" t="s">
        <v>24</v>
      </c>
      <c r="C328">
        <v>60</v>
      </c>
      <c r="D328" t="s">
        <v>414</v>
      </c>
      <c r="E328">
        <v>2015</v>
      </c>
      <c r="F328">
        <v>36</v>
      </c>
      <c r="G328">
        <v>0.60701754399999996</v>
      </c>
      <c r="H328" t="s">
        <v>17</v>
      </c>
      <c r="I328" t="s">
        <v>63</v>
      </c>
      <c r="J328" t="s">
        <v>32</v>
      </c>
      <c r="K328" t="s">
        <v>78</v>
      </c>
      <c r="L328" t="s">
        <v>34</v>
      </c>
      <c r="M328" t="s">
        <v>37</v>
      </c>
      <c r="N328" t="s">
        <v>22</v>
      </c>
      <c r="O328" t="s">
        <v>1299</v>
      </c>
      <c r="P328">
        <v>842801</v>
      </c>
      <c r="Q328">
        <v>842801</v>
      </c>
      <c r="R328">
        <v>215286</v>
      </c>
      <c r="S328">
        <v>342262</v>
      </c>
      <c r="T328" t="s">
        <v>37</v>
      </c>
    </row>
    <row r="329" spans="1:20" x14ac:dyDescent="0.3">
      <c r="A329" t="s">
        <v>1271</v>
      </c>
      <c r="B329" t="s">
        <v>24</v>
      </c>
      <c r="C329">
        <v>60</v>
      </c>
      <c r="D329" t="s">
        <v>28</v>
      </c>
      <c r="E329">
        <v>2010</v>
      </c>
      <c r="F329">
        <v>23</v>
      </c>
      <c r="G329">
        <v>0.78472524399999999</v>
      </c>
      <c r="H329" t="s">
        <v>17</v>
      </c>
      <c r="I329" t="s">
        <v>293</v>
      </c>
      <c r="J329" t="s">
        <v>80</v>
      </c>
      <c r="K329" t="s">
        <v>227</v>
      </c>
      <c r="L329" t="s">
        <v>149</v>
      </c>
      <c r="M329" t="s">
        <v>37</v>
      </c>
      <c r="N329" t="s">
        <v>37</v>
      </c>
      <c r="O329" t="s">
        <v>1299</v>
      </c>
      <c r="P329">
        <v>0</v>
      </c>
      <c r="Q329">
        <v>0</v>
      </c>
      <c r="R329">
        <v>70000</v>
      </c>
      <c r="S329">
        <v>286992</v>
      </c>
      <c r="T329" t="s">
        <v>37</v>
      </c>
    </row>
    <row r="330" spans="1:20" x14ac:dyDescent="0.3">
      <c r="A330" t="s">
        <v>1272</v>
      </c>
      <c r="B330" t="s">
        <v>24</v>
      </c>
      <c r="C330">
        <v>61</v>
      </c>
      <c r="D330" t="s">
        <v>31</v>
      </c>
      <c r="E330">
        <v>2006</v>
      </c>
      <c r="F330">
        <v>42</v>
      </c>
      <c r="G330">
        <v>0.62246000000000001</v>
      </c>
      <c r="H330" t="s">
        <v>17</v>
      </c>
      <c r="I330" t="s">
        <v>63</v>
      </c>
      <c r="J330" t="s">
        <v>160</v>
      </c>
      <c r="K330" t="s">
        <v>227</v>
      </c>
      <c r="L330" t="s">
        <v>149</v>
      </c>
      <c r="M330" t="s">
        <v>37</v>
      </c>
      <c r="N330" t="s">
        <v>37</v>
      </c>
      <c r="O330" t="s">
        <v>1300</v>
      </c>
      <c r="P330">
        <v>422261</v>
      </c>
      <c r="Q330">
        <v>0</v>
      </c>
      <c r="R330">
        <v>151119.03999999899</v>
      </c>
      <c r="S330">
        <v>183722</v>
      </c>
      <c r="T330" t="s">
        <v>37</v>
      </c>
    </row>
    <row r="331" spans="1:20" x14ac:dyDescent="0.3">
      <c r="A331" t="s">
        <v>1273</v>
      </c>
      <c r="B331" t="s">
        <v>24</v>
      </c>
      <c r="C331">
        <v>60</v>
      </c>
      <c r="D331" t="s">
        <v>414</v>
      </c>
      <c r="E331">
        <v>2006</v>
      </c>
      <c r="F331">
        <v>36</v>
      </c>
      <c r="G331">
        <v>0.769130435</v>
      </c>
      <c r="H331" t="s">
        <v>17</v>
      </c>
      <c r="I331" t="s">
        <v>50</v>
      </c>
      <c r="J331" t="s">
        <v>50</v>
      </c>
      <c r="K331" t="s">
        <v>50</v>
      </c>
      <c r="L331" t="s">
        <v>50</v>
      </c>
      <c r="M331" t="s">
        <v>37</v>
      </c>
      <c r="N331" t="s">
        <v>22</v>
      </c>
      <c r="O331" t="s">
        <v>1299</v>
      </c>
      <c r="P331">
        <v>0</v>
      </c>
      <c r="Q331">
        <v>0</v>
      </c>
      <c r="R331">
        <v>54000</v>
      </c>
      <c r="S331">
        <v>261911</v>
      </c>
      <c r="T331" t="s">
        <v>37</v>
      </c>
    </row>
    <row r="332" spans="1:20" x14ac:dyDescent="0.3">
      <c r="A332" t="s">
        <v>1274</v>
      </c>
      <c r="B332" t="s">
        <v>24</v>
      </c>
      <c r="C332">
        <v>60</v>
      </c>
      <c r="D332" t="s">
        <v>414</v>
      </c>
      <c r="E332">
        <v>2007</v>
      </c>
      <c r="F332">
        <v>36</v>
      </c>
      <c r="G332">
        <v>0.65747899200000004</v>
      </c>
      <c r="H332" t="s">
        <v>17</v>
      </c>
      <c r="I332" t="s">
        <v>50</v>
      </c>
      <c r="J332" t="s">
        <v>50</v>
      </c>
      <c r="K332" t="s">
        <v>50</v>
      </c>
      <c r="L332" t="s">
        <v>50</v>
      </c>
      <c r="M332" t="s">
        <v>37</v>
      </c>
      <c r="N332" t="s">
        <v>37</v>
      </c>
      <c r="O332" t="s">
        <v>1299</v>
      </c>
      <c r="P332">
        <v>0</v>
      </c>
      <c r="Q332">
        <v>0</v>
      </c>
      <c r="R332">
        <v>51593</v>
      </c>
      <c r="S332">
        <v>235088</v>
      </c>
      <c r="T332" t="s">
        <v>37</v>
      </c>
    </row>
    <row r="333" spans="1:20" x14ac:dyDescent="0.3">
      <c r="A333" t="s">
        <v>1275</v>
      </c>
      <c r="B333" t="s">
        <v>24</v>
      </c>
      <c r="C333">
        <v>72</v>
      </c>
      <c r="D333" t="s">
        <v>414</v>
      </c>
      <c r="E333">
        <v>2009</v>
      </c>
      <c r="F333">
        <v>36</v>
      </c>
      <c r="G333">
        <v>0.71361890699999997</v>
      </c>
      <c r="H333" t="s">
        <v>17</v>
      </c>
      <c r="I333" t="s">
        <v>50</v>
      </c>
      <c r="J333" t="s">
        <v>50</v>
      </c>
      <c r="K333" t="s">
        <v>50</v>
      </c>
      <c r="L333" t="s">
        <v>50</v>
      </c>
      <c r="M333" t="s">
        <v>37</v>
      </c>
      <c r="N333" t="s">
        <v>37</v>
      </c>
      <c r="O333" t="s">
        <v>1299</v>
      </c>
      <c r="P333">
        <v>0</v>
      </c>
      <c r="Q333">
        <v>0</v>
      </c>
      <c r="R333">
        <v>12818</v>
      </c>
      <c r="S333">
        <v>230724</v>
      </c>
      <c r="T333" t="s">
        <v>37</v>
      </c>
    </row>
    <row r="334" spans="1:20" x14ac:dyDescent="0.3">
      <c r="A334" t="s">
        <v>1276</v>
      </c>
      <c r="B334" t="s">
        <v>24</v>
      </c>
      <c r="C334">
        <v>61</v>
      </c>
      <c r="D334" t="s">
        <v>68</v>
      </c>
      <c r="E334">
        <v>2006</v>
      </c>
      <c r="F334">
        <v>41</v>
      </c>
      <c r="G334">
        <v>0.82737571399999998</v>
      </c>
      <c r="H334" t="s">
        <v>72</v>
      </c>
      <c r="I334" t="s">
        <v>63</v>
      </c>
      <c r="J334" t="s">
        <v>80</v>
      </c>
      <c r="K334" t="s">
        <v>78</v>
      </c>
      <c r="L334" t="s">
        <v>34</v>
      </c>
      <c r="M334" t="s">
        <v>37</v>
      </c>
      <c r="N334" t="s">
        <v>37</v>
      </c>
      <c r="O334" t="s">
        <v>22</v>
      </c>
      <c r="P334">
        <v>0</v>
      </c>
      <c r="Q334">
        <v>0</v>
      </c>
      <c r="R334">
        <v>50058</v>
      </c>
      <c r="S334">
        <v>380551</v>
      </c>
      <c r="T334" t="s">
        <v>37</v>
      </c>
    </row>
    <row r="335" spans="1:20" x14ac:dyDescent="0.3">
      <c r="A335" t="s">
        <v>1277</v>
      </c>
      <c r="B335" t="s">
        <v>24</v>
      </c>
      <c r="C335">
        <v>49</v>
      </c>
      <c r="D335" t="s">
        <v>31</v>
      </c>
      <c r="E335">
        <v>2010</v>
      </c>
      <c r="F335">
        <v>34</v>
      </c>
      <c r="G335">
        <v>0.82561071399999997</v>
      </c>
      <c r="H335" t="s">
        <v>72</v>
      </c>
      <c r="I335" t="s">
        <v>293</v>
      </c>
      <c r="J335" t="s">
        <v>32</v>
      </c>
      <c r="K335" t="s">
        <v>227</v>
      </c>
      <c r="L335" t="s">
        <v>34</v>
      </c>
      <c r="M335" t="s">
        <v>22</v>
      </c>
      <c r="N335" t="s">
        <v>37</v>
      </c>
      <c r="O335" t="s">
        <v>1299</v>
      </c>
      <c r="P335">
        <v>1056714</v>
      </c>
      <c r="Q335">
        <v>0</v>
      </c>
      <c r="R335">
        <v>584811</v>
      </c>
      <c r="S335">
        <v>651595</v>
      </c>
      <c r="T335" t="s">
        <v>37</v>
      </c>
    </row>
    <row r="336" spans="1:20" x14ac:dyDescent="0.3">
      <c r="A336" t="s">
        <v>1278</v>
      </c>
      <c r="B336" t="s">
        <v>24</v>
      </c>
      <c r="C336">
        <v>49</v>
      </c>
      <c r="D336" t="s">
        <v>414</v>
      </c>
      <c r="E336">
        <v>2006</v>
      </c>
      <c r="F336">
        <v>20</v>
      </c>
      <c r="G336">
        <v>0.83117714300000001</v>
      </c>
      <c r="H336" t="s">
        <v>72</v>
      </c>
      <c r="I336" t="s">
        <v>50</v>
      </c>
      <c r="J336" t="s">
        <v>50</v>
      </c>
      <c r="K336" t="s">
        <v>50</v>
      </c>
      <c r="L336" t="s">
        <v>50</v>
      </c>
      <c r="M336" t="s">
        <v>37</v>
      </c>
      <c r="N336" t="s">
        <v>22</v>
      </c>
      <c r="O336" t="s">
        <v>1298</v>
      </c>
      <c r="P336">
        <v>0</v>
      </c>
      <c r="Q336">
        <v>0</v>
      </c>
      <c r="R336">
        <v>137315.4</v>
      </c>
      <c r="S336">
        <v>457560</v>
      </c>
      <c r="T336" t="s">
        <v>37</v>
      </c>
    </row>
    <row r="337" spans="1:20" x14ac:dyDescent="0.3">
      <c r="A337" t="s">
        <v>1279</v>
      </c>
      <c r="B337" t="s">
        <v>24</v>
      </c>
      <c r="C337">
        <v>61</v>
      </c>
      <c r="D337" t="s">
        <v>31</v>
      </c>
      <c r="E337">
        <v>2010</v>
      </c>
      <c r="F337">
        <v>38</v>
      </c>
      <c r="G337">
        <v>0.81238841399999995</v>
      </c>
      <c r="H337" t="s">
        <v>72</v>
      </c>
      <c r="I337" t="s">
        <v>146</v>
      </c>
      <c r="J337" t="s">
        <v>80</v>
      </c>
      <c r="K337" t="s">
        <v>227</v>
      </c>
      <c r="L337" t="s">
        <v>34</v>
      </c>
      <c r="M337" t="s">
        <v>37</v>
      </c>
      <c r="N337" t="s">
        <v>37</v>
      </c>
      <c r="O337" t="s">
        <v>1299</v>
      </c>
      <c r="P337">
        <v>813262</v>
      </c>
      <c r="Q337">
        <v>813262</v>
      </c>
      <c r="R337">
        <v>155090</v>
      </c>
      <c r="S337">
        <v>325234</v>
      </c>
      <c r="T337" t="s">
        <v>37</v>
      </c>
    </row>
    <row r="338" spans="1:20" x14ac:dyDescent="0.3">
      <c r="A338" t="s">
        <v>1280</v>
      </c>
      <c r="B338" t="s">
        <v>24</v>
      </c>
      <c r="C338">
        <v>36</v>
      </c>
      <c r="D338" t="s">
        <v>414</v>
      </c>
      <c r="E338">
        <v>2011</v>
      </c>
      <c r="F338">
        <v>36</v>
      </c>
      <c r="G338">
        <v>0.62143415899999999</v>
      </c>
      <c r="H338" t="s">
        <v>17</v>
      </c>
      <c r="I338" t="s">
        <v>293</v>
      </c>
      <c r="J338" t="s">
        <v>80</v>
      </c>
      <c r="K338" t="s">
        <v>109</v>
      </c>
      <c r="L338" t="s">
        <v>34</v>
      </c>
      <c r="M338" t="s">
        <v>22</v>
      </c>
      <c r="N338" t="s">
        <v>37</v>
      </c>
      <c r="O338" t="s">
        <v>1299</v>
      </c>
      <c r="P338">
        <v>465341</v>
      </c>
      <c r="Q338">
        <v>0</v>
      </c>
      <c r="R338">
        <v>341028</v>
      </c>
      <c r="S338">
        <v>369447</v>
      </c>
      <c r="T338" t="s">
        <v>37</v>
      </c>
    </row>
    <row r="339" spans="1:20" x14ac:dyDescent="0.3">
      <c r="A339" t="s">
        <v>1281</v>
      </c>
      <c r="B339" t="s">
        <v>24</v>
      </c>
      <c r="C339">
        <v>60</v>
      </c>
      <c r="D339" t="s">
        <v>414</v>
      </c>
      <c r="E339">
        <v>2015</v>
      </c>
      <c r="F339">
        <v>36</v>
      </c>
      <c r="G339">
        <v>0.77713043500000001</v>
      </c>
      <c r="H339" t="s">
        <v>17</v>
      </c>
      <c r="I339" t="s">
        <v>146</v>
      </c>
      <c r="J339" t="s">
        <v>32</v>
      </c>
      <c r="K339" t="s">
        <v>109</v>
      </c>
      <c r="L339" t="s">
        <v>34</v>
      </c>
      <c r="M339" t="s">
        <v>37</v>
      </c>
      <c r="N339" t="s">
        <v>37</v>
      </c>
      <c r="O339" t="s">
        <v>1299</v>
      </c>
      <c r="P339">
        <v>871620</v>
      </c>
      <c r="Q339">
        <v>871620</v>
      </c>
      <c r="R339">
        <v>341760</v>
      </c>
      <c r="S339">
        <v>453300</v>
      </c>
      <c r="T339" t="s">
        <v>37</v>
      </c>
    </row>
    <row r="340" spans="1:20" x14ac:dyDescent="0.3">
      <c r="A340" t="s">
        <v>1282</v>
      </c>
      <c r="B340" t="s">
        <v>24</v>
      </c>
      <c r="C340">
        <v>61</v>
      </c>
      <c r="D340" t="s">
        <v>414</v>
      </c>
      <c r="E340">
        <v>2010</v>
      </c>
      <c r="F340">
        <v>22</v>
      </c>
      <c r="G340">
        <v>0.799826759</v>
      </c>
      <c r="H340" t="s">
        <v>72</v>
      </c>
      <c r="I340" t="s">
        <v>50</v>
      </c>
      <c r="J340" t="s">
        <v>50</v>
      </c>
      <c r="K340" t="s">
        <v>50</v>
      </c>
      <c r="L340" t="s">
        <v>50</v>
      </c>
      <c r="M340" t="s">
        <v>22</v>
      </c>
      <c r="N340" t="s">
        <v>37</v>
      </c>
      <c r="O340" t="s">
        <v>22</v>
      </c>
      <c r="P340">
        <v>610492</v>
      </c>
      <c r="Q340">
        <v>0</v>
      </c>
      <c r="R340">
        <v>514180</v>
      </c>
      <c r="S340">
        <v>514180</v>
      </c>
      <c r="T340" t="s">
        <v>37</v>
      </c>
    </row>
    <row r="341" spans="1:20" x14ac:dyDescent="0.3">
      <c r="A341" t="s">
        <v>1283</v>
      </c>
      <c r="B341" t="s">
        <v>24</v>
      </c>
      <c r="C341">
        <v>48</v>
      </c>
      <c r="D341" t="s">
        <v>414</v>
      </c>
      <c r="E341">
        <v>2013</v>
      </c>
      <c r="F341">
        <v>36</v>
      </c>
      <c r="G341">
        <v>0.75528846199999999</v>
      </c>
      <c r="H341" t="s">
        <v>17</v>
      </c>
      <c r="I341" t="s">
        <v>293</v>
      </c>
      <c r="J341" t="s">
        <v>80</v>
      </c>
      <c r="K341" t="s">
        <v>78</v>
      </c>
      <c r="L341" t="s">
        <v>34</v>
      </c>
      <c r="M341" t="s">
        <v>37</v>
      </c>
      <c r="N341" t="s">
        <v>37</v>
      </c>
      <c r="O341" t="s">
        <v>1299</v>
      </c>
      <c r="P341">
        <v>0</v>
      </c>
      <c r="Q341">
        <v>0</v>
      </c>
      <c r="R341">
        <v>0</v>
      </c>
      <c r="S341">
        <v>441675</v>
      </c>
      <c r="T341" t="s">
        <v>37</v>
      </c>
    </row>
    <row r="342" spans="1:20" x14ac:dyDescent="0.3">
      <c r="A342" t="s">
        <v>1284</v>
      </c>
      <c r="B342" t="s">
        <v>24</v>
      </c>
      <c r="C342">
        <v>36</v>
      </c>
      <c r="D342" t="s">
        <v>414</v>
      </c>
      <c r="E342">
        <v>2008</v>
      </c>
      <c r="F342">
        <v>36</v>
      </c>
      <c r="G342">
        <v>0.76875817000000002</v>
      </c>
      <c r="H342" t="s">
        <v>17</v>
      </c>
      <c r="I342" t="s">
        <v>146</v>
      </c>
      <c r="J342" t="s">
        <v>32</v>
      </c>
      <c r="K342" t="s">
        <v>227</v>
      </c>
      <c r="L342" t="s">
        <v>21</v>
      </c>
      <c r="M342" t="s">
        <v>37</v>
      </c>
      <c r="N342" t="s">
        <v>22</v>
      </c>
      <c r="O342" t="s">
        <v>1299</v>
      </c>
      <c r="P342">
        <v>582788</v>
      </c>
      <c r="Q342">
        <v>582788</v>
      </c>
      <c r="R342">
        <v>26000</v>
      </c>
      <c r="S342">
        <v>363986</v>
      </c>
      <c r="T342" t="s">
        <v>37</v>
      </c>
    </row>
    <row r="343" spans="1:20" x14ac:dyDescent="0.3">
      <c r="A343" t="s">
        <v>1285</v>
      </c>
      <c r="B343" t="s">
        <v>24</v>
      </c>
      <c r="C343">
        <v>42</v>
      </c>
      <c r="D343" t="s">
        <v>414</v>
      </c>
      <c r="E343">
        <v>2010</v>
      </c>
      <c r="F343">
        <v>36</v>
      </c>
      <c r="G343">
        <v>0.66440162800000002</v>
      </c>
      <c r="H343" t="s">
        <v>17</v>
      </c>
      <c r="I343" t="s">
        <v>146</v>
      </c>
      <c r="J343" t="s">
        <v>32</v>
      </c>
      <c r="K343" t="s">
        <v>227</v>
      </c>
      <c r="L343" t="s">
        <v>34</v>
      </c>
      <c r="M343" t="s">
        <v>22</v>
      </c>
      <c r="N343" t="s">
        <v>37</v>
      </c>
      <c r="O343" t="s">
        <v>1299</v>
      </c>
      <c r="P343">
        <v>505502</v>
      </c>
      <c r="Q343">
        <v>0</v>
      </c>
      <c r="R343">
        <v>329666</v>
      </c>
      <c r="S343">
        <v>394384</v>
      </c>
      <c r="T343" t="s">
        <v>37</v>
      </c>
    </row>
    <row r="344" spans="1:20" x14ac:dyDescent="0.3">
      <c r="A344" t="s">
        <v>1286</v>
      </c>
      <c r="B344" t="s">
        <v>24</v>
      </c>
      <c r="C344">
        <v>36</v>
      </c>
      <c r="D344" t="s">
        <v>414</v>
      </c>
      <c r="E344">
        <v>2005</v>
      </c>
      <c r="F344">
        <v>36</v>
      </c>
      <c r="G344">
        <v>0.782390892</v>
      </c>
      <c r="H344" t="s">
        <v>17</v>
      </c>
      <c r="I344" t="s">
        <v>293</v>
      </c>
      <c r="J344" t="s">
        <v>80</v>
      </c>
      <c r="K344" t="s">
        <v>78</v>
      </c>
      <c r="L344" t="s">
        <v>34</v>
      </c>
      <c r="M344" t="s">
        <v>37</v>
      </c>
      <c r="N344" t="s">
        <v>37</v>
      </c>
      <c r="O344" t="s">
        <v>1299</v>
      </c>
      <c r="P344">
        <v>0</v>
      </c>
      <c r="Q344">
        <v>0</v>
      </c>
      <c r="R344">
        <v>70610</v>
      </c>
      <c r="S344">
        <v>319930</v>
      </c>
      <c r="T344" t="s">
        <v>37</v>
      </c>
    </row>
    <row r="345" spans="1:20" x14ac:dyDescent="0.3">
      <c r="A345" t="s">
        <v>1287</v>
      </c>
      <c r="B345" t="s">
        <v>24</v>
      </c>
      <c r="C345">
        <v>73</v>
      </c>
      <c r="D345" t="s">
        <v>414</v>
      </c>
      <c r="E345">
        <v>2011</v>
      </c>
      <c r="F345">
        <v>36</v>
      </c>
      <c r="G345">
        <v>0.93120390200000003</v>
      </c>
      <c r="H345" t="s">
        <v>72</v>
      </c>
      <c r="I345" t="s">
        <v>63</v>
      </c>
      <c r="J345" t="s">
        <v>160</v>
      </c>
      <c r="K345" t="s">
        <v>43</v>
      </c>
      <c r="L345" t="s">
        <v>34</v>
      </c>
      <c r="M345" t="s">
        <v>22</v>
      </c>
      <c r="N345" t="s">
        <v>22</v>
      </c>
      <c r="O345" t="s">
        <v>37</v>
      </c>
      <c r="P345">
        <v>966548</v>
      </c>
      <c r="Q345">
        <v>0</v>
      </c>
      <c r="R345">
        <v>459692</v>
      </c>
      <c r="S345">
        <v>541476</v>
      </c>
      <c r="T345" t="s">
        <v>37</v>
      </c>
    </row>
    <row r="346" spans="1:20" x14ac:dyDescent="0.3">
      <c r="A346" t="s">
        <v>1288</v>
      </c>
      <c r="B346" t="s">
        <v>24</v>
      </c>
      <c r="C346">
        <v>60</v>
      </c>
      <c r="D346" t="s">
        <v>414</v>
      </c>
      <c r="E346">
        <v>2010</v>
      </c>
      <c r="F346">
        <v>36</v>
      </c>
      <c r="G346">
        <v>0.78422069000000005</v>
      </c>
      <c r="H346" t="s">
        <v>17</v>
      </c>
      <c r="I346" t="s">
        <v>146</v>
      </c>
      <c r="J346" t="s">
        <v>160</v>
      </c>
      <c r="K346" t="s">
        <v>43</v>
      </c>
      <c r="L346" t="s">
        <v>34</v>
      </c>
      <c r="M346" t="s">
        <v>37</v>
      </c>
      <c r="N346" t="s">
        <v>22</v>
      </c>
      <c r="O346" t="s">
        <v>1299</v>
      </c>
      <c r="P346">
        <v>717326</v>
      </c>
      <c r="Q346">
        <v>717326</v>
      </c>
      <c r="R346">
        <v>221760</v>
      </c>
      <c r="S346">
        <v>319813</v>
      </c>
      <c r="T346" t="s">
        <v>37</v>
      </c>
    </row>
    <row r="347" spans="1:20" x14ac:dyDescent="0.3">
      <c r="A347" t="s">
        <v>1289</v>
      </c>
      <c r="B347" t="s">
        <v>24</v>
      </c>
      <c r="C347">
        <v>61</v>
      </c>
      <c r="D347" t="s">
        <v>414</v>
      </c>
      <c r="E347">
        <v>2005</v>
      </c>
      <c r="F347">
        <v>22</v>
      </c>
      <c r="G347">
        <v>0.82301457899999997</v>
      </c>
      <c r="H347" t="s">
        <v>72</v>
      </c>
      <c r="I347" t="s">
        <v>46</v>
      </c>
      <c r="J347" t="s">
        <v>32</v>
      </c>
      <c r="K347" t="s">
        <v>78</v>
      </c>
      <c r="L347" t="s">
        <v>149</v>
      </c>
      <c r="M347" t="s">
        <v>37</v>
      </c>
      <c r="N347" t="s">
        <v>37</v>
      </c>
      <c r="O347" t="s">
        <v>22</v>
      </c>
      <c r="P347">
        <v>611188</v>
      </c>
      <c r="Q347">
        <v>611188</v>
      </c>
      <c r="R347">
        <v>217722.52</v>
      </c>
      <c r="S347">
        <v>382004</v>
      </c>
      <c r="T34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My_test_predictions_final</vt:lpstr>
      <vt:lpstr>Existing_vs_Predict</vt:lpstr>
      <vt:lpstr>New_scrd_vs_Pred</vt:lpstr>
      <vt:lpstr>Sheet4</vt:lpstr>
      <vt:lpstr>Sheet1</vt:lpstr>
      <vt:lpstr>Sheet6</vt:lpstr>
      <vt:lpstr>New_scrd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sachintha Fernando</cp:lastModifiedBy>
  <dcterms:created xsi:type="dcterms:W3CDTF">2024-08-29T10:50:06Z</dcterms:created>
  <dcterms:modified xsi:type="dcterms:W3CDTF">2024-08-30T11:48:27Z</dcterms:modified>
</cp:coreProperties>
</file>