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\OneDrive\Desktop\ARBOR DA HOME WORK\"/>
    </mc:Choice>
  </mc:AlternateContent>
  <xr:revisionPtr revIDLastSave="0" documentId="13_ncr:1_{4FFF300F-3FEE-4049-8355-AB0657830255}" xr6:coauthVersionLast="47" xr6:coauthVersionMax="47" xr10:uidLastSave="{00000000-0000-0000-0000-000000000000}"/>
  <bookViews>
    <workbookView xWindow="-108" yWindow="-108" windowWidth="23256" windowHeight="13176" activeTab="7" xr2:uid="{5FAE7D30-4508-4CE4-9A93-BCB56197D894}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E16" i="8"/>
  <c r="F9" i="8"/>
  <c r="E9" i="8"/>
  <c r="F6" i="7"/>
  <c r="F6" i="6"/>
  <c r="F6" i="5"/>
  <c r="D6" i="4"/>
  <c r="D8" i="3"/>
  <c r="J9" i="1"/>
  <c r="J10" i="1"/>
  <c r="J8" i="1"/>
  <c r="J11" i="1"/>
  <c r="G28" i="2"/>
  <c r="G22" i="2"/>
</calcChain>
</file>

<file path=xl/sharedStrings.xml><?xml version="1.0" encoding="utf-8"?>
<sst xmlns="http://schemas.openxmlformats.org/spreadsheetml/2006/main" count="838" uniqueCount="523">
  <si>
    <t>VLOOKUP Exact Match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</si>
  <si>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</si>
  <si>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</si>
  <si>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</si>
  <si>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</si>
  <si>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</si>
  <si>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</si>
  <si>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</si>
  <si>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</si>
  <si>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</si>
  <si>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</si>
  <si>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</si>
  <si>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</si>
  <si>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</si>
  <si>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</si>
  <si>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</si>
  <si>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</si>
  <si>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</si>
  <si>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</si>
  <si>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</si>
  <si>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</si>
  <si>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 xml:space="preserve">Using V lookup Find the total amount </t>
  </si>
  <si>
    <t>Priya Bought 2 Watches , 5 shoes and 8 Mobile</t>
  </si>
  <si>
    <t xml:space="preserve">Create a detailed Table For Same </t>
  </si>
  <si>
    <t>EmployeeID</t>
  </si>
  <si>
    <t>FirstName</t>
  </si>
  <si>
    <t>LastName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</si>
  <si>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</si>
  <si>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</si>
  <si>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</si>
  <si>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</si>
  <si>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</si>
  <si>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</si>
  <si>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</si>
  <si>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</si>
  <si>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</si>
  <si>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</si>
  <si>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</si>
  <si>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</si>
  <si>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</si>
  <si>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</si>
  <si>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</si>
  <si>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</si>
  <si>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</si>
  <si>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</si>
  <si>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</si>
  <si>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</si>
  <si>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</si>
  <si>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</si>
  <si>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</si>
  <si>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</si>
  <si>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</si>
  <si>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</si>
  <si>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</si>
  <si>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</si>
  <si>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</si>
  <si>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</si>
  <si>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</si>
  <si>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</si>
  <si>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</si>
  <si>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</si>
  <si>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</si>
  <si>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</si>
  <si>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</si>
  <si>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</si>
  <si>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</si>
  <si>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</si>
  <si>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</si>
  <si>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</si>
  <si>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</si>
  <si>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</si>
  <si>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</si>
  <si>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</si>
  <si>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</si>
  <si>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</si>
  <si>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</si>
  <si>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</si>
  <si>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</si>
  <si>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</si>
  <si>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</si>
  <si>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</si>
  <si>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</si>
  <si>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</si>
  <si>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</si>
  <si>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</si>
  <si>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</si>
  <si>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</si>
  <si>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</si>
  <si>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</si>
  <si>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</si>
  <si>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</si>
  <si>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</si>
  <si>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</si>
  <si>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</si>
  <si>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</si>
  <si>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</si>
  <si>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</si>
  <si>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george.robertson@example.com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</si>
  <si>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</si>
  <si>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</si>
  <si>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</si>
  <si>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</si>
  <si>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</si>
  <si>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</si>
  <si>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</si>
  <si>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</si>
  <si>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</si>
  <si>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</si>
  <si>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</si>
  <si>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</si>
  <si>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</si>
  <si>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</si>
  <si>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</si>
  <si>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</si>
  <si>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</si>
  <si>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</si>
  <si>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</si>
  <si>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</si>
  <si>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</si>
  <si>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</si>
  <si>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</si>
  <si>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</si>
  <si>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</si>
  <si>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</si>
  <si>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</si>
  <si>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</si>
  <si>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</si>
  <si>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</si>
  <si>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</si>
  <si>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</si>
  <si>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</si>
  <si>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</si>
  <si>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</si>
  <si>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</si>
  <si>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</si>
  <si>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</si>
  <si>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</si>
  <si>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</si>
  <si>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</si>
  <si>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</si>
  <si>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</si>
  <si>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</si>
  <si>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</si>
  <si>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</si>
  <si>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</si>
  <si>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</si>
  <si>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</si>
  <si>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</si>
  <si>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</si>
  <si>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</si>
  <si>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</si>
  <si>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</si>
  <si>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</si>
  <si>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</si>
  <si>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</si>
  <si>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</si>
  <si>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</si>
  <si>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</si>
  <si>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</si>
  <si>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</si>
  <si>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</si>
  <si>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</si>
  <si>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</si>
  <si>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</si>
  <si>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</si>
  <si>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</si>
  <si>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</si>
  <si>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</si>
  <si>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</si>
  <si>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</si>
  <si>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</si>
  <si>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</si>
  <si>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</si>
  <si>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</si>
  <si>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</si>
  <si>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</si>
  <si>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</si>
  <si>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</si>
  <si>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</si>
  <si>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</si>
  <si>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</si>
  <si>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</si>
  <si>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</si>
  <si>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</si>
  <si>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</si>
  <si>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</si>
  <si>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</si>
  <si>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</si>
  <si>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</si>
  <si>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</si>
  <si>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</si>
  <si>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</si>
  <si>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</si>
  <si>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</si>
  <si>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</si>
  <si>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</si>
  <si>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</si>
  <si>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</si>
  <si>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</si>
  <si>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</si>
  <si>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</si>
  <si>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</si>
  <si>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</si>
  <si>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</si>
  <si>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</si>
  <si>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</si>
  <si>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</si>
  <si>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</si>
  <si>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</si>
  <si>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</si>
  <si>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</si>
  <si>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</si>
  <si>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</si>
  <si>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</si>
  <si>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</si>
  <si>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</si>
  <si>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</si>
  <si>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</si>
  <si>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</si>
  <si>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</si>
  <si>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</si>
  <si>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</si>
  <si>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</si>
  <si>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</si>
  <si>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</si>
  <si>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</si>
  <si>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</si>
  <si>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</si>
  <si>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</si>
  <si>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</si>
  <si>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</si>
  <si>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</si>
  <si>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</si>
  <si>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</si>
  <si>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</si>
  <si>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</si>
  <si>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</si>
  <si>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</si>
  <si>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</si>
  <si>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</si>
  <si>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</si>
  <si>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</si>
  <si>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</si>
  <si>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</si>
  <si>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</si>
  <si>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</si>
  <si>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</si>
  <si>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</si>
  <si>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</si>
  <si>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</si>
  <si>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</si>
  <si>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</si>
  <si>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</si>
  <si>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</si>
  <si>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</si>
  <si>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</si>
  <si>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</si>
  <si>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</si>
  <si>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</si>
  <si>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</si>
  <si>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</si>
  <si>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</si>
  <si>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</si>
  <si>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</si>
  <si>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</si>
  <si>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</si>
  <si>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</si>
  <si>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</si>
  <si>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</si>
  <si>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</si>
  <si>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</si>
  <si>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</si>
  <si>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</si>
  <si>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</si>
  <si>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</si>
  <si>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</si>
  <si>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</si>
  <si>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</si>
  <si>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</si>
  <si>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</si>
  <si>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</si>
  <si>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</si>
  <si>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</si>
  <si>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</si>
  <si>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</si>
  <si>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</si>
  <si>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</si>
  <si>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</si>
  <si>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</si>
  <si>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</si>
  <si>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</si>
  <si>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</si>
  <si>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</si>
  <si>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</si>
  <si>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</si>
  <si>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</si>
  <si>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</si>
  <si>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</si>
  <si>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</si>
  <si>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</si>
  <si>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</si>
  <si>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</si>
  <si>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</si>
  <si>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</si>
  <si>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</si>
  <si>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</si>
  <si>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</si>
  <si>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</si>
  <si>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</si>
  <si>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</si>
  <si>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</si>
  <si>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</si>
  <si>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</si>
  <si>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</si>
  <si>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</si>
  <si>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</si>
  <si>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</si>
  <si>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</si>
  <si>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</si>
  <si>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</si>
  <si>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</si>
  <si>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</si>
  <si>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</si>
  <si>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</si>
  <si>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</si>
  <si>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</si>
  <si>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</si>
  <si>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</si>
  <si>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</si>
  <si>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</si>
  <si>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</si>
  <si>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</si>
  <si>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</si>
  <si>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</si>
  <si>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</si>
  <si>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</si>
  <si>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</si>
  <si>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</si>
  <si>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</si>
  <si>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</si>
  <si>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</si>
  <si>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</si>
  <si>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</si>
  <si>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</si>
  <si>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</si>
  <si>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</si>
  <si>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</si>
  <si>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</si>
  <si>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</si>
  <si>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</si>
  <si>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</si>
  <si>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</si>
  <si>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</si>
  <si>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</si>
  <si>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</si>
  <si>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</si>
  <si>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</si>
  <si>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</si>
  <si>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</si>
  <si>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</si>
  <si>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</si>
  <si>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</si>
  <si>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</si>
  <si>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</si>
  <si>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</si>
  <si>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</si>
  <si>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</si>
  <si>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</si>
  <si>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</si>
  <si>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</si>
  <si>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</si>
  <si>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</si>
  <si>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</si>
  <si>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</si>
  <si>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</si>
  <si>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</si>
  <si>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</si>
  <si>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</si>
  <si>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</si>
  <si>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</si>
  <si>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</si>
  <si>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</si>
  <si>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</si>
  <si>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</si>
  <si>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</si>
  <si>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</si>
  <si>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</si>
  <si>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</si>
  <si>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</si>
  <si>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</si>
  <si>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</si>
  <si>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</si>
  <si>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</si>
  <si>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</si>
  <si>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</si>
  <si>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</si>
  <si>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</si>
  <si>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</si>
  <si>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</si>
  <si>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</si>
  <si>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</si>
  <si>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</si>
  <si>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</si>
  <si>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</si>
  <si>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</si>
  <si>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</si>
  <si>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</si>
  <si>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</si>
  <si>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</si>
  <si>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</si>
  <si>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</si>
  <si>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</si>
  <si>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</si>
  <si>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</si>
  <si>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</si>
  <si>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</si>
  <si>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</si>
  <si>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</si>
  <si>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</si>
  <si>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</si>
  <si>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</si>
  <si>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</si>
  <si>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</si>
  <si>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</si>
  <si>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</si>
  <si>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</si>
  <si>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</si>
  <si>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</si>
  <si>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</si>
  <si>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</si>
  <si>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</si>
  <si>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</si>
  <si>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</si>
  <si>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</si>
  <si>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</si>
  <si>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</si>
  <si>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</si>
  <si>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</si>
  <si>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</si>
  <si>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</si>
  <si>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</si>
  <si>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</si>
  <si>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</si>
  <si>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</si>
  <si>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</si>
  <si>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</si>
  <si>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</si>
  <si>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</si>
  <si>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</si>
  <si>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</si>
  <si>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</si>
  <si>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</si>
  <si>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</si>
  <si>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</si>
  <si>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</si>
  <si>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</si>
  <si>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</si>
  <si>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</si>
  <si>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</si>
  <si>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</si>
  <si>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</si>
  <si>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</si>
  <si>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</si>
  <si>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</si>
  <si>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</si>
  <si>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</si>
  <si>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</si>
  <si>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</si>
  <si>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</si>
  <si>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</si>
  <si>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</si>
  <si>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</si>
  <si>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</si>
  <si>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</si>
  <si>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</si>
  <si>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</si>
  <si>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</si>
  <si>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</si>
  <si>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</si>
  <si>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</si>
  <si>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</si>
  <si>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</si>
  <si>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</si>
  <si>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</si>
  <si>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</si>
  <si>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</si>
  <si>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</si>
  <si>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</si>
  <si>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</si>
  <si>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</si>
  <si>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</si>
  <si>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</si>
  <si>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</si>
  <si>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</si>
  <si>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</si>
  <si>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</si>
  <si>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</si>
  <si>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</si>
  <si>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</si>
  <si>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</si>
  <si>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</si>
  <si>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retrieve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john.smith@example.com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</si>
  <si>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</si>
  <si>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</si>
  <si>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</si>
  <si>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</si>
  <si>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</si>
  <si>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</si>
  <si>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</si>
  <si>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</si>
  <si>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</si>
  <si>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</si>
  <si>
    <t>User Defined</t>
  </si>
  <si>
    <t>Answer</t>
  </si>
  <si>
    <t>2.Find Department Name by Email</t>
  </si>
  <si>
    <t>3.Fetch Full Address by Phone Number</t>
  </si>
  <si>
    <t>4.Find Date of Joining by Full Name</t>
  </si>
  <si>
    <t>5. Find Experience by Project Name (First Match)</t>
  </si>
  <si>
    <t>Total</t>
  </si>
  <si>
    <t>Dawn Rowe</t>
  </si>
  <si>
    <t>Bonus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</si>
  <si>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Dawn Rowe.</t>
    </r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</si>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</sst>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1" fillId="3" borderId="4" xfId="0" applyFont="1" applyFill="1" applyBorder="1"/>
    <xf numFmtId="0" fontId="1" fillId="0" borderId="4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5" fillId="0" borderId="4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seph.padill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7601-A153-4431-8F29-6ED34BA2C2F6}">
  <dimension ref="A1:J11"/>
  <sheetViews>
    <sheetView zoomScale="130" zoomScaleNormal="130" workbookViewId="0">
      <selection activeCell="L10" sqref="L10"/>
    </sheetView>
  </sheetViews>
  <sheetFormatPr defaultRowHeight="14.4"/>
  <cols>
    <col min="1" max="1" width="11.6640625" bestFit="1" customWidth="1"/>
    <col min="2" max="2" width="14.109375" bestFit="1" customWidth="1"/>
    <col min="3" max="3" width="8.33203125" bestFit="1" customWidth="1"/>
    <col min="4" max="4" width="14.88671875" bestFit="1" customWidth="1"/>
    <col min="6" max="6" width="12.44140625" bestFit="1" customWidth="1"/>
    <col min="7" max="7" width="15.88671875" customWidth="1"/>
    <col min="8" max="8" width="8.6640625" bestFit="1" customWidth="1"/>
  </cols>
  <sheetData>
    <row r="1" spans="1:10">
      <c r="A1" s="20" t="s">
        <v>0</v>
      </c>
      <c r="B1" s="21"/>
      <c r="C1" s="22"/>
      <c r="D1" s="1"/>
    </row>
    <row r="2" spans="1:10">
      <c r="A2" s="1"/>
      <c r="B2" s="1"/>
      <c r="C2" s="1"/>
      <c r="D2" s="1"/>
      <c r="F2" s="23" t="s">
        <v>21</v>
      </c>
      <c r="G2" s="23"/>
      <c r="H2" s="23"/>
      <c r="I2" s="23"/>
    </row>
    <row r="3" spans="1:10">
      <c r="A3" s="3" t="s">
        <v>1</v>
      </c>
      <c r="B3" s="3" t="s">
        <v>2</v>
      </c>
      <c r="C3" s="3" t="s">
        <v>3</v>
      </c>
      <c r="D3" s="3" t="s">
        <v>4</v>
      </c>
    </row>
    <row r="4" spans="1:10">
      <c r="A4" s="2" t="s">
        <v>5</v>
      </c>
      <c r="B4" s="2" t="s">
        <v>6</v>
      </c>
      <c r="C4" s="2">
        <v>25</v>
      </c>
      <c r="D4" s="2">
        <v>26.95</v>
      </c>
      <c r="F4" s="24" t="s">
        <v>22</v>
      </c>
      <c r="G4" s="24"/>
      <c r="H4" s="24"/>
      <c r="I4" s="24"/>
      <c r="J4" s="24"/>
    </row>
    <row r="5" spans="1:10">
      <c r="A5" s="2" t="s">
        <v>7</v>
      </c>
      <c r="B5" s="2" t="s">
        <v>8</v>
      </c>
      <c r="C5" s="4">
        <v>20</v>
      </c>
      <c r="D5" s="4">
        <v>28.95</v>
      </c>
      <c r="F5" s="24" t="s">
        <v>23</v>
      </c>
      <c r="G5" s="24"/>
      <c r="H5" s="24"/>
      <c r="I5" s="24"/>
    </row>
    <row r="6" spans="1:10">
      <c r="A6" s="2" t="s">
        <v>9</v>
      </c>
      <c r="B6" s="2" t="s">
        <v>10</v>
      </c>
      <c r="C6" s="4">
        <v>35</v>
      </c>
      <c r="D6" s="4">
        <v>31.95</v>
      </c>
    </row>
    <row r="7" spans="1:10">
      <c r="A7" s="2" t="s">
        <v>11</v>
      </c>
      <c r="B7" s="2" t="s">
        <v>12</v>
      </c>
      <c r="C7" s="4">
        <v>20</v>
      </c>
      <c r="D7" s="4">
        <v>35.950000000000003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518</v>
      </c>
    </row>
    <row r="8" spans="1:10">
      <c r="A8" s="2" t="s">
        <v>13</v>
      </c>
      <c r="B8" s="2" t="s">
        <v>14</v>
      </c>
      <c r="C8" s="4">
        <v>30</v>
      </c>
      <c r="D8" s="4">
        <v>18.95</v>
      </c>
      <c r="F8" s="2" t="s">
        <v>9</v>
      </c>
      <c r="G8" s="2" t="s">
        <v>10</v>
      </c>
      <c r="H8" s="2">
        <v>2</v>
      </c>
      <c r="I8" s="2">
        <v>31.95</v>
      </c>
      <c r="J8" s="2">
        <f>H8*I8</f>
        <v>63.9</v>
      </c>
    </row>
    <row r="9" spans="1:10">
      <c r="A9" s="2" t="s">
        <v>15</v>
      </c>
      <c r="B9" s="2" t="s">
        <v>16</v>
      </c>
      <c r="C9" s="4">
        <v>40</v>
      </c>
      <c r="D9" s="4">
        <v>20.95</v>
      </c>
      <c r="F9" s="2" t="s">
        <v>522</v>
      </c>
      <c r="G9" s="2" t="s">
        <v>14</v>
      </c>
      <c r="H9" s="2">
        <v>5</v>
      </c>
      <c r="I9" s="4">
        <v>18.95</v>
      </c>
      <c r="J9" s="2">
        <f t="shared" ref="J9:J10" si="0">H9*I9</f>
        <v>94.75</v>
      </c>
    </row>
    <row r="10" spans="1:10">
      <c r="A10" s="2" t="s">
        <v>17</v>
      </c>
      <c r="B10" s="2" t="s">
        <v>18</v>
      </c>
      <c r="C10" s="4">
        <v>1</v>
      </c>
      <c r="D10" s="4">
        <v>4.95</v>
      </c>
      <c r="F10" s="2" t="s">
        <v>5</v>
      </c>
      <c r="G10" s="2" t="s">
        <v>6</v>
      </c>
      <c r="H10" s="2">
        <v>8</v>
      </c>
      <c r="I10" s="2">
        <v>26.95</v>
      </c>
      <c r="J10" s="2">
        <f t="shared" si="0"/>
        <v>215.6</v>
      </c>
    </row>
    <row r="11" spans="1:10">
      <c r="A11" s="2" t="s">
        <v>19</v>
      </c>
      <c r="B11" s="2" t="s">
        <v>20</v>
      </c>
      <c r="C11" s="4">
        <v>5</v>
      </c>
      <c r="D11" s="4">
        <v>8.9499999999999993</v>
      </c>
      <c r="I11" s="3" t="s">
        <v>518</v>
      </c>
      <c r="J11" s="13">
        <f>SUM(J8:J10)</f>
        <v>374.25</v>
      </c>
    </row>
  </sheetData>
  <mergeCells count="4">
    <mergeCell ref="A1:C1"/>
    <mergeCell ref="F2:I2"/>
    <mergeCell ref="F4:J4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1E6-45F9-4ABA-9ABC-77BE4AE93939}">
  <dimension ref="A1:T51"/>
  <sheetViews>
    <sheetView topLeftCell="I24" zoomScaleNormal="100" workbookViewId="0">
      <selection activeCell="F2" sqref="F2"/>
    </sheetView>
  </sheetViews>
  <sheetFormatPr defaultColWidth="8.88671875" defaultRowHeight="14.4"/>
  <cols>
    <col min="1" max="1" width="11.6640625" style="6" bestFit="1" customWidth="1"/>
    <col min="2" max="2" width="11.44140625" style="6" bestFit="1" customWidth="1"/>
    <col min="3" max="3" width="10.44140625" style="6" bestFit="1" customWidth="1"/>
    <col min="4" max="4" width="7.6640625" style="6" bestFit="1" customWidth="1"/>
    <col min="5" max="5" width="4.44140625" style="6" bestFit="1" customWidth="1"/>
    <col min="6" max="6" width="33.109375" style="6" bestFit="1" customWidth="1"/>
    <col min="7" max="7" width="22.5546875" style="6" bestFit="1" customWidth="1"/>
    <col min="8" max="8" width="56.5546875" style="6" bestFit="1" customWidth="1"/>
    <col min="9" max="9" width="19.88671875" style="6" bestFit="1" customWidth="1"/>
    <col min="10" max="10" width="15.33203125" style="6" bestFit="1" customWidth="1"/>
    <col min="11" max="11" width="8.33203125" style="6" bestFit="1" customWidth="1"/>
    <col min="12" max="12" width="39" style="6" bestFit="1" customWidth="1"/>
    <col min="13" max="13" width="17.33203125" style="6" bestFit="1" customWidth="1"/>
    <col min="14" max="14" width="9.33203125" style="6" bestFit="1" customWidth="1"/>
    <col min="15" max="15" width="10" style="6" bestFit="1" customWidth="1"/>
    <col min="16" max="16" width="13.6640625" style="18" bestFit="1" customWidth="1"/>
    <col min="17" max="17" width="12.88671875" style="6" bestFit="1" customWidth="1"/>
    <col min="18" max="18" width="9.6640625" style="6" bestFit="1" customWidth="1"/>
    <col min="19" max="19" width="10.88671875" style="6" bestFit="1" customWidth="1"/>
    <col min="20" max="20" width="22.109375" style="6" bestFit="1" customWidth="1"/>
    <col min="21" max="16384" width="8.88671875" style="6"/>
  </cols>
  <sheetData>
    <row r="1" spans="1:20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17" t="s">
        <v>39</v>
      </c>
      <c r="Q1" s="5" t="s">
        <v>40</v>
      </c>
      <c r="R1" s="5" t="s">
        <v>41</v>
      </c>
      <c r="S1" s="5" t="s">
        <v>42</v>
      </c>
      <c r="T1" s="5" t="s">
        <v>43</v>
      </c>
    </row>
    <row r="2" spans="1:20">
      <c r="A2" s="7" t="s">
        <v>44</v>
      </c>
      <c r="B2" s="7" t="s">
        <v>45</v>
      </c>
      <c r="C2" s="7" t="s">
        <v>46</v>
      </c>
      <c r="D2" s="7" t="s">
        <v>47</v>
      </c>
      <c r="E2" s="7">
        <v>25</v>
      </c>
      <c r="F2" s="32" t="s">
        <v>48</v>
      </c>
      <c r="G2" s="7">
        <v>2254350923</v>
      </c>
      <c r="H2" s="7" t="s">
        <v>49</v>
      </c>
      <c r="I2" s="7" t="s">
        <v>50</v>
      </c>
      <c r="J2" s="7" t="s">
        <v>51</v>
      </c>
      <c r="K2" s="7">
        <v>43949</v>
      </c>
      <c r="L2" s="7" t="s">
        <v>52</v>
      </c>
      <c r="M2" s="7" t="s">
        <v>53</v>
      </c>
      <c r="N2" s="7" t="s">
        <v>54</v>
      </c>
      <c r="O2" s="7">
        <v>111148.73</v>
      </c>
      <c r="P2" s="8">
        <v>44348</v>
      </c>
      <c r="Q2" s="7" t="s">
        <v>55</v>
      </c>
      <c r="R2" s="7" t="s">
        <v>56</v>
      </c>
      <c r="S2" s="7">
        <v>4</v>
      </c>
      <c r="T2" s="7" t="s">
        <v>57</v>
      </c>
    </row>
    <row r="3" spans="1:20">
      <c r="A3" s="7" t="s">
        <v>58</v>
      </c>
      <c r="B3" s="7" t="s">
        <v>59</v>
      </c>
      <c r="C3" s="7" t="s">
        <v>60</v>
      </c>
      <c r="D3" s="7" t="s">
        <v>47</v>
      </c>
      <c r="E3" s="7">
        <v>38</v>
      </c>
      <c r="F3" s="7" t="s">
        <v>61</v>
      </c>
      <c r="G3" s="7">
        <v>6495885380</v>
      </c>
      <c r="H3" s="7" t="s">
        <v>62</v>
      </c>
      <c r="I3" s="7" t="s">
        <v>63</v>
      </c>
      <c r="J3" s="7" t="s">
        <v>64</v>
      </c>
      <c r="K3" s="7">
        <v>79369</v>
      </c>
      <c r="L3" s="7" t="s">
        <v>65</v>
      </c>
      <c r="M3" s="7" t="s">
        <v>66</v>
      </c>
      <c r="N3" s="7" t="s">
        <v>54</v>
      </c>
      <c r="O3" s="7">
        <v>130578.53</v>
      </c>
      <c r="P3" s="8">
        <v>44435</v>
      </c>
      <c r="Q3" s="7" t="s">
        <v>67</v>
      </c>
      <c r="R3" s="7" t="s">
        <v>56</v>
      </c>
      <c r="S3" s="7">
        <v>2</v>
      </c>
      <c r="T3" s="7" t="s">
        <v>68</v>
      </c>
    </row>
    <row r="4" spans="1:20">
      <c r="A4" s="7" t="s">
        <v>69</v>
      </c>
      <c r="B4" s="7" t="s">
        <v>70</v>
      </c>
      <c r="C4" s="7" t="s">
        <v>71</v>
      </c>
      <c r="D4" s="7" t="s">
        <v>47</v>
      </c>
      <c r="E4" s="7">
        <v>46</v>
      </c>
      <c r="F4" s="7" t="s">
        <v>72</v>
      </c>
      <c r="G4" s="7" t="s">
        <v>73</v>
      </c>
      <c r="H4" s="7" t="s">
        <v>74</v>
      </c>
      <c r="I4" s="7" t="s">
        <v>75</v>
      </c>
      <c r="J4" s="7" t="s">
        <v>76</v>
      </c>
      <c r="K4" s="7">
        <v>67705</v>
      </c>
      <c r="L4" s="7" t="s">
        <v>77</v>
      </c>
      <c r="M4" s="7" t="s">
        <v>78</v>
      </c>
      <c r="N4" s="7" t="s">
        <v>79</v>
      </c>
      <c r="O4" s="7">
        <v>134653.85</v>
      </c>
      <c r="P4" s="8">
        <v>44609</v>
      </c>
      <c r="Q4" s="7" t="s">
        <v>67</v>
      </c>
      <c r="R4" s="7" t="s">
        <v>56</v>
      </c>
      <c r="S4" s="7">
        <v>22</v>
      </c>
      <c r="T4" s="7" t="s">
        <v>80</v>
      </c>
    </row>
    <row r="5" spans="1:20">
      <c r="A5" s="7" t="s">
        <v>81</v>
      </c>
      <c r="B5" s="7" t="s">
        <v>82</v>
      </c>
      <c r="C5" s="7" t="s">
        <v>83</v>
      </c>
      <c r="D5" s="7" t="s">
        <v>84</v>
      </c>
      <c r="E5" s="7">
        <v>46</v>
      </c>
      <c r="F5" s="7" t="s">
        <v>85</v>
      </c>
      <c r="G5" s="7" t="s">
        <v>86</v>
      </c>
      <c r="H5" s="7" t="s">
        <v>87</v>
      </c>
      <c r="I5" s="7" t="s">
        <v>88</v>
      </c>
      <c r="J5" s="7" t="s">
        <v>89</v>
      </c>
      <c r="K5" s="7">
        <v>51344</v>
      </c>
      <c r="L5" s="7" t="s">
        <v>90</v>
      </c>
      <c r="M5" s="7" t="s">
        <v>91</v>
      </c>
      <c r="N5" s="7" t="s">
        <v>92</v>
      </c>
      <c r="O5" s="7">
        <v>112981.28</v>
      </c>
      <c r="P5" s="8">
        <v>44459</v>
      </c>
      <c r="Q5" s="7" t="s">
        <v>67</v>
      </c>
      <c r="R5" s="7" t="s">
        <v>56</v>
      </c>
      <c r="S5" s="7">
        <v>1</v>
      </c>
      <c r="T5" s="7" t="s">
        <v>93</v>
      </c>
    </row>
    <row r="6" spans="1:20">
      <c r="A6" s="7" t="s">
        <v>94</v>
      </c>
      <c r="B6" s="7" t="s">
        <v>95</v>
      </c>
      <c r="C6" s="7" t="s">
        <v>96</v>
      </c>
      <c r="D6" s="7" t="s">
        <v>84</v>
      </c>
      <c r="E6" s="7">
        <v>50</v>
      </c>
      <c r="F6" s="7" t="s">
        <v>97</v>
      </c>
      <c r="G6" s="7" t="s">
        <v>98</v>
      </c>
      <c r="H6" s="7" t="s">
        <v>99</v>
      </c>
      <c r="I6" s="7" t="s">
        <v>100</v>
      </c>
      <c r="J6" s="7" t="s">
        <v>101</v>
      </c>
      <c r="K6" s="7">
        <v>94886</v>
      </c>
      <c r="L6" s="7" t="s">
        <v>102</v>
      </c>
      <c r="M6" s="7" t="s">
        <v>103</v>
      </c>
      <c r="N6" s="7" t="s">
        <v>104</v>
      </c>
      <c r="O6" s="7">
        <v>37462.35</v>
      </c>
      <c r="P6" s="8">
        <v>45186</v>
      </c>
      <c r="Q6" s="7" t="s">
        <v>67</v>
      </c>
      <c r="R6" s="7" t="s">
        <v>105</v>
      </c>
      <c r="S6" s="7">
        <v>1</v>
      </c>
      <c r="T6" s="7" t="s">
        <v>106</v>
      </c>
    </row>
    <row r="7" spans="1:20">
      <c r="A7" s="7" t="s">
        <v>107</v>
      </c>
      <c r="B7" s="7" t="s">
        <v>108</v>
      </c>
      <c r="C7" s="7" t="s">
        <v>109</v>
      </c>
      <c r="D7" s="7" t="s">
        <v>110</v>
      </c>
      <c r="E7" s="7">
        <v>51</v>
      </c>
      <c r="F7" s="7" t="s">
        <v>111</v>
      </c>
      <c r="G7" s="7" t="s">
        <v>112</v>
      </c>
      <c r="H7" s="7" t="s">
        <v>113</v>
      </c>
      <c r="I7" s="7" t="s">
        <v>114</v>
      </c>
      <c r="J7" s="7" t="s">
        <v>115</v>
      </c>
      <c r="K7" s="7">
        <v>96988</v>
      </c>
      <c r="L7" s="7" t="s">
        <v>116</v>
      </c>
      <c r="M7" s="7" t="s">
        <v>53</v>
      </c>
      <c r="N7" s="7" t="s">
        <v>117</v>
      </c>
      <c r="O7" s="7">
        <v>86625.22</v>
      </c>
      <c r="P7" s="8">
        <v>43536</v>
      </c>
      <c r="Q7" s="7" t="s">
        <v>55</v>
      </c>
      <c r="R7" s="7" t="s">
        <v>118</v>
      </c>
      <c r="S7" s="7">
        <v>33</v>
      </c>
      <c r="T7" s="7" t="s">
        <v>57</v>
      </c>
    </row>
    <row r="8" spans="1:20">
      <c r="A8" s="7" t="s">
        <v>119</v>
      </c>
      <c r="B8" s="7" t="s">
        <v>120</v>
      </c>
      <c r="C8" s="7" t="s">
        <v>121</v>
      </c>
      <c r="D8" s="7" t="s">
        <v>84</v>
      </c>
      <c r="E8" s="7">
        <v>38</v>
      </c>
      <c r="F8" s="7" t="s">
        <v>122</v>
      </c>
      <c r="G8" s="7" t="s">
        <v>123</v>
      </c>
      <c r="H8" s="7" t="s">
        <v>124</v>
      </c>
      <c r="I8" s="7" t="s">
        <v>125</v>
      </c>
      <c r="J8" s="7" t="s">
        <v>126</v>
      </c>
      <c r="K8" s="7">
        <v>69654</v>
      </c>
      <c r="L8" s="7" t="s">
        <v>127</v>
      </c>
      <c r="M8" s="7" t="s">
        <v>53</v>
      </c>
      <c r="N8" s="7" t="s">
        <v>128</v>
      </c>
      <c r="O8" s="7">
        <v>76048.539999999994</v>
      </c>
      <c r="P8" s="8">
        <v>44727</v>
      </c>
      <c r="Q8" s="7" t="s">
        <v>129</v>
      </c>
      <c r="R8" s="7" t="s">
        <v>105</v>
      </c>
      <c r="S8" s="7">
        <v>9</v>
      </c>
      <c r="T8" s="7" t="s">
        <v>57</v>
      </c>
    </row>
    <row r="9" spans="1:20">
      <c r="A9" s="7" t="s">
        <v>130</v>
      </c>
      <c r="B9" s="7" t="s">
        <v>131</v>
      </c>
      <c r="C9" s="7" t="s">
        <v>132</v>
      </c>
      <c r="D9" s="7" t="s">
        <v>84</v>
      </c>
      <c r="E9" s="7">
        <v>49</v>
      </c>
      <c r="F9" s="7" t="s">
        <v>133</v>
      </c>
      <c r="G9" s="7" t="s">
        <v>134</v>
      </c>
      <c r="H9" s="7" t="s">
        <v>135</v>
      </c>
      <c r="I9" s="7" t="s">
        <v>136</v>
      </c>
      <c r="J9" s="7" t="s">
        <v>137</v>
      </c>
      <c r="K9" s="7">
        <v>2534</v>
      </c>
      <c r="L9" s="7" t="s">
        <v>138</v>
      </c>
      <c r="M9" s="7" t="s">
        <v>103</v>
      </c>
      <c r="N9" s="7" t="s">
        <v>92</v>
      </c>
      <c r="O9" s="7">
        <v>39622.17</v>
      </c>
      <c r="P9" s="8">
        <v>44248</v>
      </c>
      <c r="Q9" s="7" t="s">
        <v>129</v>
      </c>
      <c r="R9" s="7" t="s">
        <v>56</v>
      </c>
      <c r="S9" s="7">
        <v>27</v>
      </c>
      <c r="T9" s="7" t="s">
        <v>106</v>
      </c>
    </row>
    <row r="10" spans="1:20">
      <c r="A10" s="7" t="s">
        <v>139</v>
      </c>
      <c r="B10" s="7" t="s">
        <v>140</v>
      </c>
      <c r="C10" s="7" t="s">
        <v>141</v>
      </c>
      <c r="D10" s="7" t="s">
        <v>84</v>
      </c>
      <c r="E10" s="7">
        <v>41</v>
      </c>
      <c r="F10" s="7" t="s">
        <v>142</v>
      </c>
      <c r="G10" s="7" t="s">
        <v>143</v>
      </c>
      <c r="H10" s="7" t="s">
        <v>144</v>
      </c>
      <c r="I10" s="7" t="s">
        <v>145</v>
      </c>
      <c r="J10" s="7" t="s">
        <v>146</v>
      </c>
      <c r="K10" s="7">
        <v>55245</v>
      </c>
      <c r="L10" s="7" t="s">
        <v>147</v>
      </c>
      <c r="M10" s="7" t="s">
        <v>148</v>
      </c>
      <c r="N10" s="7" t="s">
        <v>104</v>
      </c>
      <c r="O10" s="7">
        <v>67533.429999999993</v>
      </c>
      <c r="P10" s="8">
        <v>43312</v>
      </c>
      <c r="Q10" s="7" t="s">
        <v>55</v>
      </c>
      <c r="R10" s="7" t="s">
        <v>149</v>
      </c>
      <c r="S10" s="7">
        <v>20</v>
      </c>
      <c r="T10" s="7" t="s">
        <v>150</v>
      </c>
    </row>
    <row r="11" spans="1:20">
      <c r="A11" s="7" t="s">
        <v>151</v>
      </c>
      <c r="B11" s="7" t="s">
        <v>152</v>
      </c>
      <c r="C11" s="7" t="s">
        <v>153</v>
      </c>
      <c r="D11" s="7" t="s">
        <v>47</v>
      </c>
      <c r="E11" s="7">
        <v>45</v>
      </c>
      <c r="F11" s="7" t="s">
        <v>154</v>
      </c>
      <c r="G11" s="7" t="s">
        <v>155</v>
      </c>
      <c r="H11" s="7" t="s">
        <v>156</v>
      </c>
      <c r="I11" s="7" t="s">
        <v>157</v>
      </c>
      <c r="J11" s="7" t="s">
        <v>158</v>
      </c>
      <c r="K11" s="7">
        <v>55763</v>
      </c>
      <c r="L11" s="7" t="s">
        <v>159</v>
      </c>
      <c r="M11" s="7" t="s">
        <v>148</v>
      </c>
      <c r="N11" s="7" t="s">
        <v>160</v>
      </c>
      <c r="O11" s="7">
        <v>51197.04</v>
      </c>
      <c r="P11" s="8">
        <v>44911</v>
      </c>
      <c r="Q11" s="7" t="s">
        <v>55</v>
      </c>
      <c r="R11" s="7" t="s">
        <v>118</v>
      </c>
      <c r="S11" s="7">
        <v>32</v>
      </c>
      <c r="T11" s="7" t="s">
        <v>150</v>
      </c>
    </row>
    <row r="12" spans="1:20">
      <c r="A12" s="7" t="s">
        <v>161</v>
      </c>
      <c r="B12" s="7" t="s">
        <v>162</v>
      </c>
      <c r="C12" s="7" t="s">
        <v>163</v>
      </c>
      <c r="D12" s="7" t="s">
        <v>84</v>
      </c>
      <c r="E12" s="7">
        <v>29</v>
      </c>
      <c r="F12" s="7" t="s">
        <v>164</v>
      </c>
      <c r="G12" s="7" t="s">
        <v>165</v>
      </c>
      <c r="H12" s="7" t="s">
        <v>166</v>
      </c>
      <c r="I12" s="7" t="s">
        <v>167</v>
      </c>
      <c r="J12" s="7" t="s">
        <v>168</v>
      </c>
      <c r="K12" s="7">
        <v>68078</v>
      </c>
      <c r="L12" s="7" t="s">
        <v>169</v>
      </c>
      <c r="M12" s="7" t="s">
        <v>170</v>
      </c>
      <c r="N12" s="7" t="s">
        <v>117</v>
      </c>
      <c r="O12" s="7">
        <v>65888.94</v>
      </c>
      <c r="P12" s="8">
        <v>43306</v>
      </c>
      <c r="Q12" s="7" t="s">
        <v>129</v>
      </c>
      <c r="R12" s="7" t="s">
        <v>118</v>
      </c>
      <c r="S12" s="7">
        <v>16</v>
      </c>
      <c r="T12" s="7" t="s">
        <v>171</v>
      </c>
    </row>
    <row r="13" spans="1:20">
      <c r="A13" s="7" t="s">
        <v>172</v>
      </c>
      <c r="B13" s="7" t="s">
        <v>173</v>
      </c>
      <c r="C13" s="7" t="s">
        <v>174</v>
      </c>
      <c r="D13" s="7" t="s">
        <v>110</v>
      </c>
      <c r="E13" s="7">
        <v>54</v>
      </c>
      <c r="F13" s="7" t="s">
        <v>175</v>
      </c>
      <c r="G13" s="7" t="s">
        <v>176</v>
      </c>
      <c r="H13" s="7" t="s">
        <v>177</v>
      </c>
      <c r="I13" s="7" t="s">
        <v>178</v>
      </c>
      <c r="J13" s="7" t="s">
        <v>179</v>
      </c>
      <c r="K13" s="7">
        <v>83838</v>
      </c>
      <c r="L13" s="7" t="s">
        <v>180</v>
      </c>
      <c r="M13" s="7" t="s">
        <v>53</v>
      </c>
      <c r="N13" s="7" t="s">
        <v>104</v>
      </c>
      <c r="O13" s="7">
        <v>33815.269999999997</v>
      </c>
      <c r="P13" s="8">
        <v>45147</v>
      </c>
      <c r="Q13" s="7" t="s">
        <v>55</v>
      </c>
      <c r="R13" s="7" t="s">
        <v>118</v>
      </c>
      <c r="S13" s="7">
        <v>1</v>
      </c>
      <c r="T13" s="7" t="s">
        <v>57</v>
      </c>
    </row>
    <row r="14" spans="1:20">
      <c r="A14" s="7" t="s">
        <v>181</v>
      </c>
      <c r="B14" s="7" t="s">
        <v>182</v>
      </c>
      <c r="C14" s="7" t="s">
        <v>183</v>
      </c>
      <c r="D14" s="7" t="s">
        <v>47</v>
      </c>
      <c r="E14" s="7">
        <v>46</v>
      </c>
      <c r="F14" s="7" t="s">
        <v>184</v>
      </c>
      <c r="G14" s="7" t="s">
        <v>185</v>
      </c>
      <c r="H14" s="7" t="s">
        <v>186</v>
      </c>
      <c r="I14" s="7" t="s">
        <v>187</v>
      </c>
      <c r="J14" s="7" t="s">
        <v>188</v>
      </c>
      <c r="K14" s="7">
        <v>69725</v>
      </c>
      <c r="L14" s="7" t="s">
        <v>189</v>
      </c>
      <c r="M14" s="7" t="s">
        <v>148</v>
      </c>
      <c r="N14" s="7" t="s">
        <v>79</v>
      </c>
      <c r="O14" s="7">
        <v>126644.66</v>
      </c>
      <c r="P14" s="8">
        <v>44333</v>
      </c>
      <c r="Q14" s="7" t="s">
        <v>67</v>
      </c>
      <c r="R14" s="7" t="s">
        <v>149</v>
      </c>
      <c r="S14" s="7">
        <v>24</v>
      </c>
      <c r="T14" s="7" t="s">
        <v>150</v>
      </c>
    </row>
    <row r="15" spans="1:20">
      <c r="A15" s="7" t="s">
        <v>190</v>
      </c>
      <c r="B15" s="7" t="s">
        <v>191</v>
      </c>
      <c r="C15" s="7" t="s">
        <v>192</v>
      </c>
      <c r="D15" s="7" t="s">
        <v>47</v>
      </c>
      <c r="E15" s="7">
        <v>58</v>
      </c>
      <c r="F15" s="7" t="s">
        <v>193</v>
      </c>
      <c r="G15" s="7" t="s">
        <v>194</v>
      </c>
      <c r="H15" s="7" t="s">
        <v>195</v>
      </c>
      <c r="I15" s="7" t="s">
        <v>196</v>
      </c>
      <c r="J15" s="7" t="s">
        <v>197</v>
      </c>
      <c r="K15" s="7">
        <v>25869</v>
      </c>
      <c r="L15" s="7" t="s">
        <v>52</v>
      </c>
      <c r="M15" s="7" t="s">
        <v>66</v>
      </c>
      <c r="N15" s="7" t="s">
        <v>198</v>
      </c>
      <c r="O15" s="7">
        <v>37156.870000000003</v>
      </c>
      <c r="P15" s="8">
        <v>43208</v>
      </c>
      <c r="Q15" s="7" t="s">
        <v>129</v>
      </c>
      <c r="R15" s="7" t="s">
        <v>118</v>
      </c>
      <c r="S15" s="7">
        <v>10</v>
      </c>
      <c r="T15" s="7" t="s">
        <v>68</v>
      </c>
    </row>
    <row r="16" spans="1:20">
      <c r="A16" s="7" t="s">
        <v>199</v>
      </c>
      <c r="B16" s="7" t="s">
        <v>200</v>
      </c>
      <c r="C16" s="7" t="s">
        <v>201</v>
      </c>
      <c r="D16" s="7" t="s">
        <v>110</v>
      </c>
      <c r="E16" s="7">
        <v>51</v>
      </c>
      <c r="F16" s="7" t="s">
        <v>202</v>
      </c>
      <c r="G16" s="7" t="s">
        <v>203</v>
      </c>
      <c r="H16" s="7" t="s">
        <v>204</v>
      </c>
      <c r="I16" s="7" t="s">
        <v>205</v>
      </c>
      <c r="J16" s="7" t="s">
        <v>206</v>
      </c>
      <c r="K16" s="7">
        <v>37049</v>
      </c>
      <c r="L16" s="7" t="s">
        <v>207</v>
      </c>
      <c r="M16" s="7" t="s">
        <v>78</v>
      </c>
      <c r="N16" s="7" t="s">
        <v>208</v>
      </c>
      <c r="O16" s="7">
        <v>41162.42</v>
      </c>
      <c r="P16" s="8">
        <v>43399</v>
      </c>
      <c r="Q16" s="7" t="s">
        <v>129</v>
      </c>
      <c r="R16" s="7" t="s">
        <v>149</v>
      </c>
      <c r="S16" s="7">
        <v>3</v>
      </c>
      <c r="T16" s="7" t="s">
        <v>80</v>
      </c>
    </row>
    <row r="17" spans="1:20">
      <c r="A17" s="7" t="s">
        <v>209</v>
      </c>
      <c r="B17" s="7" t="s">
        <v>210</v>
      </c>
      <c r="C17" s="7" t="s">
        <v>211</v>
      </c>
      <c r="D17" s="7" t="s">
        <v>110</v>
      </c>
      <c r="E17" s="7">
        <v>39</v>
      </c>
      <c r="F17" s="7" t="s">
        <v>212</v>
      </c>
      <c r="G17" s="7" t="s">
        <v>213</v>
      </c>
      <c r="H17" s="7" t="s">
        <v>214</v>
      </c>
      <c r="I17" s="7" t="s">
        <v>215</v>
      </c>
      <c r="J17" s="7" t="s">
        <v>216</v>
      </c>
      <c r="K17" s="7">
        <v>88342</v>
      </c>
      <c r="L17" s="7" t="s">
        <v>217</v>
      </c>
      <c r="M17" s="7" t="s">
        <v>66</v>
      </c>
      <c r="N17" s="7" t="s">
        <v>198</v>
      </c>
      <c r="O17" s="7">
        <v>133335.41</v>
      </c>
      <c r="P17" s="8">
        <v>44155</v>
      </c>
      <c r="Q17" s="7" t="s">
        <v>67</v>
      </c>
      <c r="R17" s="7" t="s">
        <v>105</v>
      </c>
      <c r="S17" s="7">
        <v>31</v>
      </c>
      <c r="T17" s="7" t="s">
        <v>68</v>
      </c>
    </row>
    <row r="18" spans="1:20">
      <c r="A18" s="7" t="s">
        <v>218</v>
      </c>
      <c r="B18" s="7" t="s">
        <v>140</v>
      </c>
      <c r="C18" s="7" t="s">
        <v>219</v>
      </c>
      <c r="D18" s="7" t="s">
        <v>84</v>
      </c>
      <c r="E18" s="7">
        <v>46</v>
      </c>
      <c r="F18" s="7" t="s">
        <v>220</v>
      </c>
      <c r="G18" s="7" t="s">
        <v>221</v>
      </c>
      <c r="H18" s="7" t="s">
        <v>222</v>
      </c>
      <c r="I18" s="7" t="s">
        <v>223</v>
      </c>
      <c r="J18" s="7" t="s">
        <v>224</v>
      </c>
      <c r="K18" s="7">
        <v>22193</v>
      </c>
      <c r="L18" s="7" t="s">
        <v>225</v>
      </c>
      <c r="M18" s="7" t="s">
        <v>226</v>
      </c>
      <c r="N18" s="7" t="s">
        <v>227</v>
      </c>
      <c r="O18" s="7">
        <v>53117.75</v>
      </c>
      <c r="P18" s="8">
        <v>45742</v>
      </c>
      <c r="Q18" s="7" t="s">
        <v>67</v>
      </c>
      <c r="R18" s="7" t="s">
        <v>118</v>
      </c>
      <c r="S18" s="7">
        <v>21</v>
      </c>
      <c r="T18" s="7" t="s">
        <v>228</v>
      </c>
    </row>
    <row r="19" spans="1:20">
      <c r="A19" s="7" t="s">
        <v>229</v>
      </c>
      <c r="B19" s="7" t="s">
        <v>230</v>
      </c>
      <c r="C19" s="7" t="s">
        <v>231</v>
      </c>
      <c r="D19" s="7" t="s">
        <v>110</v>
      </c>
      <c r="E19" s="7">
        <v>37</v>
      </c>
      <c r="F19" s="7" t="s">
        <v>232</v>
      </c>
      <c r="G19" s="7" t="s">
        <v>233</v>
      </c>
      <c r="H19" s="7" t="s">
        <v>234</v>
      </c>
      <c r="I19" s="7" t="s">
        <v>235</v>
      </c>
      <c r="J19" s="7" t="s">
        <v>236</v>
      </c>
      <c r="K19" s="7">
        <v>7003</v>
      </c>
      <c r="L19" s="7" t="s">
        <v>237</v>
      </c>
      <c r="M19" s="7" t="s">
        <v>238</v>
      </c>
      <c r="N19" s="7" t="s">
        <v>79</v>
      </c>
      <c r="O19" s="7">
        <v>145577.07999999999</v>
      </c>
      <c r="P19" s="8">
        <v>42865</v>
      </c>
      <c r="Q19" s="7" t="s">
        <v>67</v>
      </c>
      <c r="R19" s="7" t="s">
        <v>56</v>
      </c>
      <c r="S19" s="7">
        <v>7</v>
      </c>
      <c r="T19" s="7" t="s">
        <v>239</v>
      </c>
    </row>
    <row r="20" spans="1:20">
      <c r="A20" s="7" t="s">
        <v>240</v>
      </c>
      <c r="B20" s="7" t="s">
        <v>241</v>
      </c>
      <c r="C20" s="7" t="s">
        <v>242</v>
      </c>
      <c r="D20" s="7" t="s">
        <v>110</v>
      </c>
      <c r="E20" s="7">
        <v>47</v>
      </c>
      <c r="F20" s="7" t="s">
        <v>243</v>
      </c>
      <c r="G20" s="7" t="s">
        <v>244</v>
      </c>
      <c r="H20" s="7" t="s">
        <v>245</v>
      </c>
      <c r="I20" s="7" t="s">
        <v>246</v>
      </c>
      <c r="J20" s="7" t="s">
        <v>247</v>
      </c>
      <c r="K20" s="7">
        <v>15765</v>
      </c>
      <c r="L20" s="7" t="s">
        <v>248</v>
      </c>
      <c r="M20" s="7" t="s">
        <v>148</v>
      </c>
      <c r="N20" s="7" t="s">
        <v>79</v>
      </c>
      <c r="O20" s="7">
        <v>59038.89</v>
      </c>
      <c r="P20" s="8">
        <v>43506</v>
      </c>
      <c r="Q20" s="7" t="s">
        <v>67</v>
      </c>
      <c r="R20" s="7" t="s">
        <v>105</v>
      </c>
      <c r="S20" s="7">
        <v>34</v>
      </c>
      <c r="T20" s="7" t="s">
        <v>150</v>
      </c>
    </row>
    <row r="21" spans="1:20">
      <c r="A21" s="7" t="s">
        <v>249</v>
      </c>
      <c r="B21" s="7" t="s">
        <v>250</v>
      </c>
      <c r="C21" s="7" t="s">
        <v>251</v>
      </c>
      <c r="D21" s="7" t="s">
        <v>47</v>
      </c>
      <c r="E21" s="7">
        <v>49</v>
      </c>
      <c r="F21" s="7" t="s">
        <v>252</v>
      </c>
      <c r="G21" s="7">
        <v>7394547638</v>
      </c>
      <c r="H21" s="7" t="s">
        <v>253</v>
      </c>
      <c r="I21" s="7" t="s">
        <v>254</v>
      </c>
      <c r="J21" s="7" t="s">
        <v>255</v>
      </c>
      <c r="K21" s="7">
        <v>1083</v>
      </c>
      <c r="L21" s="7" t="s">
        <v>256</v>
      </c>
      <c r="M21" s="7" t="s">
        <v>170</v>
      </c>
      <c r="N21" s="7" t="s">
        <v>160</v>
      </c>
      <c r="O21" s="7">
        <v>32728.82</v>
      </c>
      <c r="P21" s="8">
        <v>44771</v>
      </c>
      <c r="Q21" s="7" t="s">
        <v>55</v>
      </c>
      <c r="R21" s="7" t="s">
        <v>105</v>
      </c>
      <c r="S21" s="7">
        <v>25</v>
      </c>
      <c r="T21" s="7" t="s">
        <v>171</v>
      </c>
    </row>
    <row r="22" spans="1:20">
      <c r="A22" s="7" t="s">
        <v>257</v>
      </c>
      <c r="B22" s="7" t="s">
        <v>258</v>
      </c>
      <c r="C22" s="7" t="s">
        <v>60</v>
      </c>
      <c r="D22" s="7" t="s">
        <v>47</v>
      </c>
      <c r="E22" s="7">
        <v>48</v>
      </c>
      <c r="F22" s="7" t="s">
        <v>259</v>
      </c>
      <c r="G22" s="7">
        <f>1-919-860-2733</f>
        <v>-4511</v>
      </c>
      <c r="H22" s="7" t="s">
        <v>260</v>
      </c>
      <c r="I22" s="7" t="s">
        <v>261</v>
      </c>
      <c r="J22" s="7" t="s">
        <v>262</v>
      </c>
      <c r="K22" s="7">
        <v>65487</v>
      </c>
      <c r="L22" s="7" t="s">
        <v>263</v>
      </c>
      <c r="M22" s="7" t="s">
        <v>78</v>
      </c>
      <c r="N22" s="7" t="s">
        <v>227</v>
      </c>
      <c r="O22" s="7">
        <v>72488.460000000006</v>
      </c>
      <c r="P22" s="8">
        <v>44167</v>
      </c>
      <c r="Q22" s="7" t="s">
        <v>67</v>
      </c>
      <c r="R22" s="7" t="s">
        <v>56</v>
      </c>
      <c r="S22" s="7">
        <v>29</v>
      </c>
      <c r="T22" s="7" t="s">
        <v>80</v>
      </c>
    </row>
    <row r="23" spans="1:20">
      <c r="A23" s="7" t="s">
        <v>264</v>
      </c>
      <c r="B23" s="7" t="s">
        <v>265</v>
      </c>
      <c r="C23" s="7" t="s">
        <v>266</v>
      </c>
      <c r="D23" s="7" t="s">
        <v>110</v>
      </c>
      <c r="E23" s="7">
        <v>50</v>
      </c>
      <c r="F23" s="7" t="s">
        <v>267</v>
      </c>
      <c r="G23" s="7" t="s">
        <v>268</v>
      </c>
      <c r="H23" s="7" t="s">
        <v>269</v>
      </c>
      <c r="I23" s="7" t="s">
        <v>270</v>
      </c>
      <c r="J23" s="7" t="s">
        <v>179</v>
      </c>
      <c r="K23" s="7">
        <v>35064</v>
      </c>
      <c r="L23" s="7" t="s">
        <v>271</v>
      </c>
      <c r="M23" s="7" t="s">
        <v>66</v>
      </c>
      <c r="N23" s="7" t="s">
        <v>79</v>
      </c>
      <c r="O23" s="7">
        <v>82501.02</v>
      </c>
      <c r="P23" s="8">
        <v>43981</v>
      </c>
      <c r="Q23" s="7" t="s">
        <v>129</v>
      </c>
      <c r="R23" s="7" t="s">
        <v>149</v>
      </c>
      <c r="S23" s="7">
        <v>17</v>
      </c>
      <c r="T23" s="7" t="s">
        <v>68</v>
      </c>
    </row>
    <row r="24" spans="1:20">
      <c r="A24" s="7" t="s">
        <v>272</v>
      </c>
      <c r="B24" s="7" t="s">
        <v>273</v>
      </c>
      <c r="C24" s="7" t="s">
        <v>274</v>
      </c>
      <c r="D24" s="7" t="s">
        <v>84</v>
      </c>
      <c r="E24" s="7">
        <v>36</v>
      </c>
      <c r="F24" s="7" t="s">
        <v>275</v>
      </c>
      <c r="G24" s="7" t="s">
        <v>276</v>
      </c>
      <c r="H24" s="7" t="s">
        <v>277</v>
      </c>
      <c r="I24" s="7" t="s">
        <v>278</v>
      </c>
      <c r="J24" s="7" t="s">
        <v>279</v>
      </c>
      <c r="K24" s="7">
        <v>74181</v>
      </c>
      <c r="L24" s="7" t="s">
        <v>90</v>
      </c>
      <c r="M24" s="7" t="s">
        <v>53</v>
      </c>
      <c r="N24" s="7" t="s">
        <v>92</v>
      </c>
      <c r="O24" s="7">
        <v>100491.56</v>
      </c>
      <c r="P24" s="8">
        <v>45158</v>
      </c>
      <c r="Q24" s="7" t="s">
        <v>55</v>
      </c>
      <c r="R24" s="7" t="s">
        <v>56</v>
      </c>
      <c r="S24" s="7">
        <v>20</v>
      </c>
      <c r="T24" s="7" t="s">
        <v>57</v>
      </c>
    </row>
    <row r="25" spans="1:20">
      <c r="A25" s="7" t="s">
        <v>280</v>
      </c>
      <c r="B25" s="7" t="s">
        <v>281</v>
      </c>
      <c r="C25" s="7" t="s">
        <v>282</v>
      </c>
      <c r="D25" s="7" t="s">
        <v>110</v>
      </c>
      <c r="E25" s="7">
        <v>58</v>
      </c>
      <c r="F25" s="7" t="s">
        <v>283</v>
      </c>
      <c r="G25" s="7" t="s">
        <v>284</v>
      </c>
      <c r="H25" s="7" t="s">
        <v>285</v>
      </c>
      <c r="I25" s="7" t="s">
        <v>286</v>
      </c>
      <c r="J25" s="7" t="s">
        <v>287</v>
      </c>
      <c r="K25" s="7">
        <v>12994</v>
      </c>
      <c r="L25" s="7" t="s">
        <v>288</v>
      </c>
      <c r="M25" s="7" t="s">
        <v>53</v>
      </c>
      <c r="N25" s="7" t="s">
        <v>208</v>
      </c>
      <c r="O25" s="7">
        <v>51617.33</v>
      </c>
      <c r="P25" s="8">
        <v>44911</v>
      </c>
      <c r="Q25" s="7" t="s">
        <v>129</v>
      </c>
      <c r="R25" s="7" t="s">
        <v>118</v>
      </c>
      <c r="S25" s="7">
        <v>18</v>
      </c>
      <c r="T25" s="7" t="s">
        <v>57</v>
      </c>
    </row>
    <row r="26" spans="1:20">
      <c r="A26" s="7" t="s">
        <v>289</v>
      </c>
      <c r="B26" s="7" t="s">
        <v>290</v>
      </c>
      <c r="C26" s="7" t="s">
        <v>291</v>
      </c>
      <c r="D26" s="7" t="s">
        <v>110</v>
      </c>
      <c r="E26" s="7">
        <v>50</v>
      </c>
      <c r="F26" s="7" t="s">
        <v>292</v>
      </c>
      <c r="G26" s="7" t="s">
        <v>293</v>
      </c>
      <c r="H26" s="7" t="s">
        <v>294</v>
      </c>
      <c r="I26" s="7" t="s">
        <v>295</v>
      </c>
      <c r="J26" s="7" t="s">
        <v>296</v>
      </c>
      <c r="K26" s="7">
        <v>43808</v>
      </c>
      <c r="L26" s="7" t="s">
        <v>225</v>
      </c>
      <c r="M26" s="7" t="s">
        <v>78</v>
      </c>
      <c r="N26" s="7" t="s">
        <v>54</v>
      </c>
      <c r="O26" s="7">
        <v>128347.61</v>
      </c>
      <c r="P26" s="8">
        <v>43556</v>
      </c>
      <c r="Q26" s="7" t="s">
        <v>55</v>
      </c>
      <c r="R26" s="7" t="s">
        <v>56</v>
      </c>
      <c r="S26" s="7">
        <v>28</v>
      </c>
      <c r="T26" s="7" t="s">
        <v>80</v>
      </c>
    </row>
    <row r="27" spans="1:20">
      <c r="A27" s="7" t="s">
        <v>297</v>
      </c>
      <c r="B27" s="7" t="s">
        <v>273</v>
      </c>
      <c r="C27" s="7" t="s">
        <v>298</v>
      </c>
      <c r="D27" s="7" t="s">
        <v>47</v>
      </c>
      <c r="E27" s="7">
        <v>42</v>
      </c>
      <c r="F27" s="7" t="s">
        <v>299</v>
      </c>
      <c r="G27" s="7" t="s">
        <v>300</v>
      </c>
      <c r="H27" s="7" t="s">
        <v>301</v>
      </c>
      <c r="I27" s="7" t="s">
        <v>302</v>
      </c>
      <c r="J27" s="7" t="s">
        <v>126</v>
      </c>
      <c r="K27" s="7">
        <v>52411</v>
      </c>
      <c r="L27" s="7" t="s">
        <v>303</v>
      </c>
      <c r="M27" s="7" t="s">
        <v>226</v>
      </c>
      <c r="N27" s="7" t="s">
        <v>54</v>
      </c>
      <c r="O27" s="7">
        <v>74350.95</v>
      </c>
      <c r="P27" s="8">
        <v>42761</v>
      </c>
      <c r="Q27" s="7" t="s">
        <v>55</v>
      </c>
      <c r="R27" s="7" t="s">
        <v>118</v>
      </c>
      <c r="S27" s="7">
        <v>24</v>
      </c>
      <c r="T27" s="7" t="s">
        <v>228</v>
      </c>
    </row>
    <row r="28" spans="1:20">
      <c r="A28" s="7" t="s">
        <v>304</v>
      </c>
      <c r="B28" s="7" t="s">
        <v>305</v>
      </c>
      <c r="C28" s="7" t="s">
        <v>306</v>
      </c>
      <c r="D28" s="7" t="s">
        <v>110</v>
      </c>
      <c r="E28" s="7">
        <v>51</v>
      </c>
      <c r="F28" s="7" t="s">
        <v>307</v>
      </c>
      <c r="G28" s="7">
        <f>1-134-265-7450</f>
        <v>-7848</v>
      </c>
      <c r="H28" s="7" t="s">
        <v>308</v>
      </c>
      <c r="I28" s="7" t="s">
        <v>309</v>
      </c>
      <c r="J28" s="7" t="s">
        <v>310</v>
      </c>
      <c r="K28" s="7">
        <v>30447</v>
      </c>
      <c r="L28" s="7" t="s">
        <v>311</v>
      </c>
      <c r="M28" s="7" t="s">
        <v>53</v>
      </c>
      <c r="N28" s="7" t="s">
        <v>198</v>
      </c>
      <c r="O28" s="7">
        <v>124886.05</v>
      </c>
      <c r="P28" s="8">
        <v>45500</v>
      </c>
      <c r="Q28" s="7" t="s">
        <v>129</v>
      </c>
      <c r="R28" s="7" t="s">
        <v>149</v>
      </c>
      <c r="S28" s="7">
        <v>35</v>
      </c>
      <c r="T28" s="7" t="s">
        <v>57</v>
      </c>
    </row>
    <row r="29" spans="1:20">
      <c r="A29" s="7" t="s">
        <v>312</v>
      </c>
      <c r="B29" s="7" t="s">
        <v>313</v>
      </c>
      <c r="C29" s="7" t="s">
        <v>314</v>
      </c>
      <c r="D29" s="7" t="s">
        <v>84</v>
      </c>
      <c r="E29" s="7">
        <v>42</v>
      </c>
      <c r="F29" s="7" t="s">
        <v>315</v>
      </c>
      <c r="G29" s="7" t="s">
        <v>316</v>
      </c>
      <c r="H29" s="7" t="s">
        <v>317</v>
      </c>
      <c r="I29" s="7" t="s">
        <v>318</v>
      </c>
      <c r="J29" s="7" t="s">
        <v>319</v>
      </c>
      <c r="K29" s="7">
        <v>12631</v>
      </c>
      <c r="L29" s="7" t="s">
        <v>320</v>
      </c>
      <c r="M29" s="7" t="s">
        <v>170</v>
      </c>
      <c r="N29" s="7" t="s">
        <v>227</v>
      </c>
      <c r="O29" s="7">
        <v>94063.45</v>
      </c>
      <c r="P29" s="8">
        <v>42713</v>
      </c>
      <c r="Q29" s="7" t="s">
        <v>55</v>
      </c>
      <c r="R29" s="7" t="s">
        <v>56</v>
      </c>
      <c r="S29" s="7">
        <v>23</v>
      </c>
      <c r="T29" s="7" t="s">
        <v>171</v>
      </c>
    </row>
    <row r="30" spans="1:20">
      <c r="A30" s="7" t="s">
        <v>321</v>
      </c>
      <c r="B30" s="7" t="s">
        <v>322</v>
      </c>
      <c r="C30" s="7" t="s">
        <v>323</v>
      </c>
      <c r="D30" s="7" t="s">
        <v>47</v>
      </c>
      <c r="E30" s="7">
        <v>54</v>
      </c>
      <c r="F30" s="7" t="s">
        <v>324</v>
      </c>
      <c r="G30" s="7" t="s">
        <v>325</v>
      </c>
      <c r="H30" s="7" t="s">
        <v>326</v>
      </c>
      <c r="I30" s="7" t="s">
        <v>327</v>
      </c>
      <c r="J30" s="7" t="s">
        <v>146</v>
      </c>
      <c r="K30" s="7">
        <v>22791</v>
      </c>
      <c r="L30" s="7" t="s">
        <v>328</v>
      </c>
      <c r="M30" s="7" t="s">
        <v>53</v>
      </c>
      <c r="N30" s="7" t="s">
        <v>104</v>
      </c>
      <c r="O30" s="7">
        <v>43860.01</v>
      </c>
      <c r="P30" s="8">
        <v>43756</v>
      </c>
      <c r="Q30" s="7" t="s">
        <v>55</v>
      </c>
      <c r="R30" s="7" t="s">
        <v>105</v>
      </c>
      <c r="S30" s="7">
        <v>14</v>
      </c>
      <c r="T30" s="7" t="s">
        <v>57</v>
      </c>
    </row>
    <row r="31" spans="1:20">
      <c r="A31" s="7" t="s">
        <v>329</v>
      </c>
      <c r="B31" s="7" t="s">
        <v>191</v>
      </c>
      <c r="C31" s="7" t="s">
        <v>330</v>
      </c>
      <c r="D31" s="7" t="s">
        <v>110</v>
      </c>
      <c r="E31" s="7">
        <v>31</v>
      </c>
      <c r="F31" s="7" t="s">
        <v>331</v>
      </c>
      <c r="G31" s="7" t="s">
        <v>332</v>
      </c>
      <c r="H31" s="7" t="s">
        <v>333</v>
      </c>
      <c r="I31" s="7" t="s">
        <v>334</v>
      </c>
      <c r="J31" s="7" t="s">
        <v>179</v>
      </c>
      <c r="K31" s="7">
        <v>66751</v>
      </c>
      <c r="L31" s="7" t="s">
        <v>335</v>
      </c>
      <c r="M31" s="7" t="s">
        <v>103</v>
      </c>
      <c r="N31" s="7" t="s">
        <v>54</v>
      </c>
      <c r="O31" s="7">
        <v>140772.46</v>
      </c>
      <c r="P31" s="8">
        <v>43386</v>
      </c>
      <c r="Q31" s="7" t="s">
        <v>129</v>
      </c>
      <c r="R31" s="7" t="s">
        <v>149</v>
      </c>
      <c r="S31" s="7">
        <v>7</v>
      </c>
      <c r="T31" s="7" t="s">
        <v>106</v>
      </c>
    </row>
    <row r="32" spans="1:20">
      <c r="A32" s="7" t="s">
        <v>336</v>
      </c>
      <c r="B32" s="7" t="s">
        <v>337</v>
      </c>
      <c r="C32" s="7" t="s">
        <v>338</v>
      </c>
      <c r="D32" s="7" t="s">
        <v>47</v>
      </c>
      <c r="E32" s="7">
        <v>36</v>
      </c>
      <c r="F32" s="7" t="s">
        <v>339</v>
      </c>
      <c r="G32" s="7" t="s">
        <v>340</v>
      </c>
      <c r="H32" s="7" t="s">
        <v>341</v>
      </c>
      <c r="I32" s="7" t="s">
        <v>342</v>
      </c>
      <c r="J32" s="7" t="s">
        <v>343</v>
      </c>
      <c r="K32" s="7">
        <v>26939</v>
      </c>
      <c r="L32" s="7" t="s">
        <v>344</v>
      </c>
      <c r="M32" s="7" t="s">
        <v>345</v>
      </c>
      <c r="N32" s="7" t="s">
        <v>79</v>
      </c>
      <c r="O32" s="7">
        <v>102665.49</v>
      </c>
      <c r="P32" s="8">
        <v>45834</v>
      </c>
      <c r="Q32" s="7" t="s">
        <v>67</v>
      </c>
      <c r="R32" s="7" t="s">
        <v>149</v>
      </c>
      <c r="S32" s="7">
        <v>31</v>
      </c>
      <c r="T32" s="7" t="s">
        <v>346</v>
      </c>
    </row>
    <row r="33" spans="1:20">
      <c r="A33" s="7" t="s">
        <v>347</v>
      </c>
      <c r="B33" s="7" t="s">
        <v>348</v>
      </c>
      <c r="C33" s="7" t="s">
        <v>349</v>
      </c>
      <c r="D33" s="7" t="s">
        <v>110</v>
      </c>
      <c r="E33" s="7">
        <v>54</v>
      </c>
      <c r="F33" s="7" t="s">
        <v>350</v>
      </c>
      <c r="G33" s="7" t="s">
        <v>351</v>
      </c>
      <c r="H33" s="7" t="s">
        <v>352</v>
      </c>
      <c r="I33" s="7" t="s">
        <v>353</v>
      </c>
      <c r="J33" s="7" t="s">
        <v>262</v>
      </c>
      <c r="K33" s="7">
        <v>11071</v>
      </c>
      <c r="L33" s="7" t="s">
        <v>354</v>
      </c>
      <c r="M33" s="7" t="s">
        <v>345</v>
      </c>
      <c r="N33" s="7" t="s">
        <v>54</v>
      </c>
      <c r="O33" s="7">
        <v>75560.06</v>
      </c>
      <c r="P33" s="8">
        <v>42689</v>
      </c>
      <c r="Q33" s="7" t="s">
        <v>67</v>
      </c>
      <c r="R33" s="7" t="s">
        <v>149</v>
      </c>
      <c r="S33" s="7">
        <v>15</v>
      </c>
      <c r="T33" s="7" t="s">
        <v>346</v>
      </c>
    </row>
    <row r="34" spans="1:20">
      <c r="A34" s="7" t="s">
        <v>355</v>
      </c>
      <c r="B34" s="7" t="s">
        <v>356</v>
      </c>
      <c r="C34" s="7" t="s">
        <v>357</v>
      </c>
      <c r="D34" s="7" t="s">
        <v>47</v>
      </c>
      <c r="E34" s="7">
        <v>38</v>
      </c>
      <c r="F34" s="7" t="s">
        <v>358</v>
      </c>
      <c r="G34" s="7" t="s">
        <v>359</v>
      </c>
      <c r="H34" s="7" t="s">
        <v>360</v>
      </c>
      <c r="I34" s="7" t="s">
        <v>361</v>
      </c>
      <c r="J34" s="7" t="s">
        <v>362</v>
      </c>
      <c r="K34" s="7">
        <v>63965</v>
      </c>
      <c r="L34" s="7" t="s">
        <v>363</v>
      </c>
      <c r="M34" s="7" t="s">
        <v>170</v>
      </c>
      <c r="N34" s="7" t="s">
        <v>54</v>
      </c>
      <c r="O34" s="7">
        <v>76601.789999999994</v>
      </c>
      <c r="P34" s="8">
        <v>43373</v>
      </c>
      <c r="Q34" s="7" t="s">
        <v>67</v>
      </c>
      <c r="R34" s="7" t="s">
        <v>105</v>
      </c>
      <c r="S34" s="7">
        <v>33</v>
      </c>
      <c r="T34" s="7" t="s">
        <v>171</v>
      </c>
    </row>
    <row r="35" spans="1:20">
      <c r="A35" s="7" t="s">
        <v>364</v>
      </c>
      <c r="B35" s="7" t="s">
        <v>365</v>
      </c>
      <c r="C35" s="7" t="s">
        <v>366</v>
      </c>
      <c r="D35" s="7" t="s">
        <v>84</v>
      </c>
      <c r="E35" s="7">
        <v>55</v>
      </c>
      <c r="F35" s="7" t="s">
        <v>367</v>
      </c>
      <c r="G35" s="7" t="s">
        <v>368</v>
      </c>
      <c r="H35" s="7" t="s">
        <v>369</v>
      </c>
      <c r="I35" s="7" t="s">
        <v>370</v>
      </c>
      <c r="J35" s="7" t="s">
        <v>89</v>
      </c>
      <c r="K35" s="7">
        <v>39947</v>
      </c>
      <c r="L35" s="7" t="s">
        <v>371</v>
      </c>
      <c r="M35" s="7" t="s">
        <v>238</v>
      </c>
      <c r="N35" s="7" t="s">
        <v>227</v>
      </c>
      <c r="O35" s="7">
        <v>134599.91</v>
      </c>
      <c r="P35" s="8">
        <v>42598</v>
      </c>
      <c r="Q35" s="7" t="s">
        <v>67</v>
      </c>
      <c r="R35" s="7" t="s">
        <v>118</v>
      </c>
      <c r="S35" s="7">
        <v>16</v>
      </c>
      <c r="T35" s="7" t="s">
        <v>239</v>
      </c>
    </row>
    <row r="36" spans="1:20">
      <c r="A36" s="7" t="s">
        <v>372</v>
      </c>
      <c r="B36" s="7" t="s">
        <v>373</v>
      </c>
      <c r="C36" s="7" t="s">
        <v>374</v>
      </c>
      <c r="D36" s="7" t="s">
        <v>110</v>
      </c>
      <c r="E36" s="7">
        <v>57</v>
      </c>
      <c r="F36" s="7" t="s">
        <v>375</v>
      </c>
      <c r="G36" s="7" t="s">
        <v>376</v>
      </c>
      <c r="H36" s="7" t="s">
        <v>377</v>
      </c>
      <c r="I36" s="7" t="s">
        <v>378</v>
      </c>
      <c r="J36" s="7" t="s">
        <v>247</v>
      </c>
      <c r="K36" s="7">
        <v>31236</v>
      </c>
      <c r="L36" s="7" t="s">
        <v>379</v>
      </c>
      <c r="M36" s="7" t="s">
        <v>53</v>
      </c>
      <c r="N36" s="7" t="s">
        <v>128</v>
      </c>
      <c r="O36" s="7">
        <v>93011.46</v>
      </c>
      <c r="P36" s="8">
        <v>43199</v>
      </c>
      <c r="Q36" s="7" t="s">
        <v>67</v>
      </c>
      <c r="R36" s="7" t="s">
        <v>118</v>
      </c>
      <c r="S36" s="7">
        <v>22</v>
      </c>
      <c r="T36" s="7" t="s">
        <v>57</v>
      </c>
    </row>
    <row r="37" spans="1:20">
      <c r="A37" s="7" t="s">
        <v>380</v>
      </c>
      <c r="B37" s="7" t="s">
        <v>381</v>
      </c>
      <c r="C37" s="7" t="s">
        <v>382</v>
      </c>
      <c r="D37" s="7" t="s">
        <v>110</v>
      </c>
      <c r="E37" s="7">
        <v>30</v>
      </c>
      <c r="F37" s="7" t="s">
        <v>383</v>
      </c>
      <c r="G37" s="7" t="s">
        <v>384</v>
      </c>
      <c r="H37" s="7" t="s">
        <v>385</v>
      </c>
      <c r="I37" s="7" t="s">
        <v>386</v>
      </c>
      <c r="J37" s="7" t="s">
        <v>387</v>
      </c>
      <c r="K37" s="7">
        <v>18075</v>
      </c>
      <c r="L37" s="7" t="s">
        <v>388</v>
      </c>
      <c r="M37" s="7" t="s">
        <v>170</v>
      </c>
      <c r="N37" s="7" t="s">
        <v>160</v>
      </c>
      <c r="O37" s="7">
        <v>118079.62</v>
      </c>
      <c r="P37" s="8">
        <v>43924</v>
      </c>
      <c r="Q37" s="7" t="s">
        <v>129</v>
      </c>
      <c r="R37" s="7" t="s">
        <v>105</v>
      </c>
      <c r="S37" s="7">
        <v>17</v>
      </c>
      <c r="T37" s="7" t="s">
        <v>171</v>
      </c>
    </row>
    <row r="38" spans="1:20">
      <c r="A38" s="7" t="s">
        <v>389</v>
      </c>
      <c r="B38" s="7" t="s">
        <v>390</v>
      </c>
      <c r="C38" s="7" t="s">
        <v>391</v>
      </c>
      <c r="D38" s="7" t="s">
        <v>110</v>
      </c>
      <c r="E38" s="7">
        <v>30</v>
      </c>
      <c r="F38" s="7" t="s">
        <v>392</v>
      </c>
      <c r="G38" s="7">
        <v>2200496741</v>
      </c>
      <c r="H38" s="7" t="s">
        <v>393</v>
      </c>
      <c r="I38" s="7" t="s">
        <v>394</v>
      </c>
      <c r="J38" s="7" t="s">
        <v>395</v>
      </c>
      <c r="K38" s="7">
        <v>43543</v>
      </c>
      <c r="L38" s="7" t="s">
        <v>396</v>
      </c>
      <c r="M38" s="7" t="s">
        <v>53</v>
      </c>
      <c r="N38" s="7" t="s">
        <v>104</v>
      </c>
      <c r="O38" s="7">
        <v>105767.18</v>
      </c>
      <c r="P38" s="8">
        <v>45617</v>
      </c>
      <c r="Q38" s="7" t="s">
        <v>67</v>
      </c>
      <c r="R38" s="7" t="s">
        <v>105</v>
      </c>
      <c r="S38" s="7">
        <v>31</v>
      </c>
      <c r="T38" s="7" t="s">
        <v>57</v>
      </c>
    </row>
    <row r="39" spans="1:20">
      <c r="A39" s="7" t="s">
        <v>397</v>
      </c>
      <c r="B39" s="7" t="s">
        <v>398</v>
      </c>
      <c r="C39" s="7" t="s">
        <v>399</v>
      </c>
      <c r="D39" s="7" t="s">
        <v>110</v>
      </c>
      <c r="E39" s="7">
        <v>55</v>
      </c>
      <c r="F39" s="7" t="s">
        <v>400</v>
      </c>
      <c r="G39" s="7" t="s">
        <v>401</v>
      </c>
      <c r="H39" s="7" t="s">
        <v>402</v>
      </c>
      <c r="I39" s="7" t="s">
        <v>403</v>
      </c>
      <c r="J39" s="7" t="s">
        <v>279</v>
      </c>
      <c r="K39" s="7">
        <v>6260</v>
      </c>
      <c r="L39" s="7" t="s">
        <v>404</v>
      </c>
      <c r="M39" s="7" t="s">
        <v>148</v>
      </c>
      <c r="N39" s="7" t="s">
        <v>208</v>
      </c>
      <c r="O39" s="7">
        <v>93748.23</v>
      </c>
      <c r="P39" s="8">
        <v>44095</v>
      </c>
      <c r="Q39" s="7" t="s">
        <v>129</v>
      </c>
      <c r="R39" s="7" t="s">
        <v>149</v>
      </c>
      <c r="S39" s="7">
        <v>20</v>
      </c>
      <c r="T39" s="7" t="s">
        <v>150</v>
      </c>
    </row>
    <row r="40" spans="1:20">
      <c r="A40" s="7" t="s">
        <v>405</v>
      </c>
      <c r="B40" s="7" t="s">
        <v>406</v>
      </c>
      <c r="C40" s="7" t="s">
        <v>407</v>
      </c>
      <c r="D40" s="7" t="s">
        <v>47</v>
      </c>
      <c r="E40" s="7">
        <v>26</v>
      </c>
      <c r="F40" s="7" t="s">
        <v>408</v>
      </c>
      <c r="G40" s="7" t="s">
        <v>409</v>
      </c>
      <c r="H40" s="7" t="s">
        <v>410</v>
      </c>
      <c r="I40" s="7" t="s">
        <v>411</v>
      </c>
      <c r="J40" s="7" t="s">
        <v>236</v>
      </c>
      <c r="K40" s="7">
        <v>73967</v>
      </c>
      <c r="L40" s="7" t="s">
        <v>412</v>
      </c>
      <c r="M40" s="7" t="s">
        <v>103</v>
      </c>
      <c r="N40" s="7" t="s">
        <v>79</v>
      </c>
      <c r="O40" s="7">
        <v>38928.68</v>
      </c>
      <c r="P40" s="8">
        <v>42607</v>
      </c>
      <c r="Q40" s="7" t="s">
        <v>129</v>
      </c>
      <c r="R40" s="7" t="s">
        <v>105</v>
      </c>
      <c r="S40" s="7">
        <v>10</v>
      </c>
      <c r="T40" s="7" t="s">
        <v>106</v>
      </c>
    </row>
    <row r="41" spans="1:20">
      <c r="A41" s="7" t="s">
        <v>413</v>
      </c>
      <c r="B41" s="7" t="s">
        <v>414</v>
      </c>
      <c r="C41" s="7" t="s">
        <v>415</v>
      </c>
      <c r="D41" s="7" t="s">
        <v>47</v>
      </c>
      <c r="E41" s="7">
        <v>56</v>
      </c>
      <c r="F41" s="7" t="s">
        <v>416</v>
      </c>
      <c r="G41" s="7" t="s">
        <v>417</v>
      </c>
      <c r="H41" s="7" t="s">
        <v>418</v>
      </c>
      <c r="I41" s="7" t="s">
        <v>419</v>
      </c>
      <c r="J41" s="7" t="s">
        <v>420</v>
      </c>
      <c r="K41" s="7">
        <v>42595</v>
      </c>
      <c r="L41" s="7" t="s">
        <v>65</v>
      </c>
      <c r="M41" s="7" t="s">
        <v>170</v>
      </c>
      <c r="N41" s="7" t="s">
        <v>104</v>
      </c>
      <c r="O41" s="7">
        <v>73589.77</v>
      </c>
      <c r="P41" s="8">
        <v>44299</v>
      </c>
      <c r="Q41" s="7" t="s">
        <v>55</v>
      </c>
      <c r="R41" s="7" t="s">
        <v>105</v>
      </c>
      <c r="S41" s="7">
        <v>16</v>
      </c>
      <c r="T41" s="7" t="s">
        <v>171</v>
      </c>
    </row>
    <row r="42" spans="1:20">
      <c r="A42" s="7" t="s">
        <v>421</v>
      </c>
      <c r="B42" s="7" t="s">
        <v>422</v>
      </c>
      <c r="C42" s="7" t="s">
        <v>423</v>
      </c>
      <c r="D42" s="7" t="s">
        <v>110</v>
      </c>
      <c r="E42" s="7">
        <v>59</v>
      </c>
      <c r="F42" s="7" t="s">
        <v>424</v>
      </c>
      <c r="G42" s="7" t="s">
        <v>425</v>
      </c>
      <c r="H42" s="7" t="s">
        <v>426</v>
      </c>
      <c r="I42" s="7" t="s">
        <v>427</v>
      </c>
      <c r="J42" s="7" t="s">
        <v>115</v>
      </c>
      <c r="K42" s="7">
        <v>66186</v>
      </c>
      <c r="L42" s="7" t="s">
        <v>428</v>
      </c>
      <c r="M42" s="7" t="s">
        <v>345</v>
      </c>
      <c r="N42" s="7" t="s">
        <v>160</v>
      </c>
      <c r="O42" s="7">
        <v>33652.06</v>
      </c>
      <c r="P42" s="8">
        <v>45275</v>
      </c>
      <c r="Q42" s="7" t="s">
        <v>55</v>
      </c>
      <c r="R42" s="7" t="s">
        <v>149</v>
      </c>
      <c r="S42" s="7">
        <v>15</v>
      </c>
      <c r="T42" s="7" t="s">
        <v>346</v>
      </c>
    </row>
    <row r="43" spans="1:20">
      <c r="A43" s="7" t="s">
        <v>429</v>
      </c>
      <c r="B43" s="7" t="s">
        <v>430</v>
      </c>
      <c r="C43" s="7" t="s">
        <v>431</v>
      </c>
      <c r="D43" s="7" t="s">
        <v>110</v>
      </c>
      <c r="E43" s="7">
        <v>24</v>
      </c>
      <c r="F43" s="7" t="s">
        <v>432</v>
      </c>
      <c r="G43" s="7">
        <v>2751791510</v>
      </c>
      <c r="H43" s="7" t="s">
        <v>433</v>
      </c>
      <c r="I43" s="7" t="s">
        <v>434</v>
      </c>
      <c r="J43" s="7" t="s">
        <v>362</v>
      </c>
      <c r="K43" s="7">
        <v>76603</v>
      </c>
      <c r="L43" s="7" t="s">
        <v>435</v>
      </c>
      <c r="M43" s="7" t="s">
        <v>103</v>
      </c>
      <c r="N43" s="7" t="s">
        <v>54</v>
      </c>
      <c r="O43" s="7">
        <v>147854.69</v>
      </c>
      <c r="P43" s="8">
        <v>44675</v>
      </c>
      <c r="Q43" s="7" t="s">
        <v>129</v>
      </c>
      <c r="R43" s="7" t="s">
        <v>56</v>
      </c>
      <c r="S43" s="7">
        <v>1</v>
      </c>
      <c r="T43" s="7" t="s">
        <v>106</v>
      </c>
    </row>
    <row r="44" spans="1:20">
      <c r="A44" s="7" t="s">
        <v>436</v>
      </c>
      <c r="B44" s="7" t="s">
        <v>437</v>
      </c>
      <c r="C44" s="7" t="s">
        <v>438</v>
      </c>
      <c r="D44" s="7" t="s">
        <v>84</v>
      </c>
      <c r="E44" s="7">
        <v>23</v>
      </c>
      <c r="F44" s="7" t="s">
        <v>439</v>
      </c>
      <c r="G44" s="7">
        <v>6458502497</v>
      </c>
      <c r="H44" s="7" t="s">
        <v>440</v>
      </c>
      <c r="I44" s="7" t="s">
        <v>441</v>
      </c>
      <c r="J44" s="7" t="s">
        <v>101</v>
      </c>
      <c r="K44" s="7">
        <v>46574</v>
      </c>
      <c r="L44" s="7" t="s">
        <v>442</v>
      </c>
      <c r="M44" s="7" t="s">
        <v>148</v>
      </c>
      <c r="N44" s="7" t="s">
        <v>54</v>
      </c>
      <c r="O44" s="7">
        <v>126776.27</v>
      </c>
      <c r="P44" s="8">
        <v>44950</v>
      </c>
      <c r="Q44" s="7" t="s">
        <v>67</v>
      </c>
      <c r="R44" s="7" t="s">
        <v>56</v>
      </c>
      <c r="S44" s="7">
        <v>27</v>
      </c>
      <c r="T44" s="7" t="s">
        <v>150</v>
      </c>
    </row>
    <row r="45" spans="1:20">
      <c r="A45" s="7" t="s">
        <v>443</v>
      </c>
      <c r="B45" s="7" t="s">
        <v>444</v>
      </c>
      <c r="C45" s="7" t="s">
        <v>445</v>
      </c>
      <c r="D45" s="7" t="s">
        <v>84</v>
      </c>
      <c r="E45" s="7">
        <v>33</v>
      </c>
      <c r="F45" s="7" t="s">
        <v>446</v>
      </c>
      <c r="G45" s="7" t="s">
        <v>447</v>
      </c>
      <c r="H45" s="7" t="s">
        <v>448</v>
      </c>
      <c r="I45" s="7" t="s">
        <v>449</v>
      </c>
      <c r="J45" s="7" t="s">
        <v>255</v>
      </c>
      <c r="K45" s="7">
        <v>34219</v>
      </c>
      <c r="L45" s="7" t="s">
        <v>450</v>
      </c>
      <c r="M45" s="7" t="s">
        <v>91</v>
      </c>
      <c r="N45" s="7" t="s">
        <v>92</v>
      </c>
      <c r="O45" s="7">
        <v>47107.38</v>
      </c>
      <c r="P45" s="8">
        <v>45256</v>
      </c>
      <c r="Q45" s="7" t="s">
        <v>55</v>
      </c>
      <c r="R45" s="7" t="s">
        <v>105</v>
      </c>
      <c r="S45" s="7">
        <v>27</v>
      </c>
      <c r="T45" s="7" t="s">
        <v>93</v>
      </c>
    </row>
    <row r="46" spans="1:20">
      <c r="A46" s="7" t="s">
        <v>451</v>
      </c>
      <c r="B46" s="7" t="s">
        <v>452</v>
      </c>
      <c r="C46" s="7" t="s">
        <v>453</v>
      </c>
      <c r="D46" s="7" t="s">
        <v>84</v>
      </c>
      <c r="E46" s="7">
        <v>42</v>
      </c>
      <c r="F46" s="7" t="s">
        <v>454</v>
      </c>
      <c r="G46" s="7">
        <v>6383650458</v>
      </c>
      <c r="H46" s="7" t="s">
        <v>455</v>
      </c>
      <c r="I46" s="7" t="s">
        <v>456</v>
      </c>
      <c r="J46" s="7" t="s">
        <v>101</v>
      </c>
      <c r="K46" s="7">
        <v>55248</v>
      </c>
      <c r="L46" s="7" t="s">
        <v>457</v>
      </c>
      <c r="M46" s="7" t="s">
        <v>78</v>
      </c>
      <c r="N46" s="7" t="s">
        <v>79</v>
      </c>
      <c r="O46" s="7">
        <v>107723.28</v>
      </c>
      <c r="P46" s="8">
        <v>42846</v>
      </c>
      <c r="Q46" s="7" t="s">
        <v>67</v>
      </c>
      <c r="R46" s="7" t="s">
        <v>118</v>
      </c>
      <c r="S46" s="7">
        <v>29</v>
      </c>
      <c r="T46" s="7" t="s">
        <v>80</v>
      </c>
    </row>
    <row r="47" spans="1:20">
      <c r="A47" s="7" t="s">
        <v>458</v>
      </c>
      <c r="B47" s="7" t="s">
        <v>459</v>
      </c>
      <c r="C47" s="7" t="s">
        <v>460</v>
      </c>
      <c r="D47" s="7" t="s">
        <v>47</v>
      </c>
      <c r="E47" s="7">
        <v>59</v>
      </c>
      <c r="F47" s="7" t="s">
        <v>461</v>
      </c>
      <c r="G47" s="7" t="s">
        <v>462</v>
      </c>
      <c r="H47" s="7" t="s">
        <v>463</v>
      </c>
      <c r="I47" s="7" t="s">
        <v>464</v>
      </c>
      <c r="J47" s="7" t="s">
        <v>76</v>
      </c>
      <c r="K47" s="7">
        <v>22787</v>
      </c>
      <c r="L47" s="7" t="s">
        <v>465</v>
      </c>
      <c r="M47" s="7" t="s">
        <v>238</v>
      </c>
      <c r="N47" s="7" t="s">
        <v>227</v>
      </c>
      <c r="O47" s="7">
        <v>67414.3</v>
      </c>
      <c r="P47" s="8">
        <v>43228</v>
      </c>
      <c r="Q47" s="7" t="s">
        <v>67</v>
      </c>
      <c r="R47" s="7" t="s">
        <v>105</v>
      </c>
      <c r="S47" s="7">
        <v>26</v>
      </c>
      <c r="T47" s="7" t="s">
        <v>239</v>
      </c>
    </row>
    <row r="48" spans="1:20">
      <c r="A48" s="7" t="s">
        <v>466</v>
      </c>
      <c r="B48" s="7" t="s">
        <v>467</v>
      </c>
      <c r="C48" s="7" t="s">
        <v>468</v>
      </c>
      <c r="D48" s="7" t="s">
        <v>110</v>
      </c>
      <c r="E48" s="7">
        <v>25</v>
      </c>
      <c r="F48" s="7" t="s">
        <v>469</v>
      </c>
      <c r="G48" s="7" t="s">
        <v>470</v>
      </c>
      <c r="H48" s="7" t="s">
        <v>471</v>
      </c>
      <c r="I48" s="7" t="s">
        <v>472</v>
      </c>
      <c r="J48" s="7" t="s">
        <v>296</v>
      </c>
      <c r="K48" s="7">
        <v>14498</v>
      </c>
      <c r="L48" s="7" t="s">
        <v>473</v>
      </c>
      <c r="M48" s="7" t="s">
        <v>170</v>
      </c>
      <c r="N48" s="7" t="s">
        <v>208</v>
      </c>
      <c r="O48" s="7">
        <v>70175.44</v>
      </c>
      <c r="P48" s="8">
        <v>42810</v>
      </c>
      <c r="Q48" s="7" t="s">
        <v>129</v>
      </c>
      <c r="R48" s="7" t="s">
        <v>149</v>
      </c>
      <c r="S48" s="7">
        <v>9</v>
      </c>
      <c r="T48" s="7" t="s">
        <v>171</v>
      </c>
    </row>
    <row r="49" spans="1:20">
      <c r="A49" s="7" t="s">
        <v>474</v>
      </c>
      <c r="B49" s="7" t="s">
        <v>475</v>
      </c>
      <c r="C49" s="7" t="s">
        <v>476</v>
      </c>
      <c r="D49" s="7" t="s">
        <v>47</v>
      </c>
      <c r="E49" s="7">
        <v>42</v>
      </c>
      <c r="F49" s="7" t="s">
        <v>477</v>
      </c>
      <c r="G49" s="7" t="s">
        <v>478</v>
      </c>
      <c r="H49" s="7" t="s">
        <v>479</v>
      </c>
      <c r="I49" s="7" t="s">
        <v>480</v>
      </c>
      <c r="J49" s="7" t="s">
        <v>481</v>
      </c>
      <c r="K49" s="7">
        <v>84718</v>
      </c>
      <c r="L49" s="12" t="s">
        <v>482</v>
      </c>
      <c r="M49" s="7" t="s">
        <v>78</v>
      </c>
      <c r="N49" s="7" t="s">
        <v>128</v>
      </c>
      <c r="O49" s="7">
        <v>110655.36</v>
      </c>
      <c r="P49" s="8">
        <v>43620</v>
      </c>
      <c r="Q49" s="7" t="s">
        <v>55</v>
      </c>
      <c r="R49" s="7" t="s">
        <v>56</v>
      </c>
      <c r="S49" s="7">
        <v>24</v>
      </c>
      <c r="T49" s="7" t="s">
        <v>80</v>
      </c>
    </row>
    <row r="50" spans="1:20">
      <c r="A50" s="7" t="s">
        <v>483</v>
      </c>
      <c r="B50" s="7" t="s">
        <v>484</v>
      </c>
      <c r="C50" s="7" t="s">
        <v>485</v>
      </c>
      <c r="D50" s="7" t="s">
        <v>84</v>
      </c>
      <c r="E50" s="7">
        <v>54</v>
      </c>
      <c r="F50" s="7" t="s">
        <v>486</v>
      </c>
      <c r="G50" s="7" t="s">
        <v>487</v>
      </c>
      <c r="H50" s="7" t="s">
        <v>488</v>
      </c>
      <c r="I50" s="7" t="s">
        <v>489</v>
      </c>
      <c r="J50" s="7" t="s">
        <v>490</v>
      </c>
      <c r="K50" s="7">
        <v>49791</v>
      </c>
      <c r="L50" s="7" t="s">
        <v>491</v>
      </c>
      <c r="M50" s="7" t="s">
        <v>148</v>
      </c>
      <c r="N50" s="7" t="s">
        <v>227</v>
      </c>
      <c r="O50" s="7">
        <v>69852.33</v>
      </c>
      <c r="P50" s="8">
        <v>42459</v>
      </c>
      <c r="Q50" s="7" t="s">
        <v>67</v>
      </c>
      <c r="R50" s="7" t="s">
        <v>118</v>
      </c>
      <c r="S50" s="7">
        <v>29</v>
      </c>
      <c r="T50" s="7" t="s">
        <v>150</v>
      </c>
    </row>
    <row r="51" spans="1:20">
      <c r="A51" s="7" t="s">
        <v>492</v>
      </c>
      <c r="B51" s="7" t="s">
        <v>493</v>
      </c>
      <c r="C51" s="7" t="s">
        <v>494</v>
      </c>
      <c r="D51" s="7" t="s">
        <v>110</v>
      </c>
      <c r="E51" s="7">
        <v>22</v>
      </c>
      <c r="F51" s="7" t="s">
        <v>495</v>
      </c>
      <c r="G51" s="7" t="s">
        <v>496</v>
      </c>
      <c r="H51" s="7" t="s">
        <v>497</v>
      </c>
      <c r="I51" s="7" t="s">
        <v>498</v>
      </c>
      <c r="J51" s="7" t="s">
        <v>115</v>
      </c>
      <c r="K51" s="7">
        <v>74054</v>
      </c>
      <c r="L51" s="7" t="s">
        <v>499</v>
      </c>
      <c r="M51" s="7" t="s">
        <v>91</v>
      </c>
      <c r="N51" s="7" t="s">
        <v>227</v>
      </c>
      <c r="O51" s="7">
        <v>111781.83</v>
      </c>
      <c r="P51" s="8">
        <v>44501</v>
      </c>
      <c r="Q51" s="7" t="s">
        <v>67</v>
      </c>
      <c r="R51" s="7" t="s">
        <v>118</v>
      </c>
      <c r="S51" s="7">
        <v>25</v>
      </c>
      <c r="T51" s="7" t="s">
        <v>93</v>
      </c>
    </row>
  </sheetData>
  <hyperlinks>
    <hyperlink ref="F2" r:id="rId1" xr:uid="{DF8D2C7F-DEFC-440E-AB03-784CCB8F13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6F4C-B9E6-49EA-921A-CD723B6EDB8D}">
  <dimension ref="B2:J8"/>
  <sheetViews>
    <sheetView zoomScale="120" zoomScaleNormal="120" workbookViewId="0">
      <selection activeCell="D9" sqref="D9"/>
    </sheetView>
  </sheetViews>
  <sheetFormatPr defaultRowHeight="14.4"/>
  <cols>
    <col min="3" max="3" width="18.88671875" customWidth="1"/>
    <col min="4" max="4" width="19" customWidth="1"/>
  </cols>
  <sheetData>
    <row r="2" spans="2:10" ht="18" customHeight="1">
      <c r="B2" s="26" t="s">
        <v>503</v>
      </c>
      <c r="C2" s="26"/>
      <c r="D2" s="26"/>
      <c r="E2" s="26"/>
      <c r="F2" s="26"/>
      <c r="G2" s="26"/>
      <c r="H2" s="26"/>
      <c r="I2" s="26"/>
      <c r="J2" s="26"/>
    </row>
    <row r="3" spans="2:10">
      <c r="B3" s="9"/>
    </row>
    <row r="4" spans="2:10">
      <c r="B4" s="25" t="s">
        <v>504</v>
      </c>
      <c r="C4" s="25"/>
      <c r="D4" s="25"/>
      <c r="E4" s="25"/>
      <c r="F4" s="25"/>
      <c r="G4" s="25"/>
      <c r="H4" s="25"/>
      <c r="I4" s="25"/>
      <c r="J4" s="25"/>
    </row>
    <row r="5" spans="2:10">
      <c r="B5" s="25" t="s">
        <v>500</v>
      </c>
      <c r="C5" s="25"/>
      <c r="D5" s="25"/>
      <c r="E5" s="25"/>
      <c r="F5" s="25"/>
      <c r="G5" s="25"/>
      <c r="H5" s="25"/>
      <c r="I5" s="25"/>
      <c r="J5" s="25"/>
    </row>
    <row r="7" spans="2:10">
      <c r="C7" s="10" t="s">
        <v>512</v>
      </c>
      <c r="D7" s="10" t="s">
        <v>513</v>
      </c>
    </row>
    <row r="8" spans="2:10">
      <c r="C8" s="11" t="s">
        <v>264</v>
      </c>
      <c r="D8" s="11">
        <f>VLOOKUP(C8,'Q2'!A1:T51,15,)</f>
        <v>82501.02</v>
      </c>
    </row>
  </sheetData>
  <mergeCells count="3">
    <mergeCell ref="B4:J4"/>
    <mergeCell ref="B2:J2"/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CB7E-672A-4832-BA5C-046FC5C01CA0}">
  <dimension ref="B2:L6"/>
  <sheetViews>
    <sheetView zoomScale="120" zoomScaleNormal="120" workbookViewId="0">
      <selection activeCell="C7" sqref="C7"/>
    </sheetView>
  </sheetViews>
  <sheetFormatPr defaultRowHeight="14.4"/>
  <cols>
    <col min="3" max="3" width="25.5546875" customWidth="1"/>
    <col min="4" max="4" width="23.88671875" customWidth="1"/>
  </cols>
  <sheetData>
    <row r="2" spans="2:12">
      <c r="B2" s="27" t="s">
        <v>514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>
      <c r="B3" s="27" t="s">
        <v>501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r="5" spans="2:12">
      <c r="C5" s="10" t="s">
        <v>512</v>
      </c>
      <c r="D5" s="10" t="s">
        <v>513</v>
      </c>
    </row>
    <row r="6" spans="2:12">
      <c r="C6" s="14" t="s">
        <v>48</v>
      </c>
      <c r="D6" s="11" t="str">
        <f>VLOOKUP(C6,'Q2'!F1:M51,8,FALSE)</f>
        <v>Sales</v>
      </c>
    </row>
  </sheetData>
  <mergeCells count="2">
    <mergeCell ref="B3:L3"/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054-BC74-476F-AF5D-0EEC43CF2EE3}">
  <dimension ref="B2:K6"/>
  <sheetViews>
    <sheetView topLeftCell="B1" zoomScale="120" zoomScaleNormal="120" workbookViewId="0">
      <selection activeCell="E7" sqref="E7"/>
    </sheetView>
  </sheetViews>
  <sheetFormatPr defaultRowHeight="14.4"/>
  <cols>
    <col min="5" max="5" width="17.44140625" customWidth="1"/>
    <col min="6" max="6" width="56.33203125" customWidth="1"/>
  </cols>
  <sheetData>
    <row r="2" spans="2:11">
      <c r="B2" s="27" t="s">
        <v>515</v>
      </c>
      <c r="C2" s="27"/>
      <c r="D2" s="27"/>
      <c r="E2" s="27"/>
      <c r="F2" s="27"/>
      <c r="G2" s="27"/>
      <c r="H2" s="27"/>
      <c r="I2" s="27"/>
      <c r="J2" s="27"/>
      <c r="K2" s="27"/>
    </row>
    <row r="3" spans="2:11">
      <c r="B3" s="27" t="s">
        <v>505</v>
      </c>
      <c r="C3" s="27"/>
      <c r="D3" s="27"/>
      <c r="E3" s="27"/>
      <c r="F3" s="27"/>
      <c r="G3" s="27"/>
      <c r="H3" s="27"/>
      <c r="I3" s="27"/>
      <c r="J3" s="27"/>
      <c r="K3" s="27"/>
    </row>
    <row r="5" spans="2:11">
      <c r="E5" s="10" t="s">
        <v>512</v>
      </c>
      <c r="F5" s="10" t="s">
        <v>513</v>
      </c>
      <c r="H5">
        <v>9</v>
      </c>
    </row>
    <row r="6" spans="2:11">
      <c r="E6" s="11" t="s">
        <v>409</v>
      </c>
      <c r="F6" s="2" t="str">
        <f>VLOOKUP(E6,'Q2'!G1:H51,2,FALSE)</f>
        <v>1370 Perez Summit Suite 245, Millerton, CT 40920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D8E-B95F-46CD-A443-E5CB27D21362}">
  <dimension ref="B2:Q6"/>
  <sheetViews>
    <sheetView zoomScale="110" zoomScaleNormal="110" workbookViewId="0">
      <selection activeCell="F7" sqref="F7"/>
    </sheetView>
  </sheetViews>
  <sheetFormatPr defaultRowHeight="14.4"/>
  <cols>
    <col min="5" max="5" width="15.109375" customWidth="1"/>
    <col min="6" max="6" width="13.88671875" customWidth="1"/>
  </cols>
  <sheetData>
    <row r="2" spans="2:17">
      <c r="B2" s="27" t="s">
        <v>516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7">
      <c r="B3" s="27" t="s">
        <v>521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5" spans="2:17">
      <c r="E5" s="10" t="s">
        <v>512</v>
      </c>
      <c r="F5" s="10" t="s">
        <v>513</v>
      </c>
    </row>
    <row r="6" spans="2:17">
      <c r="E6" s="14" t="s">
        <v>519</v>
      </c>
      <c r="F6" s="19">
        <f>VLOOKUP(LEFT(E6, SEARCH(" ", E6)-1),'Q2'!B1:P51,15,FALSE)</f>
        <v>45500</v>
      </c>
    </row>
  </sheetData>
  <mergeCells count="2">
    <mergeCell ref="B2:O2"/>
    <mergeCell ref="B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40F-9F59-495C-B240-641C1EBCA9F9}">
  <dimension ref="B2:K6"/>
  <sheetViews>
    <sheetView zoomScale="120" zoomScaleNormal="120" workbookViewId="0">
      <selection activeCell="F7" sqref="F7"/>
    </sheetView>
  </sheetViews>
  <sheetFormatPr defaultRowHeight="14.4"/>
  <cols>
    <col min="5" max="5" width="17.5546875" customWidth="1"/>
  </cols>
  <sheetData>
    <row r="2" spans="2:11">
      <c r="B2" s="25" t="s">
        <v>517</v>
      </c>
      <c r="C2" s="25"/>
      <c r="D2" s="25"/>
      <c r="E2" s="25"/>
      <c r="F2" s="25"/>
      <c r="G2" s="25"/>
      <c r="H2" s="25"/>
      <c r="I2" s="25"/>
      <c r="J2" s="25"/>
      <c r="K2" s="25"/>
    </row>
    <row r="3" spans="2:11">
      <c r="B3" s="25" t="s">
        <v>502</v>
      </c>
      <c r="C3" s="25"/>
      <c r="D3" s="25"/>
      <c r="E3" s="25"/>
      <c r="F3" s="25"/>
      <c r="G3" s="25"/>
      <c r="H3" s="25"/>
      <c r="I3" s="25"/>
      <c r="J3" s="25"/>
      <c r="K3" s="25"/>
    </row>
    <row r="5" spans="2:11">
      <c r="E5" s="10" t="s">
        <v>512</v>
      </c>
      <c r="F5" s="10" t="s">
        <v>513</v>
      </c>
    </row>
    <row r="6" spans="2:11">
      <c r="E6" s="11" t="s">
        <v>208</v>
      </c>
      <c r="F6" s="2">
        <f>VLOOKUP(E6,'Q2'!N1:S51,6,FALSE)</f>
        <v>3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BD1-E3D2-45DC-A1DB-43A57DEAE148}">
  <dimension ref="B2:M16"/>
  <sheetViews>
    <sheetView tabSelected="1" zoomScale="120" zoomScaleNormal="120" workbookViewId="0">
      <selection activeCell="F17" sqref="F17"/>
    </sheetView>
  </sheetViews>
  <sheetFormatPr defaultRowHeight="14.4"/>
  <cols>
    <col min="4" max="4" width="12.5546875" bestFit="1" customWidth="1"/>
    <col min="5" max="5" width="15.33203125" customWidth="1"/>
    <col min="6" max="6" width="12.88671875" bestFit="1" customWidth="1"/>
  </cols>
  <sheetData>
    <row r="2" spans="2:13" ht="18">
      <c r="B2" s="26" t="s">
        <v>506</v>
      </c>
      <c r="C2" s="26"/>
      <c r="D2" s="26"/>
      <c r="E2" s="26"/>
      <c r="F2" s="26"/>
    </row>
    <row r="3" spans="2:13">
      <c r="B3" s="9"/>
    </row>
    <row r="4" spans="2:13">
      <c r="B4" s="29" t="s">
        <v>507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3">
      <c r="B5" s="25" t="s">
        <v>508</v>
      </c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2:13">
      <c r="B6" s="9"/>
    </row>
    <row r="7" spans="2:13">
      <c r="D7" s="10" t="s">
        <v>512</v>
      </c>
      <c r="E7" s="30" t="s">
        <v>513</v>
      </c>
      <c r="F7" s="31"/>
    </row>
    <row r="8" spans="2:13">
      <c r="D8" s="14"/>
      <c r="E8" s="14" t="s">
        <v>38</v>
      </c>
      <c r="F8" s="14" t="s">
        <v>36</v>
      </c>
    </row>
    <row r="9" spans="2:13">
      <c r="D9" s="14" t="s">
        <v>413</v>
      </c>
      <c r="E9" s="15">
        <f>VLOOKUP(D9,'Q2'!A1:O51,15,FALSE)</f>
        <v>73589.77</v>
      </c>
      <c r="F9" s="15" t="str">
        <f>VLOOKUP(D9,'Q2'!A1:M51,13,FALSE)</f>
        <v>Marketing</v>
      </c>
    </row>
    <row r="11" spans="2:13">
      <c r="B11" s="29" t="s">
        <v>509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2:13">
      <c r="B12" s="25" t="s">
        <v>510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2:13">
      <c r="B13" s="28" t="s">
        <v>511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5" spans="2:13">
      <c r="D15" s="10" t="s">
        <v>512</v>
      </c>
      <c r="E15" s="10" t="s">
        <v>513</v>
      </c>
      <c r="F15" s="10" t="s">
        <v>520</v>
      </c>
    </row>
    <row r="16" spans="2:13">
      <c r="D16" s="14" t="s">
        <v>347</v>
      </c>
      <c r="E16" s="15">
        <f>VLOOKUP(D16,'Q2'!A1:O51,15,FALSE)</f>
        <v>75560.06</v>
      </c>
      <c r="F16" s="16">
        <f>E16*10%+E16</f>
        <v>83116.065999999992</v>
      </c>
    </row>
  </sheetData>
  <mergeCells count="7">
    <mergeCell ref="B12:M12"/>
    <mergeCell ref="B13:M13"/>
    <mergeCell ref="B5:L5"/>
    <mergeCell ref="B4:L4"/>
    <mergeCell ref="B2:F2"/>
    <mergeCell ref="E7:F7"/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Q2.1</vt:lpstr>
      <vt:lpstr>Q2.2</vt:lpstr>
      <vt:lpstr>Q2.3</vt:lpstr>
      <vt:lpstr>Q2.4</vt:lpstr>
      <vt:lpstr>Q2.5</vt:lpstr>
      <vt:lpstr>Q2.6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Sadashiv Jadhav</cp:lastModifiedBy>
  <dcterms:created xsi:type="dcterms:W3CDTF">2025-08-05T14:19:39Z</dcterms:created>
  <dcterms:modified xsi:type="dcterms:W3CDTF">2025-10-11T10:36:44Z</dcterms:modified>
</cp:coreProperties>
</file>