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/Users/bogdansitkiv/Documents/Гринлайн /"/>
    </mc:Choice>
  </mc:AlternateContent>
  <xr:revisionPtr revIDLastSave="0" documentId="8_{1D2EF579-2F07-4FE2-A2AC-977345D740A9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C36" i="1" s="1"/>
  <c r="C35" i="1"/>
  <c r="C38" i="1" s="1"/>
  <c r="C24" i="1"/>
  <c r="C25" i="1" s="1"/>
  <c r="C23" i="1"/>
  <c r="C13" i="1"/>
  <c r="C26" i="1" l="1"/>
  <c r="C28" i="1" l="1"/>
  <c r="C27" i="1"/>
  <c r="C30" i="1"/>
  <c r="C29" i="1" l="1"/>
  <c r="C31" i="1"/>
  <c r="C32" i="1" s="1"/>
  <c r="C41" i="1" s="1"/>
  <c r="C42" i="1" s="1"/>
  <c r="C44" i="1" s="1"/>
  <c r="C46" i="1" l="1"/>
  <c r="C48" i="1"/>
</calcChain>
</file>

<file path=xl/sharedStrings.xml><?xml version="1.0" encoding="utf-8"?>
<sst xmlns="http://schemas.openxmlformats.org/spreadsheetml/2006/main" count="52" uniqueCount="46">
  <si>
    <t>Анализ рентабельности проекта</t>
  </si>
  <si>
    <t>Наименование проекта:</t>
  </si>
  <si>
    <t>Дата</t>
  </si>
  <si>
    <t>1.</t>
  </si>
  <si>
    <t>Закупка</t>
  </si>
  <si>
    <t>Валюта закупки:</t>
  </si>
  <si>
    <t>Рубли</t>
  </si>
  <si>
    <t>Срок производства (Мес.):</t>
  </si>
  <si>
    <t>Условия оплаты:</t>
  </si>
  <si>
    <t>Предоплата:</t>
  </si>
  <si>
    <t>Перед отгрузкой:</t>
  </si>
  <si>
    <t>2.</t>
  </si>
  <si>
    <t>Продажа</t>
  </si>
  <si>
    <t>Валюта продажи:</t>
  </si>
  <si>
    <t>Продажа с НДС</t>
  </si>
  <si>
    <t>Срок поставки (Мес.):</t>
  </si>
  <si>
    <t>3.</t>
  </si>
  <si>
    <t>Логистика</t>
  </si>
  <si>
    <t>Доставка</t>
  </si>
  <si>
    <t>Отсрочка оплаты заказчика:</t>
  </si>
  <si>
    <t>сроки заменить на дни</t>
  </si>
  <si>
    <t>4.</t>
  </si>
  <si>
    <t>Инвестиции</t>
  </si>
  <si>
    <t>Стоимость денег (Мес.):</t>
  </si>
  <si>
    <t>Предоплата поставщику:</t>
  </si>
  <si>
    <t>Предоплата от заказчика:</t>
  </si>
  <si>
    <t>Авансовый НДС</t>
  </si>
  <si>
    <t>Дельта на предоплату:</t>
  </si>
  <si>
    <t>Дельта на оплату перед отгрузкой:</t>
  </si>
  <si>
    <t>Требуемые средства на предоплату:</t>
  </si>
  <si>
    <t>Требуемые средства на доставку:</t>
  </si>
  <si>
    <t>Стоимость денег на предоплату:</t>
  </si>
  <si>
    <t>Стоимость денег на отгрузку:</t>
  </si>
  <si>
    <t>Итого стоимость денег:</t>
  </si>
  <si>
    <t>5.</t>
  </si>
  <si>
    <t>Прочие расходы</t>
  </si>
  <si>
    <t>Операционная деятельность</t>
  </si>
  <si>
    <t>***</t>
  </si>
  <si>
    <t>Прочие незапланированные</t>
  </si>
  <si>
    <t>Итого прочие расходы:</t>
  </si>
  <si>
    <t>Расчет прибыли проекта</t>
  </si>
  <si>
    <t>Прибыль компании:</t>
  </si>
  <si>
    <t>Прибыль компании за вычетом НДС:</t>
  </si>
  <si>
    <t>Прибыль компании за вычетом налога на прибыль:</t>
  </si>
  <si>
    <t>Рентабильность проекта:</t>
  </si>
  <si>
    <t xml:space="preserve">% доли *** в прибыли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</si>
</sst>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RUB&quot;_-;\-* #,##0.00\ &quot;RUB&quot;_-;_-* &quot;-&quot;??\ &quot;RUB&quot;_-;_-@"/>
    <numFmt numFmtId="165" formatCode="#,##0.00\ &quot;RUB&quot;"/>
    <numFmt numFmtId="166" formatCode="#,##0.00\ [$€-1]"/>
    <numFmt numFmtId="167" formatCode="_-* #,##0.00_р_._-;\-* #,##0.00_р_._-;_-* &quot;-&quot;??_р_._-;_-@"/>
  </numFmts>
  <fonts count="8">
    <font>
      <sz val="8"/>
      <color rgb="FF000000"/>
      <name val="Calibri"/>
      <scheme val="minor"/>
    </font>
    <font>
      <b/>
      <sz val="8"/>
      <color theme="1"/>
      <name val="Arial"/>
      <family val="2"/>
    </font>
    <font>
      <sz val="8"/>
      <name val="Calibri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2C363A"/>
      <name val="Arial"/>
      <family val="2"/>
    </font>
    <font>
      <sz val="8"/>
      <color rgb="FF000000"/>
      <name val="Arial"/>
      <family val="2"/>
    </font>
    <font>
      <b/>
      <u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9" fontId="6" fillId="3" borderId="8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6" fillId="5" borderId="13" xfId="0" applyFont="1" applyFill="1" applyBorder="1" applyAlignment="1">
      <alignment horizontal="left" vertical="center" wrapText="1"/>
    </xf>
    <xf numFmtId="165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center"/>
    </xf>
    <xf numFmtId="165" fontId="3" fillId="6" borderId="18" xfId="0" applyNumberFormat="1" applyFont="1" applyFill="1" applyBorder="1" applyAlignment="1">
      <alignment horizontal="center" vertical="center" wrapText="1"/>
    </xf>
    <xf numFmtId="9" fontId="3" fillId="6" borderId="18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left"/>
    </xf>
    <xf numFmtId="0" fontId="3" fillId="3" borderId="7" xfId="0" applyFont="1" applyFill="1" applyBorder="1" applyAlignment="1">
      <alignment horizontal="center" vertical="center" wrapText="1"/>
    </xf>
    <xf numFmtId="0" fontId="0" fillId="0" borderId="0" xfId="0"/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65" fontId="3" fillId="3" borderId="7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1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2" fillId="0" borderId="4" xfId="0" applyFont="1" applyBorder="1" applyAlignment="1"/>
    <xf numFmtId="165" fontId="4" fillId="3" borderId="7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/>
    <xf numFmtId="0" fontId="2" fillId="0" borderId="12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9"/>
  <sheetViews>
    <sheetView tabSelected="1" workbookViewId="0">
      <selection activeCell="C8" sqref="C8"/>
    </sheetView>
  </sheetViews>
  <sheetFormatPr defaultColWidth="16.6640625" defaultRowHeight="15" customHeight="1"/>
  <cols>
    <col min="1" max="1" width="5.5" customWidth="1"/>
    <col min="2" max="2" width="58.1640625" customWidth="1"/>
    <col min="3" max="3" width="22.1640625" customWidth="1"/>
    <col min="4" max="4" width="19.5" customWidth="1"/>
    <col min="5" max="6" width="23" customWidth="1"/>
    <col min="7" max="7" width="17.1640625" customWidth="1"/>
    <col min="8" max="8" width="38.6640625" customWidth="1"/>
    <col min="9" max="9" width="16" customWidth="1"/>
    <col min="10" max="10" width="25.1640625" customWidth="1"/>
    <col min="11" max="11" width="16.1640625" customWidth="1"/>
    <col min="12" max="26" width="10.1640625" customWidth="1"/>
  </cols>
  <sheetData>
    <row r="1" spans="1:26" ht="10.5" customHeight="1">
      <c r="A1" s="1"/>
      <c r="B1" s="63" t="s">
        <v>0</v>
      </c>
      <c r="C1" s="57"/>
      <c r="D1" s="57"/>
      <c r="E1" s="57"/>
      <c r="F1" s="58"/>
      <c r="G1" s="52" t="s">
        <v>1</v>
      </c>
      <c r="H1" s="53"/>
      <c r="I1" s="54"/>
      <c r="J1" s="55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64"/>
      <c r="C2" s="65"/>
      <c r="D2" s="65"/>
      <c r="E2" s="65"/>
      <c r="F2" s="66"/>
      <c r="G2" s="53"/>
      <c r="H2" s="53"/>
      <c r="I2" s="55"/>
      <c r="J2" s="55"/>
      <c r="K2" s="2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1.25" customHeight="1">
      <c r="A3" s="7"/>
      <c r="B3" s="8" t="s">
        <v>2</v>
      </c>
      <c r="C3" s="42"/>
      <c r="D3" s="2"/>
      <c r="E3" s="2"/>
      <c r="F3" s="2"/>
      <c r="G3" s="2"/>
      <c r="H3" s="2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.5" customHeight="1">
      <c r="A4" s="7" t="s">
        <v>3</v>
      </c>
      <c r="B4" s="56" t="s">
        <v>4</v>
      </c>
      <c r="C4" s="57"/>
      <c r="D4" s="57"/>
      <c r="E4" s="57"/>
      <c r="F4" s="58"/>
      <c r="G4" s="2"/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7"/>
      <c r="B5" s="9" t="s">
        <v>5</v>
      </c>
      <c r="C5" s="10" t="s">
        <v>6</v>
      </c>
      <c r="D5" s="11"/>
      <c r="E5" s="11"/>
      <c r="F5" s="12"/>
      <c r="G5" s="2"/>
      <c r="H5" s="2"/>
      <c r="I5" s="2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0.5" customHeight="1">
      <c r="A6" s="7"/>
      <c r="B6" s="9" t="s">
        <v>4</v>
      </c>
      <c r="C6" s="59">
        <v>2000000</v>
      </c>
      <c r="D6" s="55"/>
      <c r="E6" s="55"/>
      <c r="F6" s="13"/>
      <c r="G6" s="2"/>
      <c r="H6" s="2"/>
      <c r="I6" s="2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0.5" customHeight="1">
      <c r="A7" s="7"/>
      <c r="B7" s="9" t="s">
        <v>7</v>
      </c>
      <c r="C7" s="40">
        <v>7</v>
      </c>
      <c r="D7" s="2"/>
      <c r="E7" s="2"/>
      <c r="F7" s="13"/>
      <c r="G7" s="2"/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0.5" customHeight="1">
      <c r="A8" s="7"/>
      <c r="B8" s="14" t="s">
        <v>8</v>
      </c>
      <c r="C8" s="43" t="s">
        <v>9</v>
      </c>
      <c r="D8" s="15">
        <v>0.5</v>
      </c>
      <c r="E8" s="44" t="s">
        <v>10</v>
      </c>
      <c r="F8" s="16">
        <v>0.5</v>
      </c>
      <c r="G8" s="2"/>
      <c r="H8" s="2"/>
      <c r="I8" s="2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0.5" customHeight="1">
      <c r="A9" s="7"/>
      <c r="B9" s="8"/>
      <c r="C9" s="17"/>
      <c r="D9" s="17"/>
      <c r="E9" s="17"/>
      <c r="F9" s="1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0.5" customHeight="1">
      <c r="A10" s="7" t="s">
        <v>11</v>
      </c>
      <c r="B10" s="56" t="s">
        <v>12</v>
      </c>
      <c r="C10" s="57"/>
      <c r="D10" s="57"/>
      <c r="E10" s="57"/>
      <c r="F10" s="58"/>
      <c r="G10" s="2"/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0.5" customHeight="1">
      <c r="A11" s="7"/>
      <c r="B11" s="9" t="s">
        <v>13</v>
      </c>
      <c r="C11" s="7" t="s">
        <v>6</v>
      </c>
      <c r="D11" s="2"/>
      <c r="E11" s="11"/>
      <c r="F11" s="12"/>
      <c r="G11" s="2"/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0.5" customHeight="1">
      <c r="A12" s="7"/>
      <c r="B12" s="9" t="s">
        <v>14</v>
      </c>
      <c r="C12" s="59">
        <v>3000000</v>
      </c>
      <c r="D12" s="55"/>
      <c r="E12" s="55"/>
      <c r="F12" s="13"/>
      <c r="G12" s="2"/>
      <c r="H12" s="2"/>
      <c r="I12" s="2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0.5" customHeight="1">
      <c r="A13" s="7"/>
      <c r="B13" s="9" t="s">
        <v>15</v>
      </c>
      <c r="C13" s="45">
        <f>C7+C18</f>
        <v>8</v>
      </c>
      <c r="D13" s="2"/>
      <c r="E13" s="2"/>
      <c r="F13" s="13"/>
      <c r="G13" s="2"/>
      <c r="H13" s="2"/>
      <c r="I13" s="2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0.5" customHeight="1">
      <c r="A14" s="7"/>
      <c r="B14" s="14" t="s">
        <v>8</v>
      </c>
      <c r="C14" s="43" t="s">
        <v>9</v>
      </c>
      <c r="D14" s="15">
        <v>0.5</v>
      </c>
      <c r="E14" s="44" t="s">
        <v>10</v>
      </c>
      <c r="F14" s="16">
        <v>0.5</v>
      </c>
      <c r="G14" s="2"/>
      <c r="H14" s="2"/>
      <c r="I14" s="2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0.5" customHeight="1">
      <c r="A15" s="7"/>
      <c r="B15" s="8"/>
      <c r="C15" s="17"/>
      <c r="D15" s="17"/>
      <c r="E15" s="17"/>
      <c r="F15" s="2"/>
      <c r="G15" s="2"/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.5" customHeight="1">
      <c r="A16" s="7" t="s">
        <v>16</v>
      </c>
      <c r="B16" s="56" t="s">
        <v>17</v>
      </c>
      <c r="C16" s="57"/>
      <c r="D16" s="57"/>
      <c r="E16" s="57"/>
      <c r="F16" s="58"/>
      <c r="G16" s="2"/>
      <c r="H16" s="2"/>
      <c r="I16" s="2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0.5" customHeight="1">
      <c r="A17" s="7"/>
      <c r="B17" s="9" t="s">
        <v>18</v>
      </c>
      <c r="C17" s="46">
        <v>50000</v>
      </c>
      <c r="D17" s="2"/>
      <c r="E17" s="2"/>
      <c r="F17" s="13"/>
      <c r="G17" s="2"/>
      <c r="H17" s="2"/>
      <c r="I17" s="2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0.5" customHeight="1">
      <c r="A18" s="7"/>
      <c r="B18" s="9" t="s">
        <v>15</v>
      </c>
      <c r="C18" s="40">
        <v>1</v>
      </c>
      <c r="D18" s="2"/>
      <c r="E18" s="2"/>
      <c r="F18" s="13"/>
      <c r="G18" s="2"/>
      <c r="H18" s="2"/>
      <c r="I18" s="2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0.5" customHeight="1">
      <c r="A19" s="7"/>
      <c r="B19" s="14" t="s">
        <v>19</v>
      </c>
      <c r="C19" s="18">
        <v>1</v>
      </c>
      <c r="D19" s="47"/>
      <c r="E19" s="47"/>
      <c r="F19" s="48"/>
      <c r="G19" s="2"/>
      <c r="H19" s="2"/>
      <c r="I19" s="2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0.5" customHeight="1">
      <c r="A20" s="7"/>
      <c r="B20" s="8"/>
      <c r="C20" s="17"/>
      <c r="D20" s="17"/>
      <c r="E20" s="17"/>
      <c r="F20" s="2"/>
      <c r="G20" s="2"/>
      <c r="H20" s="2" t="s">
        <v>20</v>
      </c>
      <c r="I20" s="2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0.5" customHeight="1">
      <c r="A21" s="7" t="s">
        <v>21</v>
      </c>
      <c r="B21" s="60" t="s">
        <v>22</v>
      </c>
      <c r="C21" s="61"/>
      <c r="D21" s="61"/>
      <c r="E21" s="61"/>
      <c r="F21" s="62"/>
      <c r="G21" s="2"/>
      <c r="H21" s="2"/>
      <c r="I21" s="2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0.5" customHeight="1">
      <c r="A22" s="7"/>
      <c r="B22" s="19" t="s">
        <v>23</v>
      </c>
      <c r="C22" s="20">
        <v>7.0000000000000007E-2</v>
      </c>
      <c r="D22" s="2"/>
      <c r="E22" s="2"/>
      <c r="F22" s="21"/>
      <c r="G22" s="2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0.5" customHeight="1">
      <c r="A23" s="7"/>
      <c r="B23" s="19" t="s">
        <v>24</v>
      </c>
      <c r="C23" s="22">
        <f>C6*D8</f>
        <v>1000000</v>
      </c>
      <c r="D23" s="2"/>
      <c r="E23" s="2"/>
      <c r="F23" s="21"/>
      <c r="G23" s="2"/>
      <c r="H23" s="2"/>
      <c r="I23" s="2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0.5" customHeight="1">
      <c r="A24" s="7"/>
      <c r="B24" s="19" t="s">
        <v>25</v>
      </c>
      <c r="C24" s="22">
        <f>C12*D14</f>
        <v>1500000</v>
      </c>
      <c r="D24" s="23"/>
      <c r="E24" s="2"/>
      <c r="F24" s="21"/>
      <c r="G24" s="2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0.5" customHeight="1">
      <c r="A25" s="7"/>
      <c r="B25" s="19" t="s">
        <v>26</v>
      </c>
      <c r="C25" s="22">
        <f>C24-C24/1.2</f>
        <v>250000</v>
      </c>
      <c r="D25" s="23"/>
      <c r="E25" s="2"/>
      <c r="F25" s="21"/>
      <c r="G25" s="2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0.5" customHeight="1">
      <c r="A26" s="7"/>
      <c r="B26" s="19" t="s">
        <v>27</v>
      </c>
      <c r="C26" s="22">
        <f>-(C23-(C24-C25))</f>
        <v>250000</v>
      </c>
      <c r="D26" s="2"/>
      <c r="E26" s="2"/>
      <c r="F26" s="21"/>
      <c r="G26" s="2"/>
      <c r="H26" s="2"/>
      <c r="I26" s="2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0.5" customHeight="1">
      <c r="A27" s="7"/>
      <c r="B27" s="24" t="s">
        <v>28</v>
      </c>
      <c r="C27" s="25">
        <f>C26-C6*F8</f>
        <v>-750000</v>
      </c>
      <c r="D27" s="26"/>
      <c r="E27" s="26"/>
      <c r="F27" s="27"/>
      <c r="G27" s="2"/>
      <c r="H27" s="2"/>
      <c r="I27" s="2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0.5" customHeight="1">
      <c r="A28" s="7"/>
      <c r="B28" s="19" t="s">
        <v>29</v>
      </c>
      <c r="C28" s="28">
        <f>IF(C26&gt;0,0,C26)</f>
        <v>0</v>
      </c>
      <c r="D28" s="2"/>
      <c r="E28" s="2"/>
      <c r="F28" s="21"/>
      <c r="G28" s="2"/>
      <c r="H28" s="2"/>
      <c r="I28" s="2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0.5" customHeight="1">
      <c r="A29" s="7"/>
      <c r="B29" s="19" t="s">
        <v>30</v>
      </c>
      <c r="C29" s="28">
        <f>IF(C27&lt;0,C17,IF((C17-C27)&lt;0,0,C17-C27))</f>
        <v>50000</v>
      </c>
      <c r="D29" s="2"/>
      <c r="E29" s="2"/>
      <c r="F29" s="21"/>
      <c r="G29" s="2"/>
      <c r="H29" s="2"/>
      <c r="I29" s="2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0.5" customHeight="1">
      <c r="A30" s="7"/>
      <c r="B30" s="19" t="s">
        <v>31</v>
      </c>
      <c r="C30" s="22">
        <f>IF(C26&gt;0,0,C26*C22*(C13+C19))</f>
        <v>0</v>
      </c>
      <c r="D30" s="2"/>
      <c r="E30" s="2"/>
      <c r="F30" s="21"/>
      <c r="G30" s="2"/>
      <c r="H30" s="2"/>
      <c r="I30" s="2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0.5" customHeight="1">
      <c r="A31" s="7"/>
      <c r="B31" s="19" t="s">
        <v>32</v>
      </c>
      <c r="C31" s="22">
        <f>IF(C27&gt;0,0,C27*C22*(C18+C19))</f>
        <v>-105000.00000000001</v>
      </c>
      <c r="D31" s="2"/>
      <c r="E31" s="2"/>
      <c r="F31" s="21"/>
      <c r="G31" s="2"/>
      <c r="H31" s="2"/>
      <c r="I31" s="2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0.5" customHeight="1">
      <c r="A32" s="7"/>
      <c r="B32" s="29" t="s">
        <v>33</v>
      </c>
      <c r="C32" s="30">
        <f>-(C30+C31-(C29*C22*(C18+C19)))</f>
        <v>112000.00000000001</v>
      </c>
      <c r="D32" s="31"/>
      <c r="E32" s="31"/>
      <c r="F32" s="32"/>
      <c r="G32" s="2"/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0.5" customHeight="1">
      <c r="A33" s="7"/>
      <c r="B33" s="8"/>
      <c r="C33" s="17"/>
      <c r="D33" s="17"/>
      <c r="E33" s="17"/>
      <c r="F33" s="2"/>
      <c r="G33" s="2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0.5" customHeight="1">
      <c r="A34" s="7" t="s">
        <v>34</v>
      </c>
      <c r="B34" s="56" t="s">
        <v>35</v>
      </c>
      <c r="C34" s="57"/>
      <c r="D34" s="57"/>
      <c r="E34" s="57"/>
      <c r="F34" s="58"/>
      <c r="G34" s="2"/>
      <c r="H34" s="2"/>
      <c r="I34" s="2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0.5" customHeight="1">
      <c r="A35" s="7"/>
      <c r="B35" s="9" t="s">
        <v>36</v>
      </c>
      <c r="C35" s="22">
        <f>C12*D35</f>
        <v>120000</v>
      </c>
      <c r="D35" s="20">
        <v>0.04</v>
      </c>
      <c r="E35" s="2"/>
      <c r="F35" s="13"/>
      <c r="G35" s="2"/>
      <c r="H35" s="2"/>
      <c r="I35" s="2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0.5" customHeight="1">
      <c r="A36" s="7"/>
      <c r="B36" s="9" t="s">
        <v>37</v>
      </c>
      <c r="C36" s="49">
        <f>E36</f>
        <v>250000</v>
      </c>
      <c r="D36" s="33">
        <v>0.1</v>
      </c>
      <c r="E36" s="2">
        <f>C12/1.2*D36</f>
        <v>250000</v>
      </c>
      <c r="F36" s="41"/>
      <c r="G36" s="34"/>
      <c r="H36" s="5"/>
      <c r="I36" s="5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0.5" customHeight="1">
      <c r="A37" s="7"/>
      <c r="B37" s="9" t="s">
        <v>38</v>
      </c>
      <c r="C37" s="49">
        <v>0</v>
      </c>
      <c r="D37" s="2"/>
      <c r="E37" s="2"/>
      <c r="F37" s="13"/>
      <c r="G37" s="35"/>
      <c r="H37" s="5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0.5" customHeight="1">
      <c r="A38" s="7"/>
      <c r="B38" s="14" t="s">
        <v>39</v>
      </c>
      <c r="C38" s="50">
        <f>SUM(C35:C37)</f>
        <v>370000</v>
      </c>
      <c r="D38" s="51"/>
      <c r="E38" s="47"/>
      <c r="F38" s="48"/>
      <c r="G38" s="5"/>
      <c r="H38" s="5"/>
      <c r="I38" s="5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1.25" customHeight="1">
      <c r="A39" s="4"/>
      <c r="B39" s="5"/>
      <c r="C39" s="36"/>
      <c r="D39" s="36"/>
      <c r="E39" s="5"/>
      <c r="F39" s="5"/>
      <c r="G39" s="4"/>
      <c r="H39" s="5"/>
      <c r="I39" s="5"/>
      <c r="J39" s="4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1.25" customHeight="1">
      <c r="A40" s="4"/>
      <c r="B40" s="56" t="s">
        <v>40</v>
      </c>
      <c r="C40" s="57"/>
      <c r="D40" s="57"/>
      <c r="E40" s="57"/>
      <c r="F40" s="58"/>
      <c r="G40" s="36"/>
      <c r="H40" s="5"/>
      <c r="I40" s="5"/>
      <c r="J40" s="4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1.25" customHeight="1">
      <c r="A41" s="4"/>
      <c r="B41" s="9" t="s">
        <v>41</v>
      </c>
      <c r="C41" s="22">
        <f>C12-(C6+C32+C38+C29)</f>
        <v>468000</v>
      </c>
      <c r="D41" s="20"/>
      <c r="E41" s="2"/>
      <c r="F41" s="13"/>
      <c r="G41" s="4"/>
      <c r="H41" s="5"/>
      <c r="I41" s="5"/>
      <c r="J41" s="4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1.25" customHeight="1">
      <c r="A42" s="4"/>
      <c r="B42" s="9" t="s">
        <v>42</v>
      </c>
      <c r="C42" s="22">
        <f>C41/1.2</f>
        <v>390000</v>
      </c>
      <c r="D42" s="20"/>
      <c r="E42" s="2"/>
      <c r="F42" s="13"/>
      <c r="G42" s="4"/>
      <c r="H42" s="5"/>
      <c r="I42" s="5"/>
      <c r="J42" s="4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1.25" customHeight="1">
      <c r="A43" s="4"/>
      <c r="B43" s="9"/>
      <c r="C43" s="22"/>
      <c r="D43" s="20"/>
      <c r="E43" s="2"/>
      <c r="F43" s="13"/>
      <c r="G43" s="4"/>
      <c r="H43" s="5"/>
      <c r="I43" s="5"/>
      <c r="J43" s="4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1.25" customHeight="1">
      <c r="A44" s="4"/>
      <c r="B44" s="9" t="s">
        <v>43</v>
      </c>
      <c r="C44" s="37">
        <f>C42/1.25</f>
        <v>312000</v>
      </c>
      <c r="D44" s="20"/>
      <c r="E44" s="2"/>
      <c r="F44" s="13"/>
      <c r="G44" s="4"/>
      <c r="H44" s="5"/>
      <c r="I44" s="5"/>
      <c r="J44" s="4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1.25" customHeight="1">
      <c r="A45" s="4"/>
      <c r="B45" s="9"/>
      <c r="C45" s="22"/>
      <c r="D45" s="20"/>
      <c r="E45" s="2"/>
      <c r="F45" s="13"/>
      <c r="G45" s="4"/>
      <c r="H45" s="5"/>
      <c r="I45" s="5"/>
      <c r="J45" s="4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1.25" customHeight="1">
      <c r="A46" s="4"/>
      <c r="B46" s="9" t="s">
        <v>44</v>
      </c>
      <c r="C46" s="38">
        <f>C44/(C12/1.2)</f>
        <v>0.12479999999999999</v>
      </c>
      <c r="D46" s="20"/>
      <c r="E46" s="2"/>
      <c r="F46" s="13"/>
      <c r="G46" s="4"/>
      <c r="H46" s="5"/>
      <c r="I46" s="5"/>
      <c r="J46" s="4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1.25" customHeight="1">
      <c r="A47" s="4"/>
      <c r="B47" s="9"/>
      <c r="C47" s="22"/>
      <c r="D47" s="20"/>
      <c r="E47" s="2"/>
      <c r="F47" s="13"/>
      <c r="G47" s="4"/>
      <c r="H47" s="5"/>
      <c r="I47" s="5"/>
      <c r="J47" s="4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1.25" customHeight="1">
      <c r="A48" s="4"/>
      <c r="B48" s="9" t="s">
        <v>45</v>
      </c>
      <c r="C48" s="38">
        <f>C36/C44</f>
        <v>0.80128205128205132</v>
      </c>
      <c r="D48" s="20"/>
      <c r="E48" s="2"/>
      <c r="F48" s="13"/>
      <c r="G48" s="4"/>
      <c r="H48" s="5"/>
      <c r="I48" s="5"/>
      <c r="J48" s="4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1.25" customHeight="1">
      <c r="A49" s="4"/>
      <c r="B49" s="14"/>
      <c r="C49" s="50"/>
      <c r="D49" s="51"/>
      <c r="E49" s="47"/>
      <c r="F49" s="48"/>
      <c r="G49" s="36"/>
      <c r="H49" s="39"/>
      <c r="I49" s="5"/>
      <c r="J49" s="4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1.25" customHeight="1">
      <c r="A50" s="4"/>
      <c r="B50" s="5"/>
      <c r="C50" s="5"/>
      <c r="D50" s="5"/>
      <c r="E50" s="5"/>
      <c r="F50" s="5"/>
      <c r="G50" s="5"/>
      <c r="H50" s="5"/>
      <c r="I50" s="5"/>
      <c r="J50" s="4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1.25" customHeight="1">
      <c r="A51" s="4"/>
      <c r="B51" s="5"/>
      <c r="C51" s="5"/>
      <c r="D51" s="5"/>
      <c r="E51" s="5"/>
      <c r="F51" s="5"/>
      <c r="G51" s="5"/>
      <c r="H51" s="5"/>
      <c r="I51" s="5"/>
      <c r="J51" s="4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1.25" customHeight="1">
      <c r="A52" s="4"/>
      <c r="B52" s="5"/>
      <c r="C52" s="5"/>
      <c r="D52" s="5"/>
      <c r="E52" s="5"/>
      <c r="F52" s="5"/>
      <c r="G52" s="5"/>
      <c r="H52" s="5"/>
      <c r="I52" s="5"/>
      <c r="J52" s="4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1.25" customHeight="1">
      <c r="A53" s="4"/>
      <c r="B53" s="5"/>
      <c r="C53" s="5"/>
      <c r="D53" s="5"/>
      <c r="E53" s="5"/>
      <c r="F53" s="5"/>
      <c r="G53" s="5"/>
      <c r="H53" s="5"/>
      <c r="I53" s="5"/>
      <c r="J53" s="4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1.25" customHeight="1">
      <c r="A54" s="4"/>
      <c r="B54" s="5"/>
      <c r="C54" s="5"/>
      <c r="D54" s="5"/>
      <c r="E54" s="5"/>
      <c r="F54" s="5"/>
      <c r="G54" s="5"/>
      <c r="H54" s="5"/>
      <c r="I54" s="5"/>
      <c r="J54" s="4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1.25" customHeight="1">
      <c r="A55" s="4"/>
      <c r="B55" s="5"/>
      <c r="C55" s="5"/>
      <c r="D55" s="5"/>
      <c r="E55" s="5"/>
      <c r="F55" s="5"/>
      <c r="G55" s="5"/>
      <c r="H55" s="5"/>
      <c r="I55" s="5"/>
      <c r="J55" s="4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1.25" customHeight="1">
      <c r="A56" s="4"/>
      <c r="B56" s="5"/>
      <c r="C56" s="5"/>
      <c r="D56" s="5"/>
      <c r="E56" s="5"/>
      <c r="F56" s="5"/>
      <c r="G56" s="5"/>
      <c r="H56" s="5"/>
      <c r="I56" s="5"/>
      <c r="J56" s="4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1.25" customHeight="1">
      <c r="A57" s="4"/>
      <c r="B57" s="5"/>
      <c r="C57" s="5"/>
      <c r="D57" s="5"/>
      <c r="E57" s="5"/>
      <c r="F57" s="5"/>
      <c r="G57" s="5"/>
      <c r="H57" s="5"/>
      <c r="I57" s="5"/>
      <c r="J57" s="4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1.25" customHeight="1">
      <c r="A58" s="4"/>
      <c r="B58" s="5"/>
      <c r="C58" s="5"/>
      <c r="D58" s="5"/>
      <c r="E58" s="5"/>
      <c r="F58" s="5"/>
      <c r="G58" s="5"/>
      <c r="H58" s="5"/>
      <c r="I58" s="5"/>
      <c r="J58" s="4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1.25" customHeight="1">
      <c r="A59" s="4"/>
      <c r="B59" s="5"/>
      <c r="C59" s="5"/>
      <c r="D59" s="5"/>
      <c r="E59" s="5"/>
      <c r="F59" s="5"/>
      <c r="G59" s="5"/>
      <c r="H59" s="5"/>
      <c r="I59" s="5"/>
      <c r="J59" s="4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1.25" customHeight="1">
      <c r="A60" s="4"/>
      <c r="B60" s="5"/>
      <c r="C60" s="5"/>
      <c r="D60" s="5"/>
      <c r="E60" s="5"/>
      <c r="F60" s="5"/>
      <c r="G60" s="5"/>
      <c r="H60" s="5"/>
      <c r="I60" s="5"/>
      <c r="J60" s="4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1.25" customHeight="1">
      <c r="A61" s="4"/>
      <c r="B61" s="5"/>
      <c r="C61" s="5"/>
      <c r="D61" s="5"/>
      <c r="E61" s="5"/>
      <c r="F61" s="5"/>
      <c r="G61" s="5"/>
      <c r="H61" s="5"/>
      <c r="I61" s="5"/>
      <c r="J61" s="4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1.25" customHeight="1">
      <c r="A62" s="4"/>
      <c r="B62" s="5"/>
      <c r="C62" s="5"/>
      <c r="D62" s="5"/>
      <c r="E62" s="5"/>
      <c r="F62" s="5"/>
      <c r="G62" s="5"/>
      <c r="H62" s="5"/>
      <c r="I62" s="5"/>
      <c r="J62" s="4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1.25" customHeight="1">
      <c r="A63" s="4"/>
      <c r="B63" s="5"/>
      <c r="C63" s="5"/>
      <c r="D63" s="5"/>
      <c r="E63" s="5"/>
      <c r="F63" s="5"/>
      <c r="G63" s="5"/>
      <c r="H63" s="5"/>
      <c r="I63" s="5"/>
      <c r="J63" s="4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1.25" customHeight="1">
      <c r="A64" s="4"/>
      <c r="B64" s="5"/>
      <c r="C64" s="5"/>
      <c r="D64" s="5"/>
      <c r="E64" s="5"/>
      <c r="F64" s="5"/>
      <c r="G64" s="5"/>
      <c r="H64" s="5"/>
      <c r="I64" s="5"/>
      <c r="J64" s="4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1.25" customHeight="1">
      <c r="A65" s="4"/>
      <c r="B65" s="5"/>
      <c r="C65" s="5"/>
      <c r="D65" s="5"/>
      <c r="E65" s="5"/>
      <c r="F65" s="5"/>
      <c r="G65" s="5"/>
      <c r="H65" s="5"/>
      <c r="I65" s="5"/>
      <c r="J65" s="4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1.25" customHeight="1">
      <c r="A66" s="4"/>
      <c r="B66" s="5"/>
      <c r="C66" s="5"/>
      <c r="D66" s="5"/>
      <c r="E66" s="5"/>
      <c r="F66" s="5"/>
      <c r="G66" s="5"/>
      <c r="H66" s="5"/>
      <c r="I66" s="5"/>
      <c r="J66" s="4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1.25" customHeight="1">
      <c r="A67" s="4"/>
      <c r="B67" s="5"/>
      <c r="C67" s="5"/>
      <c r="D67" s="5"/>
      <c r="E67" s="5"/>
      <c r="F67" s="5"/>
      <c r="G67" s="5"/>
      <c r="H67" s="5"/>
      <c r="I67" s="5"/>
      <c r="J67" s="4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1.25" customHeight="1">
      <c r="A68" s="4"/>
      <c r="B68" s="5"/>
      <c r="C68" s="5"/>
      <c r="D68" s="5"/>
      <c r="E68" s="5"/>
      <c r="F68" s="5"/>
      <c r="G68" s="5"/>
      <c r="H68" s="5"/>
      <c r="I68" s="5"/>
      <c r="J68" s="4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1.25" customHeight="1">
      <c r="A69" s="4"/>
      <c r="B69" s="5"/>
      <c r="C69" s="5"/>
      <c r="D69" s="5"/>
      <c r="E69" s="5"/>
      <c r="F69" s="5"/>
      <c r="G69" s="5"/>
      <c r="H69" s="5"/>
      <c r="I69" s="5"/>
      <c r="J69" s="4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1.25" customHeight="1">
      <c r="A70" s="4"/>
      <c r="B70" s="5"/>
      <c r="C70" s="5"/>
      <c r="D70" s="5"/>
      <c r="E70" s="5"/>
      <c r="F70" s="5"/>
      <c r="G70" s="5"/>
      <c r="H70" s="5"/>
      <c r="I70" s="5"/>
      <c r="J70" s="4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1.25" customHeight="1">
      <c r="A71" s="4"/>
      <c r="B71" s="5"/>
      <c r="C71" s="5"/>
      <c r="D71" s="5"/>
      <c r="E71" s="5"/>
      <c r="F71" s="5"/>
      <c r="G71" s="5"/>
      <c r="H71" s="5"/>
      <c r="I71" s="5"/>
      <c r="J71" s="4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1.25" customHeight="1">
      <c r="A72" s="4"/>
      <c r="B72" s="5"/>
      <c r="C72" s="5"/>
      <c r="D72" s="5"/>
      <c r="E72" s="5"/>
      <c r="F72" s="5"/>
      <c r="G72" s="5"/>
      <c r="H72" s="5"/>
      <c r="I72" s="5"/>
      <c r="J72" s="4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1.25" customHeight="1">
      <c r="A73" s="4"/>
      <c r="B73" s="5"/>
      <c r="C73" s="5"/>
      <c r="D73" s="5"/>
      <c r="E73" s="5"/>
      <c r="F73" s="5"/>
      <c r="G73" s="5"/>
      <c r="H73" s="5"/>
      <c r="I73" s="5"/>
      <c r="J73" s="4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1.25" customHeight="1">
      <c r="A74" s="4"/>
      <c r="B74" s="5"/>
      <c r="C74" s="5"/>
      <c r="D74" s="5"/>
      <c r="E74" s="5"/>
      <c r="F74" s="5"/>
      <c r="G74" s="5"/>
      <c r="H74" s="5"/>
      <c r="I74" s="5"/>
      <c r="J74" s="4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1.25" customHeight="1">
      <c r="A75" s="4"/>
      <c r="B75" s="5"/>
      <c r="C75" s="5"/>
      <c r="D75" s="5"/>
      <c r="E75" s="5"/>
      <c r="F75" s="5"/>
      <c r="G75" s="5"/>
      <c r="H75" s="5"/>
      <c r="I75" s="5"/>
      <c r="J75" s="4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1.25" customHeight="1">
      <c r="A76" s="4"/>
      <c r="B76" s="5"/>
      <c r="C76" s="5"/>
      <c r="D76" s="5"/>
      <c r="E76" s="5"/>
      <c r="F76" s="5"/>
      <c r="G76" s="5"/>
      <c r="H76" s="5"/>
      <c r="I76" s="5"/>
      <c r="J76" s="4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1.25" customHeight="1">
      <c r="A77" s="4"/>
      <c r="B77" s="5"/>
      <c r="C77" s="5"/>
      <c r="D77" s="5"/>
      <c r="E77" s="5"/>
      <c r="F77" s="5"/>
      <c r="G77" s="5"/>
      <c r="H77" s="5"/>
      <c r="I77" s="5"/>
      <c r="J77" s="4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1.25" customHeight="1">
      <c r="A78" s="4"/>
      <c r="B78" s="5"/>
      <c r="C78" s="5"/>
      <c r="D78" s="5"/>
      <c r="E78" s="5"/>
      <c r="F78" s="5"/>
      <c r="G78" s="5"/>
      <c r="H78" s="5"/>
      <c r="I78" s="5"/>
      <c r="J78" s="4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1.25" customHeight="1">
      <c r="A79" s="4"/>
      <c r="B79" s="5"/>
      <c r="C79" s="5"/>
      <c r="D79" s="5"/>
      <c r="E79" s="5"/>
      <c r="F79" s="5"/>
      <c r="G79" s="5"/>
      <c r="H79" s="5"/>
      <c r="I79" s="5"/>
      <c r="J79" s="4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1.25" customHeight="1">
      <c r="A80" s="4"/>
      <c r="B80" s="5"/>
      <c r="C80" s="5"/>
      <c r="D80" s="5"/>
      <c r="E80" s="5"/>
      <c r="F80" s="5"/>
      <c r="G80" s="5"/>
      <c r="H80" s="5"/>
      <c r="I80" s="5"/>
      <c r="J80" s="4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1.25" customHeight="1">
      <c r="A81" s="4"/>
      <c r="B81" s="5"/>
      <c r="C81" s="5"/>
      <c r="D81" s="5"/>
      <c r="E81" s="5"/>
      <c r="F81" s="5"/>
      <c r="G81" s="5"/>
      <c r="H81" s="5"/>
      <c r="I81" s="5"/>
      <c r="J81" s="4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1.25" customHeight="1">
      <c r="A82" s="4"/>
      <c r="B82" s="5"/>
      <c r="C82" s="5"/>
      <c r="D82" s="5"/>
      <c r="E82" s="5"/>
      <c r="F82" s="5"/>
      <c r="G82" s="5"/>
      <c r="H82" s="5"/>
      <c r="I82" s="5"/>
      <c r="J82" s="4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1.25" customHeight="1">
      <c r="A83" s="4"/>
      <c r="B83" s="5"/>
      <c r="C83" s="5"/>
      <c r="D83" s="5"/>
      <c r="E83" s="5"/>
      <c r="F83" s="5"/>
      <c r="G83" s="5"/>
      <c r="H83" s="5"/>
      <c r="I83" s="5"/>
      <c r="J83" s="4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1.25" customHeight="1">
      <c r="A84" s="4"/>
      <c r="B84" s="5"/>
      <c r="C84" s="5"/>
      <c r="D84" s="5"/>
      <c r="E84" s="5"/>
      <c r="F84" s="5"/>
      <c r="G84" s="5"/>
      <c r="H84" s="5"/>
      <c r="I84" s="5"/>
      <c r="J84" s="4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1.25" customHeight="1">
      <c r="A85" s="4"/>
      <c r="B85" s="5"/>
      <c r="C85" s="5"/>
      <c r="D85" s="5"/>
      <c r="E85" s="5"/>
      <c r="F85" s="5"/>
      <c r="G85" s="5"/>
      <c r="H85" s="5"/>
      <c r="I85" s="5"/>
      <c r="J85" s="4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1.25" customHeight="1">
      <c r="A86" s="4"/>
      <c r="B86" s="5"/>
      <c r="C86" s="5"/>
      <c r="D86" s="5"/>
      <c r="E86" s="5"/>
      <c r="F86" s="5"/>
      <c r="G86" s="5"/>
      <c r="H86" s="5"/>
      <c r="I86" s="5"/>
      <c r="J86" s="4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1.25" customHeight="1">
      <c r="A87" s="4"/>
      <c r="B87" s="5"/>
      <c r="C87" s="5"/>
      <c r="D87" s="5"/>
      <c r="E87" s="5"/>
      <c r="F87" s="5"/>
      <c r="G87" s="5"/>
      <c r="H87" s="5"/>
      <c r="I87" s="5"/>
      <c r="J87" s="4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1.25" customHeight="1">
      <c r="A88" s="4"/>
      <c r="B88" s="5"/>
      <c r="C88" s="5"/>
      <c r="D88" s="5"/>
      <c r="E88" s="5"/>
      <c r="F88" s="5"/>
      <c r="G88" s="5"/>
      <c r="H88" s="5"/>
      <c r="I88" s="5"/>
      <c r="J88" s="4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1.25" customHeight="1">
      <c r="A89" s="4"/>
      <c r="B89" s="5"/>
      <c r="C89" s="5"/>
      <c r="D89" s="5"/>
      <c r="E89" s="5"/>
      <c r="F89" s="5"/>
      <c r="G89" s="5"/>
      <c r="H89" s="5"/>
      <c r="I89" s="5"/>
      <c r="J89" s="4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1.25" customHeight="1">
      <c r="A90" s="4"/>
      <c r="B90" s="5"/>
      <c r="C90" s="5"/>
      <c r="D90" s="5"/>
      <c r="E90" s="5"/>
      <c r="F90" s="5"/>
      <c r="G90" s="5"/>
      <c r="H90" s="5"/>
      <c r="I90" s="5"/>
      <c r="J90" s="4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1.25" customHeight="1">
      <c r="A91" s="4"/>
      <c r="B91" s="5"/>
      <c r="C91" s="5"/>
      <c r="D91" s="5"/>
      <c r="E91" s="5"/>
      <c r="F91" s="5"/>
      <c r="G91" s="5"/>
      <c r="H91" s="5"/>
      <c r="I91" s="5"/>
      <c r="J91" s="4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1.25" customHeight="1">
      <c r="A92" s="4"/>
      <c r="B92" s="5"/>
      <c r="C92" s="5"/>
      <c r="D92" s="5"/>
      <c r="E92" s="5"/>
      <c r="F92" s="5"/>
      <c r="G92" s="5"/>
      <c r="H92" s="5"/>
      <c r="I92" s="5"/>
      <c r="J92" s="4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1.25" customHeight="1">
      <c r="A93" s="4"/>
      <c r="B93" s="5"/>
      <c r="C93" s="5"/>
      <c r="D93" s="5"/>
      <c r="E93" s="5"/>
      <c r="F93" s="5"/>
      <c r="G93" s="5"/>
      <c r="H93" s="5"/>
      <c r="I93" s="5"/>
      <c r="J93" s="4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1.25" customHeight="1">
      <c r="A94" s="4"/>
      <c r="B94" s="5"/>
      <c r="C94" s="5"/>
      <c r="D94" s="5"/>
      <c r="E94" s="5"/>
      <c r="F94" s="5"/>
      <c r="G94" s="5"/>
      <c r="H94" s="5"/>
      <c r="I94" s="5"/>
      <c r="J94" s="4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1.25" customHeight="1">
      <c r="A95" s="4"/>
      <c r="B95" s="5"/>
      <c r="C95" s="5"/>
      <c r="D95" s="5"/>
      <c r="E95" s="5"/>
      <c r="F95" s="5"/>
      <c r="G95" s="5"/>
      <c r="H95" s="5"/>
      <c r="I95" s="5"/>
      <c r="J95" s="4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1.25" customHeight="1">
      <c r="A96" s="4"/>
      <c r="B96" s="5"/>
      <c r="C96" s="5"/>
      <c r="D96" s="5"/>
      <c r="E96" s="5"/>
      <c r="F96" s="5"/>
      <c r="G96" s="5"/>
      <c r="H96" s="5"/>
      <c r="I96" s="5"/>
      <c r="J96" s="4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1.25" customHeight="1">
      <c r="A97" s="4"/>
      <c r="B97" s="5"/>
      <c r="C97" s="5"/>
      <c r="D97" s="5"/>
      <c r="E97" s="5"/>
      <c r="F97" s="5"/>
      <c r="G97" s="5"/>
      <c r="H97" s="5"/>
      <c r="I97" s="5"/>
      <c r="J97" s="4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1.25" customHeight="1">
      <c r="A98" s="4"/>
      <c r="B98" s="5"/>
      <c r="C98" s="5"/>
      <c r="D98" s="5"/>
      <c r="E98" s="5"/>
      <c r="F98" s="5"/>
      <c r="G98" s="5"/>
      <c r="H98" s="5"/>
      <c r="I98" s="5"/>
      <c r="J98" s="4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1.25" customHeight="1">
      <c r="A99" s="4"/>
      <c r="B99" s="5"/>
      <c r="C99" s="5"/>
      <c r="D99" s="5"/>
      <c r="E99" s="5"/>
      <c r="F99" s="5"/>
      <c r="G99" s="5"/>
      <c r="H99" s="5"/>
      <c r="I99" s="5"/>
      <c r="J99" s="4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1.25" customHeight="1">
      <c r="A100" s="4"/>
      <c r="B100" s="5"/>
      <c r="C100" s="5"/>
      <c r="D100" s="5"/>
      <c r="E100" s="5"/>
      <c r="F100" s="5"/>
      <c r="G100" s="5"/>
      <c r="H100" s="5"/>
      <c r="I100" s="5"/>
      <c r="J100" s="4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1.25" customHeight="1">
      <c r="A101" s="4"/>
      <c r="B101" s="5"/>
      <c r="C101" s="5"/>
      <c r="D101" s="5"/>
      <c r="E101" s="5"/>
      <c r="F101" s="5"/>
      <c r="G101" s="5"/>
      <c r="H101" s="5"/>
      <c r="I101" s="5"/>
      <c r="J101" s="4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1.25" customHeight="1">
      <c r="A102" s="4"/>
      <c r="B102" s="5"/>
      <c r="C102" s="5"/>
      <c r="D102" s="5"/>
      <c r="E102" s="5"/>
      <c r="F102" s="5"/>
      <c r="G102" s="5"/>
      <c r="H102" s="5"/>
      <c r="I102" s="5"/>
      <c r="J102" s="4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1.25" customHeight="1">
      <c r="A103" s="4"/>
      <c r="B103" s="5"/>
      <c r="C103" s="5"/>
      <c r="D103" s="5"/>
      <c r="E103" s="5"/>
      <c r="F103" s="5"/>
      <c r="G103" s="5"/>
      <c r="H103" s="5"/>
      <c r="I103" s="5"/>
      <c r="J103" s="4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1.25" customHeight="1">
      <c r="A104" s="4"/>
      <c r="B104" s="5"/>
      <c r="C104" s="5"/>
      <c r="D104" s="5"/>
      <c r="E104" s="5"/>
      <c r="F104" s="5"/>
      <c r="G104" s="5"/>
      <c r="H104" s="5"/>
      <c r="I104" s="5"/>
      <c r="J104" s="4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1.25" customHeight="1">
      <c r="A105" s="4"/>
      <c r="B105" s="5"/>
      <c r="C105" s="5"/>
      <c r="D105" s="5"/>
      <c r="E105" s="5"/>
      <c r="F105" s="5"/>
      <c r="G105" s="5"/>
      <c r="H105" s="5"/>
      <c r="I105" s="5"/>
      <c r="J105" s="4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1.25" customHeight="1">
      <c r="A106" s="4"/>
      <c r="B106" s="5"/>
      <c r="C106" s="5"/>
      <c r="D106" s="5"/>
      <c r="E106" s="5"/>
      <c r="F106" s="5"/>
      <c r="G106" s="5"/>
      <c r="H106" s="5"/>
      <c r="I106" s="5"/>
      <c r="J106" s="4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1.25" customHeight="1">
      <c r="A107" s="4"/>
      <c r="B107" s="5"/>
      <c r="C107" s="5"/>
      <c r="D107" s="5"/>
      <c r="E107" s="5"/>
      <c r="F107" s="5"/>
      <c r="G107" s="5"/>
      <c r="H107" s="5"/>
      <c r="I107" s="5"/>
      <c r="J107" s="4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1.25" customHeight="1">
      <c r="A108" s="4"/>
      <c r="B108" s="5"/>
      <c r="C108" s="5"/>
      <c r="D108" s="5"/>
      <c r="E108" s="5"/>
      <c r="F108" s="5"/>
      <c r="G108" s="5"/>
      <c r="H108" s="5"/>
      <c r="I108" s="5"/>
      <c r="J108" s="4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1.25" customHeight="1">
      <c r="A109" s="4"/>
      <c r="B109" s="5"/>
      <c r="C109" s="5"/>
      <c r="D109" s="5"/>
      <c r="E109" s="5"/>
      <c r="F109" s="5"/>
      <c r="G109" s="5"/>
      <c r="H109" s="5"/>
      <c r="I109" s="5"/>
      <c r="J109" s="4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1.25" customHeight="1">
      <c r="A110" s="4"/>
      <c r="B110" s="5"/>
      <c r="C110" s="5"/>
      <c r="D110" s="5"/>
      <c r="E110" s="5"/>
      <c r="F110" s="5"/>
      <c r="G110" s="5"/>
      <c r="H110" s="5"/>
      <c r="I110" s="5"/>
      <c r="J110" s="4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1.25" customHeight="1">
      <c r="A111" s="4"/>
      <c r="B111" s="5"/>
      <c r="C111" s="5"/>
      <c r="D111" s="5"/>
      <c r="E111" s="5"/>
      <c r="F111" s="5"/>
      <c r="G111" s="5"/>
      <c r="H111" s="5"/>
      <c r="I111" s="5"/>
      <c r="J111" s="4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1.25" customHeight="1">
      <c r="A112" s="4"/>
      <c r="B112" s="5"/>
      <c r="C112" s="5"/>
      <c r="D112" s="5"/>
      <c r="E112" s="5"/>
      <c r="F112" s="5"/>
      <c r="G112" s="5"/>
      <c r="H112" s="5"/>
      <c r="I112" s="5"/>
      <c r="J112" s="4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1.25" customHeight="1">
      <c r="A113" s="4"/>
      <c r="B113" s="5"/>
      <c r="C113" s="5"/>
      <c r="D113" s="5"/>
      <c r="E113" s="5"/>
      <c r="F113" s="5"/>
      <c r="G113" s="5"/>
      <c r="H113" s="5"/>
      <c r="I113" s="5"/>
      <c r="J113" s="4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1.25" customHeight="1">
      <c r="A114" s="4"/>
      <c r="B114" s="5"/>
      <c r="C114" s="5"/>
      <c r="D114" s="5"/>
      <c r="E114" s="5"/>
      <c r="F114" s="5"/>
      <c r="G114" s="5"/>
      <c r="H114" s="5"/>
      <c r="I114" s="5"/>
      <c r="J114" s="4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1.25" customHeight="1">
      <c r="A115" s="4"/>
      <c r="B115" s="5"/>
      <c r="C115" s="5"/>
      <c r="D115" s="5"/>
      <c r="E115" s="5"/>
      <c r="F115" s="5"/>
      <c r="G115" s="5"/>
      <c r="H115" s="5"/>
      <c r="I115" s="5"/>
      <c r="J115" s="4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1.25" customHeight="1">
      <c r="A116" s="4"/>
      <c r="B116" s="5"/>
      <c r="C116" s="5"/>
      <c r="D116" s="5"/>
      <c r="E116" s="5"/>
      <c r="F116" s="5"/>
      <c r="G116" s="5"/>
      <c r="H116" s="5"/>
      <c r="I116" s="5"/>
      <c r="J116" s="4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1.25" customHeight="1">
      <c r="A117" s="4"/>
      <c r="B117" s="5"/>
      <c r="C117" s="5"/>
      <c r="D117" s="5"/>
      <c r="E117" s="5"/>
      <c r="F117" s="5"/>
      <c r="G117" s="5"/>
      <c r="H117" s="5"/>
      <c r="I117" s="5"/>
      <c r="J117" s="4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1.25" customHeight="1">
      <c r="A118" s="4"/>
      <c r="B118" s="5"/>
      <c r="C118" s="5"/>
      <c r="D118" s="5"/>
      <c r="E118" s="5"/>
      <c r="F118" s="5"/>
      <c r="G118" s="5"/>
      <c r="H118" s="5"/>
      <c r="I118" s="5"/>
      <c r="J118" s="4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1.25" customHeight="1">
      <c r="A119" s="4"/>
      <c r="B119" s="5"/>
      <c r="C119" s="5"/>
      <c r="D119" s="5"/>
      <c r="E119" s="5"/>
      <c r="F119" s="5"/>
      <c r="G119" s="5"/>
      <c r="H119" s="5"/>
      <c r="I119" s="5"/>
      <c r="J119" s="4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1.25" customHeight="1">
      <c r="A120" s="4"/>
      <c r="B120" s="5"/>
      <c r="C120" s="5"/>
      <c r="D120" s="5"/>
      <c r="E120" s="5"/>
      <c r="F120" s="5"/>
      <c r="G120" s="5"/>
      <c r="H120" s="5"/>
      <c r="I120" s="5"/>
      <c r="J120" s="4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1.25" customHeight="1">
      <c r="A121" s="4"/>
      <c r="B121" s="5"/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1.25" customHeight="1">
      <c r="A122" s="4"/>
      <c r="B122" s="5"/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1.25" customHeight="1">
      <c r="A123" s="4"/>
      <c r="B123" s="5"/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1.25" customHeight="1">
      <c r="A124" s="4"/>
      <c r="B124" s="5"/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1.25" customHeight="1">
      <c r="A125" s="4"/>
      <c r="B125" s="5"/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1.25" customHeight="1">
      <c r="A126" s="4"/>
      <c r="B126" s="5"/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1.25" customHeight="1">
      <c r="A127" s="4"/>
      <c r="B127" s="5"/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1.25" customHeight="1">
      <c r="A128" s="4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1.25" customHeight="1">
      <c r="A129" s="4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1.25" customHeight="1">
      <c r="A130" s="4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1.25" customHeight="1">
      <c r="A131" s="4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1.25" customHeight="1">
      <c r="A132" s="4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1.25" customHeight="1">
      <c r="A133" s="4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1.25" customHeight="1">
      <c r="A134" s="4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1.25" customHeight="1">
      <c r="A135" s="4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1.25" customHeight="1">
      <c r="A136" s="4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1.25" customHeight="1">
      <c r="A137" s="4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1.25" customHeight="1">
      <c r="A138" s="4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1.25" customHeight="1">
      <c r="A139" s="4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1.25" customHeight="1">
      <c r="A140" s="4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1.25" customHeight="1">
      <c r="A141" s="4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1.25" customHeight="1">
      <c r="A142" s="4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1.25" customHeight="1">
      <c r="A143" s="4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1.25" customHeight="1">
      <c r="A144" s="4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1.25" customHeight="1">
      <c r="A145" s="4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1.25" customHeight="1">
      <c r="A146" s="4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1.25" customHeight="1">
      <c r="A147" s="4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1.25" customHeight="1">
      <c r="A148" s="4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1.25" customHeight="1">
      <c r="A149" s="4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1.25" customHeight="1">
      <c r="A150" s="4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1.25" customHeight="1">
      <c r="A151" s="4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1.25" customHeight="1">
      <c r="A152" s="4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1.25" customHeight="1">
      <c r="A153" s="4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1.25" customHeight="1">
      <c r="A154" s="4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1.25" customHeight="1">
      <c r="A155" s="4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1.25" customHeight="1">
      <c r="A156" s="4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1.25" customHeight="1">
      <c r="A157" s="4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1.25" customHeight="1">
      <c r="A158" s="4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1.25" customHeight="1">
      <c r="A159" s="4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1.25" customHeight="1">
      <c r="A160" s="4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1.25" customHeight="1">
      <c r="A161" s="4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1.25" customHeight="1">
      <c r="A162" s="4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1.25" customHeight="1">
      <c r="A163" s="4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1.25" customHeight="1">
      <c r="A164" s="4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1.25" customHeight="1">
      <c r="A165" s="4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1.25" customHeight="1">
      <c r="A166" s="4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1.25" customHeight="1">
      <c r="A167" s="4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1.25" customHeight="1">
      <c r="A168" s="4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1.25" customHeight="1">
      <c r="A169" s="4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1.25" customHeight="1">
      <c r="A170" s="4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1.25" customHeight="1">
      <c r="A171" s="4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1.25" customHeight="1">
      <c r="A172" s="4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1.25" customHeight="1">
      <c r="A173" s="4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1.25" customHeight="1">
      <c r="A174" s="4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1.25" customHeight="1">
      <c r="A175" s="4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1.25" customHeight="1">
      <c r="A176" s="4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1.25" customHeight="1">
      <c r="A177" s="4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1.25" customHeight="1">
      <c r="A178" s="4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1.25" customHeight="1">
      <c r="A179" s="4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1.25" customHeight="1">
      <c r="A180" s="4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1.25" customHeight="1">
      <c r="A181" s="4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1.25" customHeight="1">
      <c r="A182" s="4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1.25" customHeight="1">
      <c r="A183" s="4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1.25" customHeight="1">
      <c r="A184" s="4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1.25" customHeight="1">
      <c r="A185" s="4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1.25" customHeight="1">
      <c r="A186" s="4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1.25" customHeight="1">
      <c r="A187" s="4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1.25" customHeight="1">
      <c r="A188" s="4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1.25" customHeight="1">
      <c r="A189" s="4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1.25" customHeight="1">
      <c r="A190" s="4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1.25" customHeight="1">
      <c r="A191" s="4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1.25" customHeight="1">
      <c r="A192" s="4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1.25" customHeight="1">
      <c r="A193" s="4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1.25" customHeight="1">
      <c r="A194" s="4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1.25" customHeight="1">
      <c r="A195" s="4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1.25" customHeight="1">
      <c r="A196" s="4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1.25" customHeight="1">
      <c r="A197" s="4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1.25" customHeight="1">
      <c r="A198" s="4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1.25" customHeight="1">
      <c r="A199" s="4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1.25" customHeight="1">
      <c r="A200" s="4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1.25" customHeight="1">
      <c r="A201" s="4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1.25" customHeight="1">
      <c r="A202" s="4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1.25" customHeight="1">
      <c r="A203" s="4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1.25" customHeight="1">
      <c r="A204" s="4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1.25" customHeight="1">
      <c r="A205" s="4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1.25" customHeight="1">
      <c r="A206" s="4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1.25" customHeight="1">
      <c r="A207" s="4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1.25" customHeight="1">
      <c r="A208" s="4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1.25" customHeight="1">
      <c r="A209" s="4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1.25" customHeight="1">
      <c r="A210" s="4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1.25" customHeight="1">
      <c r="A211" s="4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1.25" customHeight="1">
      <c r="A212" s="4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1.25" customHeight="1">
      <c r="A213" s="4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1.25" customHeight="1">
      <c r="A214" s="4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1.25" customHeight="1">
      <c r="A215" s="4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1.25" customHeight="1">
      <c r="A216" s="4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1.25" customHeight="1">
      <c r="A217" s="4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1.25" customHeight="1">
      <c r="A218" s="4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1.25" customHeight="1">
      <c r="A219" s="4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1.25" customHeight="1">
      <c r="A220" s="4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1.25" customHeight="1">
      <c r="A221" s="4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1.25" customHeight="1">
      <c r="A222" s="4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1.25" customHeight="1">
      <c r="A223" s="4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1.25" customHeight="1">
      <c r="A224" s="4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1.25" customHeight="1">
      <c r="A225" s="4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1.25" customHeight="1">
      <c r="A226" s="4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1.25" customHeight="1">
      <c r="A227" s="4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1.25" customHeight="1">
      <c r="A228" s="4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1.25" customHeight="1">
      <c r="A229" s="4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1.25" customHeight="1">
      <c r="A230" s="4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1.25" customHeight="1">
      <c r="A231" s="4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1.25" customHeight="1">
      <c r="A232" s="4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1.25" customHeight="1">
      <c r="A233" s="4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1.25" customHeight="1">
      <c r="A234" s="4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1.25" customHeight="1">
      <c r="A235" s="4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1.25" customHeight="1">
      <c r="A236" s="4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1.25" customHeight="1">
      <c r="A237" s="4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1.25" customHeight="1">
      <c r="A238" s="4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1.25" customHeight="1">
      <c r="A239" s="4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1.25" customHeight="1">
      <c r="A240" s="4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1.25" customHeight="1">
      <c r="A241" s="4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1.25" customHeight="1">
      <c r="A242" s="4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1.25" customHeight="1">
      <c r="A243" s="4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1.25" customHeight="1">
      <c r="A244" s="4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1.25" customHeight="1">
      <c r="A245" s="4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1.25" customHeight="1">
      <c r="A246" s="4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1.25" customHeight="1">
      <c r="A247" s="4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1.25" customHeight="1">
      <c r="A248" s="4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1.25" customHeight="1">
      <c r="A249" s="4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1.25" customHeight="1">
      <c r="A250" s="4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1.25" customHeight="1">
      <c r="A251" s="4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1.25" customHeight="1">
      <c r="A252" s="4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1.25" customHeight="1">
      <c r="A253" s="4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1.25" customHeight="1">
      <c r="A254" s="4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1.25" customHeight="1">
      <c r="A255" s="4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1.25" customHeight="1">
      <c r="A256" s="4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1.25" customHeight="1">
      <c r="A257" s="4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1.25" customHeight="1">
      <c r="A258" s="4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1.25" customHeight="1">
      <c r="A259" s="4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1.25" customHeight="1">
      <c r="A260" s="4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1.25" customHeight="1">
      <c r="A261" s="4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1.25" customHeight="1">
      <c r="A262" s="4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1.25" customHeight="1">
      <c r="A263" s="4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1.25" customHeight="1">
      <c r="A264" s="4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1.25" customHeight="1">
      <c r="A265" s="4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1.25" customHeight="1">
      <c r="A266" s="4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1.25" customHeight="1">
      <c r="A267" s="4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1.25" customHeight="1">
      <c r="A268" s="4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1.25" customHeight="1">
      <c r="A269" s="4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1.25" customHeight="1">
      <c r="A270" s="4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1.25" customHeight="1">
      <c r="A271" s="4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1.25" customHeight="1">
      <c r="A272" s="4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1.25" customHeight="1">
      <c r="A273" s="4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1.25" customHeight="1">
      <c r="A274" s="4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1.25" customHeight="1">
      <c r="A275" s="4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1.25" customHeight="1">
      <c r="A276" s="4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1.25" customHeight="1">
      <c r="A277" s="4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1.25" customHeight="1">
      <c r="A278" s="4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1.25" customHeight="1">
      <c r="A279" s="4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1.25" customHeight="1">
      <c r="A280" s="4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1.25" customHeight="1">
      <c r="A281" s="4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1.25" customHeight="1">
      <c r="A282" s="4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1.25" customHeight="1">
      <c r="A283" s="4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1.25" customHeight="1">
      <c r="A284" s="4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1.25" customHeight="1">
      <c r="A285" s="4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1.25" customHeight="1">
      <c r="A286" s="4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1.25" customHeight="1">
      <c r="A287" s="4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1.25" customHeight="1">
      <c r="A288" s="4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1.25" customHeight="1">
      <c r="A289" s="4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1.25" customHeight="1">
      <c r="A290" s="4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1.25" customHeight="1">
      <c r="A291" s="4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1.25" customHeight="1">
      <c r="A292" s="4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1.25" customHeight="1">
      <c r="A293" s="4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1.25" customHeight="1">
      <c r="A294" s="4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1.25" customHeight="1">
      <c r="A295" s="4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1.25" customHeight="1">
      <c r="A296" s="4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1.25" customHeight="1">
      <c r="A297" s="4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1.25" customHeight="1">
      <c r="A298" s="4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1.25" customHeight="1">
      <c r="A299" s="4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1.25" customHeight="1">
      <c r="A300" s="4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1.25" customHeight="1">
      <c r="A301" s="4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1.25" customHeight="1">
      <c r="A302" s="4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1.25" customHeight="1">
      <c r="A303" s="4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1.25" customHeight="1">
      <c r="A304" s="4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1.25" customHeight="1">
      <c r="A305" s="4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1.25" customHeight="1">
      <c r="A306" s="4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1.25" customHeight="1">
      <c r="A307" s="4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1.25" customHeight="1">
      <c r="A308" s="4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1.25" customHeight="1">
      <c r="A309" s="4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1.25" customHeight="1">
      <c r="A310" s="4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1.25" customHeight="1">
      <c r="A311" s="4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1.25" customHeight="1">
      <c r="A312" s="4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1.25" customHeight="1">
      <c r="A313" s="4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1.25" customHeight="1">
      <c r="A314" s="4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1.25" customHeight="1">
      <c r="A315" s="4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1.25" customHeight="1">
      <c r="A316" s="4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1.25" customHeight="1">
      <c r="A317" s="4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1.25" customHeight="1">
      <c r="A318" s="4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1.25" customHeight="1">
      <c r="A319" s="4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1.25" customHeight="1">
      <c r="A320" s="4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1.25" customHeight="1">
      <c r="A321" s="4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1.25" customHeight="1">
      <c r="A322" s="4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1.25" customHeight="1">
      <c r="A323" s="4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1.25" customHeight="1">
      <c r="A324" s="4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1.25" customHeight="1">
      <c r="A325" s="4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1.25" customHeight="1">
      <c r="A326" s="4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1.25" customHeight="1">
      <c r="A327" s="4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1.25" customHeight="1">
      <c r="A328" s="4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1.25" customHeight="1">
      <c r="A329" s="4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1.25" customHeight="1">
      <c r="A330" s="4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1.25" customHeight="1">
      <c r="A331" s="4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1.25" customHeight="1">
      <c r="A332" s="4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1.25" customHeight="1">
      <c r="A333" s="4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1.25" customHeight="1">
      <c r="A334" s="4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1.25" customHeight="1">
      <c r="A335" s="4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1.25" customHeight="1">
      <c r="A336" s="4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1.25" customHeight="1">
      <c r="A337" s="4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1.25" customHeight="1">
      <c r="A338" s="4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1.25" customHeight="1">
      <c r="A339" s="4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1.25" customHeight="1">
      <c r="A340" s="4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1.25" customHeight="1">
      <c r="A341" s="4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1.25" customHeight="1">
      <c r="A342" s="4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1.25" customHeight="1">
      <c r="A343" s="4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1.25" customHeight="1">
      <c r="A344" s="4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1.25" customHeight="1">
      <c r="A345" s="4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1.25" customHeight="1">
      <c r="A346" s="4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1.25" customHeight="1">
      <c r="A347" s="4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1.25" customHeight="1">
      <c r="A348" s="4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1.25" customHeight="1">
      <c r="A349" s="4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1.25" customHeight="1">
      <c r="A350" s="4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1.25" customHeight="1">
      <c r="A351" s="4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1.25" customHeight="1">
      <c r="A352" s="4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1.25" customHeight="1">
      <c r="A353" s="4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1.25" customHeight="1">
      <c r="A354" s="4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1.25" customHeight="1">
      <c r="A355" s="4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1.25" customHeight="1">
      <c r="A356" s="4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1.25" customHeight="1">
      <c r="A357" s="4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1.25" customHeight="1">
      <c r="A358" s="4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1.25" customHeight="1">
      <c r="A359" s="4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1.25" customHeight="1">
      <c r="A360" s="4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1.25" customHeight="1">
      <c r="A361" s="4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1.25" customHeight="1">
      <c r="A362" s="4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1.25" customHeight="1">
      <c r="A363" s="4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1.25" customHeight="1">
      <c r="A364" s="4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1.25" customHeight="1">
      <c r="A365" s="4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1.25" customHeight="1">
      <c r="A366" s="4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1.25" customHeight="1">
      <c r="A367" s="4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1.25" customHeight="1">
      <c r="A368" s="4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1.25" customHeight="1">
      <c r="A369" s="4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1.25" customHeight="1">
      <c r="A370" s="4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1.25" customHeight="1">
      <c r="A371" s="4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1.25" customHeight="1">
      <c r="A372" s="4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1.25" customHeight="1">
      <c r="A373" s="4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1.25" customHeight="1">
      <c r="A374" s="4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1.25" customHeight="1">
      <c r="A375" s="4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1.25" customHeight="1">
      <c r="A376" s="4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1.25" customHeight="1">
      <c r="A377" s="4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1.25" customHeight="1">
      <c r="A378" s="4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1.25" customHeight="1">
      <c r="A379" s="4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1.25" customHeight="1">
      <c r="A380" s="4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1.25" customHeight="1">
      <c r="A381" s="4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1.25" customHeight="1">
      <c r="A382" s="4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1.25" customHeight="1">
      <c r="A383" s="4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1.25" customHeight="1">
      <c r="A384" s="4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1.25" customHeight="1">
      <c r="A385" s="4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1.25" customHeight="1">
      <c r="A386" s="4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1.25" customHeight="1">
      <c r="A387" s="4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1.25" customHeight="1">
      <c r="A388" s="4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1.25" customHeight="1">
      <c r="A389" s="4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1.25" customHeight="1">
      <c r="A390" s="4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1.25" customHeight="1">
      <c r="A391" s="4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1.25" customHeight="1">
      <c r="A392" s="4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1.25" customHeight="1">
      <c r="A393" s="4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1.25" customHeight="1">
      <c r="A394" s="4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1.25" customHeight="1">
      <c r="A395" s="4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1.25" customHeight="1">
      <c r="A396" s="4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1.25" customHeight="1">
      <c r="A397" s="4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1.25" customHeight="1">
      <c r="A398" s="4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1.25" customHeight="1">
      <c r="A399" s="4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1.25" customHeight="1">
      <c r="A400" s="4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1.25" customHeight="1">
      <c r="A401" s="4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1.25" customHeight="1">
      <c r="A402" s="4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1.25" customHeight="1">
      <c r="A403" s="4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1.25" customHeight="1">
      <c r="A404" s="4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1.25" customHeight="1">
      <c r="A405" s="4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1.25" customHeight="1">
      <c r="A406" s="4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1.25" customHeight="1">
      <c r="A407" s="4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1.25" customHeight="1">
      <c r="A408" s="4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1.25" customHeight="1">
      <c r="A409" s="4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1.25" customHeight="1">
      <c r="A410" s="4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1.25" customHeight="1">
      <c r="A411" s="4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1.25" customHeight="1">
      <c r="A412" s="4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1.25" customHeight="1">
      <c r="A413" s="4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1.25" customHeight="1">
      <c r="A414" s="4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1.25" customHeight="1">
      <c r="A415" s="4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1.25" customHeight="1">
      <c r="A416" s="4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1.25" customHeight="1">
      <c r="A417" s="4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1.25" customHeight="1">
      <c r="A418" s="4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1.25" customHeight="1">
      <c r="A419" s="4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1.25" customHeight="1">
      <c r="A420" s="4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1.25" customHeight="1">
      <c r="A421" s="4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1.25" customHeight="1">
      <c r="A422" s="4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1.25" customHeight="1">
      <c r="A423" s="4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1.25" customHeight="1">
      <c r="A424" s="4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1.25" customHeight="1">
      <c r="A425" s="4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1.25" customHeight="1">
      <c r="A426" s="4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1.25" customHeight="1">
      <c r="A427" s="4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1.25" customHeight="1">
      <c r="A428" s="4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1.25" customHeight="1">
      <c r="A429" s="4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1.25" customHeight="1">
      <c r="A430" s="4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1.25" customHeight="1">
      <c r="A431" s="4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1.25" customHeight="1">
      <c r="A432" s="4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1.25" customHeight="1">
      <c r="A433" s="4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1.25" customHeight="1">
      <c r="A434" s="4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1.25" customHeight="1">
      <c r="A435" s="4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1.25" customHeight="1">
      <c r="A436" s="4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1.25" customHeight="1">
      <c r="A437" s="4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1.25" customHeight="1">
      <c r="A438" s="4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1.25" customHeight="1">
      <c r="A439" s="4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1.25" customHeight="1">
      <c r="A440" s="4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1.25" customHeight="1">
      <c r="A441" s="4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1.25" customHeight="1">
      <c r="A442" s="4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1.25" customHeight="1">
      <c r="A443" s="4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1.25" customHeight="1">
      <c r="A444" s="4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1.25" customHeight="1">
      <c r="A445" s="4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1.25" customHeight="1">
      <c r="A446" s="4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1.25" customHeight="1">
      <c r="A447" s="4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1.25" customHeight="1">
      <c r="A448" s="4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1.25" customHeight="1">
      <c r="A449" s="4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1.25" customHeight="1">
      <c r="A450" s="4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1.25" customHeight="1">
      <c r="A451" s="4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1.25" customHeight="1">
      <c r="A452" s="4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1.25" customHeight="1">
      <c r="A453" s="4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1.25" customHeight="1">
      <c r="A454" s="4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1.25" customHeight="1">
      <c r="A455" s="4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1.25" customHeight="1">
      <c r="A456" s="4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1.25" customHeight="1">
      <c r="A457" s="4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1.25" customHeight="1">
      <c r="A458" s="4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1.25" customHeight="1">
      <c r="A459" s="4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1.25" customHeight="1">
      <c r="A460" s="4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1.25" customHeight="1">
      <c r="A461" s="4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1.25" customHeight="1">
      <c r="A462" s="4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1.25" customHeight="1">
      <c r="A463" s="4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1.25" customHeight="1">
      <c r="A464" s="4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1.25" customHeight="1">
      <c r="A465" s="4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1.25" customHeight="1">
      <c r="A466" s="4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1.25" customHeight="1">
      <c r="A467" s="4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1.25" customHeight="1">
      <c r="A468" s="4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1.25" customHeight="1">
      <c r="A469" s="4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1.25" customHeight="1">
      <c r="A470" s="4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1.25" customHeight="1">
      <c r="A471" s="4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1.25" customHeight="1">
      <c r="A472" s="4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1.25" customHeight="1">
      <c r="A473" s="4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1.25" customHeight="1">
      <c r="A474" s="4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1.25" customHeight="1">
      <c r="A475" s="4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1.25" customHeight="1">
      <c r="A476" s="4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1.25" customHeight="1">
      <c r="A477" s="4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1.25" customHeight="1">
      <c r="A478" s="4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1.25" customHeight="1">
      <c r="A479" s="4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1.25" customHeight="1">
      <c r="A480" s="4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1.25" customHeight="1">
      <c r="A481" s="4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1.25" customHeight="1">
      <c r="A482" s="4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1.25" customHeight="1">
      <c r="A483" s="4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1.25" customHeight="1">
      <c r="A484" s="4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1.25" customHeight="1">
      <c r="A485" s="4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1.25" customHeight="1">
      <c r="A486" s="4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1.25" customHeight="1">
      <c r="A487" s="4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1.25" customHeight="1">
      <c r="A488" s="4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1.25" customHeight="1">
      <c r="A489" s="4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1.25" customHeight="1">
      <c r="A490" s="4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1.25" customHeight="1">
      <c r="A491" s="4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1.25" customHeight="1">
      <c r="A492" s="4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1.25" customHeight="1">
      <c r="A493" s="4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1.25" customHeight="1">
      <c r="A494" s="4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1.25" customHeight="1">
      <c r="A495" s="4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1.25" customHeight="1">
      <c r="A496" s="4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1.25" customHeight="1">
      <c r="A497" s="4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1.25" customHeight="1">
      <c r="A498" s="4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1.25" customHeight="1">
      <c r="A499" s="4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1.25" customHeight="1">
      <c r="A500" s="4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1.25" customHeight="1">
      <c r="A501" s="4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1.25" customHeight="1">
      <c r="A502" s="4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1.25" customHeight="1">
      <c r="A503" s="4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1.25" customHeight="1">
      <c r="A504" s="4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1.25" customHeight="1">
      <c r="A505" s="4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1.25" customHeight="1">
      <c r="A506" s="4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1.25" customHeight="1">
      <c r="A507" s="4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1.25" customHeight="1">
      <c r="A508" s="4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1.25" customHeight="1">
      <c r="A509" s="4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1.25" customHeight="1">
      <c r="A510" s="4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1.25" customHeight="1">
      <c r="A511" s="4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1.25" customHeight="1">
      <c r="A512" s="4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1.25" customHeight="1">
      <c r="A513" s="4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1.25" customHeight="1">
      <c r="A514" s="4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1.25" customHeight="1">
      <c r="A515" s="4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1.25" customHeight="1">
      <c r="A516" s="4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1.25" customHeight="1">
      <c r="A517" s="4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1.25" customHeight="1">
      <c r="A518" s="4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1.25" customHeight="1">
      <c r="A519" s="4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1.25" customHeight="1">
      <c r="A520" s="4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1.25" customHeight="1">
      <c r="A521" s="4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1.25" customHeight="1">
      <c r="A522" s="4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1.25" customHeight="1">
      <c r="A523" s="4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1.25" customHeight="1">
      <c r="A524" s="4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1.25" customHeight="1">
      <c r="A525" s="4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1.25" customHeight="1">
      <c r="A526" s="4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1.25" customHeight="1">
      <c r="A527" s="4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1.25" customHeight="1">
      <c r="A528" s="4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1.25" customHeight="1">
      <c r="A529" s="4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1.25" customHeight="1">
      <c r="A530" s="4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1.25" customHeight="1">
      <c r="A531" s="4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1.25" customHeight="1">
      <c r="A532" s="4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1.25" customHeight="1">
      <c r="A533" s="4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1.25" customHeight="1">
      <c r="A534" s="4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1.25" customHeight="1">
      <c r="A535" s="4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1.25" customHeight="1">
      <c r="A536" s="4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1.25" customHeight="1">
      <c r="A537" s="4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1.25" customHeight="1">
      <c r="A538" s="4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1.25" customHeight="1">
      <c r="A539" s="4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1.25" customHeight="1">
      <c r="A540" s="4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1.25" customHeight="1">
      <c r="A541" s="4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1.25" customHeight="1">
      <c r="A542" s="4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1.25" customHeight="1">
      <c r="A543" s="4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1.25" customHeight="1">
      <c r="A544" s="4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1.25" customHeight="1">
      <c r="A545" s="4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1.25" customHeight="1">
      <c r="A546" s="4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1.25" customHeight="1">
      <c r="A547" s="4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1.25" customHeight="1">
      <c r="A548" s="4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1.25" customHeight="1">
      <c r="A549" s="4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1.25" customHeight="1">
      <c r="A550" s="4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1.25" customHeight="1">
      <c r="A551" s="4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1.25" customHeight="1">
      <c r="A552" s="4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1.25" customHeight="1">
      <c r="A553" s="4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1.25" customHeight="1">
      <c r="A554" s="4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1.25" customHeight="1">
      <c r="A555" s="4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1.25" customHeight="1">
      <c r="A556" s="4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1.25" customHeight="1">
      <c r="A557" s="4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1.25" customHeight="1">
      <c r="A558" s="4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1.25" customHeight="1">
      <c r="A559" s="4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1.25" customHeight="1">
      <c r="A560" s="4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1.25" customHeight="1">
      <c r="A561" s="4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1.25" customHeight="1">
      <c r="A562" s="4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1.25" customHeight="1">
      <c r="A563" s="4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1.25" customHeight="1">
      <c r="A564" s="4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1.25" customHeight="1">
      <c r="A565" s="4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1.25" customHeight="1">
      <c r="A566" s="4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1.25" customHeight="1">
      <c r="A567" s="4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1.25" customHeight="1">
      <c r="A568" s="4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1.25" customHeight="1">
      <c r="A569" s="4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1.25" customHeight="1">
      <c r="A570" s="4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1.25" customHeight="1">
      <c r="A571" s="4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1.25" customHeight="1">
      <c r="A572" s="4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1.25" customHeight="1">
      <c r="A573" s="4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1.25" customHeight="1">
      <c r="A574" s="4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1.25" customHeight="1">
      <c r="A575" s="4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1.25" customHeight="1">
      <c r="A576" s="4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1.25" customHeight="1">
      <c r="A577" s="4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1.25" customHeight="1">
      <c r="A578" s="4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1.25" customHeight="1">
      <c r="A579" s="4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1.25" customHeight="1">
      <c r="A580" s="4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1.25" customHeight="1">
      <c r="A581" s="4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1.25" customHeight="1">
      <c r="A582" s="4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1.25" customHeight="1">
      <c r="A583" s="4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1.25" customHeight="1">
      <c r="A584" s="4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1.25" customHeight="1">
      <c r="A585" s="4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1.25" customHeight="1">
      <c r="A586" s="4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1.25" customHeight="1">
      <c r="A587" s="4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1.25" customHeight="1">
      <c r="A588" s="4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1.25" customHeight="1">
      <c r="A589" s="4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1.25" customHeight="1">
      <c r="A590" s="4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1.25" customHeight="1">
      <c r="A591" s="4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1.25" customHeight="1">
      <c r="A592" s="4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1.25" customHeight="1">
      <c r="A593" s="4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1.25" customHeight="1">
      <c r="A594" s="4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1.25" customHeight="1">
      <c r="A595" s="4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1.25" customHeight="1">
      <c r="A596" s="4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1.25" customHeight="1">
      <c r="A597" s="4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1.25" customHeight="1">
      <c r="A598" s="4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1.25" customHeight="1">
      <c r="A599" s="4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1.25" customHeight="1">
      <c r="A600" s="4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1.25" customHeight="1">
      <c r="A601" s="4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1.25" customHeight="1">
      <c r="A602" s="4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1.25" customHeight="1">
      <c r="A603" s="4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1.25" customHeight="1">
      <c r="A604" s="4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1.25" customHeight="1">
      <c r="A605" s="4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1.25" customHeight="1">
      <c r="A606" s="4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1.25" customHeight="1">
      <c r="A607" s="4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1.25" customHeight="1">
      <c r="A608" s="4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1.25" customHeight="1">
      <c r="A609" s="4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1.25" customHeight="1">
      <c r="A610" s="4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1.25" customHeight="1">
      <c r="A611" s="4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1.25" customHeight="1">
      <c r="A612" s="4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1.25" customHeight="1">
      <c r="A613" s="4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1.25" customHeight="1">
      <c r="A614" s="4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1.25" customHeight="1">
      <c r="A615" s="4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1.25" customHeight="1">
      <c r="A616" s="4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1.25" customHeight="1">
      <c r="A617" s="4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1.25" customHeight="1">
      <c r="A618" s="4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1.25" customHeight="1">
      <c r="A619" s="4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1.25" customHeight="1">
      <c r="A620" s="4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1.25" customHeight="1">
      <c r="A621" s="4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1.25" customHeight="1">
      <c r="A622" s="4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1.25" customHeight="1">
      <c r="A623" s="4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1.25" customHeight="1">
      <c r="A624" s="4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1.25" customHeight="1">
      <c r="A625" s="4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1.25" customHeight="1">
      <c r="A626" s="4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1.25" customHeight="1">
      <c r="A627" s="4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1.25" customHeight="1">
      <c r="A628" s="4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1.25" customHeight="1">
      <c r="A629" s="4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1.25" customHeight="1">
      <c r="A630" s="4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1.25" customHeight="1">
      <c r="A631" s="4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1.25" customHeight="1">
      <c r="A632" s="4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1.25" customHeight="1">
      <c r="A633" s="4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1.25" customHeight="1">
      <c r="A634" s="4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1.25" customHeight="1">
      <c r="A635" s="4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1.25" customHeight="1">
      <c r="A636" s="4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1.25" customHeight="1">
      <c r="A637" s="4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1.25" customHeight="1">
      <c r="A638" s="4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1.25" customHeight="1">
      <c r="A639" s="4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1.25" customHeight="1">
      <c r="A640" s="4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1.25" customHeight="1">
      <c r="A641" s="4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1.25" customHeight="1">
      <c r="A642" s="4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1.25" customHeight="1">
      <c r="A643" s="4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1.25" customHeight="1">
      <c r="A644" s="4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1.25" customHeight="1">
      <c r="A645" s="4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1.25" customHeight="1">
      <c r="A646" s="4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1.25" customHeight="1">
      <c r="A647" s="4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1.25" customHeight="1">
      <c r="A648" s="4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1.25" customHeight="1">
      <c r="A649" s="4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1.25" customHeight="1">
      <c r="A650" s="4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1.25" customHeight="1">
      <c r="A651" s="4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1.25" customHeight="1">
      <c r="A652" s="4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1.25" customHeight="1">
      <c r="A653" s="4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1.25" customHeight="1">
      <c r="A654" s="4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1.25" customHeight="1">
      <c r="A655" s="4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1.25" customHeight="1">
      <c r="A656" s="4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1.25" customHeight="1">
      <c r="A657" s="4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1.25" customHeight="1">
      <c r="A658" s="4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1.25" customHeight="1">
      <c r="A659" s="4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1.25" customHeight="1">
      <c r="A660" s="4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1.25" customHeight="1">
      <c r="A661" s="4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1.25" customHeight="1">
      <c r="A662" s="4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1.25" customHeight="1">
      <c r="A663" s="4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1.25" customHeight="1">
      <c r="A664" s="4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1.25" customHeight="1">
      <c r="A665" s="4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1.25" customHeight="1">
      <c r="A666" s="4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1.25" customHeight="1">
      <c r="A667" s="4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1.25" customHeight="1">
      <c r="A668" s="4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1.25" customHeight="1">
      <c r="A669" s="4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1.25" customHeight="1">
      <c r="A670" s="4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1.25" customHeight="1">
      <c r="A671" s="4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1.25" customHeight="1">
      <c r="A672" s="4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1.25" customHeight="1">
      <c r="A673" s="4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1.25" customHeight="1">
      <c r="A674" s="4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1.25" customHeight="1">
      <c r="A675" s="4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1.25" customHeight="1">
      <c r="A676" s="4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1.25" customHeight="1">
      <c r="A677" s="4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1.25" customHeight="1">
      <c r="A678" s="4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1.25" customHeight="1">
      <c r="A679" s="4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1.25" customHeight="1">
      <c r="A680" s="4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1.25" customHeight="1">
      <c r="A681" s="4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1.25" customHeight="1">
      <c r="A682" s="4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1.25" customHeight="1">
      <c r="A683" s="4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1.25" customHeight="1">
      <c r="A684" s="4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1.25" customHeight="1">
      <c r="A685" s="4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1.25" customHeight="1">
      <c r="A686" s="4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1.25" customHeight="1">
      <c r="A687" s="4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1.25" customHeight="1">
      <c r="A688" s="4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1.25" customHeight="1">
      <c r="A689" s="4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1.25" customHeight="1">
      <c r="A690" s="4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1.25" customHeight="1">
      <c r="A691" s="4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1.25" customHeight="1">
      <c r="A692" s="4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1.25" customHeight="1">
      <c r="A693" s="4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1.25" customHeight="1">
      <c r="A694" s="4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1.25" customHeight="1">
      <c r="A695" s="4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1.25" customHeight="1">
      <c r="A696" s="4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1.25" customHeight="1">
      <c r="A697" s="4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1.25" customHeight="1">
      <c r="A698" s="4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1.25" customHeight="1">
      <c r="A699" s="4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1.25" customHeight="1">
      <c r="A700" s="4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1.25" customHeight="1">
      <c r="A701" s="4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1.25" customHeight="1">
      <c r="A702" s="4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1.25" customHeight="1">
      <c r="A703" s="4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1.25" customHeight="1">
      <c r="A704" s="4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1.25" customHeight="1">
      <c r="A705" s="4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1.25" customHeight="1">
      <c r="A706" s="4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1.25" customHeight="1">
      <c r="A707" s="4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1.25" customHeight="1">
      <c r="A708" s="4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1.25" customHeight="1">
      <c r="A709" s="4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1.25" customHeight="1">
      <c r="A710" s="4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1.25" customHeight="1">
      <c r="A711" s="4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1.25" customHeight="1">
      <c r="A712" s="4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1.25" customHeight="1">
      <c r="A713" s="4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1.25" customHeight="1">
      <c r="A714" s="4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1.25" customHeight="1">
      <c r="A715" s="4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1.25" customHeight="1">
      <c r="A716" s="4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1.25" customHeight="1">
      <c r="A717" s="4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1.25" customHeight="1">
      <c r="A718" s="4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1.25" customHeight="1">
      <c r="A719" s="4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1.25" customHeight="1">
      <c r="A720" s="4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1.25" customHeight="1">
      <c r="A721" s="4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1.25" customHeight="1">
      <c r="A722" s="4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1.25" customHeight="1">
      <c r="A723" s="4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1.25" customHeight="1">
      <c r="A724" s="4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1.25" customHeight="1">
      <c r="A725" s="4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1.25" customHeight="1">
      <c r="A726" s="4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1.25" customHeight="1">
      <c r="A727" s="4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1.25" customHeight="1">
      <c r="A728" s="4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1.25" customHeight="1">
      <c r="A729" s="4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1.25" customHeight="1">
      <c r="A730" s="4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1.25" customHeight="1">
      <c r="A731" s="4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1.25" customHeight="1">
      <c r="A732" s="4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1.25" customHeight="1">
      <c r="A733" s="4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1.25" customHeight="1">
      <c r="A734" s="4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1.25" customHeight="1">
      <c r="A735" s="4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1.25" customHeight="1">
      <c r="A736" s="4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1.25" customHeight="1">
      <c r="A737" s="4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1.25" customHeight="1">
      <c r="A738" s="4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1.25" customHeight="1">
      <c r="A739" s="4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1.25" customHeight="1">
      <c r="A740" s="4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1.25" customHeight="1">
      <c r="A741" s="4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1.25" customHeight="1">
      <c r="A742" s="4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1.25" customHeight="1">
      <c r="A743" s="4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1.25" customHeight="1">
      <c r="A744" s="4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1.25" customHeight="1">
      <c r="A745" s="4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1.25" customHeight="1">
      <c r="A746" s="4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1.25" customHeight="1">
      <c r="A747" s="4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1.25" customHeight="1">
      <c r="A748" s="4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1.25" customHeight="1">
      <c r="A749" s="4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1.25" customHeight="1">
      <c r="A750" s="4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1.25" customHeight="1">
      <c r="A751" s="4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1.25" customHeight="1">
      <c r="A752" s="4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1.25" customHeight="1">
      <c r="A753" s="4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1.25" customHeight="1">
      <c r="A754" s="4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1.25" customHeight="1">
      <c r="A755" s="4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1.25" customHeight="1">
      <c r="A756" s="4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1.25" customHeight="1">
      <c r="A757" s="4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1.25" customHeight="1">
      <c r="A758" s="4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1.25" customHeight="1">
      <c r="A759" s="4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1.25" customHeight="1">
      <c r="A760" s="4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1.25" customHeight="1">
      <c r="A761" s="4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1.25" customHeight="1">
      <c r="A762" s="4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1.25" customHeight="1">
      <c r="A763" s="4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1.25" customHeight="1">
      <c r="A764" s="4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1.25" customHeight="1">
      <c r="A765" s="4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1.25" customHeight="1">
      <c r="A766" s="4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1.25" customHeight="1">
      <c r="A767" s="4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1.25" customHeight="1">
      <c r="A768" s="4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1.25" customHeight="1">
      <c r="A769" s="4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1.25" customHeight="1">
      <c r="A770" s="4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1.25" customHeight="1">
      <c r="A771" s="4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1.25" customHeight="1">
      <c r="A772" s="4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1.25" customHeight="1">
      <c r="A773" s="4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1.25" customHeight="1">
      <c r="A774" s="4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1.25" customHeight="1">
      <c r="A775" s="4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1.25" customHeight="1">
      <c r="A776" s="4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1.25" customHeight="1">
      <c r="A777" s="4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1.25" customHeight="1">
      <c r="A778" s="4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1.25" customHeight="1">
      <c r="A779" s="4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1.25" customHeight="1">
      <c r="A780" s="4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1.25" customHeight="1">
      <c r="A781" s="4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1.25" customHeight="1">
      <c r="A782" s="4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1.25" customHeight="1">
      <c r="A783" s="4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1.25" customHeight="1">
      <c r="A784" s="4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1.25" customHeight="1">
      <c r="A785" s="4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1.25" customHeight="1">
      <c r="A786" s="4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1.25" customHeight="1">
      <c r="A787" s="4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1.25" customHeight="1">
      <c r="A788" s="4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1.25" customHeight="1">
      <c r="A789" s="4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1.25" customHeight="1">
      <c r="A790" s="4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1.25" customHeight="1">
      <c r="A791" s="4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1.25" customHeight="1">
      <c r="A792" s="4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1.25" customHeight="1">
      <c r="A793" s="4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1.25" customHeight="1">
      <c r="A794" s="4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1.25" customHeight="1">
      <c r="A795" s="4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1.25" customHeight="1">
      <c r="A796" s="4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1.25" customHeight="1">
      <c r="A797" s="4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1.25" customHeight="1">
      <c r="A798" s="4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1.25" customHeight="1">
      <c r="A799" s="4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1.25" customHeight="1">
      <c r="A800" s="4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1.25" customHeight="1">
      <c r="A801" s="4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1.25" customHeight="1">
      <c r="A802" s="4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1.25" customHeight="1">
      <c r="A803" s="4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1.25" customHeight="1">
      <c r="A804" s="4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1.25" customHeight="1">
      <c r="A805" s="4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1.25" customHeight="1">
      <c r="A806" s="4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1.25" customHeight="1">
      <c r="A807" s="4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1.25" customHeight="1">
      <c r="A808" s="4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1.25" customHeight="1">
      <c r="A809" s="4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1.25" customHeight="1">
      <c r="A810" s="4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1.25" customHeight="1">
      <c r="A811" s="4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1.25" customHeight="1">
      <c r="A812" s="4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1.25" customHeight="1">
      <c r="A813" s="4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1.25" customHeight="1">
      <c r="A814" s="4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1.25" customHeight="1">
      <c r="A815" s="4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1.25" customHeight="1">
      <c r="A816" s="4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1.25" customHeight="1">
      <c r="A817" s="4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1.25" customHeight="1">
      <c r="A818" s="4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1.25" customHeight="1">
      <c r="A819" s="4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1.25" customHeight="1">
      <c r="A820" s="4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1.25" customHeight="1">
      <c r="A821" s="4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1.25" customHeight="1">
      <c r="A822" s="4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1.25" customHeight="1">
      <c r="A823" s="4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1.25" customHeight="1">
      <c r="A824" s="4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1.25" customHeight="1">
      <c r="A825" s="4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1.25" customHeight="1">
      <c r="A826" s="4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1.25" customHeight="1">
      <c r="A827" s="4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1.25" customHeight="1">
      <c r="A828" s="4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1.25" customHeight="1">
      <c r="A829" s="4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1.25" customHeight="1">
      <c r="A830" s="4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1.25" customHeight="1">
      <c r="A831" s="4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1.25" customHeight="1">
      <c r="A832" s="4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1.25" customHeight="1">
      <c r="A833" s="4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1.25" customHeight="1">
      <c r="A834" s="4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1.25" customHeight="1">
      <c r="A835" s="4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1.25" customHeight="1">
      <c r="A836" s="4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1.25" customHeight="1">
      <c r="A837" s="4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1.25" customHeight="1">
      <c r="A838" s="4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1.25" customHeight="1">
      <c r="A839" s="4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1.25" customHeight="1">
      <c r="A840" s="4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1.25" customHeight="1">
      <c r="A841" s="4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1.25" customHeight="1">
      <c r="A842" s="4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1.25" customHeight="1">
      <c r="A843" s="4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1.25" customHeight="1">
      <c r="A844" s="4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1.25" customHeight="1">
      <c r="A845" s="4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1.25" customHeight="1">
      <c r="A846" s="4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1.25" customHeight="1">
      <c r="A847" s="4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1.25" customHeight="1">
      <c r="A848" s="4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1.25" customHeight="1">
      <c r="A849" s="4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1.25" customHeight="1">
      <c r="A850" s="4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1.25" customHeight="1">
      <c r="A851" s="4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1.25" customHeight="1">
      <c r="A852" s="4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1.25" customHeight="1">
      <c r="A853" s="4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1.25" customHeight="1">
      <c r="A854" s="4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1.25" customHeight="1">
      <c r="A855" s="4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1.25" customHeight="1">
      <c r="A856" s="4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1.25" customHeight="1">
      <c r="A857" s="4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1.25" customHeight="1">
      <c r="A858" s="4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1.25" customHeight="1">
      <c r="A859" s="4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1.25" customHeight="1">
      <c r="A860" s="4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1.25" customHeight="1">
      <c r="A861" s="4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1.25" customHeight="1">
      <c r="A862" s="4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1.25" customHeight="1">
      <c r="A863" s="4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1.25" customHeight="1">
      <c r="A864" s="4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1.25" customHeight="1">
      <c r="A865" s="4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1.25" customHeight="1">
      <c r="A866" s="4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1.25" customHeight="1">
      <c r="A867" s="4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1.25" customHeight="1">
      <c r="A868" s="4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1.25" customHeight="1">
      <c r="A869" s="4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1.25" customHeight="1">
      <c r="A870" s="4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1.25" customHeight="1">
      <c r="A871" s="4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1.25" customHeight="1">
      <c r="A872" s="4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1.25" customHeight="1">
      <c r="A873" s="4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1.25" customHeight="1">
      <c r="A874" s="4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1.25" customHeight="1">
      <c r="A875" s="4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1.25" customHeight="1">
      <c r="A876" s="4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1.25" customHeight="1">
      <c r="A877" s="4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1.25" customHeight="1">
      <c r="A878" s="4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1.25" customHeight="1">
      <c r="A879" s="4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1.25" customHeight="1">
      <c r="A880" s="4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1.25" customHeight="1">
      <c r="A881" s="4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1.25" customHeight="1">
      <c r="A882" s="4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1.25" customHeight="1">
      <c r="A883" s="4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1.25" customHeight="1">
      <c r="A884" s="4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1.25" customHeight="1">
      <c r="A885" s="4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1.25" customHeight="1">
      <c r="A886" s="4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1.25" customHeight="1">
      <c r="A887" s="4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1.25" customHeight="1">
      <c r="A888" s="4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1.25" customHeight="1">
      <c r="A889" s="4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1.25" customHeight="1">
      <c r="A890" s="4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1.25" customHeight="1">
      <c r="A891" s="4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1.25" customHeight="1">
      <c r="A892" s="4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1.25" customHeight="1">
      <c r="A893" s="4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1.25" customHeight="1">
      <c r="A894" s="4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1.25" customHeight="1">
      <c r="A895" s="4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1.25" customHeight="1">
      <c r="A896" s="4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1.25" customHeight="1">
      <c r="A897" s="4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1.25" customHeight="1">
      <c r="A898" s="4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1.25" customHeight="1">
      <c r="A899" s="4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1.25" customHeight="1">
      <c r="A900" s="4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1.25" customHeight="1">
      <c r="A901" s="4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1.25" customHeight="1">
      <c r="A902" s="4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1.25" customHeight="1">
      <c r="A903" s="4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1.25" customHeight="1">
      <c r="A904" s="4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1.25" customHeight="1">
      <c r="A905" s="4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1.25" customHeight="1">
      <c r="A906" s="4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1.25" customHeight="1">
      <c r="A907" s="4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1.25" customHeight="1">
      <c r="A908" s="4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1.25" customHeight="1">
      <c r="A909" s="4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1.25" customHeight="1">
      <c r="A910" s="4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1.25" customHeight="1">
      <c r="A911" s="4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1.25" customHeight="1">
      <c r="A912" s="4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1.25" customHeight="1">
      <c r="A913" s="4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1.25" customHeight="1">
      <c r="A914" s="4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1.25" customHeight="1">
      <c r="A915" s="4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1.25" customHeight="1">
      <c r="A916" s="4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1.25" customHeight="1">
      <c r="A917" s="4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1.25" customHeight="1">
      <c r="A918" s="4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1.25" customHeight="1">
      <c r="A919" s="4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1.25" customHeight="1">
      <c r="A920" s="4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1.25" customHeight="1">
      <c r="A921" s="4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1.25" customHeight="1">
      <c r="A922" s="4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1.25" customHeight="1">
      <c r="A923" s="4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1.25" customHeight="1">
      <c r="A924" s="4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1.25" customHeight="1">
      <c r="A925" s="4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1.25" customHeight="1">
      <c r="A926" s="4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1.25" customHeight="1">
      <c r="A927" s="4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1.25" customHeight="1">
      <c r="A928" s="4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1.25" customHeight="1">
      <c r="A929" s="4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1.25" customHeight="1">
      <c r="A930" s="4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1.25" customHeight="1">
      <c r="A931" s="4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1.25" customHeight="1">
      <c r="A932" s="4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1.25" customHeight="1">
      <c r="A933" s="4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1.25" customHeight="1">
      <c r="A934" s="4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1.25" customHeight="1">
      <c r="A935" s="4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1.25" customHeight="1">
      <c r="A936" s="4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1.25" customHeight="1">
      <c r="A937" s="4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1.25" customHeight="1">
      <c r="A938" s="4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1.25" customHeight="1">
      <c r="A939" s="4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1.25" customHeight="1">
      <c r="A940" s="4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1.25" customHeight="1">
      <c r="A941" s="4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1.25" customHeight="1">
      <c r="A942" s="4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1.25" customHeight="1">
      <c r="A943" s="4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1.25" customHeight="1">
      <c r="A944" s="4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1.25" customHeight="1">
      <c r="A945" s="4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1.25" customHeight="1">
      <c r="A946" s="4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1.25" customHeight="1">
      <c r="A947" s="4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1.25" customHeight="1">
      <c r="A948" s="4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1.25" customHeight="1">
      <c r="A949" s="4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1.25" customHeight="1">
      <c r="A950" s="4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1.25" customHeight="1">
      <c r="A951" s="4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1.25" customHeight="1">
      <c r="A952" s="4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1.25" customHeight="1">
      <c r="A953" s="4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1.25" customHeight="1">
      <c r="A954" s="4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1.25" customHeight="1">
      <c r="A955" s="4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1.25" customHeight="1">
      <c r="A956" s="4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1.25" customHeight="1">
      <c r="A957" s="4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1.25" customHeight="1">
      <c r="A958" s="4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1.25" customHeight="1">
      <c r="A959" s="4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1.25" customHeight="1">
      <c r="A960" s="4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1.25" customHeight="1">
      <c r="A961" s="4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1.25" customHeight="1">
      <c r="A962" s="4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1.25" customHeight="1">
      <c r="A963" s="4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1.25" customHeight="1">
      <c r="A964" s="4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1.25" customHeight="1">
      <c r="A965" s="4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1.25" customHeight="1">
      <c r="A966" s="4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1.25" customHeight="1">
      <c r="A967" s="4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1.25" customHeight="1">
      <c r="A968" s="4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1.25" customHeight="1">
      <c r="A969" s="4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1.25" customHeight="1">
      <c r="A970" s="4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1.25" customHeight="1">
      <c r="A971" s="4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1.25" customHeight="1">
      <c r="A972" s="4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1.25" customHeight="1">
      <c r="A973" s="4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1.25" customHeight="1">
      <c r="A974" s="4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1.25" customHeight="1">
      <c r="A975" s="4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1.25" customHeight="1">
      <c r="A976" s="4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1.25" customHeight="1">
      <c r="A977" s="4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1.25" customHeight="1">
      <c r="A978" s="4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1.25" customHeight="1">
      <c r="A979" s="4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1.25" customHeight="1">
      <c r="A980" s="4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1.25" customHeight="1">
      <c r="A981" s="4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1.25" customHeight="1">
      <c r="A982" s="4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1.25" customHeight="1">
      <c r="A983" s="4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1.25" customHeight="1">
      <c r="A984" s="4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1.25" customHeight="1">
      <c r="A985" s="4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1.25" customHeight="1">
      <c r="A986" s="4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1.25" customHeight="1">
      <c r="A987" s="4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1.25" customHeight="1">
      <c r="A988" s="4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1.25" customHeight="1">
      <c r="A989" s="4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1.25" customHeight="1">
      <c r="A990" s="4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1.25" customHeight="1">
      <c r="A991" s="4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1.25" customHeight="1">
      <c r="A992" s="4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1.25" customHeight="1">
      <c r="A993" s="4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1.25" customHeight="1">
      <c r="A994" s="4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1.25" customHeight="1">
      <c r="A995" s="4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1.25" customHeight="1">
      <c r="A996" s="4"/>
      <c r="B996" s="5"/>
      <c r="C996" s="5"/>
      <c r="D996" s="5"/>
      <c r="E996" s="5"/>
      <c r="F996" s="5"/>
      <c r="G996" s="5"/>
      <c r="H996" s="5"/>
      <c r="I996" s="5"/>
      <c r="J996" s="4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1.25" customHeight="1">
      <c r="A997" s="4"/>
      <c r="B997" s="5"/>
      <c r="C997" s="5"/>
      <c r="D997" s="5"/>
      <c r="E997" s="5"/>
      <c r="F997" s="5"/>
      <c r="G997" s="5"/>
      <c r="H997" s="5"/>
      <c r="I997" s="5"/>
      <c r="J997" s="4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1.25" customHeight="1">
      <c r="A998" s="4"/>
      <c r="B998" s="5"/>
      <c r="C998" s="5"/>
      <c r="D998" s="5"/>
      <c r="E998" s="5"/>
      <c r="F998" s="5"/>
      <c r="G998" s="5"/>
      <c r="H998" s="5"/>
      <c r="I998" s="5"/>
      <c r="J998" s="4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1.25" customHeight="1">
      <c r="A999" s="4"/>
      <c r="B999" s="5"/>
      <c r="C999" s="5"/>
      <c r="D999" s="5"/>
      <c r="E999" s="5"/>
      <c r="F999" s="5"/>
      <c r="G999" s="5"/>
      <c r="H999" s="5"/>
      <c r="I999" s="5"/>
      <c r="J999" s="4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1">
    <mergeCell ref="B16:F16"/>
    <mergeCell ref="B21:F21"/>
    <mergeCell ref="B34:F34"/>
    <mergeCell ref="B40:F40"/>
    <mergeCell ref="B1:F2"/>
    <mergeCell ref="C12:E12"/>
    <mergeCell ref="G1:H2"/>
    <mergeCell ref="I1:J2"/>
    <mergeCell ref="B4:F4"/>
    <mergeCell ref="C6:E6"/>
    <mergeCell ref="B10:F10"/>
  </mergeCells>
  <pageMargins left="0.39370078740157483" right="0.39370078740157483" top="0.39370078740157483" bottom="0.39370078740157483" header="0" footer="0"/>
  <pageSetup fitToHeight="0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Картушина Татьяна Викторовна</dc:creator>
  <cp:keywords/>
  <dc:description/>
  <cp:lastModifiedBy/>
  <cp:revision/>
  <dcterms:created xsi:type="dcterms:W3CDTF">2019-10-14T13:53:07Z</dcterms:created>
  <dcterms:modified xsi:type="dcterms:W3CDTF">2025-10-24T13:10:21Z</dcterms:modified>
  <cp:category/>
  <cp:contentStatus/>
</cp:coreProperties>
</file>