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Exell Toutarials\"/>
    </mc:Choice>
  </mc:AlternateContent>
  <xr:revisionPtr revIDLastSave="0" documentId="8_{F3F65E91-91BC-4E99-8044-CC4174799293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1" l="1"/>
  <c r="AC20" i="1"/>
  <c r="AC22" i="1" s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4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0" i="1"/>
  <c r="AA18" i="1"/>
  <c r="AA5" i="1"/>
  <c r="Z5" i="1"/>
  <c r="Y5" i="1"/>
  <c r="Y4" i="1"/>
  <c r="AB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B4" i="1"/>
  <c r="AA4" i="1"/>
  <c r="Z4" i="1"/>
  <c r="Y3" i="1"/>
  <c r="Z3" i="1" s="1"/>
  <c r="AA3" i="1" s="1"/>
  <c r="AB3" i="1" s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U4" i="1"/>
  <c r="V4" i="1"/>
  <c r="W4" i="1"/>
  <c r="T3" i="1"/>
  <c r="U3" i="1" s="1"/>
  <c r="V3" i="1" s="1"/>
  <c r="W3" i="1" s="1"/>
  <c r="Q4" i="1"/>
  <c r="P4" i="1"/>
  <c r="O4" i="1"/>
  <c r="N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3" i="1"/>
  <c r="P3" i="1" s="1"/>
  <c r="Q3" i="1" s="1"/>
  <c r="R3" i="1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D23" i="1"/>
  <c r="X7" i="1" l="1"/>
  <c r="X15" i="1"/>
  <c r="X12" i="1"/>
  <c r="X17" i="1"/>
  <c r="X11" i="1"/>
  <c r="X13" i="1"/>
  <c r="X10" i="1"/>
  <c r="X9" i="1"/>
  <c r="X18" i="1"/>
  <c r="X16" i="1"/>
  <c r="X14" i="1"/>
  <c r="X8" i="1"/>
  <c r="X6" i="1"/>
  <c r="X5" i="1"/>
  <c r="N23" i="1"/>
  <c r="X23" i="1" l="1"/>
</calcChain>
</file>

<file path=xl/sharedStrings.xml><?xml version="1.0" encoding="utf-8"?>
<sst xmlns="http://schemas.openxmlformats.org/spreadsheetml/2006/main" count="44" uniqueCount="41">
  <si>
    <t>Employee Payroll</t>
  </si>
  <si>
    <t>Hours Worked</t>
  </si>
  <si>
    <t>Pay</t>
  </si>
  <si>
    <t>LastNameFirst Name</t>
  </si>
  <si>
    <t>First Name</t>
  </si>
  <si>
    <t>Ranjbar</t>
  </si>
  <si>
    <t>Saeid</t>
  </si>
  <si>
    <t xml:space="preserve">Haghshenas </t>
  </si>
  <si>
    <t>Ali</t>
  </si>
  <si>
    <t>Ahmadi</t>
  </si>
  <si>
    <t>Maryam</t>
  </si>
  <si>
    <t>Babaie</t>
  </si>
  <si>
    <t>Sheida</t>
  </si>
  <si>
    <t>Iravani</t>
  </si>
  <si>
    <t>Nasrin</t>
  </si>
  <si>
    <t>Eslami</t>
  </si>
  <si>
    <t>Zahra</t>
  </si>
  <si>
    <t>Zohoor</t>
  </si>
  <si>
    <t>Mohamad</t>
  </si>
  <si>
    <t>Mohseni</t>
  </si>
  <si>
    <t>Mehdizade</t>
  </si>
  <si>
    <t>Mehdi</t>
  </si>
  <si>
    <t xml:space="preserve">  Gholami</t>
  </si>
  <si>
    <t>Akbar</t>
  </si>
  <si>
    <t>Madadi</t>
  </si>
  <si>
    <t>Jalali</t>
  </si>
  <si>
    <t>Babak</t>
  </si>
  <si>
    <t xml:space="preserve">   Karimi</t>
  </si>
  <si>
    <t>Radan</t>
  </si>
  <si>
    <t>Bahram</t>
  </si>
  <si>
    <t xml:space="preserve"> Shki</t>
  </si>
  <si>
    <t>Zeynab</t>
  </si>
  <si>
    <t>Hourly pay</t>
  </si>
  <si>
    <t>Max</t>
  </si>
  <si>
    <t>Min</t>
  </si>
  <si>
    <t>Avg</t>
  </si>
  <si>
    <t>Total</t>
  </si>
  <si>
    <t>QverTime Hour</t>
  </si>
  <si>
    <t>Overtime bounes</t>
  </si>
  <si>
    <t>Totla Pay</t>
  </si>
  <si>
    <t>Jun Pay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</si>
</sst>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0" fontId="0" fillId="7" borderId="0" xfId="0" applyFill="1" applyAlignment="1">
      <alignment horizontal="center"/>
    </xf>
    <xf numFmtId="16" fontId="0" fillId="8" borderId="0" xfId="0" applyNumberFormat="1" applyFill="1"/>
    <xf numFmtId="0" fontId="0" fillId="8" borderId="0" xfId="0" applyFill="1"/>
    <xf numFmtId="44" fontId="0" fillId="8" borderId="0" xfId="0" applyNumberFormat="1" applyFill="1"/>
    <xf numFmtId="0" fontId="0" fillId="7" borderId="0" xfId="0" applyFill="1"/>
    <xf numFmtId="0" fontId="0" fillId="9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workbookViewId="0">
      <selection activeCell="AA30" sqref="AA30"/>
    </sheetView>
  </sheetViews>
  <sheetFormatPr defaultRowHeight="14.5" x14ac:dyDescent="0.35"/>
  <cols>
    <col min="1" max="1" width="15.1796875" bestFit="1" customWidth="1"/>
    <col min="3" max="3" width="9.90625" bestFit="1" customWidth="1"/>
    <col min="4" max="9" width="7.6328125" bestFit="1" customWidth="1"/>
    <col min="10" max="10" width="6.6328125" bestFit="1" customWidth="1"/>
    <col min="11" max="11" width="7.6328125" bestFit="1" customWidth="1"/>
    <col min="12" max="13" width="6.36328125" bestFit="1" customWidth="1"/>
    <col min="14" max="17" width="8.6328125" bestFit="1" customWidth="1"/>
    <col min="18" max="18" width="10.08984375" customWidth="1"/>
    <col min="19" max="19" width="8.6328125" bestFit="1" customWidth="1"/>
    <col min="20" max="23" width="7.6328125" bestFit="1" customWidth="1"/>
    <col min="24" max="28" width="8.6328125" bestFit="1" customWidth="1"/>
    <col min="29" max="29" width="11.81640625" bestFit="1" customWidth="1"/>
  </cols>
  <sheetData>
    <row r="1" spans="1:29" x14ac:dyDescent="0.35">
      <c r="A1" t="s">
        <v>0</v>
      </c>
    </row>
    <row r="2" spans="1:29" x14ac:dyDescent="0.35">
      <c r="D2" s="12" t="s">
        <v>1</v>
      </c>
      <c r="E2" s="12"/>
      <c r="F2" s="12"/>
      <c r="G2" s="12"/>
      <c r="H2" s="12"/>
      <c r="I2" s="12" t="s">
        <v>37</v>
      </c>
      <c r="J2" s="12"/>
      <c r="K2" s="12"/>
      <c r="L2" s="12"/>
      <c r="M2" s="12"/>
      <c r="N2" s="12" t="s">
        <v>2</v>
      </c>
      <c r="O2" s="12"/>
      <c r="P2" s="12"/>
      <c r="Q2" s="12"/>
      <c r="R2" s="12"/>
      <c r="S2" s="12" t="s">
        <v>38</v>
      </c>
      <c r="T2" s="12"/>
      <c r="U2" s="12"/>
      <c r="V2" s="12"/>
      <c r="W2" s="12"/>
      <c r="X2" s="12" t="s">
        <v>39</v>
      </c>
      <c r="Y2" s="12"/>
      <c r="Z2" s="12"/>
      <c r="AA2" s="12"/>
      <c r="AB2" s="12"/>
      <c r="AC2" s="16"/>
    </row>
    <row r="3" spans="1:29" x14ac:dyDescent="0.35">
      <c r="A3" t="s">
        <v>3</v>
      </c>
      <c r="B3" t="s">
        <v>4</v>
      </c>
      <c r="C3" t="s">
        <v>32</v>
      </c>
      <c r="D3" s="13">
        <v>45078</v>
      </c>
      <c r="E3" s="13">
        <f>D3+7</f>
        <v>45085</v>
      </c>
      <c r="F3" s="13">
        <f t="shared" ref="F3:H3" si="0">E3+7</f>
        <v>45092</v>
      </c>
      <c r="G3" s="13">
        <f t="shared" si="0"/>
        <v>45099</v>
      </c>
      <c r="H3" s="13">
        <f t="shared" si="0"/>
        <v>45106</v>
      </c>
      <c r="I3" s="13">
        <v>45078</v>
      </c>
      <c r="J3" s="13">
        <f>I3+7</f>
        <v>45085</v>
      </c>
      <c r="K3" s="13">
        <f t="shared" ref="K3:M3" si="1">J3+7</f>
        <v>45092</v>
      </c>
      <c r="L3" s="13">
        <f t="shared" si="1"/>
        <v>45099</v>
      </c>
      <c r="M3" s="13">
        <f t="shared" si="1"/>
        <v>45106</v>
      </c>
      <c r="N3" s="13">
        <v>45078</v>
      </c>
      <c r="O3" s="13">
        <f>N3+7</f>
        <v>45085</v>
      </c>
      <c r="P3" s="13">
        <f t="shared" ref="P3:R3" si="2">O3+7</f>
        <v>45092</v>
      </c>
      <c r="Q3" s="13">
        <f t="shared" si="2"/>
        <v>45099</v>
      </c>
      <c r="R3" s="13">
        <f t="shared" si="2"/>
        <v>45106</v>
      </c>
      <c r="S3" s="13">
        <v>45078</v>
      </c>
      <c r="T3" s="13">
        <f>S3+7</f>
        <v>45085</v>
      </c>
      <c r="U3" s="13">
        <f t="shared" ref="U3:W3" si="3">T3+7</f>
        <v>45092</v>
      </c>
      <c r="V3" s="13">
        <f t="shared" si="3"/>
        <v>45099</v>
      </c>
      <c r="W3" s="13">
        <f t="shared" si="3"/>
        <v>45106</v>
      </c>
      <c r="X3" s="13">
        <v>45078</v>
      </c>
      <c r="Y3" s="13">
        <f>X3+7</f>
        <v>45085</v>
      </c>
      <c r="Z3" s="13">
        <f t="shared" ref="Z3:AB3" si="4">Y3+7</f>
        <v>45092</v>
      </c>
      <c r="AA3" s="13">
        <f t="shared" si="4"/>
        <v>45099</v>
      </c>
      <c r="AB3" s="13">
        <f t="shared" si="4"/>
        <v>45106</v>
      </c>
      <c r="AC3" s="17" t="s">
        <v>40</v>
      </c>
    </row>
    <row r="4" spans="1:29" x14ac:dyDescent="0.35">
      <c r="A4" t="s">
        <v>5</v>
      </c>
      <c r="B4" t="s">
        <v>6</v>
      </c>
      <c r="C4" s="1">
        <v>15</v>
      </c>
      <c r="D4" s="7">
        <v>40</v>
      </c>
      <c r="E4" s="7">
        <v>45</v>
      </c>
      <c r="F4" s="7">
        <v>52</v>
      </c>
      <c r="G4" s="7">
        <v>40</v>
      </c>
      <c r="H4" s="7">
        <v>39</v>
      </c>
      <c r="I4" s="8">
        <f>IF(D4&gt;40,D4-40,0)</f>
        <v>0</v>
      </c>
      <c r="J4" s="8">
        <f>IF(E4&gt;40,E4-40,0)</f>
        <v>5</v>
      </c>
      <c r="K4" s="8">
        <f>IF(F4&gt;40,F4-40,0)</f>
        <v>12</v>
      </c>
      <c r="L4" s="8">
        <f>IF(G4&gt;40,G4-40,0)</f>
        <v>0</v>
      </c>
      <c r="M4" s="8">
        <f>IF(H4&gt;40,H4-40,0)</f>
        <v>0</v>
      </c>
      <c r="N4" s="9">
        <f>$C4*D4</f>
        <v>600</v>
      </c>
      <c r="O4" s="9">
        <f>$C4*E4</f>
        <v>675</v>
      </c>
      <c r="P4" s="9">
        <f>$C4*F4</f>
        <v>780</v>
      </c>
      <c r="Q4" s="9">
        <f>$C4*G4</f>
        <v>600</v>
      </c>
      <c r="R4" s="9">
        <f>$C4*H4</f>
        <v>585</v>
      </c>
      <c r="S4" s="10">
        <f>0.5*$C4*I4</f>
        <v>0</v>
      </c>
      <c r="T4" s="10">
        <f>0.5*$C4*J4</f>
        <v>37.5</v>
      </c>
      <c r="U4" s="10">
        <f t="shared" ref="T4:W18" si="5">0.5*$C4*K4</f>
        <v>90</v>
      </c>
      <c r="V4" s="10">
        <f t="shared" si="5"/>
        <v>0</v>
      </c>
      <c r="W4" s="10">
        <f t="shared" si="5"/>
        <v>0</v>
      </c>
      <c r="X4" s="11">
        <f>N4+S4</f>
        <v>600</v>
      </c>
      <c r="Y4" s="11">
        <f>O4+T4</f>
        <v>712.5</v>
      </c>
      <c r="Z4" s="11">
        <f t="shared" ref="Y4:AB18" si="6">P4+U4</f>
        <v>870</v>
      </c>
      <c r="AA4" s="11">
        <f t="shared" si="6"/>
        <v>600</v>
      </c>
      <c r="AB4" s="11">
        <f t="shared" si="6"/>
        <v>585</v>
      </c>
      <c r="AC4" s="15">
        <f>SUM(X4:AB4)</f>
        <v>3367.5</v>
      </c>
    </row>
    <row r="5" spans="1:29" x14ac:dyDescent="0.35">
      <c r="A5" t="s">
        <v>7</v>
      </c>
      <c r="B5" t="s">
        <v>8</v>
      </c>
      <c r="C5" s="1">
        <v>18</v>
      </c>
      <c r="D5" s="7">
        <v>42.2</v>
      </c>
      <c r="E5" s="7">
        <v>40</v>
      </c>
      <c r="F5" s="7">
        <v>50</v>
      </c>
      <c r="G5" s="7">
        <v>36</v>
      </c>
      <c r="H5" s="7">
        <v>44</v>
      </c>
      <c r="I5" s="8">
        <f>IF(D5&gt;40,D5-40,0)</f>
        <v>2.2000000000000028</v>
      </c>
      <c r="J5" s="8">
        <f>IF(E5&gt;40,E5-40,0)</f>
        <v>0</v>
      </c>
      <c r="K5" s="8">
        <f>IF(F5&gt;40,F5-40,0)</f>
        <v>10</v>
      </c>
      <c r="L5" s="8">
        <f>IF(G5&gt;40,G5-40,0)</f>
        <v>0</v>
      </c>
      <c r="M5" s="8">
        <f>IF(H5&gt;40,H5-40,0)</f>
        <v>4</v>
      </c>
      <c r="N5" s="9">
        <f t="shared" ref="N5:N18" si="7">$C5*D5</f>
        <v>759.6</v>
      </c>
      <c r="O5" s="9">
        <f t="shared" ref="O5:O18" si="8">$C5*E5</f>
        <v>720</v>
      </c>
      <c r="P5" s="9">
        <f t="shared" ref="P5:P18" si="9">$C5*F5</f>
        <v>900</v>
      </c>
      <c r="Q5" s="9">
        <f t="shared" ref="Q5:Q18" si="10">$C5*G5</f>
        <v>648</v>
      </c>
      <c r="R5" s="9">
        <f t="shared" ref="R5:R18" si="11">$C5*H5</f>
        <v>792</v>
      </c>
      <c r="S5" s="10">
        <f t="shared" ref="S5:S18" si="12">0.5*$C5*I5</f>
        <v>19.800000000000026</v>
      </c>
      <c r="T5" s="10">
        <f t="shared" ref="T5:T18" si="13">0.5*$C5*J5</f>
        <v>0</v>
      </c>
      <c r="U5" s="10">
        <f t="shared" si="5"/>
        <v>90</v>
      </c>
      <c r="V5" s="10">
        <f t="shared" si="5"/>
        <v>0</v>
      </c>
      <c r="W5" s="10">
        <f t="shared" si="5"/>
        <v>36</v>
      </c>
      <c r="X5" s="11">
        <f t="shared" ref="X5:X18" si="14">N5+S5</f>
        <v>779.40000000000009</v>
      </c>
      <c r="Y5" s="11">
        <f>O5+T5</f>
        <v>720</v>
      </c>
      <c r="Z5" s="11">
        <f>P5+U5</f>
        <v>990</v>
      </c>
      <c r="AA5" s="11">
        <f>Q5+V5</f>
        <v>648</v>
      </c>
      <c r="AB5" s="11">
        <f t="shared" si="6"/>
        <v>828</v>
      </c>
      <c r="AC5" s="15">
        <f t="shared" ref="AC5:AC18" si="15">SUM(X5:AB5)</f>
        <v>3965.4</v>
      </c>
    </row>
    <row r="6" spans="1:29" x14ac:dyDescent="0.35">
      <c r="A6" t="s">
        <v>9</v>
      </c>
      <c r="B6" t="s">
        <v>10</v>
      </c>
      <c r="C6" s="1">
        <v>14.5</v>
      </c>
      <c r="D6" s="7">
        <v>25</v>
      </c>
      <c r="E6" s="7">
        <v>41</v>
      </c>
      <c r="F6" s="7">
        <v>41</v>
      </c>
      <c r="G6" s="7">
        <v>45</v>
      </c>
      <c r="H6" s="7">
        <v>43</v>
      </c>
      <c r="I6" s="8">
        <f>IF(D6&gt;40,D6-40,0)</f>
        <v>0</v>
      </c>
      <c r="J6" s="8">
        <f>IF(E6&gt;40,E6-40,0)</f>
        <v>1</v>
      </c>
      <c r="K6" s="8">
        <f>IF(F6&gt;40,F6-40,0)</f>
        <v>1</v>
      </c>
      <c r="L6" s="8">
        <f>IF(G6&gt;40,G6-40,0)</f>
        <v>5</v>
      </c>
      <c r="M6" s="8">
        <f>IF(H6&gt;40,H6-40,0)</f>
        <v>3</v>
      </c>
      <c r="N6" s="9">
        <f t="shared" si="7"/>
        <v>362.5</v>
      </c>
      <c r="O6" s="9">
        <f t="shared" si="8"/>
        <v>594.5</v>
      </c>
      <c r="P6" s="9">
        <f t="shared" si="9"/>
        <v>594.5</v>
      </c>
      <c r="Q6" s="9">
        <f t="shared" si="10"/>
        <v>652.5</v>
      </c>
      <c r="R6" s="9">
        <f t="shared" si="11"/>
        <v>623.5</v>
      </c>
      <c r="S6" s="10">
        <f t="shared" si="12"/>
        <v>0</v>
      </c>
      <c r="T6" s="10">
        <f t="shared" si="13"/>
        <v>7.25</v>
      </c>
      <c r="U6" s="10">
        <f t="shared" si="5"/>
        <v>7.25</v>
      </c>
      <c r="V6" s="10">
        <f t="shared" si="5"/>
        <v>36.25</v>
      </c>
      <c r="W6" s="10">
        <f t="shared" si="5"/>
        <v>21.75</v>
      </c>
      <c r="X6" s="11">
        <f t="shared" si="14"/>
        <v>362.5</v>
      </c>
      <c r="Y6" s="11">
        <f t="shared" si="6"/>
        <v>601.75</v>
      </c>
      <c r="Z6" s="11">
        <f t="shared" si="6"/>
        <v>601.75</v>
      </c>
      <c r="AA6" s="11">
        <f t="shared" si="6"/>
        <v>688.75</v>
      </c>
      <c r="AB6" s="11">
        <f t="shared" si="6"/>
        <v>645.25</v>
      </c>
      <c r="AC6" s="15">
        <f t="shared" si="15"/>
        <v>2900</v>
      </c>
    </row>
    <row r="7" spans="1:29" x14ac:dyDescent="0.35">
      <c r="A7" t="s">
        <v>11</v>
      </c>
      <c r="B7" t="s">
        <v>12</v>
      </c>
      <c r="C7" s="1">
        <v>16</v>
      </c>
      <c r="D7" s="7">
        <v>17</v>
      </c>
      <c r="E7" s="7">
        <v>39</v>
      </c>
      <c r="F7" s="7">
        <v>35</v>
      </c>
      <c r="G7" s="7">
        <v>44</v>
      </c>
      <c r="H7" s="7">
        <v>39</v>
      </c>
      <c r="I7" s="8">
        <f>IF(D7&gt;40,D7-40,0)</f>
        <v>0</v>
      </c>
      <c r="J7" s="8">
        <f>IF(E7&gt;40,E7-40,0)</f>
        <v>0</v>
      </c>
      <c r="K7" s="8">
        <f>IF(F7&gt;40,F7-40,0)</f>
        <v>0</v>
      </c>
      <c r="L7" s="8">
        <f>IF(G7&gt;40,G7-40,0)</f>
        <v>4</v>
      </c>
      <c r="M7" s="8">
        <f>IF(H7&gt;40,H7-40,0)</f>
        <v>0</v>
      </c>
      <c r="N7" s="9">
        <f t="shared" si="7"/>
        <v>272</v>
      </c>
      <c r="O7" s="9">
        <f t="shared" si="8"/>
        <v>624</v>
      </c>
      <c r="P7" s="9">
        <f t="shared" si="9"/>
        <v>560</v>
      </c>
      <c r="Q7" s="9">
        <f t="shared" si="10"/>
        <v>704</v>
      </c>
      <c r="R7" s="9">
        <f t="shared" si="11"/>
        <v>624</v>
      </c>
      <c r="S7" s="10">
        <f t="shared" si="12"/>
        <v>0</v>
      </c>
      <c r="T7" s="10">
        <f t="shared" si="13"/>
        <v>0</v>
      </c>
      <c r="U7" s="10">
        <f t="shared" si="5"/>
        <v>0</v>
      </c>
      <c r="V7" s="10">
        <f t="shared" si="5"/>
        <v>32</v>
      </c>
      <c r="W7" s="10">
        <f t="shared" si="5"/>
        <v>0</v>
      </c>
      <c r="X7" s="11">
        <f t="shared" si="14"/>
        <v>272</v>
      </c>
      <c r="Y7" s="11">
        <f t="shared" si="6"/>
        <v>624</v>
      </c>
      <c r="Z7" s="11">
        <f t="shared" si="6"/>
        <v>560</v>
      </c>
      <c r="AA7" s="11">
        <f t="shared" si="6"/>
        <v>736</v>
      </c>
      <c r="AB7" s="11">
        <f t="shared" si="6"/>
        <v>624</v>
      </c>
      <c r="AC7" s="15">
        <f t="shared" si="15"/>
        <v>2816</v>
      </c>
    </row>
    <row r="8" spans="1:29" x14ac:dyDescent="0.35">
      <c r="A8" t="s">
        <v>13</v>
      </c>
      <c r="B8" t="s">
        <v>14</v>
      </c>
      <c r="C8" s="1">
        <v>17.5</v>
      </c>
      <c r="D8" s="7">
        <v>38</v>
      </c>
      <c r="E8" s="7">
        <v>44</v>
      </c>
      <c r="F8" s="7">
        <v>40</v>
      </c>
      <c r="G8" s="7">
        <v>36</v>
      </c>
      <c r="H8" s="7">
        <v>45</v>
      </c>
      <c r="I8" s="8">
        <f>IF(D8&gt;40,D8-40,0)</f>
        <v>0</v>
      </c>
      <c r="J8" s="8">
        <f>IF(E8&gt;40,E8-40,0)</f>
        <v>4</v>
      </c>
      <c r="K8" s="8">
        <f>IF(F8&gt;40,F8-40,0)</f>
        <v>0</v>
      </c>
      <c r="L8" s="8">
        <f>IF(G8&gt;40,G8-40,0)</f>
        <v>0</v>
      </c>
      <c r="M8" s="8">
        <f>IF(H8&gt;40,H8-40,0)</f>
        <v>5</v>
      </c>
      <c r="N8" s="9">
        <f t="shared" si="7"/>
        <v>665</v>
      </c>
      <c r="O8" s="9">
        <f t="shared" si="8"/>
        <v>770</v>
      </c>
      <c r="P8" s="9">
        <f t="shared" si="9"/>
        <v>700</v>
      </c>
      <c r="Q8" s="9">
        <f t="shared" si="10"/>
        <v>630</v>
      </c>
      <c r="R8" s="9">
        <f t="shared" si="11"/>
        <v>787.5</v>
      </c>
      <c r="S8" s="10">
        <f t="shared" si="12"/>
        <v>0</v>
      </c>
      <c r="T8" s="10">
        <f t="shared" si="13"/>
        <v>35</v>
      </c>
      <c r="U8" s="10">
        <f t="shared" si="5"/>
        <v>0</v>
      </c>
      <c r="V8" s="10">
        <f t="shared" si="5"/>
        <v>0</v>
      </c>
      <c r="W8" s="10">
        <f t="shared" si="5"/>
        <v>43.75</v>
      </c>
      <c r="X8" s="11">
        <f t="shared" si="14"/>
        <v>665</v>
      </c>
      <c r="Y8" s="11">
        <f t="shared" si="6"/>
        <v>805</v>
      </c>
      <c r="Z8" s="11">
        <f t="shared" si="6"/>
        <v>700</v>
      </c>
      <c r="AA8" s="11">
        <f t="shared" si="6"/>
        <v>630</v>
      </c>
      <c r="AB8" s="11">
        <f t="shared" si="6"/>
        <v>831.25</v>
      </c>
      <c r="AC8" s="15">
        <f t="shared" si="15"/>
        <v>3631.25</v>
      </c>
    </row>
    <row r="9" spans="1:29" x14ac:dyDescent="0.35">
      <c r="A9" t="s">
        <v>15</v>
      </c>
      <c r="B9" t="s">
        <v>16</v>
      </c>
      <c r="C9" s="1">
        <v>10.25</v>
      </c>
      <c r="D9" s="7">
        <v>23</v>
      </c>
      <c r="E9" s="7">
        <v>49</v>
      </c>
      <c r="F9" s="7">
        <v>44</v>
      </c>
      <c r="G9" s="7">
        <v>40</v>
      </c>
      <c r="H9" s="7">
        <v>44</v>
      </c>
      <c r="I9" s="8">
        <f>IF(D9&gt;40,D9-40,0)</f>
        <v>0</v>
      </c>
      <c r="J9" s="8">
        <f>IF(E9&gt;40,E9-40,0)</f>
        <v>9</v>
      </c>
      <c r="K9" s="8">
        <f>IF(F9&gt;40,F9-40,0)</f>
        <v>4</v>
      </c>
      <c r="L9" s="8">
        <f>IF(G9&gt;40,G9-40,0)</f>
        <v>0</v>
      </c>
      <c r="M9" s="8">
        <f>IF(H9&gt;40,H9-40,0)</f>
        <v>4</v>
      </c>
      <c r="N9" s="9">
        <f t="shared" si="7"/>
        <v>235.75</v>
      </c>
      <c r="O9" s="9">
        <f t="shared" si="8"/>
        <v>502.25</v>
      </c>
      <c r="P9" s="9">
        <f t="shared" si="9"/>
        <v>451</v>
      </c>
      <c r="Q9" s="9">
        <f t="shared" si="10"/>
        <v>410</v>
      </c>
      <c r="R9" s="9">
        <f t="shared" si="11"/>
        <v>451</v>
      </c>
      <c r="S9" s="10">
        <f t="shared" si="12"/>
        <v>0</v>
      </c>
      <c r="T9" s="10">
        <f t="shared" si="13"/>
        <v>46.125</v>
      </c>
      <c r="U9" s="10">
        <f t="shared" si="5"/>
        <v>20.5</v>
      </c>
      <c r="V9" s="10">
        <f t="shared" si="5"/>
        <v>0</v>
      </c>
      <c r="W9" s="10">
        <f t="shared" si="5"/>
        <v>20.5</v>
      </c>
      <c r="X9" s="11">
        <f t="shared" si="14"/>
        <v>235.75</v>
      </c>
      <c r="Y9" s="11">
        <f t="shared" si="6"/>
        <v>548.375</v>
      </c>
      <c r="Z9" s="11">
        <f t="shared" si="6"/>
        <v>471.5</v>
      </c>
      <c r="AA9" s="11">
        <f t="shared" si="6"/>
        <v>410</v>
      </c>
      <c r="AB9" s="11">
        <f t="shared" si="6"/>
        <v>471.5</v>
      </c>
      <c r="AC9" s="15">
        <f t="shared" si="15"/>
        <v>2137.125</v>
      </c>
    </row>
    <row r="10" spans="1:29" x14ac:dyDescent="0.35">
      <c r="A10" t="s">
        <v>17</v>
      </c>
      <c r="B10" t="s">
        <v>18</v>
      </c>
      <c r="C10" s="1">
        <v>16</v>
      </c>
      <c r="D10" s="7">
        <v>45</v>
      </c>
      <c r="E10" s="7">
        <v>40</v>
      </c>
      <c r="F10" s="7">
        <v>36</v>
      </c>
      <c r="G10" s="7">
        <v>45</v>
      </c>
      <c r="H10" s="7">
        <v>42</v>
      </c>
      <c r="I10" s="8">
        <f>IF(D10&gt;40,D10-40,0)</f>
        <v>5</v>
      </c>
      <c r="J10" s="8">
        <f>IF(E10&gt;40,E10-40,0)</f>
        <v>0</v>
      </c>
      <c r="K10" s="8">
        <f>IF(F10&gt;40,F10-40,0)</f>
        <v>0</v>
      </c>
      <c r="L10" s="8">
        <f>IF(G10&gt;40,G10-40,0)</f>
        <v>5</v>
      </c>
      <c r="M10" s="8">
        <f>IF(H10&gt;40,H10-40,0)</f>
        <v>2</v>
      </c>
      <c r="N10" s="9">
        <f t="shared" si="7"/>
        <v>720</v>
      </c>
      <c r="O10" s="9">
        <f t="shared" si="8"/>
        <v>640</v>
      </c>
      <c r="P10" s="9">
        <f t="shared" si="9"/>
        <v>576</v>
      </c>
      <c r="Q10" s="9">
        <f t="shared" si="10"/>
        <v>720</v>
      </c>
      <c r="R10" s="9">
        <f t="shared" si="11"/>
        <v>672</v>
      </c>
      <c r="S10" s="10">
        <f t="shared" si="12"/>
        <v>40</v>
      </c>
      <c r="T10" s="10">
        <f t="shared" si="13"/>
        <v>0</v>
      </c>
      <c r="U10" s="10">
        <f t="shared" si="5"/>
        <v>0</v>
      </c>
      <c r="V10" s="10">
        <f t="shared" si="5"/>
        <v>40</v>
      </c>
      <c r="W10" s="10">
        <f t="shared" si="5"/>
        <v>16</v>
      </c>
      <c r="X10" s="11">
        <f t="shared" si="14"/>
        <v>760</v>
      </c>
      <c r="Y10" s="11">
        <f t="shared" si="6"/>
        <v>640</v>
      </c>
      <c r="Z10" s="11">
        <f t="shared" si="6"/>
        <v>576</v>
      </c>
      <c r="AA10" s="11">
        <f t="shared" si="6"/>
        <v>760</v>
      </c>
      <c r="AB10" s="11">
        <f t="shared" si="6"/>
        <v>688</v>
      </c>
      <c r="AC10" s="15">
        <f t="shared" si="15"/>
        <v>3424</v>
      </c>
    </row>
    <row r="11" spans="1:29" x14ac:dyDescent="0.35">
      <c r="A11" t="s">
        <v>19</v>
      </c>
      <c r="B11" t="s">
        <v>8</v>
      </c>
      <c r="C11" s="1">
        <v>19</v>
      </c>
      <c r="D11" s="7">
        <v>23</v>
      </c>
      <c r="E11" s="7">
        <v>42</v>
      </c>
      <c r="F11" s="7">
        <v>48</v>
      </c>
      <c r="G11" s="7">
        <v>44</v>
      </c>
      <c r="H11" s="7">
        <v>41</v>
      </c>
      <c r="I11" s="8">
        <f>IF(D11&gt;40,D11-40,0)</f>
        <v>0</v>
      </c>
      <c r="J11" s="8">
        <f>IF(E11&gt;40,E11-40,0)</f>
        <v>2</v>
      </c>
      <c r="K11" s="8">
        <f>IF(F11&gt;40,F11-40,0)</f>
        <v>8</v>
      </c>
      <c r="L11" s="8">
        <f>IF(G11&gt;40,G11-40,0)</f>
        <v>4</v>
      </c>
      <c r="M11" s="8">
        <f>IF(H11&gt;40,H11-40,0)</f>
        <v>1</v>
      </c>
      <c r="N11" s="9">
        <f t="shared" si="7"/>
        <v>437</v>
      </c>
      <c r="O11" s="9">
        <f t="shared" si="8"/>
        <v>798</v>
      </c>
      <c r="P11" s="9">
        <f t="shared" si="9"/>
        <v>912</v>
      </c>
      <c r="Q11" s="9">
        <f t="shared" si="10"/>
        <v>836</v>
      </c>
      <c r="R11" s="9">
        <f t="shared" si="11"/>
        <v>779</v>
      </c>
      <c r="S11" s="10">
        <f t="shared" si="12"/>
        <v>0</v>
      </c>
      <c r="T11" s="10">
        <f t="shared" si="13"/>
        <v>19</v>
      </c>
      <c r="U11" s="10">
        <f t="shared" si="5"/>
        <v>76</v>
      </c>
      <c r="V11" s="10">
        <f t="shared" si="5"/>
        <v>38</v>
      </c>
      <c r="W11" s="10">
        <f t="shared" si="5"/>
        <v>9.5</v>
      </c>
      <c r="X11" s="11">
        <f t="shared" si="14"/>
        <v>437</v>
      </c>
      <c r="Y11" s="11">
        <f t="shared" si="6"/>
        <v>817</v>
      </c>
      <c r="Z11" s="11">
        <f t="shared" si="6"/>
        <v>988</v>
      </c>
      <c r="AA11" s="11">
        <f t="shared" si="6"/>
        <v>874</v>
      </c>
      <c r="AB11" s="11">
        <f t="shared" si="6"/>
        <v>788.5</v>
      </c>
      <c r="AC11" s="15">
        <f t="shared" si="15"/>
        <v>3904.5</v>
      </c>
    </row>
    <row r="12" spans="1:29" x14ac:dyDescent="0.35">
      <c r="A12" t="s">
        <v>20</v>
      </c>
      <c r="B12" t="s">
        <v>21</v>
      </c>
      <c r="C12" s="1">
        <v>18.25</v>
      </c>
      <c r="D12" s="7">
        <v>12</v>
      </c>
      <c r="E12" s="7">
        <v>44</v>
      </c>
      <c r="F12" s="7">
        <v>39</v>
      </c>
      <c r="G12" s="7">
        <v>40</v>
      </c>
      <c r="H12" s="7">
        <v>40</v>
      </c>
      <c r="I12" s="8">
        <f>IF(D12&gt;40,D12-40,0)</f>
        <v>0</v>
      </c>
      <c r="J12" s="8">
        <f>IF(E12&gt;40,E12-40,0)</f>
        <v>4</v>
      </c>
      <c r="K12" s="8">
        <f>IF(F12&gt;40,F12-40,0)</f>
        <v>0</v>
      </c>
      <c r="L12" s="8">
        <f>IF(G12&gt;40,G12-40,0)</f>
        <v>0</v>
      </c>
      <c r="M12" s="8">
        <f>IF(H12&gt;40,H12-40,0)</f>
        <v>0</v>
      </c>
      <c r="N12" s="9">
        <f t="shared" si="7"/>
        <v>219</v>
      </c>
      <c r="O12" s="9">
        <f t="shared" si="8"/>
        <v>803</v>
      </c>
      <c r="P12" s="9">
        <f t="shared" si="9"/>
        <v>711.75</v>
      </c>
      <c r="Q12" s="9">
        <f t="shared" si="10"/>
        <v>730</v>
      </c>
      <c r="R12" s="9">
        <f t="shared" si="11"/>
        <v>730</v>
      </c>
      <c r="S12" s="10">
        <f t="shared" si="12"/>
        <v>0</v>
      </c>
      <c r="T12" s="10">
        <f t="shared" si="13"/>
        <v>36.5</v>
      </c>
      <c r="U12" s="10">
        <f t="shared" si="5"/>
        <v>0</v>
      </c>
      <c r="V12" s="10">
        <f t="shared" si="5"/>
        <v>0</v>
      </c>
      <c r="W12" s="10">
        <f t="shared" si="5"/>
        <v>0</v>
      </c>
      <c r="X12" s="11">
        <f t="shared" si="14"/>
        <v>219</v>
      </c>
      <c r="Y12" s="11">
        <f t="shared" si="6"/>
        <v>839.5</v>
      </c>
      <c r="Z12" s="11">
        <f t="shared" si="6"/>
        <v>711.75</v>
      </c>
      <c r="AA12" s="11">
        <f t="shared" si="6"/>
        <v>730</v>
      </c>
      <c r="AB12" s="11">
        <f t="shared" si="6"/>
        <v>730</v>
      </c>
      <c r="AC12" s="15">
        <f t="shared" si="15"/>
        <v>3230.25</v>
      </c>
    </row>
    <row r="13" spans="1:29" x14ac:dyDescent="0.35">
      <c r="A13" t="s">
        <v>22</v>
      </c>
      <c r="B13" t="s">
        <v>23</v>
      </c>
      <c r="C13" s="1">
        <v>16.5</v>
      </c>
      <c r="D13" s="7">
        <v>34</v>
      </c>
      <c r="E13" s="7">
        <v>39</v>
      </c>
      <c r="F13" s="7">
        <v>40</v>
      </c>
      <c r="G13" s="7">
        <v>41</v>
      </c>
      <c r="H13" s="7">
        <v>39</v>
      </c>
      <c r="I13" s="8">
        <f>IF(D13&gt;40,D13-40,0)</f>
        <v>0</v>
      </c>
      <c r="J13" s="8">
        <f>IF(E13&gt;40,E13-40,0)</f>
        <v>0</v>
      </c>
      <c r="K13" s="8">
        <f>IF(F13&gt;40,F13-40,0)</f>
        <v>0</v>
      </c>
      <c r="L13" s="8">
        <f>IF(G13&gt;40,G13-40,0)</f>
        <v>1</v>
      </c>
      <c r="M13" s="8">
        <f>IF(H13&gt;40,H13-40,0)</f>
        <v>0</v>
      </c>
      <c r="N13" s="9">
        <f t="shared" si="7"/>
        <v>561</v>
      </c>
      <c r="O13" s="9">
        <f t="shared" si="8"/>
        <v>643.5</v>
      </c>
      <c r="P13" s="9">
        <f t="shared" si="9"/>
        <v>660</v>
      </c>
      <c r="Q13" s="9">
        <f t="shared" si="10"/>
        <v>676.5</v>
      </c>
      <c r="R13" s="9">
        <f t="shared" si="11"/>
        <v>643.5</v>
      </c>
      <c r="S13" s="10">
        <f t="shared" si="12"/>
        <v>0</v>
      </c>
      <c r="T13" s="10">
        <f t="shared" si="13"/>
        <v>0</v>
      </c>
      <c r="U13" s="10">
        <f t="shared" si="5"/>
        <v>0</v>
      </c>
      <c r="V13" s="10">
        <f t="shared" si="5"/>
        <v>8.25</v>
      </c>
      <c r="W13" s="10">
        <f t="shared" si="5"/>
        <v>0</v>
      </c>
      <c r="X13" s="11">
        <f t="shared" si="14"/>
        <v>561</v>
      </c>
      <c r="Y13" s="11">
        <f t="shared" si="6"/>
        <v>643.5</v>
      </c>
      <c r="Z13" s="11">
        <f t="shared" si="6"/>
        <v>660</v>
      </c>
      <c r="AA13" s="11">
        <f t="shared" si="6"/>
        <v>684.75</v>
      </c>
      <c r="AB13" s="11">
        <f t="shared" si="6"/>
        <v>643.5</v>
      </c>
      <c r="AC13" s="15">
        <f t="shared" si="15"/>
        <v>3192.75</v>
      </c>
    </row>
    <row r="14" spans="1:29" x14ac:dyDescent="0.35">
      <c r="A14" t="s">
        <v>24</v>
      </c>
      <c r="B14" t="s">
        <v>10</v>
      </c>
      <c r="C14" s="1">
        <v>14</v>
      </c>
      <c r="D14" s="7">
        <v>32</v>
      </c>
      <c r="E14" s="7">
        <v>49</v>
      </c>
      <c r="F14" s="7">
        <v>44</v>
      </c>
      <c r="G14" s="7">
        <v>44</v>
      </c>
      <c r="H14" s="7">
        <v>40</v>
      </c>
      <c r="I14" s="8">
        <f>IF(D14&gt;40,D14-40,0)</f>
        <v>0</v>
      </c>
      <c r="J14" s="8">
        <f>IF(E14&gt;40,E14-40,0)</f>
        <v>9</v>
      </c>
      <c r="K14" s="8">
        <f>IF(F14&gt;40,F14-40,0)</f>
        <v>4</v>
      </c>
      <c r="L14" s="8">
        <f>IF(G14&gt;40,G14-40,0)</f>
        <v>4</v>
      </c>
      <c r="M14" s="8">
        <f>IF(H14&gt;40,H14-40,0)</f>
        <v>0</v>
      </c>
      <c r="N14" s="9">
        <f t="shared" si="7"/>
        <v>448</v>
      </c>
      <c r="O14" s="9">
        <f t="shared" si="8"/>
        <v>686</v>
      </c>
      <c r="P14" s="9">
        <f t="shared" si="9"/>
        <v>616</v>
      </c>
      <c r="Q14" s="9">
        <f t="shared" si="10"/>
        <v>616</v>
      </c>
      <c r="R14" s="9">
        <f t="shared" si="11"/>
        <v>560</v>
      </c>
      <c r="S14" s="10">
        <f t="shared" si="12"/>
        <v>0</v>
      </c>
      <c r="T14" s="10">
        <f t="shared" si="13"/>
        <v>63</v>
      </c>
      <c r="U14" s="10">
        <f t="shared" si="5"/>
        <v>28</v>
      </c>
      <c r="V14" s="10">
        <f t="shared" si="5"/>
        <v>28</v>
      </c>
      <c r="W14" s="10">
        <f t="shared" si="5"/>
        <v>0</v>
      </c>
      <c r="X14" s="11">
        <f t="shared" si="14"/>
        <v>448</v>
      </c>
      <c r="Y14" s="11">
        <f t="shared" si="6"/>
        <v>749</v>
      </c>
      <c r="Z14" s="11">
        <f t="shared" si="6"/>
        <v>644</v>
      </c>
      <c r="AA14" s="11">
        <f t="shared" si="6"/>
        <v>644</v>
      </c>
      <c r="AB14" s="11">
        <f t="shared" si="6"/>
        <v>560</v>
      </c>
      <c r="AC14" s="15">
        <f t="shared" si="15"/>
        <v>3045</v>
      </c>
    </row>
    <row r="15" spans="1:29" x14ac:dyDescent="0.35">
      <c r="A15" t="s">
        <v>25</v>
      </c>
      <c r="B15" t="s">
        <v>26</v>
      </c>
      <c r="C15" s="1">
        <v>11</v>
      </c>
      <c r="D15" s="7">
        <v>14</v>
      </c>
      <c r="E15" s="7">
        <v>40</v>
      </c>
      <c r="F15" s="7">
        <v>45</v>
      </c>
      <c r="G15" s="7">
        <v>48</v>
      </c>
      <c r="H15" s="7">
        <v>41</v>
      </c>
      <c r="I15" s="8">
        <f>IF(D15&gt;40,D15-40,0)</f>
        <v>0</v>
      </c>
      <c r="J15" s="8">
        <f>IF(E15&gt;40,E15-40,0)</f>
        <v>0</v>
      </c>
      <c r="K15" s="8">
        <f>IF(F15&gt;40,F15-40,0)</f>
        <v>5</v>
      </c>
      <c r="L15" s="8">
        <f>IF(G15&gt;40,G15-40,0)</f>
        <v>8</v>
      </c>
      <c r="M15" s="8">
        <f>IF(H15&gt;40,H15-40,0)</f>
        <v>1</v>
      </c>
      <c r="N15" s="9">
        <f t="shared" si="7"/>
        <v>154</v>
      </c>
      <c r="O15" s="9">
        <f t="shared" si="8"/>
        <v>440</v>
      </c>
      <c r="P15" s="9">
        <f t="shared" si="9"/>
        <v>495</v>
      </c>
      <c r="Q15" s="9">
        <f t="shared" si="10"/>
        <v>528</v>
      </c>
      <c r="R15" s="9">
        <f t="shared" si="11"/>
        <v>451</v>
      </c>
      <c r="S15" s="10">
        <f t="shared" si="12"/>
        <v>0</v>
      </c>
      <c r="T15" s="10">
        <f t="shared" si="13"/>
        <v>0</v>
      </c>
      <c r="U15" s="10">
        <f t="shared" si="5"/>
        <v>27.5</v>
      </c>
      <c r="V15" s="10">
        <f t="shared" si="5"/>
        <v>44</v>
      </c>
      <c r="W15" s="10">
        <f t="shared" si="5"/>
        <v>5.5</v>
      </c>
      <c r="X15" s="11">
        <f t="shared" si="14"/>
        <v>154</v>
      </c>
      <c r="Y15" s="11">
        <f t="shared" si="6"/>
        <v>440</v>
      </c>
      <c r="Z15" s="11">
        <f t="shared" si="6"/>
        <v>522.5</v>
      </c>
      <c r="AA15" s="11">
        <f t="shared" si="6"/>
        <v>572</v>
      </c>
      <c r="AB15" s="11">
        <f t="shared" si="6"/>
        <v>456.5</v>
      </c>
      <c r="AC15" s="15">
        <f t="shared" si="15"/>
        <v>2145</v>
      </c>
    </row>
    <row r="16" spans="1:29" x14ac:dyDescent="0.35">
      <c r="A16" t="s">
        <v>27</v>
      </c>
      <c r="B16" t="s">
        <v>8</v>
      </c>
      <c r="C16" s="1">
        <v>13</v>
      </c>
      <c r="D16" s="7">
        <v>56</v>
      </c>
      <c r="E16" s="7">
        <v>45</v>
      </c>
      <c r="F16" s="7">
        <v>40</v>
      </c>
      <c r="G16" s="7">
        <v>42</v>
      </c>
      <c r="H16" s="7">
        <v>45</v>
      </c>
      <c r="I16" s="8">
        <f>IF(D16&gt;40,D16-40,0)</f>
        <v>16</v>
      </c>
      <c r="J16" s="8">
        <f>IF(E16&gt;40,E16-40,0)</f>
        <v>5</v>
      </c>
      <c r="K16" s="8">
        <f>IF(F16&gt;40,F16-40,0)</f>
        <v>0</v>
      </c>
      <c r="L16" s="8">
        <f>IF(G16&gt;40,G16-40,0)</f>
        <v>2</v>
      </c>
      <c r="M16" s="8">
        <f>IF(H16&gt;40,H16-40,0)</f>
        <v>5</v>
      </c>
      <c r="N16" s="9">
        <f t="shared" si="7"/>
        <v>728</v>
      </c>
      <c r="O16" s="9">
        <f t="shared" si="8"/>
        <v>585</v>
      </c>
      <c r="P16" s="9">
        <f t="shared" si="9"/>
        <v>520</v>
      </c>
      <c r="Q16" s="9">
        <f t="shared" si="10"/>
        <v>546</v>
      </c>
      <c r="R16" s="9">
        <f t="shared" si="11"/>
        <v>585</v>
      </c>
      <c r="S16" s="10">
        <f t="shared" si="12"/>
        <v>104</v>
      </c>
      <c r="T16" s="10">
        <f t="shared" si="13"/>
        <v>32.5</v>
      </c>
      <c r="U16" s="10">
        <f t="shared" si="5"/>
        <v>0</v>
      </c>
      <c r="V16" s="10">
        <f t="shared" si="5"/>
        <v>13</v>
      </c>
      <c r="W16" s="10">
        <f t="shared" si="5"/>
        <v>32.5</v>
      </c>
      <c r="X16" s="11">
        <f t="shared" si="14"/>
        <v>832</v>
      </c>
      <c r="Y16" s="11">
        <f t="shared" si="6"/>
        <v>617.5</v>
      </c>
      <c r="Z16" s="11">
        <f t="shared" si="6"/>
        <v>520</v>
      </c>
      <c r="AA16" s="11">
        <f t="shared" si="6"/>
        <v>559</v>
      </c>
      <c r="AB16" s="11">
        <f t="shared" si="6"/>
        <v>617.5</v>
      </c>
      <c r="AC16" s="15">
        <f t="shared" si="15"/>
        <v>3146</v>
      </c>
    </row>
    <row r="17" spans="1:29" x14ac:dyDescent="0.35">
      <c r="A17" t="s">
        <v>28</v>
      </c>
      <c r="B17" t="s">
        <v>29</v>
      </c>
      <c r="C17" s="1">
        <v>16</v>
      </c>
      <c r="D17" s="7">
        <v>38</v>
      </c>
      <c r="E17" s="7">
        <v>39</v>
      </c>
      <c r="F17" s="7">
        <v>41</v>
      </c>
      <c r="G17" s="7">
        <v>39</v>
      </c>
      <c r="H17" s="7">
        <v>44</v>
      </c>
      <c r="I17" s="8">
        <f>IF(D17&gt;40,D17-40,0)</f>
        <v>0</v>
      </c>
      <c r="J17" s="8">
        <f>IF(E17&gt;40,E17-40,0)</f>
        <v>0</v>
      </c>
      <c r="K17" s="8">
        <f>IF(F17&gt;40,F17-40,0)</f>
        <v>1</v>
      </c>
      <c r="L17" s="8">
        <f>IF(G17&gt;40,G17-40,0)</f>
        <v>0</v>
      </c>
      <c r="M17" s="8">
        <f>IF(H17&gt;40,H17-40,0)</f>
        <v>4</v>
      </c>
      <c r="N17" s="9">
        <f t="shared" si="7"/>
        <v>608</v>
      </c>
      <c r="O17" s="9">
        <f t="shared" si="8"/>
        <v>624</v>
      </c>
      <c r="P17" s="9">
        <f t="shared" si="9"/>
        <v>656</v>
      </c>
      <c r="Q17" s="9">
        <f t="shared" si="10"/>
        <v>624</v>
      </c>
      <c r="R17" s="9">
        <f t="shared" si="11"/>
        <v>704</v>
      </c>
      <c r="S17" s="10">
        <f t="shared" si="12"/>
        <v>0</v>
      </c>
      <c r="T17" s="10">
        <f t="shared" si="13"/>
        <v>0</v>
      </c>
      <c r="U17" s="10">
        <f t="shared" si="5"/>
        <v>8</v>
      </c>
      <c r="V17" s="10">
        <f t="shared" si="5"/>
        <v>0</v>
      </c>
      <c r="W17" s="10">
        <f t="shared" si="5"/>
        <v>32</v>
      </c>
      <c r="X17" s="11">
        <f t="shared" si="14"/>
        <v>608</v>
      </c>
      <c r="Y17" s="11">
        <f t="shared" si="6"/>
        <v>624</v>
      </c>
      <c r="Z17" s="11">
        <f t="shared" si="6"/>
        <v>664</v>
      </c>
      <c r="AA17" s="11">
        <f t="shared" si="6"/>
        <v>624</v>
      </c>
      <c r="AB17" s="11">
        <f t="shared" si="6"/>
        <v>736</v>
      </c>
      <c r="AC17" s="15">
        <f t="shared" si="15"/>
        <v>3256</v>
      </c>
    </row>
    <row r="18" spans="1:29" x14ac:dyDescent="0.35">
      <c r="A18" t="s">
        <v>30</v>
      </c>
      <c r="B18" t="s">
        <v>31</v>
      </c>
      <c r="C18" s="1">
        <v>19.5</v>
      </c>
      <c r="D18" s="7">
        <v>41</v>
      </c>
      <c r="E18" s="7">
        <v>41</v>
      </c>
      <c r="F18" s="7">
        <v>39</v>
      </c>
      <c r="G18" s="7">
        <v>41</v>
      </c>
      <c r="H18" s="7">
        <v>36</v>
      </c>
      <c r="I18" s="8">
        <f>IF(D18&gt;40,D18-40,0)</f>
        <v>1</v>
      </c>
      <c r="J18" s="8">
        <f>IF(E18&gt;40,E18-40,0)</f>
        <v>1</v>
      </c>
      <c r="K18" s="8">
        <f>IF(F18&gt;40,F18-40,0)</f>
        <v>0</v>
      </c>
      <c r="L18" s="8">
        <f>IF(G18&gt;40,G18-40,0)</f>
        <v>1</v>
      </c>
      <c r="M18" s="8">
        <f>IF(H18&gt;40,H18-40,0)</f>
        <v>0</v>
      </c>
      <c r="N18" s="9">
        <f t="shared" si="7"/>
        <v>799.5</v>
      </c>
      <c r="O18" s="9">
        <f t="shared" si="8"/>
        <v>799.5</v>
      </c>
      <c r="P18" s="9">
        <f t="shared" si="9"/>
        <v>760.5</v>
      </c>
      <c r="Q18" s="9">
        <f t="shared" si="10"/>
        <v>799.5</v>
      </c>
      <c r="R18" s="9">
        <f t="shared" si="11"/>
        <v>702</v>
      </c>
      <c r="S18" s="10">
        <f t="shared" si="12"/>
        <v>9.75</v>
      </c>
      <c r="T18" s="10">
        <f t="shared" si="13"/>
        <v>9.75</v>
      </c>
      <c r="U18" s="10">
        <f t="shared" si="5"/>
        <v>0</v>
      </c>
      <c r="V18" s="10">
        <f t="shared" si="5"/>
        <v>9.75</v>
      </c>
      <c r="W18" s="10">
        <f t="shared" si="5"/>
        <v>0</v>
      </c>
      <c r="X18" s="11">
        <f t="shared" si="14"/>
        <v>809.25</v>
      </c>
      <c r="Y18" s="11">
        <f t="shared" si="6"/>
        <v>809.25</v>
      </c>
      <c r="Z18" s="11">
        <f t="shared" si="6"/>
        <v>760.5</v>
      </c>
      <c r="AA18" s="11">
        <f>Q18+V18</f>
        <v>809.25</v>
      </c>
      <c r="AB18" s="11">
        <f t="shared" si="6"/>
        <v>702</v>
      </c>
      <c r="AC18" s="15">
        <f t="shared" si="15"/>
        <v>3890.25</v>
      </c>
    </row>
    <row r="19" spans="1:29" x14ac:dyDescent="0.35">
      <c r="D19" s="4"/>
      <c r="E19" s="4"/>
      <c r="F19" s="4"/>
      <c r="G19" s="4"/>
      <c r="H19" s="4"/>
      <c r="I19" s="3"/>
      <c r="J19" s="3"/>
      <c r="K19" s="3"/>
      <c r="L19" s="3"/>
      <c r="M19" s="3"/>
      <c r="S19" s="2"/>
      <c r="T19" s="2"/>
      <c r="U19" s="2"/>
      <c r="V19" s="2"/>
      <c r="W19" s="2"/>
      <c r="X19" s="2"/>
    </row>
    <row r="20" spans="1:29" x14ac:dyDescent="0.35">
      <c r="A20" s="14" t="s">
        <v>33</v>
      </c>
      <c r="B20" s="14"/>
      <c r="C20" s="15">
        <f>MAX(C4:C18)</f>
        <v>19.5</v>
      </c>
      <c r="D20" s="15">
        <f t="shared" ref="D20:AB20" si="16">MAX(D4:D18)</f>
        <v>56</v>
      </c>
      <c r="E20" s="15">
        <f t="shared" si="16"/>
        <v>49</v>
      </c>
      <c r="F20" s="15">
        <f t="shared" si="16"/>
        <v>52</v>
      </c>
      <c r="G20" s="15">
        <f t="shared" si="16"/>
        <v>48</v>
      </c>
      <c r="H20" s="15">
        <f t="shared" si="16"/>
        <v>45</v>
      </c>
      <c r="I20" s="15">
        <f t="shared" si="16"/>
        <v>16</v>
      </c>
      <c r="J20" s="15">
        <f t="shared" si="16"/>
        <v>9</v>
      </c>
      <c r="K20" s="15">
        <f t="shared" si="16"/>
        <v>12</v>
      </c>
      <c r="L20" s="15">
        <f t="shared" si="16"/>
        <v>8</v>
      </c>
      <c r="M20" s="15">
        <f t="shared" si="16"/>
        <v>5</v>
      </c>
      <c r="N20" s="15">
        <f t="shared" si="16"/>
        <v>799.5</v>
      </c>
      <c r="O20" s="15">
        <f t="shared" si="16"/>
        <v>803</v>
      </c>
      <c r="P20" s="15">
        <f t="shared" si="16"/>
        <v>912</v>
      </c>
      <c r="Q20" s="15">
        <f t="shared" si="16"/>
        <v>836</v>
      </c>
      <c r="R20" s="15">
        <f t="shared" si="16"/>
        <v>792</v>
      </c>
      <c r="S20" s="15">
        <f t="shared" si="16"/>
        <v>104</v>
      </c>
      <c r="T20" s="15">
        <f t="shared" si="16"/>
        <v>63</v>
      </c>
      <c r="U20" s="15">
        <f t="shared" si="16"/>
        <v>90</v>
      </c>
      <c r="V20" s="15">
        <f t="shared" si="16"/>
        <v>44</v>
      </c>
      <c r="W20" s="15">
        <f t="shared" si="16"/>
        <v>43.75</v>
      </c>
      <c r="X20" s="15">
        <f t="shared" si="16"/>
        <v>832</v>
      </c>
      <c r="Y20" s="15">
        <f t="shared" si="16"/>
        <v>839.5</v>
      </c>
      <c r="Z20" s="15">
        <f t="shared" si="16"/>
        <v>990</v>
      </c>
      <c r="AA20" s="15">
        <f t="shared" si="16"/>
        <v>874</v>
      </c>
      <c r="AB20" s="15">
        <f t="shared" si="16"/>
        <v>831.25</v>
      </c>
      <c r="AC20" s="15">
        <f t="shared" ref="AC20" si="17">MAX(AC4:AC18)</f>
        <v>3965.4</v>
      </c>
    </row>
    <row r="21" spans="1:29" x14ac:dyDescent="0.35">
      <c r="A21" s="14" t="s">
        <v>34</v>
      </c>
      <c r="B21" s="14"/>
      <c r="C21" s="15">
        <f>MIN(C5:C19)</f>
        <v>10.25</v>
      </c>
      <c r="D21" s="15">
        <f t="shared" ref="D21:AB21" si="18">MIN(D5:D19)</f>
        <v>12</v>
      </c>
      <c r="E21" s="15">
        <f t="shared" si="18"/>
        <v>39</v>
      </c>
      <c r="F21" s="15">
        <f t="shared" si="18"/>
        <v>35</v>
      </c>
      <c r="G21" s="15">
        <f t="shared" si="18"/>
        <v>36</v>
      </c>
      <c r="H21" s="15">
        <f t="shared" si="18"/>
        <v>36</v>
      </c>
      <c r="I21" s="15">
        <f t="shared" si="18"/>
        <v>0</v>
      </c>
      <c r="J21" s="15">
        <f t="shared" si="18"/>
        <v>0</v>
      </c>
      <c r="K21" s="15">
        <f t="shared" si="18"/>
        <v>0</v>
      </c>
      <c r="L21" s="15">
        <f t="shared" si="18"/>
        <v>0</v>
      </c>
      <c r="M21" s="15">
        <f t="shared" si="18"/>
        <v>0</v>
      </c>
      <c r="N21" s="15">
        <f t="shared" si="18"/>
        <v>154</v>
      </c>
      <c r="O21" s="15">
        <f t="shared" si="18"/>
        <v>440</v>
      </c>
      <c r="P21" s="15">
        <f t="shared" si="18"/>
        <v>451</v>
      </c>
      <c r="Q21" s="15">
        <f t="shared" si="18"/>
        <v>410</v>
      </c>
      <c r="R21" s="15">
        <f t="shared" si="18"/>
        <v>451</v>
      </c>
      <c r="S21" s="15">
        <f t="shared" si="18"/>
        <v>0</v>
      </c>
      <c r="T21" s="15">
        <f t="shared" si="18"/>
        <v>0</v>
      </c>
      <c r="U21" s="15">
        <f t="shared" si="18"/>
        <v>0</v>
      </c>
      <c r="V21" s="15">
        <f t="shared" si="18"/>
        <v>0</v>
      </c>
      <c r="W21" s="15">
        <f t="shared" si="18"/>
        <v>0</v>
      </c>
      <c r="X21" s="15">
        <f t="shared" si="18"/>
        <v>154</v>
      </c>
      <c r="Y21" s="15">
        <f t="shared" si="18"/>
        <v>440</v>
      </c>
      <c r="Z21" s="15">
        <f t="shared" si="18"/>
        <v>471.5</v>
      </c>
      <c r="AA21" s="15">
        <f t="shared" si="18"/>
        <v>410</v>
      </c>
      <c r="AB21" s="15">
        <f t="shared" si="18"/>
        <v>456.5</v>
      </c>
      <c r="AC21" s="15">
        <f t="shared" ref="AC21" si="19">MIN(AC5:AC19)</f>
        <v>2137.125</v>
      </c>
    </row>
    <row r="22" spans="1:29" x14ac:dyDescent="0.35">
      <c r="A22" s="14" t="s">
        <v>35</v>
      </c>
      <c r="B22" s="14"/>
      <c r="C22" s="15">
        <f>AVERAGE(C6:C20)</f>
        <v>15.785714285714286</v>
      </c>
      <c r="D22" s="15">
        <f t="shared" ref="D22:AB22" si="20">AVERAGE(D6:D20)</f>
        <v>32.428571428571431</v>
      </c>
      <c r="E22" s="15">
        <f t="shared" si="20"/>
        <v>42.928571428571431</v>
      </c>
      <c r="F22" s="15">
        <f t="shared" si="20"/>
        <v>41.714285714285715</v>
      </c>
      <c r="G22" s="15">
        <f t="shared" si="20"/>
        <v>42.642857142857146</v>
      </c>
      <c r="H22" s="15">
        <f t="shared" si="20"/>
        <v>41.714285714285715</v>
      </c>
      <c r="I22" s="15">
        <f t="shared" si="20"/>
        <v>2.7142857142857144</v>
      </c>
      <c r="J22" s="15">
        <f t="shared" si="20"/>
        <v>3.1428571428571428</v>
      </c>
      <c r="K22" s="15">
        <f t="shared" si="20"/>
        <v>2.5</v>
      </c>
      <c r="L22" s="15">
        <f t="shared" si="20"/>
        <v>3</v>
      </c>
      <c r="M22" s="15">
        <f t="shared" si="20"/>
        <v>2.1428571428571428</v>
      </c>
      <c r="N22" s="15">
        <f t="shared" si="20"/>
        <v>500.66071428571428</v>
      </c>
      <c r="O22" s="15">
        <f t="shared" si="20"/>
        <v>665.19642857142856</v>
      </c>
      <c r="P22" s="15">
        <f t="shared" si="20"/>
        <v>651.76785714285711</v>
      </c>
      <c r="Q22" s="15">
        <f t="shared" si="20"/>
        <v>664.89285714285711</v>
      </c>
      <c r="R22" s="15">
        <f t="shared" si="20"/>
        <v>650.32142857142856</v>
      </c>
      <c r="S22" s="15">
        <f t="shared" si="20"/>
        <v>18.410714285714285</v>
      </c>
      <c r="T22" s="15">
        <f t="shared" si="20"/>
        <v>22.294642857142858</v>
      </c>
      <c r="U22" s="15">
        <f t="shared" si="20"/>
        <v>18.375</v>
      </c>
      <c r="V22" s="15">
        <f t="shared" si="20"/>
        <v>20.946428571428573</v>
      </c>
      <c r="W22" s="15">
        <f t="shared" si="20"/>
        <v>16.089285714285715</v>
      </c>
      <c r="X22" s="15">
        <f t="shared" si="20"/>
        <v>513.96428571428567</v>
      </c>
      <c r="Y22" s="15">
        <f t="shared" si="20"/>
        <v>685.59821428571433</v>
      </c>
      <c r="Z22" s="15">
        <f t="shared" si="20"/>
        <v>669.28571428571433</v>
      </c>
      <c r="AA22" s="15">
        <f t="shared" si="20"/>
        <v>685.41071428571433</v>
      </c>
      <c r="AB22" s="15">
        <f t="shared" si="20"/>
        <v>666.08928571428567</v>
      </c>
      <c r="AC22" s="15">
        <f t="shared" ref="AC22" si="21">AVERAGE(AC6:AC20)</f>
        <v>3191.6803571428572</v>
      </c>
    </row>
    <row r="23" spans="1:29" x14ac:dyDescent="0.35">
      <c r="A23" t="s">
        <v>36</v>
      </c>
      <c r="C23" s="2"/>
      <c r="D23" s="6">
        <f>SUM(D4:D18)</f>
        <v>480.2</v>
      </c>
      <c r="E23" s="6"/>
      <c r="F23" s="6"/>
      <c r="G23" s="6"/>
      <c r="H23" s="6"/>
      <c r="I23" s="3"/>
      <c r="J23" s="3"/>
      <c r="K23" s="3"/>
      <c r="L23" s="3"/>
      <c r="M23" s="3"/>
      <c r="N23" s="6">
        <f>SUM(N4:N18)</f>
        <v>7569.35</v>
      </c>
      <c r="O23" s="6"/>
      <c r="P23" s="6"/>
      <c r="Q23" s="6"/>
      <c r="R23" s="6"/>
      <c r="S23" s="2"/>
      <c r="T23" s="2"/>
      <c r="U23" s="2"/>
      <c r="V23" s="2"/>
      <c r="W23" s="2"/>
      <c r="X23" s="6">
        <f>SUM(X4:X18)</f>
        <v>7742.9</v>
      </c>
    </row>
    <row r="24" spans="1:29" x14ac:dyDescent="0.35"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mergeCells count="5">
    <mergeCell ref="I2:M2"/>
    <mergeCell ref="D2:H2"/>
    <mergeCell ref="N2:R2"/>
    <mergeCell ref="S2:W2"/>
    <mergeCell ref="X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 Ranjbar</dc:creator>
  <cp:lastModifiedBy>Saeid Ranjbar</cp:lastModifiedBy>
  <dcterms:created xsi:type="dcterms:W3CDTF">2015-06-05T18:17:20Z</dcterms:created>
  <dcterms:modified xsi:type="dcterms:W3CDTF">2023-08-19T22:11:44Z</dcterms:modified>
</cp:coreProperties>
</file>