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statistics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" i="1" l="1"/>
  <c r="Y7" i="1"/>
  <c r="Y9" i="1"/>
  <c r="Y11" i="1"/>
  <c r="Y13" i="1"/>
  <c r="Y15" i="1"/>
  <c r="Y17" i="1"/>
  <c r="Y19" i="1"/>
  <c r="Y21" i="1"/>
  <c r="Y23" i="1"/>
  <c r="Y25" i="1"/>
  <c r="Y27" i="1"/>
  <c r="Y29" i="1"/>
  <c r="Y31" i="1"/>
  <c r="Y33" i="1"/>
  <c r="Y35" i="1"/>
  <c r="Y37" i="1"/>
  <c r="Y39" i="1"/>
  <c r="Y41" i="1"/>
  <c r="Y43" i="1"/>
  <c r="Y45" i="1"/>
  <c r="Y47" i="1"/>
  <c r="Y49" i="1"/>
  <c r="Y51" i="1"/>
  <c r="Y53" i="1"/>
  <c r="Y55" i="1"/>
  <c r="Y57" i="1"/>
  <c r="Y59" i="1"/>
  <c r="Y61" i="1"/>
  <c r="Y63" i="1"/>
  <c r="Y65" i="1"/>
  <c r="Y67" i="1"/>
  <c r="Y69" i="1"/>
  <c r="Y71" i="1"/>
  <c r="Y73" i="1"/>
  <c r="Y75" i="1"/>
  <c r="Y77" i="1"/>
  <c r="Y79" i="1"/>
  <c r="Y81" i="1"/>
  <c r="Y83" i="1"/>
  <c r="Y85" i="1"/>
  <c r="Y87" i="1"/>
  <c r="Y89" i="1"/>
  <c r="Y91" i="1"/>
  <c r="Y93" i="1"/>
  <c r="Y95" i="1"/>
  <c r="Y97" i="1"/>
  <c r="Y99" i="1"/>
  <c r="Y101" i="1"/>
  <c r="Y103" i="1"/>
  <c r="Y105" i="1"/>
  <c r="Y107" i="1"/>
  <c r="Y109" i="1"/>
  <c r="Y111" i="1"/>
  <c r="Y113" i="1"/>
  <c r="Y115" i="1"/>
  <c r="Y117" i="1"/>
  <c r="Y119" i="1"/>
  <c r="Y121" i="1"/>
  <c r="Y123" i="1"/>
  <c r="Y125" i="1"/>
  <c r="Y127" i="1"/>
  <c r="Y129" i="1"/>
  <c r="Y131" i="1"/>
  <c r="Y133" i="1"/>
  <c r="Y135" i="1"/>
  <c r="Y137" i="1"/>
  <c r="C150" i="1" s="1"/>
  <c r="Y139" i="1"/>
  <c r="C38" i="1" l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C74" i="1"/>
  <c r="C145" i="1" s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V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C147" i="1" s="1"/>
  <c r="C148" i="1" s="1"/>
  <c r="V138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B140" i="1"/>
  <c r="B138" i="1"/>
  <c r="B136" i="1"/>
  <c r="B134" i="1"/>
  <c r="B132" i="1"/>
  <c r="B130" i="1"/>
  <c r="B128" i="1"/>
  <c r="B126" i="1"/>
  <c r="B124" i="1"/>
  <c r="B122" i="1"/>
  <c r="B120" i="1"/>
  <c r="B118" i="1"/>
  <c r="B116" i="1"/>
  <c r="B114" i="1"/>
  <c r="B112" i="1"/>
  <c r="B110" i="1"/>
  <c r="B108" i="1"/>
  <c r="B106" i="1"/>
  <c r="B104" i="1"/>
  <c r="B102" i="1"/>
  <c r="B100" i="1"/>
  <c r="B98" i="1"/>
  <c r="B96" i="1"/>
  <c r="B94" i="1"/>
  <c r="B92" i="1"/>
  <c r="B90" i="1"/>
  <c r="B88" i="1"/>
  <c r="B86" i="1"/>
  <c r="B84" i="1"/>
  <c r="B82" i="1"/>
  <c r="B80" i="1"/>
  <c r="B78" i="1"/>
  <c r="B76" i="1"/>
  <c r="B74" i="1"/>
  <c r="B72" i="1"/>
  <c r="B70" i="1"/>
  <c r="B68" i="1"/>
  <c r="B66" i="1"/>
  <c r="B64" i="1"/>
  <c r="B62" i="1"/>
  <c r="B60" i="1"/>
  <c r="B58" i="1"/>
  <c r="B56" i="1"/>
  <c r="B54" i="1"/>
  <c r="B52" i="1"/>
  <c r="B50" i="1"/>
  <c r="B48" i="1"/>
  <c r="B46" i="1"/>
  <c r="B44" i="1"/>
  <c r="B42" i="1"/>
  <c r="B40" i="1"/>
  <c r="B38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B36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B34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B32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B30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B28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B26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B24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B22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B20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B18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B16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B14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B12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B10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B8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B6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B4" i="1"/>
  <c r="AA5" i="1"/>
  <c r="AA4" i="1"/>
  <c r="Y3" i="1"/>
  <c r="AD4" i="1" l="1"/>
</calcChain>
</file>

<file path=xl/sharedStrings.xml><?xml version="1.0" encoding="utf-8"?>
<sst xmlns="http://schemas.openxmlformats.org/spreadsheetml/2006/main" count="80" uniqueCount="80">
  <si>
    <t>country</t>
  </si>
  <si>
    <t>Afghanistan</t>
  </si>
  <si>
    <t>Albania</t>
  </si>
  <si>
    <t>Algeria</t>
  </si>
  <si>
    <t>Argentina</t>
  </si>
  <si>
    <t>Armenia</t>
  </si>
  <si>
    <t>Australia</t>
  </si>
  <si>
    <t>Austria</t>
  </si>
  <si>
    <t>Bahamas</t>
  </si>
  <si>
    <t>Bahrain</t>
  </si>
  <si>
    <t>Bangladesh</t>
  </si>
  <si>
    <t>Barbados</t>
  </si>
  <si>
    <t>Belarus</t>
  </si>
  <si>
    <t>Belgium</t>
  </si>
  <si>
    <t>Bhutan</t>
  </si>
  <si>
    <t>Bolivia</t>
  </si>
  <si>
    <t>Brazil</t>
  </si>
  <si>
    <t>Bulgaria</t>
  </si>
  <si>
    <t>Cambodia</t>
  </si>
  <si>
    <t>Canada</t>
  </si>
  <si>
    <t>Central African Republic</t>
  </si>
  <si>
    <t>Chile</t>
  </si>
  <si>
    <t>China</t>
  </si>
  <si>
    <t>Colombia</t>
  </si>
  <si>
    <t>Croatia</t>
  </si>
  <si>
    <t>Cuba</t>
  </si>
  <si>
    <t>Denmark</t>
  </si>
  <si>
    <t>Egypt</t>
  </si>
  <si>
    <t>Fiji</t>
  </si>
  <si>
    <t>Finland</t>
  </si>
  <si>
    <t>France</t>
  </si>
  <si>
    <t>Germany</t>
  </si>
  <si>
    <t>Ghana</t>
  </si>
  <si>
    <t>Greece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</si>
  <si>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</si>
  <si>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</si>
  <si>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</si>
  <si>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</si>
  <si>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</si>
  <si>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</si>
  <si>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</si>
  <si>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</si>
  <si>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</si>
  <si>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</si>
  <si>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</si>
  <si>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Lebanon</t>
  </si>
  <si>
    <t>Libya</t>
  </si>
  <si>
    <t>Lithuania</t>
  </si>
  <si>
    <t>Luxembourg</t>
  </si>
  <si>
    <t>Madagascar</t>
  </si>
  <si>
    <t>Malaysia</t>
  </si>
  <si>
    <t>Maldives</t>
  </si>
  <si>
    <t>Mauritius</t>
  </si>
  <si>
    <t>Mexico</t>
  </si>
  <si>
    <t>Morocco</t>
  </si>
  <si>
    <t>Mozambique</t>
  </si>
  <si>
    <t>Myanmar</t>
  </si>
  <si>
    <t>Nepal</t>
  </si>
  <si>
    <t>Netherlands</t>
  </si>
  <si>
    <t>New Zealand</t>
  </si>
  <si>
    <t>Nigeria</t>
  </si>
  <si>
    <t>North Korea</t>
  </si>
  <si>
    <t>Norway</t>
  </si>
  <si>
    <t>Oman</t>
  </si>
  <si>
    <t>Pakistan</t>
  </si>
  <si>
    <t>Palestine</t>
  </si>
  <si>
    <t>Peru</t>
  </si>
  <si>
    <t>Philippines</t>
  </si>
  <si>
    <t>Poland</t>
  </si>
  <si>
    <t>Portugal</t>
  </si>
  <si>
    <t xml:space="preserve">CENTRAL TENDENCY </t>
  </si>
  <si>
    <t xml:space="preserve">MEAN </t>
  </si>
  <si>
    <t>n=68</t>
  </si>
  <si>
    <t>MEDIAN of 2021</t>
  </si>
  <si>
    <t>MODE OF 2001</t>
  </si>
  <si>
    <t>X-MEAN</t>
  </si>
  <si>
    <t>DISPEERSION MEASURE</t>
  </si>
  <si>
    <t>VARIANCE of India in 2002</t>
  </si>
  <si>
    <t>SD of Poland in 2020</t>
  </si>
  <si>
    <t>Coeffecient of variation(Poland)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</si>
</sst>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151</xdr:row>
      <xdr:rowOff>19844</xdr:rowOff>
    </xdr:from>
    <xdr:to>
      <xdr:col>15</xdr:col>
      <xdr:colOff>46303</xdr:colOff>
      <xdr:row>183</xdr:row>
      <xdr:rowOff>146246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0677" y="27999532"/>
          <a:ext cx="8546043" cy="60530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0"/>
  <sheetViews>
    <sheetView tabSelected="1" topLeftCell="A55" zoomScale="96" zoomScaleNormal="96" workbookViewId="0">
      <selection activeCell="J188" sqref="J188"/>
    </sheetView>
  </sheetViews>
  <sheetFormatPr defaultRowHeight="14.5" x14ac:dyDescent="0.35"/>
  <cols>
    <col min="1" max="1" width="25.6328125" customWidth="1"/>
    <col min="3" max="3" width="11.81640625" bestFit="1" customWidth="1"/>
  </cols>
  <sheetData>
    <row r="1" spans="1:31" ht="15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Y1" s="2" t="s">
        <v>70</v>
      </c>
    </row>
    <row r="2" spans="1:31" x14ac:dyDescent="0.35">
      <c r="A2" s="1" t="s">
        <v>0</v>
      </c>
      <c r="B2" s="1">
        <v>2001</v>
      </c>
      <c r="C2" s="1">
        <v>2002</v>
      </c>
      <c r="D2" s="1">
        <v>2003</v>
      </c>
      <c r="E2" s="1">
        <v>2004</v>
      </c>
      <c r="F2" s="1">
        <v>2005</v>
      </c>
      <c r="G2" s="1">
        <v>2006</v>
      </c>
      <c r="H2" s="1">
        <v>2007</v>
      </c>
      <c r="I2" s="1">
        <v>2008</v>
      </c>
      <c r="J2" s="1">
        <v>2009</v>
      </c>
      <c r="K2" s="1">
        <v>2010</v>
      </c>
      <c r="L2" s="1">
        <v>2011</v>
      </c>
      <c r="M2" s="1">
        <v>2012</v>
      </c>
      <c r="N2" s="1">
        <v>2013</v>
      </c>
      <c r="O2" s="1">
        <v>2014</v>
      </c>
      <c r="P2" s="1">
        <v>2015</v>
      </c>
      <c r="Q2" s="1">
        <v>2016</v>
      </c>
      <c r="R2" s="1">
        <v>2017</v>
      </c>
      <c r="S2" s="1">
        <v>2018</v>
      </c>
      <c r="T2" s="1">
        <v>2019</v>
      </c>
      <c r="U2" s="1">
        <v>2020</v>
      </c>
      <c r="V2" s="1">
        <v>2021</v>
      </c>
      <c r="Y2" s="9" t="s">
        <v>71</v>
      </c>
      <c r="AA2" s="3" t="s">
        <v>73</v>
      </c>
      <c r="AB2" s="3"/>
      <c r="AD2" s="4" t="s">
        <v>74</v>
      </c>
      <c r="AE2" s="4"/>
    </row>
    <row r="3" spans="1:31" x14ac:dyDescent="0.35">
      <c r="A3" s="1" t="s">
        <v>1</v>
      </c>
      <c r="B3" s="1">
        <v>7.39</v>
      </c>
      <c r="C3" s="1">
        <v>7.27</v>
      </c>
      <c r="D3" s="1">
        <v>7.14</v>
      </c>
      <c r="E3" s="1">
        <v>6.99</v>
      </c>
      <c r="F3" s="1">
        <v>6.83</v>
      </c>
      <c r="G3" s="1">
        <v>6.65</v>
      </c>
      <c r="H3" s="1">
        <v>6.46</v>
      </c>
      <c r="I3" s="1">
        <v>6.25</v>
      </c>
      <c r="J3" s="1">
        <v>6.04</v>
      </c>
      <c r="K3" s="1">
        <v>5.82</v>
      </c>
      <c r="L3" s="1">
        <v>5.6</v>
      </c>
      <c r="M3" s="1">
        <v>5.38</v>
      </c>
      <c r="N3" s="1">
        <v>5.17</v>
      </c>
      <c r="O3" s="1">
        <v>4.9800000000000004</v>
      </c>
      <c r="P3" s="1">
        <v>4.8</v>
      </c>
      <c r="Q3" s="1">
        <v>4.6399999999999997</v>
      </c>
      <c r="R3" s="1">
        <v>4.4800000000000004</v>
      </c>
      <c r="S3" s="1">
        <v>4.33</v>
      </c>
      <c r="T3" s="1">
        <v>4.18</v>
      </c>
      <c r="U3" s="1">
        <v>4.04</v>
      </c>
      <c r="V3" s="1">
        <v>3.9</v>
      </c>
      <c r="Y3" s="8">
        <f>SUM(B3:V3)/21</f>
        <v>5.6352380952380958</v>
      </c>
      <c r="AA3" t="s">
        <v>72</v>
      </c>
    </row>
    <row r="4" spans="1:31" x14ac:dyDescent="0.35">
      <c r="A4" s="1" t="s">
        <v>75</v>
      </c>
      <c r="B4" s="1">
        <f>B3-5.635</f>
        <v>1.7549999999999999</v>
      </c>
      <c r="C4" s="1">
        <f t="shared" ref="C4:V4" si="0">C3-5.635</f>
        <v>1.6349999999999998</v>
      </c>
      <c r="D4" s="1">
        <f t="shared" si="0"/>
        <v>1.5049999999999999</v>
      </c>
      <c r="E4" s="1">
        <f t="shared" si="0"/>
        <v>1.3550000000000004</v>
      </c>
      <c r="F4" s="1">
        <f t="shared" si="0"/>
        <v>1.1950000000000003</v>
      </c>
      <c r="G4" s="1">
        <f t="shared" si="0"/>
        <v>1.0150000000000006</v>
      </c>
      <c r="H4" s="1">
        <f t="shared" si="0"/>
        <v>0.82500000000000018</v>
      </c>
      <c r="I4" s="1">
        <f t="shared" si="0"/>
        <v>0.61500000000000021</v>
      </c>
      <c r="J4" s="1">
        <f t="shared" si="0"/>
        <v>0.40500000000000025</v>
      </c>
      <c r="K4" s="1">
        <f t="shared" si="0"/>
        <v>0.1850000000000005</v>
      </c>
      <c r="L4" s="1">
        <f t="shared" si="0"/>
        <v>-3.5000000000000142E-2</v>
      </c>
      <c r="M4" s="1">
        <f t="shared" si="0"/>
        <v>-0.25499999999999989</v>
      </c>
      <c r="N4" s="1">
        <f t="shared" si="0"/>
        <v>-0.46499999999999986</v>
      </c>
      <c r="O4" s="1">
        <f t="shared" si="0"/>
        <v>-0.65499999999999936</v>
      </c>
      <c r="P4" s="1">
        <f t="shared" si="0"/>
        <v>-0.83499999999999996</v>
      </c>
      <c r="Q4" s="1">
        <f t="shared" si="0"/>
        <v>-0.99500000000000011</v>
      </c>
      <c r="R4" s="1">
        <f t="shared" si="0"/>
        <v>-1.1549999999999994</v>
      </c>
      <c r="S4" s="1">
        <f t="shared" si="0"/>
        <v>-1.3049999999999997</v>
      </c>
      <c r="T4" s="1">
        <f t="shared" si="0"/>
        <v>-1.4550000000000001</v>
      </c>
      <c r="U4" s="1">
        <f t="shared" si="0"/>
        <v>-1.5949999999999998</v>
      </c>
      <c r="V4" s="1">
        <f t="shared" si="0"/>
        <v>-1.7349999999999999</v>
      </c>
      <c r="AA4">
        <f>68/2</f>
        <v>34</v>
      </c>
      <c r="AD4" s="4">
        <f>MAX(B3:B139)</f>
        <v>7.39</v>
      </c>
    </row>
    <row r="5" spans="1:31" x14ac:dyDescent="0.35">
      <c r="A5" s="1" t="s">
        <v>2</v>
      </c>
      <c r="B5" s="1">
        <v>2.0699999999999998</v>
      </c>
      <c r="C5" s="1">
        <v>1.98</v>
      </c>
      <c r="D5" s="1">
        <v>1.9</v>
      </c>
      <c r="E5" s="1">
        <v>1.82</v>
      </c>
      <c r="F5" s="1">
        <v>1.75</v>
      </c>
      <c r="G5" s="1">
        <v>1.7</v>
      </c>
      <c r="H5" s="1">
        <v>1.67</v>
      </c>
      <c r="I5" s="1">
        <v>1.65</v>
      </c>
      <c r="J5" s="1">
        <v>1.65</v>
      </c>
      <c r="K5" s="1">
        <v>1.65</v>
      </c>
      <c r="L5" s="1">
        <v>1.67</v>
      </c>
      <c r="M5" s="1">
        <v>1.69</v>
      </c>
      <c r="N5" s="1">
        <v>1.7</v>
      </c>
      <c r="O5" s="1">
        <v>1.71</v>
      </c>
      <c r="P5" s="1">
        <v>1.71</v>
      </c>
      <c r="Q5" s="1">
        <v>1.71</v>
      </c>
      <c r="R5" s="1">
        <v>1.71</v>
      </c>
      <c r="S5" s="1">
        <v>1.71</v>
      </c>
      <c r="T5" s="1">
        <v>1.7</v>
      </c>
      <c r="U5" s="1">
        <v>1.7</v>
      </c>
      <c r="V5" s="1">
        <v>1.7</v>
      </c>
      <c r="Y5">
        <f t="shared" ref="Y5:Y67" si="1">SUM(B5:V5)/21</f>
        <v>1.740476190476191</v>
      </c>
      <c r="AA5" s="3">
        <f>(1.44+1.89)/2</f>
        <v>1.665</v>
      </c>
    </row>
    <row r="6" spans="1:31" x14ac:dyDescent="0.35">
      <c r="A6" s="1"/>
      <c r="B6" s="1">
        <f>B5-1.74</f>
        <v>0.32999999999999985</v>
      </c>
      <c r="C6" s="1">
        <f t="shared" ref="C6:V6" si="2">C5-1.74</f>
        <v>0.24</v>
      </c>
      <c r="D6" s="1">
        <f t="shared" si="2"/>
        <v>0.15999999999999992</v>
      </c>
      <c r="E6" s="1">
        <f t="shared" si="2"/>
        <v>8.0000000000000071E-2</v>
      </c>
      <c r="F6" s="1">
        <f t="shared" si="2"/>
        <v>1.0000000000000009E-2</v>
      </c>
      <c r="G6" s="1">
        <f t="shared" si="2"/>
        <v>-4.0000000000000036E-2</v>
      </c>
      <c r="H6" s="1">
        <f t="shared" si="2"/>
        <v>-7.0000000000000062E-2</v>
      </c>
      <c r="I6" s="1">
        <f t="shared" si="2"/>
        <v>-9.000000000000008E-2</v>
      </c>
      <c r="J6" s="1">
        <f t="shared" si="2"/>
        <v>-9.000000000000008E-2</v>
      </c>
      <c r="K6" s="1">
        <f t="shared" si="2"/>
        <v>-9.000000000000008E-2</v>
      </c>
      <c r="L6" s="1">
        <f t="shared" si="2"/>
        <v>-7.0000000000000062E-2</v>
      </c>
      <c r="M6" s="1">
        <f t="shared" si="2"/>
        <v>-5.0000000000000044E-2</v>
      </c>
      <c r="N6" s="1">
        <f t="shared" si="2"/>
        <v>-4.0000000000000036E-2</v>
      </c>
      <c r="O6" s="1">
        <f t="shared" si="2"/>
        <v>-3.0000000000000027E-2</v>
      </c>
      <c r="P6" s="1">
        <f t="shared" si="2"/>
        <v>-3.0000000000000027E-2</v>
      </c>
      <c r="Q6" s="1">
        <f t="shared" si="2"/>
        <v>-3.0000000000000027E-2</v>
      </c>
      <c r="R6" s="1">
        <f t="shared" si="2"/>
        <v>-3.0000000000000027E-2</v>
      </c>
      <c r="S6" s="1">
        <f t="shared" si="2"/>
        <v>-3.0000000000000027E-2</v>
      </c>
      <c r="T6" s="1">
        <f t="shared" si="2"/>
        <v>-4.0000000000000036E-2</v>
      </c>
      <c r="U6" s="1">
        <f t="shared" si="2"/>
        <v>-4.0000000000000036E-2</v>
      </c>
      <c r="V6" s="1">
        <f t="shared" si="2"/>
        <v>-4.0000000000000036E-2</v>
      </c>
    </row>
    <row r="7" spans="1:31" x14ac:dyDescent="0.35">
      <c r="A7" s="1" t="s">
        <v>3</v>
      </c>
      <c r="B7" s="1">
        <v>2.44</v>
      </c>
      <c r="C7" s="1">
        <v>2.4</v>
      </c>
      <c r="D7" s="1">
        <v>2.41</v>
      </c>
      <c r="E7" s="1">
        <v>2.44</v>
      </c>
      <c r="F7" s="1">
        <v>2.5</v>
      </c>
      <c r="G7" s="1">
        <v>2.58</v>
      </c>
      <c r="H7" s="1">
        <v>2.66</v>
      </c>
      <c r="I7" s="1">
        <v>2.75</v>
      </c>
      <c r="J7" s="1">
        <v>2.83</v>
      </c>
      <c r="K7" s="1">
        <v>2.89</v>
      </c>
      <c r="L7" s="1">
        <v>2.93</v>
      </c>
      <c r="M7" s="1">
        <v>2.94</v>
      </c>
      <c r="N7" s="1">
        <v>2.92</v>
      </c>
      <c r="O7" s="1">
        <v>2.89</v>
      </c>
      <c r="P7" s="1">
        <v>2.84</v>
      </c>
      <c r="Q7" s="1">
        <v>2.78</v>
      </c>
      <c r="R7" s="1">
        <v>2.71</v>
      </c>
      <c r="S7" s="1">
        <v>2.64</v>
      </c>
      <c r="T7" s="1">
        <v>2.59</v>
      </c>
      <c r="U7" s="1">
        <v>2.54</v>
      </c>
      <c r="V7" s="1">
        <v>2.4900000000000002</v>
      </c>
      <c r="Y7">
        <f t="shared" si="1"/>
        <v>2.6747619047619047</v>
      </c>
    </row>
    <row r="8" spans="1:31" x14ac:dyDescent="0.35">
      <c r="A8" s="1"/>
      <c r="B8" s="1">
        <f>B7-2.675</f>
        <v>-0.23499999999999988</v>
      </c>
      <c r="C8" s="1">
        <f t="shared" ref="C8:V8" si="3">C7-2.675</f>
        <v>-0.27499999999999991</v>
      </c>
      <c r="D8" s="1">
        <f t="shared" si="3"/>
        <v>-0.26499999999999968</v>
      </c>
      <c r="E8" s="1">
        <f t="shared" si="3"/>
        <v>-0.23499999999999988</v>
      </c>
      <c r="F8" s="1">
        <f t="shared" si="3"/>
        <v>-0.17499999999999982</v>
      </c>
      <c r="G8" s="1">
        <f t="shared" si="3"/>
        <v>-9.4999999999999751E-2</v>
      </c>
      <c r="H8" s="1">
        <f t="shared" si="3"/>
        <v>-1.499999999999968E-2</v>
      </c>
      <c r="I8" s="1">
        <f t="shared" si="3"/>
        <v>7.5000000000000178E-2</v>
      </c>
      <c r="J8" s="1">
        <f t="shared" si="3"/>
        <v>0.15500000000000025</v>
      </c>
      <c r="K8" s="1">
        <f t="shared" si="3"/>
        <v>0.2150000000000003</v>
      </c>
      <c r="L8" s="1">
        <f t="shared" si="3"/>
        <v>0.25500000000000034</v>
      </c>
      <c r="M8" s="1">
        <f t="shared" si="3"/>
        <v>0.26500000000000012</v>
      </c>
      <c r="N8" s="1">
        <f t="shared" si="3"/>
        <v>0.24500000000000011</v>
      </c>
      <c r="O8" s="1">
        <f t="shared" si="3"/>
        <v>0.2150000000000003</v>
      </c>
      <c r="P8" s="1">
        <f t="shared" si="3"/>
        <v>0.16500000000000004</v>
      </c>
      <c r="Q8" s="1">
        <f t="shared" si="3"/>
        <v>0.10499999999999998</v>
      </c>
      <c r="R8" s="1">
        <f t="shared" si="3"/>
        <v>3.5000000000000142E-2</v>
      </c>
      <c r="S8" s="1">
        <f t="shared" si="3"/>
        <v>-3.4999999999999698E-2</v>
      </c>
      <c r="T8" s="1">
        <f t="shared" si="3"/>
        <v>-8.4999999999999964E-2</v>
      </c>
      <c r="U8" s="1">
        <f t="shared" si="3"/>
        <v>-0.13499999999999979</v>
      </c>
      <c r="V8" s="1">
        <f t="shared" si="3"/>
        <v>-0.18499999999999961</v>
      </c>
    </row>
    <row r="9" spans="1:31" x14ac:dyDescent="0.35">
      <c r="A9" s="1" t="s">
        <v>4</v>
      </c>
      <c r="B9" s="1">
        <v>2.54</v>
      </c>
      <c r="C9" s="1">
        <v>2.52</v>
      </c>
      <c r="D9" s="1">
        <v>2.5</v>
      </c>
      <c r="E9" s="1">
        <v>2.4700000000000002</v>
      </c>
      <c r="F9" s="1">
        <v>2.4500000000000002</v>
      </c>
      <c r="G9" s="1">
        <v>2.4300000000000002</v>
      </c>
      <c r="H9" s="1">
        <v>2.41</v>
      </c>
      <c r="I9" s="1">
        <v>2.4</v>
      </c>
      <c r="J9" s="1">
        <v>2.38</v>
      </c>
      <c r="K9" s="1">
        <v>2.37</v>
      </c>
      <c r="L9" s="1">
        <v>2.36</v>
      </c>
      <c r="M9" s="1">
        <v>2.35</v>
      </c>
      <c r="N9" s="1">
        <v>2.34</v>
      </c>
      <c r="O9" s="1">
        <v>2.3199999999999998</v>
      </c>
      <c r="P9" s="1">
        <v>2.31</v>
      </c>
      <c r="Q9" s="1">
        <v>2.29</v>
      </c>
      <c r="R9" s="1">
        <v>2.2799999999999998</v>
      </c>
      <c r="S9" s="1">
        <v>2.2599999999999998</v>
      </c>
      <c r="T9" s="1">
        <v>2.25</v>
      </c>
      <c r="U9" s="1">
        <v>2.23</v>
      </c>
      <c r="V9" s="1">
        <v>2.2200000000000002</v>
      </c>
      <c r="Y9">
        <f t="shared" si="1"/>
        <v>2.3657142857142852</v>
      </c>
    </row>
    <row r="10" spans="1:31" x14ac:dyDescent="0.35">
      <c r="A10" s="1"/>
      <c r="B10" s="1">
        <f>B9-2.366</f>
        <v>0.17399999999999993</v>
      </c>
      <c r="C10" s="1">
        <f t="shared" ref="C10:V10" si="4">C9-2.366</f>
        <v>0.15399999999999991</v>
      </c>
      <c r="D10" s="1">
        <f t="shared" si="4"/>
        <v>0.1339999999999999</v>
      </c>
      <c r="E10" s="1">
        <f t="shared" si="4"/>
        <v>0.10400000000000009</v>
      </c>
      <c r="F10" s="1">
        <f t="shared" si="4"/>
        <v>8.4000000000000075E-2</v>
      </c>
      <c r="G10" s="1">
        <f t="shared" si="4"/>
        <v>6.4000000000000057E-2</v>
      </c>
      <c r="H10" s="1">
        <f t="shared" si="4"/>
        <v>4.4000000000000039E-2</v>
      </c>
      <c r="I10" s="1">
        <f t="shared" si="4"/>
        <v>3.3999999999999808E-2</v>
      </c>
      <c r="J10" s="1">
        <f t="shared" si="4"/>
        <v>1.399999999999979E-2</v>
      </c>
      <c r="K10" s="1">
        <f t="shared" si="4"/>
        <v>4.0000000000000036E-3</v>
      </c>
      <c r="L10" s="1">
        <f t="shared" si="4"/>
        <v>-6.0000000000002274E-3</v>
      </c>
      <c r="M10" s="1">
        <f t="shared" si="4"/>
        <v>-1.6000000000000014E-2</v>
      </c>
      <c r="N10" s="1">
        <f t="shared" si="4"/>
        <v>-2.6000000000000245E-2</v>
      </c>
      <c r="O10" s="1">
        <f t="shared" si="4"/>
        <v>-4.6000000000000263E-2</v>
      </c>
      <c r="P10" s="1">
        <f t="shared" si="4"/>
        <v>-5.600000000000005E-2</v>
      </c>
      <c r="Q10" s="1">
        <f t="shared" si="4"/>
        <v>-7.6000000000000068E-2</v>
      </c>
      <c r="R10" s="1">
        <f t="shared" si="4"/>
        <v>-8.6000000000000298E-2</v>
      </c>
      <c r="S10" s="1">
        <f t="shared" si="4"/>
        <v>-0.10600000000000032</v>
      </c>
      <c r="T10" s="1">
        <f t="shared" si="4"/>
        <v>-0.1160000000000001</v>
      </c>
      <c r="U10" s="1">
        <f t="shared" si="4"/>
        <v>-0.13600000000000012</v>
      </c>
      <c r="V10" s="1">
        <f t="shared" si="4"/>
        <v>-0.14599999999999991</v>
      </c>
    </row>
    <row r="11" spans="1:31" x14ac:dyDescent="0.35">
      <c r="A11" s="1" t="s">
        <v>5</v>
      </c>
      <c r="B11" s="1">
        <v>1.2</v>
      </c>
      <c r="C11" s="1">
        <v>1.2</v>
      </c>
      <c r="D11" s="1">
        <v>1.4</v>
      </c>
      <c r="E11" s="1">
        <v>1.4</v>
      </c>
      <c r="F11" s="1">
        <v>1.4</v>
      </c>
      <c r="G11" s="1">
        <v>1.3</v>
      </c>
      <c r="H11" s="1">
        <v>1.4</v>
      </c>
      <c r="I11" s="1">
        <v>1.4</v>
      </c>
      <c r="J11" s="1">
        <v>1.6</v>
      </c>
      <c r="K11" s="1">
        <v>1.55</v>
      </c>
      <c r="L11" s="1">
        <v>1.5</v>
      </c>
      <c r="M11" s="1">
        <v>1.73</v>
      </c>
      <c r="N11" s="1">
        <v>1.71</v>
      </c>
      <c r="O11" s="1">
        <v>1.69</v>
      </c>
      <c r="P11" s="1">
        <v>1.66</v>
      </c>
      <c r="Q11" s="1">
        <v>1.63</v>
      </c>
      <c r="R11" s="1">
        <v>1.6</v>
      </c>
      <c r="S11" s="1">
        <v>1.6</v>
      </c>
      <c r="T11" s="1">
        <v>1.59</v>
      </c>
      <c r="U11" s="1">
        <v>1.59</v>
      </c>
      <c r="V11" s="1">
        <v>1.58</v>
      </c>
      <c r="Y11">
        <f t="shared" si="1"/>
        <v>1.510952380952381</v>
      </c>
    </row>
    <row r="12" spans="1:31" x14ac:dyDescent="0.35">
      <c r="A12" s="1"/>
      <c r="B12" s="1">
        <f>B11-1.511</f>
        <v>-0.31099999999999994</v>
      </c>
      <c r="C12" s="1">
        <f t="shared" ref="C12:V12" si="5">C11-1.511</f>
        <v>-0.31099999999999994</v>
      </c>
      <c r="D12" s="1">
        <f t="shared" si="5"/>
        <v>-0.11099999999999999</v>
      </c>
      <c r="E12" s="1">
        <f t="shared" si="5"/>
        <v>-0.11099999999999999</v>
      </c>
      <c r="F12" s="1">
        <f t="shared" si="5"/>
        <v>-0.11099999999999999</v>
      </c>
      <c r="G12" s="1">
        <f t="shared" si="5"/>
        <v>-0.21099999999999985</v>
      </c>
      <c r="H12" s="1">
        <f t="shared" si="5"/>
        <v>-0.11099999999999999</v>
      </c>
      <c r="I12" s="1">
        <f t="shared" si="5"/>
        <v>-0.11099999999999999</v>
      </c>
      <c r="J12" s="1">
        <f t="shared" si="5"/>
        <v>8.900000000000019E-2</v>
      </c>
      <c r="K12" s="1">
        <f t="shared" si="5"/>
        <v>3.9000000000000146E-2</v>
      </c>
      <c r="L12" s="1">
        <f t="shared" si="5"/>
        <v>-1.0999999999999899E-2</v>
      </c>
      <c r="M12" s="1">
        <f t="shared" si="5"/>
        <v>0.21900000000000008</v>
      </c>
      <c r="N12" s="1">
        <f t="shared" si="5"/>
        <v>0.19900000000000007</v>
      </c>
      <c r="O12" s="1">
        <f t="shared" si="5"/>
        <v>0.17900000000000005</v>
      </c>
      <c r="P12" s="1">
        <f t="shared" si="5"/>
        <v>0.14900000000000002</v>
      </c>
      <c r="Q12" s="1">
        <f t="shared" si="5"/>
        <v>0.11899999999999999</v>
      </c>
      <c r="R12" s="1">
        <f t="shared" si="5"/>
        <v>8.900000000000019E-2</v>
      </c>
      <c r="S12" s="1">
        <f t="shared" si="5"/>
        <v>8.900000000000019E-2</v>
      </c>
      <c r="T12" s="1">
        <f t="shared" si="5"/>
        <v>7.9000000000000181E-2</v>
      </c>
      <c r="U12" s="1">
        <f t="shared" si="5"/>
        <v>7.9000000000000181E-2</v>
      </c>
      <c r="V12" s="1">
        <f t="shared" si="5"/>
        <v>6.9000000000000172E-2</v>
      </c>
    </row>
    <row r="13" spans="1:31" x14ac:dyDescent="0.35">
      <c r="A13" s="1" t="s">
        <v>6</v>
      </c>
      <c r="B13" s="1">
        <v>1.76</v>
      </c>
      <c r="C13" s="1">
        <v>1.78</v>
      </c>
      <c r="D13" s="1">
        <v>1.79</v>
      </c>
      <c r="E13" s="1">
        <v>1.82</v>
      </c>
      <c r="F13" s="1">
        <v>1.86</v>
      </c>
      <c r="G13" s="1">
        <v>1.89</v>
      </c>
      <c r="H13" s="1">
        <v>1.92</v>
      </c>
      <c r="I13" s="1">
        <v>1.94</v>
      </c>
      <c r="J13" s="1">
        <v>1.94</v>
      </c>
      <c r="K13" s="1">
        <v>1.93</v>
      </c>
      <c r="L13" s="1">
        <v>1.92</v>
      </c>
      <c r="M13" s="1">
        <v>1.9</v>
      </c>
      <c r="N13" s="1">
        <v>1.89</v>
      </c>
      <c r="O13" s="1">
        <v>1.87</v>
      </c>
      <c r="P13" s="1">
        <v>1.86</v>
      </c>
      <c r="Q13" s="1">
        <v>1.85</v>
      </c>
      <c r="R13" s="1">
        <v>1.84</v>
      </c>
      <c r="S13" s="1">
        <v>1.83</v>
      </c>
      <c r="T13" s="1">
        <v>1.82</v>
      </c>
      <c r="U13" s="1">
        <v>1.81</v>
      </c>
      <c r="V13" s="1">
        <v>1.81</v>
      </c>
      <c r="Y13">
        <f t="shared" si="1"/>
        <v>1.8585714285714285</v>
      </c>
    </row>
    <row r="14" spans="1:31" x14ac:dyDescent="0.35">
      <c r="A14" s="1"/>
      <c r="B14" s="1">
        <f>B13-1.859</f>
        <v>-9.8999999999999977E-2</v>
      </c>
      <c r="C14" s="1">
        <f t="shared" ref="C14:V14" si="6">C13-1.859</f>
        <v>-7.8999999999999959E-2</v>
      </c>
      <c r="D14" s="1">
        <f t="shared" si="6"/>
        <v>-6.899999999999995E-2</v>
      </c>
      <c r="E14" s="1">
        <f t="shared" si="6"/>
        <v>-3.8999999999999924E-2</v>
      </c>
      <c r="F14" s="1">
        <f t="shared" si="6"/>
        <v>1.0000000000001119E-3</v>
      </c>
      <c r="G14" s="1">
        <f t="shared" si="6"/>
        <v>3.0999999999999917E-2</v>
      </c>
      <c r="H14" s="1">
        <f t="shared" si="6"/>
        <v>6.0999999999999943E-2</v>
      </c>
      <c r="I14" s="1">
        <f t="shared" si="6"/>
        <v>8.0999999999999961E-2</v>
      </c>
      <c r="J14" s="1">
        <f t="shared" si="6"/>
        <v>8.0999999999999961E-2</v>
      </c>
      <c r="K14" s="1">
        <f t="shared" si="6"/>
        <v>7.0999999999999952E-2</v>
      </c>
      <c r="L14" s="1">
        <f t="shared" si="6"/>
        <v>6.0999999999999943E-2</v>
      </c>
      <c r="M14" s="1">
        <f t="shared" si="6"/>
        <v>4.0999999999999925E-2</v>
      </c>
      <c r="N14" s="1">
        <f t="shared" si="6"/>
        <v>3.0999999999999917E-2</v>
      </c>
      <c r="O14" s="1">
        <f t="shared" si="6"/>
        <v>1.1000000000000121E-2</v>
      </c>
      <c r="P14" s="1">
        <f t="shared" si="6"/>
        <v>1.0000000000001119E-3</v>
      </c>
      <c r="Q14" s="1">
        <f t="shared" si="6"/>
        <v>-8.999999999999897E-3</v>
      </c>
      <c r="R14" s="1">
        <f t="shared" si="6"/>
        <v>-1.8999999999999906E-2</v>
      </c>
      <c r="S14" s="1">
        <f t="shared" si="6"/>
        <v>-2.8999999999999915E-2</v>
      </c>
      <c r="T14" s="1">
        <f t="shared" si="6"/>
        <v>-3.8999999999999924E-2</v>
      </c>
      <c r="U14" s="1">
        <f t="shared" si="6"/>
        <v>-4.8999999999999932E-2</v>
      </c>
      <c r="V14" s="1">
        <f t="shared" si="6"/>
        <v>-4.8999999999999932E-2</v>
      </c>
    </row>
    <row r="15" spans="1:31" x14ac:dyDescent="0.35">
      <c r="A15" s="1" t="s">
        <v>7</v>
      </c>
      <c r="B15" s="1">
        <v>1.33</v>
      </c>
      <c r="C15" s="1">
        <v>1.39</v>
      </c>
      <c r="D15" s="1">
        <v>1.38</v>
      </c>
      <c r="E15" s="1">
        <v>1.42</v>
      </c>
      <c r="F15" s="1">
        <v>1.41</v>
      </c>
      <c r="G15" s="1">
        <v>1.41</v>
      </c>
      <c r="H15" s="1">
        <v>1.38</v>
      </c>
      <c r="I15" s="1">
        <v>1.41</v>
      </c>
      <c r="J15" s="1">
        <v>1.39</v>
      </c>
      <c r="K15" s="1">
        <v>1.44</v>
      </c>
      <c r="L15" s="1">
        <v>1.44</v>
      </c>
      <c r="M15" s="1">
        <v>1.46</v>
      </c>
      <c r="N15" s="1">
        <v>1.47</v>
      </c>
      <c r="O15" s="1">
        <v>1.48</v>
      </c>
      <c r="P15" s="1">
        <v>1.49</v>
      </c>
      <c r="Q15" s="1">
        <v>1.49</v>
      </c>
      <c r="R15" s="1">
        <v>1.5</v>
      </c>
      <c r="S15" s="1">
        <v>1.52</v>
      </c>
      <c r="T15" s="1">
        <v>1.53</v>
      </c>
      <c r="U15" s="1">
        <v>1.54</v>
      </c>
      <c r="V15" s="1">
        <v>1.55</v>
      </c>
      <c r="Y15">
        <f t="shared" si="1"/>
        <v>1.4490476190476189</v>
      </c>
    </row>
    <row r="16" spans="1:31" x14ac:dyDescent="0.35">
      <c r="A16" s="1"/>
      <c r="B16" s="1">
        <f>B15-1.449</f>
        <v>-0.11899999999999999</v>
      </c>
      <c r="C16" s="1">
        <f t="shared" ref="C16:V16" si="7">C15-1.449</f>
        <v>-5.9000000000000163E-2</v>
      </c>
      <c r="D16" s="1">
        <f t="shared" si="7"/>
        <v>-6.9000000000000172E-2</v>
      </c>
      <c r="E16" s="1">
        <f t="shared" si="7"/>
        <v>-2.9000000000000137E-2</v>
      </c>
      <c r="F16" s="1">
        <f t="shared" si="7"/>
        <v>-3.9000000000000146E-2</v>
      </c>
      <c r="G16" s="1">
        <f t="shared" si="7"/>
        <v>-3.9000000000000146E-2</v>
      </c>
      <c r="H16" s="1">
        <f t="shared" si="7"/>
        <v>-6.9000000000000172E-2</v>
      </c>
      <c r="I16" s="1">
        <f t="shared" si="7"/>
        <v>-3.9000000000000146E-2</v>
      </c>
      <c r="J16" s="1">
        <f t="shared" si="7"/>
        <v>-5.9000000000000163E-2</v>
      </c>
      <c r="K16" s="1">
        <f t="shared" si="7"/>
        <v>-9.000000000000119E-3</v>
      </c>
      <c r="L16" s="1">
        <f t="shared" si="7"/>
        <v>-9.000000000000119E-3</v>
      </c>
      <c r="M16" s="1">
        <f t="shared" si="7"/>
        <v>1.0999999999999899E-2</v>
      </c>
      <c r="N16" s="1">
        <f t="shared" si="7"/>
        <v>2.0999999999999908E-2</v>
      </c>
      <c r="O16" s="1">
        <f t="shared" si="7"/>
        <v>3.0999999999999917E-2</v>
      </c>
      <c r="P16" s="1">
        <f t="shared" si="7"/>
        <v>4.0999999999999925E-2</v>
      </c>
      <c r="Q16" s="1">
        <f t="shared" si="7"/>
        <v>4.0999999999999925E-2</v>
      </c>
      <c r="R16" s="1">
        <f t="shared" si="7"/>
        <v>5.0999999999999934E-2</v>
      </c>
      <c r="S16" s="1">
        <f t="shared" si="7"/>
        <v>7.0999999999999952E-2</v>
      </c>
      <c r="T16" s="1">
        <f t="shared" si="7"/>
        <v>8.0999999999999961E-2</v>
      </c>
      <c r="U16" s="1">
        <f t="shared" si="7"/>
        <v>9.099999999999997E-2</v>
      </c>
      <c r="V16" s="1">
        <f t="shared" si="7"/>
        <v>0.10099999999999998</v>
      </c>
    </row>
    <row r="17" spans="1:25" x14ac:dyDescent="0.35">
      <c r="A17" s="1" t="s">
        <v>8</v>
      </c>
      <c r="B17" s="1">
        <v>1.99</v>
      </c>
      <c r="C17" s="1">
        <v>1.93</v>
      </c>
      <c r="D17" s="1">
        <v>1.89</v>
      </c>
      <c r="E17" s="1">
        <v>1.86</v>
      </c>
      <c r="F17" s="1">
        <v>1.86</v>
      </c>
      <c r="G17" s="1">
        <v>1.87</v>
      </c>
      <c r="H17" s="1">
        <v>1.87</v>
      </c>
      <c r="I17" s="1">
        <v>1.88</v>
      </c>
      <c r="J17" s="1">
        <v>1.88</v>
      </c>
      <c r="K17" s="1">
        <v>1.87</v>
      </c>
      <c r="L17" s="1">
        <v>1.85</v>
      </c>
      <c r="M17" s="1">
        <v>1.83</v>
      </c>
      <c r="N17" s="1">
        <v>1.81</v>
      </c>
      <c r="O17" s="1">
        <v>1.79</v>
      </c>
      <c r="P17" s="1">
        <v>1.78</v>
      </c>
      <c r="Q17" s="1">
        <v>1.77</v>
      </c>
      <c r="R17" s="1">
        <v>1.76</v>
      </c>
      <c r="S17" s="1">
        <v>1.75</v>
      </c>
      <c r="T17" s="1">
        <v>1.74</v>
      </c>
      <c r="U17" s="1">
        <v>1.74</v>
      </c>
      <c r="V17" s="1">
        <v>1.73</v>
      </c>
      <c r="Y17">
        <f t="shared" si="1"/>
        <v>1.8309523809523807</v>
      </c>
    </row>
    <row r="18" spans="1:25" x14ac:dyDescent="0.35">
      <c r="A18" s="1"/>
      <c r="B18" s="1">
        <f>B17-1.831</f>
        <v>0.15900000000000003</v>
      </c>
      <c r="C18" s="1">
        <f t="shared" ref="C18:V18" si="8">C17-1.831</f>
        <v>9.8999999999999977E-2</v>
      </c>
      <c r="D18" s="1">
        <f t="shared" si="8"/>
        <v>5.8999999999999941E-2</v>
      </c>
      <c r="E18" s="1">
        <f t="shared" si="8"/>
        <v>2.9000000000000137E-2</v>
      </c>
      <c r="F18" s="1">
        <f t="shared" si="8"/>
        <v>2.9000000000000137E-2</v>
      </c>
      <c r="G18" s="1">
        <f t="shared" si="8"/>
        <v>3.9000000000000146E-2</v>
      </c>
      <c r="H18" s="1">
        <f t="shared" si="8"/>
        <v>3.9000000000000146E-2</v>
      </c>
      <c r="I18" s="1">
        <f t="shared" si="8"/>
        <v>4.8999999999999932E-2</v>
      </c>
      <c r="J18" s="1">
        <f t="shared" si="8"/>
        <v>4.8999999999999932E-2</v>
      </c>
      <c r="K18" s="1">
        <f t="shared" si="8"/>
        <v>3.9000000000000146E-2</v>
      </c>
      <c r="L18" s="1">
        <f t="shared" si="8"/>
        <v>1.9000000000000128E-2</v>
      </c>
      <c r="M18" s="1">
        <f t="shared" si="8"/>
        <v>-9.9999999999988987E-4</v>
      </c>
      <c r="N18" s="1">
        <f t="shared" si="8"/>
        <v>-2.0999999999999908E-2</v>
      </c>
      <c r="O18" s="1">
        <f t="shared" si="8"/>
        <v>-4.0999999999999925E-2</v>
      </c>
      <c r="P18" s="1">
        <f t="shared" si="8"/>
        <v>-5.0999999999999934E-2</v>
      </c>
      <c r="Q18" s="1">
        <f t="shared" si="8"/>
        <v>-6.0999999999999943E-2</v>
      </c>
      <c r="R18" s="1">
        <f t="shared" si="8"/>
        <v>-7.0999999999999952E-2</v>
      </c>
      <c r="S18" s="1">
        <f t="shared" si="8"/>
        <v>-8.0999999999999961E-2</v>
      </c>
      <c r="T18" s="1">
        <f t="shared" si="8"/>
        <v>-9.099999999999997E-2</v>
      </c>
      <c r="U18" s="1">
        <f t="shared" si="8"/>
        <v>-9.099999999999997E-2</v>
      </c>
      <c r="V18" s="1">
        <f t="shared" si="8"/>
        <v>-0.10099999999999998</v>
      </c>
    </row>
    <row r="19" spans="1:25" x14ac:dyDescent="0.35">
      <c r="A19" s="1" t="s">
        <v>9</v>
      </c>
      <c r="B19" s="1">
        <v>2.72</v>
      </c>
      <c r="C19" s="1">
        <v>2.67</v>
      </c>
      <c r="D19" s="1">
        <v>2.6</v>
      </c>
      <c r="E19" s="1">
        <v>2.5299999999999998</v>
      </c>
      <c r="F19" s="1">
        <v>2.4500000000000002</v>
      </c>
      <c r="G19" s="1">
        <v>2.37</v>
      </c>
      <c r="H19" s="1">
        <v>2.29</v>
      </c>
      <c r="I19" s="1">
        <v>2.23</v>
      </c>
      <c r="J19" s="1">
        <v>2.1800000000000002</v>
      </c>
      <c r="K19" s="1">
        <v>2.14</v>
      </c>
      <c r="L19" s="1">
        <v>2.12</v>
      </c>
      <c r="M19" s="1">
        <v>2.09</v>
      </c>
      <c r="N19" s="1">
        <v>2.08</v>
      </c>
      <c r="O19" s="1">
        <v>2.0699999999999998</v>
      </c>
      <c r="P19" s="1">
        <v>2.0499999999999998</v>
      </c>
      <c r="Q19" s="1">
        <v>2.0299999999999998</v>
      </c>
      <c r="R19" s="1">
        <v>2.0099999999999998</v>
      </c>
      <c r="S19" s="1">
        <v>1.99</v>
      </c>
      <c r="T19" s="1">
        <v>1.96</v>
      </c>
      <c r="U19" s="1">
        <v>1.94</v>
      </c>
      <c r="V19" s="1">
        <v>1.92</v>
      </c>
      <c r="Y19">
        <f t="shared" si="1"/>
        <v>2.2114285714285713</v>
      </c>
    </row>
    <row r="20" spans="1:25" x14ac:dyDescent="0.35">
      <c r="A20" s="1"/>
      <c r="B20" s="1">
        <f>B19-2.211</f>
        <v>0.50900000000000034</v>
      </c>
      <c r="C20" s="1">
        <f t="shared" ref="C20:V20" si="9">C19-2.211</f>
        <v>0.45900000000000007</v>
      </c>
      <c r="D20" s="1">
        <f t="shared" si="9"/>
        <v>0.38900000000000023</v>
      </c>
      <c r="E20" s="1">
        <f t="shared" si="9"/>
        <v>0.31899999999999995</v>
      </c>
      <c r="F20" s="1">
        <f t="shared" si="9"/>
        <v>0.23900000000000032</v>
      </c>
      <c r="G20" s="1">
        <f t="shared" si="9"/>
        <v>0.15900000000000025</v>
      </c>
      <c r="H20" s="1">
        <f t="shared" si="9"/>
        <v>7.9000000000000181E-2</v>
      </c>
      <c r="I20" s="1">
        <f t="shared" si="9"/>
        <v>1.9000000000000128E-2</v>
      </c>
      <c r="J20" s="1">
        <f t="shared" si="9"/>
        <v>-3.0999999999999694E-2</v>
      </c>
      <c r="K20" s="1">
        <f t="shared" si="9"/>
        <v>-7.099999999999973E-2</v>
      </c>
      <c r="L20" s="1">
        <f t="shared" si="9"/>
        <v>-9.0999999999999748E-2</v>
      </c>
      <c r="M20" s="1">
        <f t="shared" si="9"/>
        <v>-0.121</v>
      </c>
      <c r="N20" s="1">
        <f t="shared" si="9"/>
        <v>-0.13099999999999978</v>
      </c>
      <c r="O20" s="1">
        <f t="shared" si="9"/>
        <v>-0.14100000000000001</v>
      </c>
      <c r="P20" s="1">
        <f t="shared" si="9"/>
        <v>-0.16100000000000003</v>
      </c>
      <c r="Q20" s="1">
        <f t="shared" si="9"/>
        <v>-0.18100000000000005</v>
      </c>
      <c r="R20" s="1">
        <f t="shared" si="9"/>
        <v>-0.20100000000000007</v>
      </c>
      <c r="S20" s="1">
        <f t="shared" si="9"/>
        <v>-0.22099999999999986</v>
      </c>
      <c r="T20" s="1">
        <f t="shared" si="9"/>
        <v>-0.25099999999999989</v>
      </c>
      <c r="U20" s="1">
        <f t="shared" si="9"/>
        <v>-0.27099999999999991</v>
      </c>
      <c r="V20" s="1">
        <f t="shared" si="9"/>
        <v>-0.29099999999999993</v>
      </c>
    </row>
    <row r="21" spans="1:25" x14ac:dyDescent="0.35">
      <c r="A21" s="1" t="s">
        <v>10</v>
      </c>
      <c r="B21" s="1">
        <v>3.01</v>
      </c>
      <c r="C21" s="1">
        <v>2.91</v>
      </c>
      <c r="D21" s="1">
        <v>2.8</v>
      </c>
      <c r="E21" s="1">
        <v>2.7</v>
      </c>
      <c r="F21" s="1">
        <v>2.61</v>
      </c>
      <c r="G21" s="1">
        <v>2.52</v>
      </c>
      <c r="H21" s="1">
        <v>2.44</v>
      </c>
      <c r="I21" s="1">
        <v>2.38</v>
      </c>
      <c r="J21" s="1">
        <v>2.3199999999999998</v>
      </c>
      <c r="K21" s="1">
        <v>2.2799999999999998</v>
      </c>
      <c r="L21" s="1">
        <v>2.2400000000000002</v>
      </c>
      <c r="M21" s="1">
        <v>2.21</v>
      </c>
      <c r="N21" s="1">
        <v>2.1800000000000002</v>
      </c>
      <c r="O21" s="1">
        <v>2.16</v>
      </c>
      <c r="P21" s="1">
        <v>2.13</v>
      </c>
      <c r="Q21" s="1">
        <v>2.1</v>
      </c>
      <c r="R21" s="1">
        <v>2.08</v>
      </c>
      <c r="S21" s="1">
        <v>2.0499999999999998</v>
      </c>
      <c r="T21" s="1">
        <v>2.02</v>
      </c>
      <c r="U21" s="1">
        <v>2</v>
      </c>
      <c r="V21" s="1">
        <v>1.97</v>
      </c>
      <c r="Y21">
        <f t="shared" si="1"/>
        <v>2.338571428571429</v>
      </c>
    </row>
    <row r="22" spans="1:25" x14ac:dyDescent="0.35">
      <c r="A22" s="1"/>
      <c r="B22" s="1">
        <f>B21-2.339</f>
        <v>0.67099999999999982</v>
      </c>
      <c r="C22" s="1">
        <f t="shared" ref="C22:V22" si="10">C21-2.339</f>
        <v>0.57100000000000017</v>
      </c>
      <c r="D22" s="1">
        <f t="shared" si="10"/>
        <v>0.46099999999999985</v>
      </c>
      <c r="E22" s="1">
        <f t="shared" si="10"/>
        <v>0.36100000000000021</v>
      </c>
      <c r="F22" s="1">
        <f t="shared" si="10"/>
        <v>0.27099999999999991</v>
      </c>
      <c r="G22" s="1">
        <f t="shared" si="10"/>
        <v>0.18100000000000005</v>
      </c>
      <c r="H22" s="1">
        <f t="shared" si="10"/>
        <v>0.10099999999999998</v>
      </c>
      <c r="I22" s="1">
        <f t="shared" si="10"/>
        <v>4.0999999999999925E-2</v>
      </c>
      <c r="J22" s="1">
        <f t="shared" si="10"/>
        <v>-1.9000000000000128E-2</v>
      </c>
      <c r="K22" s="1">
        <f t="shared" si="10"/>
        <v>-5.9000000000000163E-2</v>
      </c>
      <c r="L22" s="1">
        <f t="shared" si="10"/>
        <v>-9.8999999999999755E-2</v>
      </c>
      <c r="M22" s="1">
        <f t="shared" si="10"/>
        <v>-0.129</v>
      </c>
      <c r="N22" s="1">
        <f t="shared" si="10"/>
        <v>-0.15899999999999981</v>
      </c>
      <c r="O22" s="1">
        <f t="shared" si="10"/>
        <v>-0.17899999999999983</v>
      </c>
      <c r="P22" s="1">
        <f t="shared" si="10"/>
        <v>-0.20900000000000007</v>
      </c>
      <c r="Q22" s="1">
        <f t="shared" si="10"/>
        <v>-0.23899999999999988</v>
      </c>
      <c r="R22" s="1">
        <f t="shared" si="10"/>
        <v>-0.2589999999999999</v>
      </c>
      <c r="S22" s="1">
        <f t="shared" si="10"/>
        <v>-0.28900000000000015</v>
      </c>
      <c r="T22" s="1">
        <f t="shared" si="10"/>
        <v>-0.31899999999999995</v>
      </c>
      <c r="U22" s="1">
        <f t="shared" si="10"/>
        <v>-0.33899999999999997</v>
      </c>
      <c r="V22" s="1">
        <f t="shared" si="10"/>
        <v>-0.36899999999999999</v>
      </c>
    </row>
    <row r="23" spans="1:25" x14ac:dyDescent="0.35">
      <c r="A23" s="1" t="s">
        <v>11</v>
      </c>
      <c r="B23" s="1">
        <v>1.75</v>
      </c>
      <c r="C23" s="1">
        <v>1.75</v>
      </c>
      <c r="D23" s="1">
        <v>1.75</v>
      </c>
      <c r="E23" s="1">
        <v>1.76</v>
      </c>
      <c r="F23" s="1">
        <v>1.76</v>
      </c>
      <c r="G23" s="1">
        <v>1.76</v>
      </c>
      <c r="H23" s="1">
        <v>1.77</v>
      </c>
      <c r="I23" s="1">
        <v>1.77</v>
      </c>
      <c r="J23" s="1">
        <v>1.78</v>
      </c>
      <c r="K23" s="1">
        <v>1.78</v>
      </c>
      <c r="L23" s="1">
        <v>1.79</v>
      </c>
      <c r="M23" s="1">
        <v>1.79</v>
      </c>
      <c r="N23" s="1">
        <v>1.79</v>
      </c>
      <c r="O23" s="1">
        <v>1.79</v>
      </c>
      <c r="P23" s="1">
        <v>1.8</v>
      </c>
      <c r="Q23" s="1">
        <v>1.8</v>
      </c>
      <c r="R23" s="1">
        <v>1.8</v>
      </c>
      <c r="S23" s="1">
        <v>1.8</v>
      </c>
      <c r="T23" s="1">
        <v>1.8</v>
      </c>
      <c r="U23" s="1">
        <v>1.8</v>
      </c>
      <c r="V23" s="1">
        <v>1.8</v>
      </c>
      <c r="Y23">
        <f t="shared" si="1"/>
        <v>1.7804761904761901</v>
      </c>
    </row>
    <row r="24" spans="1:25" x14ac:dyDescent="0.35">
      <c r="A24" s="1"/>
      <c r="B24" s="1">
        <f>B23-1.78</f>
        <v>-3.0000000000000027E-2</v>
      </c>
      <c r="C24" s="1">
        <f t="shared" ref="C24:V24" si="11">C23-1.78</f>
        <v>-3.0000000000000027E-2</v>
      </c>
      <c r="D24" s="1">
        <f t="shared" si="11"/>
        <v>-3.0000000000000027E-2</v>
      </c>
      <c r="E24" s="1">
        <f t="shared" si="11"/>
        <v>-2.0000000000000018E-2</v>
      </c>
      <c r="F24" s="1">
        <f t="shared" si="11"/>
        <v>-2.0000000000000018E-2</v>
      </c>
      <c r="G24" s="1">
        <f t="shared" si="11"/>
        <v>-2.0000000000000018E-2</v>
      </c>
      <c r="H24" s="1">
        <f t="shared" si="11"/>
        <v>-1.0000000000000009E-2</v>
      </c>
      <c r="I24" s="1">
        <f t="shared" si="11"/>
        <v>-1.0000000000000009E-2</v>
      </c>
      <c r="J24" s="1">
        <f t="shared" si="11"/>
        <v>0</v>
      </c>
      <c r="K24" s="1">
        <f t="shared" si="11"/>
        <v>0</v>
      </c>
      <c r="L24" s="1">
        <f t="shared" si="11"/>
        <v>1.0000000000000009E-2</v>
      </c>
      <c r="M24" s="1">
        <f t="shared" si="11"/>
        <v>1.0000000000000009E-2</v>
      </c>
      <c r="N24" s="1">
        <f t="shared" si="11"/>
        <v>1.0000000000000009E-2</v>
      </c>
      <c r="O24" s="1">
        <f t="shared" si="11"/>
        <v>1.0000000000000009E-2</v>
      </c>
      <c r="P24" s="1">
        <f t="shared" si="11"/>
        <v>2.0000000000000018E-2</v>
      </c>
      <c r="Q24" s="1">
        <f t="shared" si="11"/>
        <v>2.0000000000000018E-2</v>
      </c>
      <c r="R24" s="1">
        <f t="shared" si="11"/>
        <v>2.0000000000000018E-2</v>
      </c>
      <c r="S24" s="1">
        <f t="shared" si="11"/>
        <v>2.0000000000000018E-2</v>
      </c>
      <c r="T24" s="1">
        <f t="shared" si="11"/>
        <v>2.0000000000000018E-2</v>
      </c>
      <c r="U24" s="1">
        <f t="shared" si="11"/>
        <v>2.0000000000000018E-2</v>
      </c>
      <c r="V24" s="1">
        <f t="shared" si="11"/>
        <v>2.0000000000000018E-2</v>
      </c>
    </row>
    <row r="25" spans="1:25" x14ac:dyDescent="0.35">
      <c r="A25" s="1" t="s">
        <v>12</v>
      </c>
      <c r="B25" s="1">
        <v>1.24</v>
      </c>
      <c r="C25" s="1">
        <v>1.24</v>
      </c>
      <c r="D25" s="1">
        <v>1.26</v>
      </c>
      <c r="E25" s="1">
        <v>1.29</v>
      </c>
      <c r="F25" s="1">
        <v>1.32</v>
      </c>
      <c r="G25" s="1">
        <v>1.36</v>
      </c>
      <c r="H25" s="1">
        <v>1.4</v>
      </c>
      <c r="I25" s="1">
        <v>1.45</v>
      </c>
      <c r="J25" s="1">
        <v>1.5</v>
      </c>
      <c r="K25" s="1">
        <v>1.54</v>
      </c>
      <c r="L25" s="1">
        <v>1.58</v>
      </c>
      <c r="M25" s="1">
        <v>1.62</v>
      </c>
      <c r="N25" s="1">
        <v>1.65</v>
      </c>
      <c r="O25" s="1">
        <v>1.67</v>
      </c>
      <c r="P25" s="1">
        <v>1.69</v>
      </c>
      <c r="Q25" s="1">
        <v>1.7</v>
      </c>
      <c r="R25" s="1">
        <v>1.71</v>
      </c>
      <c r="S25" s="1">
        <v>1.72</v>
      </c>
      <c r="T25" s="1">
        <v>1.72</v>
      </c>
      <c r="U25" s="1">
        <v>1.73</v>
      </c>
      <c r="V25" s="1">
        <v>1.74</v>
      </c>
      <c r="Y25">
        <f t="shared" si="1"/>
        <v>1.5299999999999998</v>
      </c>
    </row>
    <row r="26" spans="1:25" x14ac:dyDescent="0.35">
      <c r="A26" s="1"/>
      <c r="B26" s="1">
        <f>B25-1.53</f>
        <v>-0.29000000000000004</v>
      </c>
      <c r="C26" s="1">
        <f t="shared" ref="C26:V26" si="12">C25-1.53</f>
        <v>-0.29000000000000004</v>
      </c>
      <c r="D26" s="1">
        <f t="shared" si="12"/>
        <v>-0.27</v>
      </c>
      <c r="E26" s="1">
        <f t="shared" si="12"/>
        <v>-0.24</v>
      </c>
      <c r="F26" s="1">
        <f t="shared" si="12"/>
        <v>-0.20999999999999996</v>
      </c>
      <c r="G26" s="1">
        <f t="shared" si="12"/>
        <v>-0.16999999999999993</v>
      </c>
      <c r="H26" s="1">
        <f t="shared" si="12"/>
        <v>-0.13000000000000012</v>
      </c>
      <c r="I26" s="1">
        <f t="shared" si="12"/>
        <v>-8.0000000000000071E-2</v>
      </c>
      <c r="J26" s="1">
        <f t="shared" si="12"/>
        <v>-3.0000000000000027E-2</v>
      </c>
      <c r="K26" s="1">
        <f t="shared" si="12"/>
        <v>1.0000000000000009E-2</v>
      </c>
      <c r="L26" s="1">
        <f t="shared" si="12"/>
        <v>5.0000000000000044E-2</v>
      </c>
      <c r="M26" s="1">
        <f t="shared" si="12"/>
        <v>9.000000000000008E-2</v>
      </c>
      <c r="N26" s="1">
        <f t="shared" si="12"/>
        <v>0.11999999999999988</v>
      </c>
      <c r="O26" s="1">
        <f t="shared" si="12"/>
        <v>0.1399999999999999</v>
      </c>
      <c r="P26" s="1">
        <f t="shared" si="12"/>
        <v>0.15999999999999992</v>
      </c>
      <c r="Q26" s="1">
        <f t="shared" si="12"/>
        <v>0.16999999999999993</v>
      </c>
      <c r="R26" s="1">
        <f t="shared" si="12"/>
        <v>0.17999999999999994</v>
      </c>
      <c r="S26" s="1">
        <f t="shared" si="12"/>
        <v>0.18999999999999995</v>
      </c>
      <c r="T26" s="1">
        <f t="shared" si="12"/>
        <v>0.18999999999999995</v>
      </c>
      <c r="U26" s="1">
        <f t="shared" si="12"/>
        <v>0.19999999999999996</v>
      </c>
      <c r="V26" s="1">
        <f t="shared" si="12"/>
        <v>0.20999999999999996</v>
      </c>
    </row>
    <row r="27" spans="1:25" x14ac:dyDescent="0.35">
      <c r="A27" s="1" t="s">
        <v>13</v>
      </c>
      <c r="B27" s="1">
        <v>1.65</v>
      </c>
      <c r="C27" s="1">
        <v>1.68</v>
      </c>
      <c r="D27" s="1">
        <v>1.7</v>
      </c>
      <c r="E27" s="1">
        <v>1.73</v>
      </c>
      <c r="F27" s="1">
        <v>1.76</v>
      </c>
      <c r="G27" s="1">
        <v>1.78</v>
      </c>
      <c r="H27" s="1">
        <v>1.8</v>
      </c>
      <c r="I27" s="1">
        <v>1.81</v>
      </c>
      <c r="J27" s="1">
        <v>1.81</v>
      </c>
      <c r="K27" s="1">
        <v>1.81</v>
      </c>
      <c r="L27" s="1">
        <v>1.8</v>
      </c>
      <c r="M27" s="1">
        <v>1.8</v>
      </c>
      <c r="N27" s="1">
        <v>1.79</v>
      </c>
      <c r="O27" s="1">
        <v>1.79</v>
      </c>
      <c r="P27" s="1">
        <v>1.79</v>
      </c>
      <c r="Q27" s="1">
        <v>1.79</v>
      </c>
      <c r="R27" s="1">
        <v>1.79</v>
      </c>
      <c r="S27" s="1">
        <v>1.8</v>
      </c>
      <c r="T27" s="1">
        <v>1.8</v>
      </c>
      <c r="U27" s="1">
        <v>1.81</v>
      </c>
      <c r="V27" s="1">
        <v>1.81</v>
      </c>
      <c r="Y27">
        <f t="shared" si="1"/>
        <v>1.7761904761904763</v>
      </c>
    </row>
    <row r="28" spans="1:25" x14ac:dyDescent="0.35">
      <c r="A28" s="1"/>
      <c r="B28" s="1">
        <f>B27-1.776</f>
        <v>-0.12600000000000011</v>
      </c>
      <c r="C28" s="1">
        <f t="shared" ref="C28:V28" si="13">C27-1.776</f>
        <v>-9.6000000000000085E-2</v>
      </c>
      <c r="D28" s="1">
        <f t="shared" si="13"/>
        <v>-7.6000000000000068E-2</v>
      </c>
      <c r="E28" s="1">
        <f t="shared" si="13"/>
        <v>-4.6000000000000041E-2</v>
      </c>
      <c r="F28" s="1">
        <f t="shared" si="13"/>
        <v>-1.6000000000000014E-2</v>
      </c>
      <c r="G28" s="1">
        <f t="shared" si="13"/>
        <v>4.0000000000000036E-3</v>
      </c>
      <c r="H28" s="1">
        <f t="shared" si="13"/>
        <v>2.4000000000000021E-2</v>
      </c>
      <c r="I28" s="1">
        <f t="shared" si="13"/>
        <v>3.400000000000003E-2</v>
      </c>
      <c r="J28" s="1">
        <f t="shared" si="13"/>
        <v>3.400000000000003E-2</v>
      </c>
      <c r="K28" s="1">
        <f t="shared" si="13"/>
        <v>3.400000000000003E-2</v>
      </c>
      <c r="L28" s="1">
        <f t="shared" si="13"/>
        <v>2.4000000000000021E-2</v>
      </c>
      <c r="M28" s="1">
        <f t="shared" si="13"/>
        <v>2.4000000000000021E-2</v>
      </c>
      <c r="N28" s="1">
        <f t="shared" si="13"/>
        <v>1.4000000000000012E-2</v>
      </c>
      <c r="O28" s="1">
        <f t="shared" si="13"/>
        <v>1.4000000000000012E-2</v>
      </c>
      <c r="P28" s="1">
        <f t="shared" si="13"/>
        <v>1.4000000000000012E-2</v>
      </c>
      <c r="Q28" s="1">
        <f t="shared" si="13"/>
        <v>1.4000000000000012E-2</v>
      </c>
      <c r="R28" s="1">
        <f t="shared" si="13"/>
        <v>1.4000000000000012E-2</v>
      </c>
      <c r="S28" s="1">
        <f t="shared" si="13"/>
        <v>2.4000000000000021E-2</v>
      </c>
      <c r="T28" s="1">
        <f t="shared" si="13"/>
        <v>2.4000000000000021E-2</v>
      </c>
      <c r="U28" s="1">
        <f t="shared" si="13"/>
        <v>3.400000000000003E-2</v>
      </c>
      <c r="V28" s="1">
        <f t="shared" si="13"/>
        <v>3.400000000000003E-2</v>
      </c>
    </row>
    <row r="29" spans="1:25" x14ac:dyDescent="0.35">
      <c r="A29" s="1" t="s">
        <v>14</v>
      </c>
      <c r="B29" s="1">
        <v>3.42</v>
      </c>
      <c r="C29" s="1">
        <v>3.24</v>
      </c>
      <c r="D29" s="1">
        <v>3.09</v>
      </c>
      <c r="E29" s="1">
        <v>2.95</v>
      </c>
      <c r="F29" s="1">
        <v>2.84</v>
      </c>
      <c r="G29" s="1">
        <v>2.73</v>
      </c>
      <c r="H29" s="1">
        <v>2.64</v>
      </c>
      <c r="I29" s="1">
        <v>2.5499999999999998</v>
      </c>
      <c r="J29" s="1">
        <v>2.46</v>
      </c>
      <c r="K29" s="1">
        <v>2.38</v>
      </c>
      <c r="L29" s="1">
        <v>2.31</v>
      </c>
      <c r="M29" s="1">
        <v>2.2400000000000002</v>
      </c>
      <c r="N29" s="1">
        <v>2.1800000000000002</v>
      </c>
      <c r="O29" s="1">
        <v>2.13</v>
      </c>
      <c r="P29" s="1">
        <v>2.09</v>
      </c>
      <c r="Q29" s="1">
        <v>2.0499999999999998</v>
      </c>
      <c r="R29" s="1">
        <v>2.02</v>
      </c>
      <c r="S29" s="1">
        <v>1.99</v>
      </c>
      <c r="T29" s="1">
        <v>1.96</v>
      </c>
      <c r="U29" s="1">
        <v>1.94</v>
      </c>
      <c r="V29" s="1">
        <v>1.91</v>
      </c>
      <c r="Y29">
        <f t="shared" si="1"/>
        <v>2.4342857142857142</v>
      </c>
    </row>
    <row r="30" spans="1:25" x14ac:dyDescent="0.35">
      <c r="A30" s="1"/>
      <c r="B30" s="1">
        <f>B29-2.434</f>
        <v>0.98599999999999977</v>
      </c>
      <c r="C30" s="1">
        <f t="shared" ref="C30:V30" si="14">C29-2.434</f>
        <v>0.80600000000000005</v>
      </c>
      <c r="D30" s="1">
        <f t="shared" si="14"/>
        <v>0.65599999999999969</v>
      </c>
      <c r="E30" s="1">
        <f t="shared" si="14"/>
        <v>0.51600000000000001</v>
      </c>
      <c r="F30" s="1">
        <f t="shared" si="14"/>
        <v>0.40599999999999969</v>
      </c>
      <c r="G30" s="1">
        <f t="shared" si="14"/>
        <v>0.29599999999999982</v>
      </c>
      <c r="H30" s="1">
        <f t="shared" si="14"/>
        <v>0.20599999999999996</v>
      </c>
      <c r="I30" s="1">
        <f t="shared" si="14"/>
        <v>0.11599999999999966</v>
      </c>
      <c r="J30" s="1">
        <f t="shared" si="14"/>
        <v>2.5999999999999801E-2</v>
      </c>
      <c r="K30" s="1">
        <f t="shared" si="14"/>
        <v>-5.400000000000027E-2</v>
      </c>
      <c r="L30" s="1">
        <f t="shared" si="14"/>
        <v>-0.12400000000000011</v>
      </c>
      <c r="M30" s="1">
        <f t="shared" si="14"/>
        <v>-0.19399999999999995</v>
      </c>
      <c r="N30" s="1">
        <f t="shared" si="14"/>
        <v>-0.254</v>
      </c>
      <c r="O30" s="1">
        <f t="shared" si="14"/>
        <v>-0.30400000000000027</v>
      </c>
      <c r="P30" s="1">
        <f t="shared" si="14"/>
        <v>-0.34400000000000031</v>
      </c>
      <c r="Q30" s="1">
        <f t="shared" si="14"/>
        <v>-0.38400000000000034</v>
      </c>
      <c r="R30" s="1">
        <f t="shared" si="14"/>
        <v>-0.41400000000000015</v>
      </c>
      <c r="S30" s="1">
        <f t="shared" si="14"/>
        <v>-0.44400000000000017</v>
      </c>
      <c r="T30" s="1">
        <f t="shared" si="14"/>
        <v>-0.4740000000000002</v>
      </c>
      <c r="U30" s="1">
        <f t="shared" si="14"/>
        <v>-0.49400000000000022</v>
      </c>
      <c r="V30" s="1">
        <f t="shared" si="14"/>
        <v>-0.52400000000000024</v>
      </c>
    </row>
    <row r="31" spans="1:25" x14ac:dyDescent="0.35">
      <c r="A31" s="1" t="s">
        <v>15</v>
      </c>
      <c r="B31" s="1">
        <v>3.96</v>
      </c>
      <c r="C31" s="1">
        <v>3.87</v>
      </c>
      <c r="D31" s="1">
        <v>3.77</v>
      </c>
      <c r="E31" s="1">
        <v>3.68</v>
      </c>
      <c r="F31" s="1">
        <v>3.6</v>
      </c>
      <c r="G31" s="1">
        <v>3.51</v>
      </c>
      <c r="H31" s="1">
        <v>3.43</v>
      </c>
      <c r="I31" s="1">
        <v>3.35</v>
      </c>
      <c r="J31" s="1">
        <v>3.27</v>
      </c>
      <c r="K31" s="1">
        <v>3.2</v>
      </c>
      <c r="L31" s="1">
        <v>3.13</v>
      </c>
      <c r="M31" s="1">
        <v>3.07</v>
      </c>
      <c r="N31" s="1">
        <v>3.02</v>
      </c>
      <c r="O31" s="1">
        <v>2.97</v>
      </c>
      <c r="P31" s="1">
        <v>2.92</v>
      </c>
      <c r="Q31" s="1">
        <v>2.88</v>
      </c>
      <c r="R31" s="1">
        <v>2.84</v>
      </c>
      <c r="S31" s="1">
        <v>2.8</v>
      </c>
      <c r="T31" s="1">
        <v>2.77</v>
      </c>
      <c r="U31" s="1">
        <v>2.73</v>
      </c>
      <c r="V31" s="1">
        <v>2.7</v>
      </c>
      <c r="Y31">
        <f t="shared" si="1"/>
        <v>3.2128571428571435</v>
      </c>
    </row>
    <row r="32" spans="1:25" x14ac:dyDescent="0.35">
      <c r="A32" s="1"/>
      <c r="B32" s="1">
        <f>B31-3.213</f>
        <v>0.74699999999999989</v>
      </c>
      <c r="C32" s="1">
        <f t="shared" ref="C32:V32" si="15">C31-3.213</f>
        <v>0.65700000000000003</v>
      </c>
      <c r="D32" s="1">
        <f t="shared" si="15"/>
        <v>0.55699999999999994</v>
      </c>
      <c r="E32" s="1">
        <f t="shared" si="15"/>
        <v>0.46700000000000008</v>
      </c>
      <c r="F32" s="1">
        <f t="shared" si="15"/>
        <v>0.38700000000000001</v>
      </c>
      <c r="G32" s="1">
        <f t="shared" si="15"/>
        <v>0.29699999999999971</v>
      </c>
      <c r="H32" s="1">
        <f t="shared" si="15"/>
        <v>0.21700000000000008</v>
      </c>
      <c r="I32" s="1">
        <f t="shared" si="15"/>
        <v>0.13700000000000001</v>
      </c>
      <c r="J32" s="1">
        <f t="shared" si="15"/>
        <v>5.699999999999994E-2</v>
      </c>
      <c r="K32" s="1">
        <f t="shared" si="15"/>
        <v>-1.2999999999999901E-2</v>
      </c>
      <c r="L32" s="1">
        <f t="shared" si="15"/>
        <v>-8.3000000000000185E-2</v>
      </c>
      <c r="M32" s="1">
        <f t="shared" si="15"/>
        <v>-0.14300000000000024</v>
      </c>
      <c r="N32" s="1">
        <f t="shared" si="15"/>
        <v>-0.19300000000000006</v>
      </c>
      <c r="O32" s="1">
        <f t="shared" si="15"/>
        <v>-0.24299999999999988</v>
      </c>
      <c r="P32" s="1">
        <f t="shared" si="15"/>
        <v>-0.29300000000000015</v>
      </c>
      <c r="Q32" s="1">
        <f t="shared" si="15"/>
        <v>-0.33300000000000018</v>
      </c>
      <c r="R32" s="1">
        <f t="shared" si="15"/>
        <v>-0.37300000000000022</v>
      </c>
      <c r="S32" s="1">
        <f t="shared" si="15"/>
        <v>-0.41300000000000026</v>
      </c>
      <c r="T32" s="1">
        <f t="shared" si="15"/>
        <v>-0.44300000000000006</v>
      </c>
      <c r="U32" s="1">
        <f t="shared" si="15"/>
        <v>-0.4830000000000001</v>
      </c>
      <c r="V32" s="1">
        <f t="shared" si="15"/>
        <v>-0.5129999999999999</v>
      </c>
    </row>
    <row r="33" spans="1:25" x14ac:dyDescent="0.35">
      <c r="A33" s="1" t="s">
        <v>16</v>
      </c>
      <c r="B33" s="1">
        <v>2.23</v>
      </c>
      <c r="C33" s="1">
        <v>2.16</v>
      </c>
      <c r="D33" s="1">
        <v>2.1</v>
      </c>
      <c r="E33" s="1">
        <v>2.0299999999999998</v>
      </c>
      <c r="F33" s="1">
        <v>1.98</v>
      </c>
      <c r="G33" s="1">
        <v>1.93</v>
      </c>
      <c r="H33" s="1">
        <v>1.88</v>
      </c>
      <c r="I33" s="1">
        <v>1.85</v>
      </c>
      <c r="J33" s="1">
        <v>1.82</v>
      </c>
      <c r="K33" s="1">
        <v>1.81</v>
      </c>
      <c r="L33" s="1">
        <v>1.79</v>
      </c>
      <c r="M33" s="1">
        <v>1.78</v>
      </c>
      <c r="N33" s="1">
        <v>1.77</v>
      </c>
      <c r="O33" s="1">
        <v>1.75</v>
      </c>
      <c r="P33" s="1">
        <v>1.74</v>
      </c>
      <c r="Q33" s="1">
        <v>1.73</v>
      </c>
      <c r="R33" s="1">
        <v>1.71</v>
      </c>
      <c r="S33" s="1">
        <v>1.7</v>
      </c>
      <c r="T33" s="1">
        <v>1.69</v>
      </c>
      <c r="U33" s="1">
        <v>1.67</v>
      </c>
      <c r="V33" s="1">
        <v>1.66</v>
      </c>
      <c r="Y33">
        <f t="shared" si="1"/>
        <v>1.8466666666666665</v>
      </c>
    </row>
    <row r="34" spans="1:25" x14ac:dyDescent="0.35">
      <c r="A34" s="1"/>
      <c r="B34" s="1">
        <f>B33-1.847</f>
        <v>0.38300000000000001</v>
      </c>
      <c r="C34" s="1">
        <f t="shared" ref="C34:V34" si="16">C33-1.847</f>
        <v>0.31300000000000017</v>
      </c>
      <c r="D34" s="1">
        <f t="shared" si="16"/>
        <v>0.25300000000000011</v>
      </c>
      <c r="E34" s="1">
        <f t="shared" si="16"/>
        <v>0.18299999999999983</v>
      </c>
      <c r="F34" s="1">
        <f t="shared" si="16"/>
        <v>0.13300000000000001</v>
      </c>
      <c r="G34" s="1">
        <f t="shared" si="16"/>
        <v>8.2999999999999963E-2</v>
      </c>
      <c r="H34" s="1">
        <f t="shared" si="16"/>
        <v>3.2999999999999918E-2</v>
      </c>
      <c r="I34" s="1">
        <f t="shared" si="16"/>
        <v>3.0000000000001137E-3</v>
      </c>
      <c r="J34" s="1">
        <f t="shared" si="16"/>
        <v>-2.6999999999999913E-2</v>
      </c>
      <c r="K34" s="1">
        <f t="shared" si="16"/>
        <v>-3.6999999999999922E-2</v>
      </c>
      <c r="L34" s="1">
        <f t="shared" si="16"/>
        <v>-5.699999999999994E-2</v>
      </c>
      <c r="M34" s="1">
        <f t="shared" si="16"/>
        <v>-6.6999999999999948E-2</v>
      </c>
      <c r="N34" s="1">
        <f t="shared" si="16"/>
        <v>-7.6999999999999957E-2</v>
      </c>
      <c r="O34" s="1">
        <f t="shared" si="16"/>
        <v>-9.6999999999999975E-2</v>
      </c>
      <c r="P34" s="1">
        <f t="shared" si="16"/>
        <v>-0.10699999999999998</v>
      </c>
      <c r="Q34" s="1">
        <f t="shared" si="16"/>
        <v>-0.11699999999999999</v>
      </c>
      <c r="R34" s="1">
        <f t="shared" si="16"/>
        <v>-0.13700000000000001</v>
      </c>
      <c r="S34" s="1">
        <f t="shared" si="16"/>
        <v>-0.14700000000000002</v>
      </c>
      <c r="T34" s="1">
        <f t="shared" si="16"/>
        <v>-0.15700000000000003</v>
      </c>
      <c r="U34" s="1">
        <f t="shared" si="16"/>
        <v>-0.17700000000000005</v>
      </c>
      <c r="V34" s="1">
        <f t="shared" si="16"/>
        <v>-0.18700000000000006</v>
      </c>
    </row>
    <row r="35" spans="1:25" x14ac:dyDescent="0.35">
      <c r="A35" s="1" t="s">
        <v>17</v>
      </c>
      <c r="B35" s="1">
        <v>1.19</v>
      </c>
      <c r="C35" s="1">
        <v>1.22</v>
      </c>
      <c r="D35" s="1">
        <v>1.26</v>
      </c>
      <c r="E35" s="1">
        <v>1.3</v>
      </c>
      <c r="F35" s="1">
        <v>1.34</v>
      </c>
      <c r="G35" s="1">
        <v>1.38</v>
      </c>
      <c r="H35" s="1">
        <v>1.42</v>
      </c>
      <c r="I35" s="1">
        <v>1.45</v>
      </c>
      <c r="J35" s="1">
        <v>1.47</v>
      </c>
      <c r="K35" s="1">
        <v>1.49</v>
      </c>
      <c r="L35" s="1">
        <v>1.5</v>
      </c>
      <c r="M35" s="1">
        <v>1.51</v>
      </c>
      <c r="N35" s="1">
        <v>1.52</v>
      </c>
      <c r="O35" s="1">
        <v>1.53</v>
      </c>
      <c r="P35" s="1">
        <v>1.55</v>
      </c>
      <c r="Q35" s="1">
        <v>1.56</v>
      </c>
      <c r="R35" s="1">
        <v>1.58</v>
      </c>
      <c r="S35" s="1">
        <v>1.59</v>
      </c>
      <c r="T35" s="1">
        <v>1.6</v>
      </c>
      <c r="U35" s="1">
        <v>1.62</v>
      </c>
      <c r="V35" s="1">
        <v>1.63</v>
      </c>
      <c r="Y35">
        <f t="shared" si="1"/>
        <v>1.4623809523809526</v>
      </c>
    </row>
    <row r="36" spans="1:25" x14ac:dyDescent="0.35">
      <c r="A36" s="1"/>
      <c r="B36" s="1">
        <f>B35-1.462</f>
        <v>-0.27200000000000002</v>
      </c>
      <c r="C36" s="1">
        <f t="shared" ref="C36:V36" si="17">C35-1.462</f>
        <v>-0.24199999999999999</v>
      </c>
      <c r="D36" s="1">
        <f t="shared" si="17"/>
        <v>-0.20199999999999996</v>
      </c>
      <c r="E36" s="1">
        <f t="shared" si="17"/>
        <v>-0.16199999999999992</v>
      </c>
      <c r="F36" s="1">
        <f t="shared" si="17"/>
        <v>-0.12199999999999989</v>
      </c>
      <c r="G36" s="1">
        <f t="shared" si="17"/>
        <v>-8.2000000000000073E-2</v>
      </c>
      <c r="H36" s="1">
        <f t="shared" si="17"/>
        <v>-4.2000000000000037E-2</v>
      </c>
      <c r="I36" s="1">
        <f t="shared" si="17"/>
        <v>-1.2000000000000011E-2</v>
      </c>
      <c r="J36" s="1">
        <f t="shared" si="17"/>
        <v>8.0000000000000071E-3</v>
      </c>
      <c r="K36" s="1">
        <f t="shared" si="17"/>
        <v>2.8000000000000025E-2</v>
      </c>
      <c r="L36" s="1">
        <f t="shared" si="17"/>
        <v>3.8000000000000034E-2</v>
      </c>
      <c r="M36" s="1">
        <f t="shared" si="17"/>
        <v>4.8000000000000043E-2</v>
      </c>
      <c r="N36" s="1">
        <f t="shared" si="17"/>
        <v>5.8000000000000052E-2</v>
      </c>
      <c r="O36" s="1">
        <f t="shared" si="17"/>
        <v>6.800000000000006E-2</v>
      </c>
      <c r="P36" s="1">
        <f t="shared" si="17"/>
        <v>8.8000000000000078E-2</v>
      </c>
      <c r="Q36" s="1">
        <f t="shared" si="17"/>
        <v>9.8000000000000087E-2</v>
      </c>
      <c r="R36" s="1">
        <f t="shared" si="17"/>
        <v>0.1180000000000001</v>
      </c>
      <c r="S36" s="1">
        <f t="shared" si="17"/>
        <v>0.12800000000000011</v>
      </c>
      <c r="T36" s="1">
        <f t="shared" si="17"/>
        <v>0.13800000000000012</v>
      </c>
      <c r="U36" s="1">
        <f t="shared" si="17"/>
        <v>0.15800000000000014</v>
      </c>
      <c r="V36" s="1">
        <f t="shared" si="17"/>
        <v>0.16799999999999993</v>
      </c>
    </row>
    <row r="37" spans="1:25" x14ac:dyDescent="0.35">
      <c r="A37" s="1" t="s">
        <v>18</v>
      </c>
      <c r="B37" s="1">
        <v>3.65</v>
      </c>
      <c r="C37" s="1">
        <v>3.52</v>
      </c>
      <c r="D37" s="1">
        <v>3.41</v>
      </c>
      <c r="E37" s="1">
        <v>3.31</v>
      </c>
      <c r="F37" s="1">
        <v>3.23</v>
      </c>
      <c r="G37" s="1">
        <v>3.16</v>
      </c>
      <c r="H37" s="1">
        <v>3.09</v>
      </c>
      <c r="I37" s="1">
        <v>3.02</v>
      </c>
      <c r="J37" s="1">
        <v>2.95</v>
      </c>
      <c r="K37" s="1">
        <v>2.88</v>
      </c>
      <c r="L37" s="1">
        <v>2.81</v>
      </c>
      <c r="M37" s="1">
        <v>2.74</v>
      </c>
      <c r="N37" s="1">
        <v>2.68</v>
      </c>
      <c r="O37" s="1">
        <v>2.63</v>
      </c>
      <c r="P37" s="1">
        <v>2.59</v>
      </c>
      <c r="Q37" s="1">
        <v>2.56</v>
      </c>
      <c r="R37" s="1">
        <v>2.5299999999999998</v>
      </c>
      <c r="S37" s="1">
        <v>2.5</v>
      </c>
      <c r="T37" s="1">
        <v>2.4700000000000002</v>
      </c>
      <c r="U37" s="1">
        <v>2.4500000000000002</v>
      </c>
      <c r="V37" s="1">
        <v>2.42</v>
      </c>
      <c r="Y37">
        <f t="shared" si="1"/>
        <v>2.8857142857142861</v>
      </c>
    </row>
    <row r="38" spans="1:25" x14ac:dyDescent="0.35">
      <c r="A38" s="1"/>
      <c r="B38" s="1">
        <f>B37-2.866</f>
        <v>0.78399999999999981</v>
      </c>
      <c r="C38" s="1">
        <f t="shared" ref="C38:V38" si="18">C37-2.866</f>
        <v>0.65399999999999991</v>
      </c>
      <c r="D38" s="1">
        <f t="shared" si="18"/>
        <v>0.54400000000000004</v>
      </c>
      <c r="E38" s="1">
        <f t="shared" si="18"/>
        <v>0.44399999999999995</v>
      </c>
      <c r="F38" s="1">
        <f t="shared" si="18"/>
        <v>0.36399999999999988</v>
      </c>
      <c r="G38" s="1">
        <f t="shared" si="18"/>
        <v>0.29400000000000004</v>
      </c>
      <c r="H38" s="1">
        <f t="shared" si="18"/>
        <v>0.22399999999999975</v>
      </c>
      <c r="I38" s="1">
        <f t="shared" si="18"/>
        <v>0.15399999999999991</v>
      </c>
      <c r="J38" s="1">
        <f t="shared" si="18"/>
        <v>8.4000000000000075E-2</v>
      </c>
      <c r="K38" s="1">
        <f t="shared" si="18"/>
        <v>1.399999999999979E-2</v>
      </c>
      <c r="L38" s="1">
        <f t="shared" si="18"/>
        <v>-5.600000000000005E-2</v>
      </c>
      <c r="M38" s="1">
        <f t="shared" si="18"/>
        <v>-0.12599999999999989</v>
      </c>
      <c r="N38" s="1">
        <f t="shared" si="18"/>
        <v>-0.18599999999999994</v>
      </c>
      <c r="O38" s="1">
        <f t="shared" si="18"/>
        <v>-0.23600000000000021</v>
      </c>
      <c r="P38" s="1">
        <f t="shared" si="18"/>
        <v>-0.27600000000000025</v>
      </c>
      <c r="Q38" s="1">
        <f t="shared" si="18"/>
        <v>-0.30600000000000005</v>
      </c>
      <c r="R38" s="1">
        <f t="shared" si="18"/>
        <v>-0.3360000000000003</v>
      </c>
      <c r="S38" s="1">
        <f t="shared" si="18"/>
        <v>-0.3660000000000001</v>
      </c>
      <c r="T38" s="1">
        <f t="shared" si="18"/>
        <v>-0.39599999999999991</v>
      </c>
      <c r="U38" s="1">
        <f t="shared" si="18"/>
        <v>-0.41599999999999993</v>
      </c>
      <c r="V38" s="1">
        <f t="shared" si="18"/>
        <v>-0.44600000000000017</v>
      </c>
    </row>
    <row r="39" spans="1:25" x14ac:dyDescent="0.35">
      <c r="A39" s="1" t="s">
        <v>19</v>
      </c>
      <c r="B39" s="1">
        <v>1.52</v>
      </c>
      <c r="C39" s="1">
        <v>1.52</v>
      </c>
      <c r="D39" s="1">
        <v>1.53</v>
      </c>
      <c r="E39" s="1">
        <v>1.55</v>
      </c>
      <c r="F39" s="1">
        <v>1.57</v>
      </c>
      <c r="G39" s="1">
        <v>1.6</v>
      </c>
      <c r="H39" s="1">
        <v>1.62</v>
      </c>
      <c r="I39" s="1">
        <v>1.63</v>
      </c>
      <c r="J39" s="1">
        <v>1.64</v>
      </c>
      <c r="K39" s="1">
        <v>1.64</v>
      </c>
      <c r="L39" s="1">
        <v>1.63</v>
      </c>
      <c r="M39" s="1">
        <v>1.62</v>
      </c>
      <c r="N39" s="1">
        <v>1.61</v>
      </c>
      <c r="O39" s="1">
        <v>1.6</v>
      </c>
      <c r="P39" s="1">
        <v>1.59</v>
      </c>
      <c r="Q39" s="1">
        <v>1.58</v>
      </c>
      <c r="R39" s="1">
        <v>1.57</v>
      </c>
      <c r="S39" s="1">
        <v>1.56</v>
      </c>
      <c r="T39" s="1">
        <v>1.56</v>
      </c>
      <c r="U39" s="1">
        <v>1.56</v>
      </c>
      <c r="V39" s="1">
        <v>1.56</v>
      </c>
      <c r="Y39">
        <f t="shared" si="1"/>
        <v>1.5838095238095238</v>
      </c>
    </row>
    <row r="40" spans="1:25" x14ac:dyDescent="0.35">
      <c r="A40" s="1"/>
      <c r="B40" s="1">
        <f>B39-1.584</f>
        <v>-6.4000000000000057E-2</v>
      </c>
      <c r="C40" s="1">
        <f t="shared" ref="C40:V40" si="19">C39-1.584</f>
        <v>-6.4000000000000057E-2</v>
      </c>
      <c r="D40" s="1">
        <f t="shared" si="19"/>
        <v>-5.4000000000000048E-2</v>
      </c>
      <c r="E40" s="1">
        <f t="shared" si="19"/>
        <v>-3.400000000000003E-2</v>
      </c>
      <c r="F40" s="1">
        <f t="shared" si="19"/>
        <v>-1.4000000000000012E-2</v>
      </c>
      <c r="G40" s="1">
        <f t="shared" si="19"/>
        <v>1.6000000000000014E-2</v>
      </c>
      <c r="H40" s="1">
        <f t="shared" si="19"/>
        <v>3.6000000000000032E-2</v>
      </c>
      <c r="I40" s="1">
        <f t="shared" si="19"/>
        <v>4.5999999999999819E-2</v>
      </c>
      <c r="J40" s="1">
        <f t="shared" si="19"/>
        <v>5.5999999999999828E-2</v>
      </c>
      <c r="K40" s="1">
        <f t="shared" si="19"/>
        <v>5.5999999999999828E-2</v>
      </c>
      <c r="L40" s="1">
        <f t="shared" si="19"/>
        <v>4.5999999999999819E-2</v>
      </c>
      <c r="M40" s="1">
        <f t="shared" si="19"/>
        <v>3.6000000000000032E-2</v>
      </c>
      <c r="N40" s="1">
        <f t="shared" si="19"/>
        <v>2.6000000000000023E-2</v>
      </c>
      <c r="O40" s="1">
        <f t="shared" si="19"/>
        <v>1.6000000000000014E-2</v>
      </c>
      <c r="P40" s="1">
        <f t="shared" si="19"/>
        <v>6.0000000000000053E-3</v>
      </c>
      <c r="Q40" s="1">
        <f t="shared" si="19"/>
        <v>-4.0000000000000036E-3</v>
      </c>
      <c r="R40" s="1">
        <f t="shared" si="19"/>
        <v>-1.4000000000000012E-2</v>
      </c>
      <c r="S40" s="1">
        <f t="shared" si="19"/>
        <v>-2.4000000000000021E-2</v>
      </c>
      <c r="T40" s="1">
        <f t="shared" si="19"/>
        <v>-2.4000000000000021E-2</v>
      </c>
      <c r="U40" s="1">
        <f t="shared" si="19"/>
        <v>-2.4000000000000021E-2</v>
      </c>
      <c r="V40" s="1">
        <f t="shared" si="19"/>
        <v>-2.4000000000000021E-2</v>
      </c>
    </row>
    <row r="41" spans="1:25" x14ac:dyDescent="0.35">
      <c r="A41" s="1" t="s">
        <v>20</v>
      </c>
      <c r="B41" s="1">
        <v>5.48</v>
      </c>
      <c r="C41" s="1">
        <v>5.46</v>
      </c>
      <c r="D41" s="1">
        <v>5.44</v>
      </c>
      <c r="E41" s="1">
        <v>5.41</v>
      </c>
      <c r="F41" s="1">
        <v>5.38</v>
      </c>
      <c r="G41" s="1">
        <v>5.35</v>
      </c>
      <c r="H41" s="1">
        <v>5.32</v>
      </c>
      <c r="I41" s="1">
        <v>5.29</v>
      </c>
      <c r="J41" s="1">
        <v>5.25</v>
      </c>
      <c r="K41" s="1">
        <v>5.22</v>
      </c>
      <c r="L41" s="1">
        <v>5.17</v>
      </c>
      <c r="M41" s="1">
        <v>5.12</v>
      </c>
      <c r="N41" s="1">
        <v>5.07</v>
      </c>
      <c r="O41" s="1">
        <v>5.01</v>
      </c>
      <c r="P41" s="1">
        <v>4.9400000000000004</v>
      </c>
      <c r="Q41" s="1">
        <v>4.87</v>
      </c>
      <c r="R41" s="1">
        <v>4.8</v>
      </c>
      <c r="S41" s="1">
        <v>4.72</v>
      </c>
      <c r="T41" s="1">
        <v>4.6500000000000004</v>
      </c>
      <c r="U41" s="1">
        <v>4.57</v>
      </c>
      <c r="V41" s="1">
        <v>4.5</v>
      </c>
      <c r="Y41">
        <f t="shared" si="1"/>
        <v>5.0961904761904764</v>
      </c>
    </row>
    <row r="42" spans="1:25" x14ac:dyDescent="0.35">
      <c r="A42" s="1"/>
      <c r="B42" s="1">
        <f>B41-5.096</f>
        <v>0.38400000000000034</v>
      </c>
      <c r="C42" s="1">
        <f t="shared" ref="C42:V42" si="20">C41-5.096</f>
        <v>0.36399999999999988</v>
      </c>
      <c r="D42" s="1">
        <f t="shared" si="20"/>
        <v>0.34400000000000031</v>
      </c>
      <c r="E42" s="1">
        <f t="shared" si="20"/>
        <v>0.31400000000000006</v>
      </c>
      <c r="F42" s="1">
        <f t="shared" si="20"/>
        <v>0.28399999999999981</v>
      </c>
      <c r="G42" s="1">
        <f t="shared" si="20"/>
        <v>0.25399999999999956</v>
      </c>
      <c r="H42" s="1">
        <f t="shared" si="20"/>
        <v>0.2240000000000002</v>
      </c>
      <c r="I42" s="1">
        <f t="shared" si="20"/>
        <v>0.19399999999999995</v>
      </c>
      <c r="J42" s="1">
        <f t="shared" si="20"/>
        <v>0.15399999999999991</v>
      </c>
      <c r="K42" s="1">
        <f t="shared" si="20"/>
        <v>0.12399999999999967</v>
      </c>
      <c r="L42" s="1">
        <f t="shared" si="20"/>
        <v>7.3999999999999844E-2</v>
      </c>
      <c r="M42" s="1">
        <f t="shared" si="20"/>
        <v>2.4000000000000021E-2</v>
      </c>
      <c r="N42" s="1">
        <f t="shared" si="20"/>
        <v>-2.5999999999999801E-2</v>
      </c>
      <c r="O42" s="1">
        <f t="shared" si="20"/>
        <v>-8.6000000000000298E-2</v>
      </c>
      <c r="P42" s="1">
        <f t="shared" si="20"/>
        <v>-0.15599999999999969</v>
      </c>
      <c r="Q42" s="1">
        <f t="shared" si="20"/>
        <v>-0.22599999999999998</v>
      </c>
      <c r="R42" s="1">
        <f t="shared" si="20"/>
        <v>-0.29600000000000026</v>
      </c>
      <c r="S42" s="1">
        <f t="shared" si="20"/>
        <v>-0.37600000000000033</v>
      </c>
      <c r="T42" s="1">
        <f t="shared" si="20"/>
        <v>-0.44599999999999973</v>
      </c>
      <c r="U42" s="1">
        <f t="shared" si="20"/>
        <v>-0.5259999999999998</v>
      </c>
      <c r="V42" s="1">
        <f t="shared" si="20"/>
        <v>-0.59600000000000009</v>
      </c>
    </row>
    <row r="43" spans="1:25" x14ac:dyDescent="0.35">
      <c r="A43" s="1" t="s">
        <v>21</v>
      </c>
      <c r="B43" s="1">
        <v>2.0699999999999998</v>
      </c>
      <c r="C43" s="1">
        <v>2.0499999999999998</v>
      </c>
      <c r="D43" s="1">
        <v>2.02</v>
      </c>
      <c r="E43" s="1">
        <v>2</v>
      </c>
      <c r="F43" s="1">
        <v>1.98</v>
      </c>
      <c r="G43" s="1">
        <v>1.96</v>
      </c>
      <c r="H43" s="1">
        <v>1.95</v>
      </c>
      <c r="I43" s="1">
        <v>1.93</v>
      </c>
      <c r="J43" s="1">
        <v>1.9</v>
      </c>
      <c r="K43" s="1">
        <v>1.88</v>
      </c>
      <c r="L43" s="1">
        <v>1.86</v>
      </c>
      <c r="M43" s="1">
        <v>1.83</v>
      </c>
      <c r="N43" s="1">
        <v>1.82</v>
      </c>
      <c r="O43" s="1">
        <v>1.8</v>
      </c>
      <c r="P43" s="1">
        <v>1.79</v>
      </c>
      <c r="Q43" s="1">
        <v>1.77</v>
      </c>
      <c r="R43" s="1">
        <v>1.77</v>
      </c>
      <c r="S43" s="1">
        <v>1.76</v>
      </c>
      <c r="T43" s="1">
        <v>1.75</v>
      </c>
      <c r="U43" s="1">
        <v>1.75</v>
      </c>
      <c r="V43" s="1">
        <v>1.74</v>
      </c>
      <c r="Y43">
        <f t="shared" si="1"/>
        <v>1.8752380952380949</v>
      </c>
    </row>
    <row r="44" spans="1:25" x14ac:dyDescent="0.35">
      <c r="A44" s="1"/>
      <c r="B44" s="1">
        <f>B43-1.875</f>
        <v>0.19499999999999984</v>
      </c>
      <c r="C44" s="1">
        <f t="shared" ref="C44:V44" si="21">C43-1.875</f>
        <v>0.17499999999999982</v>
      </c>
      <c r="D44" s="1">
        <f t="shared" si="21"/>
        <v>0.14500000000000002</v>
      </c>
      <c r="E44" s="1">
        <f t="shared" si="21"/>
        <v>0.125</v>
      </c>
      <c r="F44" s="1">
        <f t="shared" si="21"/>
        <v>0.10499999999999998</v>
      </c>
      <c r="G44" s="1">
        <f t="shared" si="21"/>
        <v>8.4999999999999964E-2</v>
      </c>
      <c r="H44" s="1">
        <f t="shared" si="21"/>
        <v>7.4999999999999956E-2</v>
      </c>
      <c r="I44" s="1">
        <f t="shared" si="21"/>
        <v>5.4999999999999938E-2</v>
      </c>
      <c r="J44" s="1">
        <f t="shared" si="21"/>
        <v>2.4999999999999911E-2</v>
      </c>
      <c r="K44" s="1">
        <f t="shared" si="21"/>
        <v>4.9999999999998934E-3</v>
      </c>
      <c r="L44" s="1">
        <f t="shared" si="21"/>
        <v>-1.4999999999999902E-2</v>
      </c>
      <c r="M44" s="1">
        <f t="shared" si="21"/>
        <v>-4.4999999999999929E-2</v>
      </c>
      <c r="N44" s="1">
        <f t="shared" si="21"/>
        <v>-5.4999999999999938E-2</v>
      </c>
      <c r="O44" s="1">
        <f t="shared" si="21"/>
        <v>-7.4999999999999956E-2</v>
      </c>
      <c r="P44" s="1">
        <f t="shared" si="21"/>
        <v>-8.4999999999999964E-2</v>
      </c>
      <c r="Q44" s="1">
        <f t="shared" si="21"/>
        <v>-0.10499999999999998</v>
      </c>
      <c r="R44" s="1">
        <f t="shared" si="21"/>
        <v>-0.10499999999999998</v>
      </c>
      <c r="S44" s="1">
        <f t="shared" si="21"/>
        <v>-0.11499999999999999</v>
      </c>
      <c r="T44" s="1">
        <f t="shared" si="21"/>
        <v>-0.125</v>
      </c>
      <c r="U44" s="1">
        <f t="shared" si="21"/>
        <v>-0.125</v>
      </c>
      <c r="V44" s="1">
        <f t="shared" si="21"/>
        <v>-0.13500000000000001</v>
      </c>
    </row>
    <row r="45" spans="1:25" x14ac:dyDescent="0.35">
      <c r="A45" s="1" t="s">
        <v>22</v>
      </c>
      <c r="B45" s="1">
        <v>1.51</v>
      </c>
      <c r="C45" s="1">
        <v>1.52</v>
      </c>
      <c r="D45" s="1">
        <v>1.54</v>
      </c>
      <c r="E45" s="1">
        <v>1.55</v>
      </c>
      <c r="F45" s="1">
        <v>1.57</v>
      </c>
      <c r="G45" s="1">
        <v>1.57</v>
      </c>
      <c r="H45" s="1">
        <v>1.58</v>
      </c>
      <c r="I45" s="1">
        <v>1.58</v>
      </c>
      <c r="J45" s="1">
        <v>1.59</v>
      </c>
      <c r="K45" s="1">
        <v>1.59</v>
      </c>
      <c r="L45" s="1">
        <v>1.59</v>
      </c>
      <c r="M45" s="1">
        <v>1.6</v>
      </c>
      <c r="N45" s="1">
        <v>1.6</v>
      </c>
      <c r="O45" s="1">
        <v>1.61</v>
      </c>
      <c r="P45" s="1">
        <v>1.62</v>
      </c>
      <c r="Q45" s="1">
        <v>1.62</v>
      </c>
      <c r="R45" s="1">
        <v>1.63</v>
      </c>
      <c r="S45" s="1">
        <v>1.64</v>
      </c>
      <c r="T45" s="1">
        <v>1.64</v>
      </c>
      <c r="U45" s="1">
        <v>1.65</v>
      </c>
      <c r="V45" s="1">
        <v>1.66</v>
      </c>
      <c r="Y45">
        <f t="shared" si="1"/>
        <v>1.5933333333333333</v>
      </c>
    </row>
    <row r="46" spans="1:25" x14ac:dyDescent="0.35">
      <c r="A46" s="1"/>
      <c r="B46" s="1">
        <f>B45-1.593</f>
        <v>-8.2999999999999963E-2</v>
      </c>
      <c r="C46" s="1">
        <f t="shared" ref="C46:V46" si="22">C45-1.593</f>
        <v>-7.2999999999999954E-2</v>
      </c>
      <c r="D46" s="1">
        <f t="shared" si="22"/>
        <v>-5.2999999999999936E-2</v>
      </c>
      <c r="E46" s="1">
        <f t="shared" si="22"/>
        <v>-4.2999999999999927E-2</v>
      </c>
      <c r="F46" s="1">
        <f t="shared" si="22"/>
        <v>-2.2999999999999909E-2</v>
      </c>
      <c r="G46" s="1">
        <f t="shared" si="22"/>
        <v>-2.2999999999999909E-2</v>
      </c>
      <c r="H46" s="1">
        <f t="shared" si="22"/>
        <v>-1.2999999999999901E-2</v>
      </c>
      <c r="I46" s="1">
        <f t="shared" si="22"/>
        <v>-1.2999999999999901E-2</v>
      </c>
      <c r="J46" s="1">
        <f t="shared" si="22"/>
        <v>-2.9999999999998916E-3</v>
      </c>
      <c r="K46" s="1">
        <f t="shared" si="22"/>
        <v>-2.9999999999998916E-3</v>
      </c>
      <c r="L46" s="1">
        <f t="shared" si="22"/>
        <v>-2.9999999999998916E-3</v>
      </c>
      <c r="M46" s="1">
        <f t="shared" si="22"/>
        <v>7.0000000000001172E-3</v>
      </c>
      <c r="N46" s="1">
        <f t="shared" si="22"/>
        <v>7.0000000000001172E-3</v>
      </c>
      <c r="O46" s="1">
        <f t="shared" si="22"/>
        <v>1.7000000000000126E-2</v>
      </c>
      <c r="P46" s="1">
        <f t="shared" si="22"/>
        <v>2.7000000000000135E-2</v>
      </c>
      <c r="Q46" s="1">
        <f t="shared" si="22"/>
        <v>2.7000000000000135E-2</v>
      </c>
      <c r="R46" s="1">
        <f t="shared" si="22"/>
        <v>3.6999999999999922E-2</v>
      </c>
      <c r="S46" s="1">
        <f t="shared" si="22"/>
        <v>4.6999999999999931E-2</v>
      </c>
      <c r="T46" s="1">
        <f t="shared" si="22"/>
        <v>4.6999999999999931E-2</v>
      </c>
      <c r="U46" s="1">
        <f t="shared" si="22"/>
        <v>5.699999999999994E-2</v>
      </c>
      <c r="V46" s="1">
        <f t="shared" si="22"/>
        <v>6.6999999999999948E-2</v>
      </c>
    </row>
    <row r="47" spans="1:25" x14ac:dyDescent="0.35">
      <c r="A47" s="1" t="s">
        <v>23</v>
      </c>
      <c r="B47" s="1">
        <v>2.35</v>
      </c>
      <c r="C47" s="1">
        <v>2.31</v>
      </c>
      <c r="D47" s="1">
        <v>2.27</v>
      </c>
      <c r="E47" s="1">
        <v>2.2400000000000002</v>
      </c>
      <c r="F47" s="1">
        <v>2.2000000000000002</v>
      </c>
      <c r="G47" s="1">
        <v>2.16</v>
      </c>
      <c r="H47" s="1">
        <v>2.12</v>
      </c>
      <c r="I47" s="1">
        <v>2.08</v>
      </c>
      <c r="J47" s="1">
        <v>2.04</v>
      </c>
      <c r="K47" s="1">
        <v>2.0099999999999998</v>
      </c>
      <c r="L47" s="1">
        <v>1.98</v>
      </c>
      <c r="M47" s="1">
        <v>1.95</v>
      </c>
      <c r="N47" s="1">
        <v>1.92</v>
      </c>
      <c r="O47" s="1">
        <v>1.9</v>
      </c>
      <c r="P47" s="1">
        <v>1.87</v>
      </c>
      <c r="Q47" s="1">
        <v>1.85</v>
      </c>
      <c r="R47" s="1">
        <v>1.83</v>
      </c>
      <c r="S47" s="1">
        <v>1.82</v>
      </c>
      <c r="T47" s="1">
        <v>1.8</v>
      </c>
      <c r="U47" s="1">
        <v>1.78</v>
      </c>
      <c r="V47" s="1">
        <v>1.76</v>
      </c>
      <c r="Y47">
        <f t="shared" si="1"/>
        <v>2.0114285714285711</v>
      </c>
    </row>
    <row r="48" spans="1:25" x14ac:dyDescent="0.35">
      <c r="A48" s="1"/>
      <c r="B48" s="1">
        <f>B47-2.011</f>
        <v>0.33899999999999997</v>
      </c>
      <c r="C48" s="1">
        <f t="shared" ref="C48:V48" si="23">C47-2.011</f>
        <v>0.29899999999999993</v>
      </c>
      <c r="D48" s="1">
        <f t="shared" si="23"/>
        <v>0.2589999999999999</v>
      </c>
      <c r="E48" s="1">
        <f t="shared" si="23"/>
        <v>0.22900000000000009</v>
      </c>
      <c r="F48" s="1">
        <f t="shared" si="23"/>
        <v>0.18900000000000006</v>
      </c>
      <c r="G48" s="1">
        <f t="shared" si="23"/>
        <v>0.14900000000000002</v>
      </c>
      <c r="H48" s="1">
        <f t="shared" si="23"/>
        <v>0.10899999999999999</v>
      </c>
      <c r="I48" s="1">
        <f t="shared" si="23"/>
        <v>6.899999999999995E-2</v>
      </c>
      <c r="J48" s="1">
        <f t="shared" si="23"/>
        <v>2.8999999999999915E-2</v>
      </c>
      <c r="K48" s="1">
        <f t="shared" si="23"/>
        <v>-1.000000000000334E-3</v>
      </c>
      <c r="L48" s="1">
        <f t="shared" si="23"/>
        <v>-3.1000000000000139E-2</v>
      </c>
      <c r="M48" s="1">
        <f t="shared" si="23"/>
        <v>-6.1000000000000165E-2</v>
      </c>
      <c r="N48" s="1">
        <f t="shared" si="23"/>
        <v>-9.1000000000000192E-2</v>
      </c>
      <c r="O48" s="1">
        <f t="shared" si="23"/>
        <v>-0.11100000000000021</v>
      </c>
      <c r="P48" s="1">
        <f t="shared" si="23"/>
        <v>-0.14100000000000001</v>
      </c>
      <c r="Q48" s="1">
        <f t="shared" si="23"/>
        <v>-0.16100000000000003</v>
      </c>
      <c r="R48" s="1">
        <f t="shared" si="23"/>
        <v>-0.18100000000000005</v>
      </c>
      <c r="S48" s="1">
        <f t="shared" si="23"/>
        <v>-0.19100000000000006</v>
      </c>
      <c r="T48" s="1">
        <f t="shared" si="23"/>
        <v>-0.21100000000000008</v>
      </c>
      <c r="U48" s="1">
        <f t="shared" si="23"/>
        <v>-0.23100000000000009</v>
      </c>
      <c r="V48" s="1">
        <f t="shared" si="23"/>
        <v>-0.25100000000000011</v>
      </c>
    </row>
    <row r="49" spans="1:25" x14ac:dyDescent="0.35">
      <c r="A49" s="1" t="s">
        <v>24</v>
      </c>
      <c r="B49" s="1">
        <v>1.42</v>
      </c>
      <c r="C49" s="1">
        <v>1.39</v>
      </c>
      <c r="D49" s="1">
        <v>1.38</v>
      </c>
      <c r="E49" s="1">
        <v>1.37</v>
      </c>
      <c r="F49" s="1">
        <v>1.38</v>
      </c>
      <c r="G49" s="1">
        <v>1.4</v>
      </c>
      <c r="H49" s="1">
        <v>1.41</v>
      </c>
      <c r="I49" s="1">
        <v>1.43</v>
      </c>
      <c r="J49" s="1">
        <v>1.45</v>
      </c>
      <c r="K49" s="1">
        <v>1.47</v>
      </c>
      <c r="L49" s="1">
        <v>1.48</v>
      </c>
      <c r="M49" s="1">
        <v>1.49</v>
      </c>
      <c r="N49" s="1">
        <v>1.49</v>
      </c>
      <c r="O49" s="1">
        <v>1.49</v>
      </c>
      <c r="P49" s="1">
        <v>1.47</v>
      </c>
      <c r="Q49" s="1">
        <v>1.46</v>
      </c>
      <c r="R49" s="1">
        <v>1.45</v>
      </c>
      <c r="S49" s="1">
        <v>1.45</v>
      </c>
      <c r="T49" s="1">
        <v>1.44</v>
      </c>
      <c r="U49" s="1">
        <v>1.44</v>
      </c>
      <c r="V49" s="1">
        <v>1.45</v>
      </c>
      <c r="Y49">
        <f t="shared" si="1"/>
        <v>1.4385714285714284</v>
      </c>
    </row>
    <row r="50" spans="1:25" x14ac:dyDescent="0.35">
      <c r="A50" s="1"/>
      <c r="B50" s="1">
        <f>B49-1.439</f>
        <v>-1.9000000000000128E-2</v>
      </c>
      <c r="C50" s="1">
        <f t="shared" ref="C50:V50" si="24">C49-1.439</f>
        <v>-4.9000000000000155E-2</v>
      </c>
      <c r="D50" s="1">
        <f t="shared" si="24"/>
        <v>-5.9000000000000163E-2</v>
      </c>
      <c r="E50" s="1">
        <f t="shared" si="24"/>
        <v>-6.899999999999995E-2</v>
      </c>
      <c r="F50" s="1">
        <f t="shared" si="24"/>
        <v>-5.9000000000000163E-2</v>
      </c>
      <c r="G50" s="1">
        <f t="shared" si="24"/>
        <v>-3.9000000000000146E-2</v>
      </c>
      <c r="H50" s="1">
        <f t="shared" si="24"/>
        <v>-2.9000000000000137E-2</v>
      </c>
      <c r="I50" s="1">
        <f t="shared" si="24"/>
        <v>-9.000000000000119E-3</v>
      </c>
      <c r="J50" s="1">
        <f t="shared" si="24"/>
        <v>1.0999999999999899E-2</v>
      </c>
      <c r="K50" s="1">
        <f t="shared" si="24"/>
        <v>3.0999999999999917E-2</v>
      </c>
      <c r="L50" s="1">
        <f t="shared" si="24"/>
        <v>4.0999999999999925E-2</v>
      </c>
      <c r="M50" s="1">
        <f t="shared" si="24"/>
        <v>5.0999999999999934E-2</v>
      </c>
      <c r="N50" s="1">
        <f t="shared" si="24"/>
        <v>5.0999999999999934E-2</v>
      </c>
      <c r="O50" s="1">
        <f t="shared" si="24"/>
        <v>5.0999999999999934E-2</v>
      </c>
      <c r="P50" s="1">
        <f t="shared" si="24"/>
        <v>3.0999999999999917E-2</v>
      </c>
      <c r="Q50" s="1">
        <f t="shared" si="24"/>
        <v>2.0999999999999908E-2</v>
      </c>
      <c r="R50" s="1">
        <f t="shared" si="24"/>
        <v>1.0999999999999899E-2</v>
      </c>
      <c r="S50" s="1">
        <f t="shared" si="24"/>
        <v>1.0999999999999899E-2</v>
      </c>
      <c r="T50" s="1">
        <f t="shared" si="24"/>
        <v>9.9999999999988987E-4</v>
      </c>
      <c r="U50" s="1">
        <f t="shared" si="24"/>
        <v>9.9999999999988987E-4</v>
      </c>
      <c r="V50" s="1">
        <f t="shared" si="24"/>
        <v>1.0999999999999899E-2</v>
      </c>
    </row>
    <row r="51" spans="1:25" x14ac:dyDescent="0.35">
      <c r="A51" s="1" t="s">
        <v>25</v>
      </c>
      <c r="B51" s="1">
        <v>1.61</v>
      </c>
      <c r="C51" s="1">
        <v>1.59</v>
      </c>
      <c r="D51" s="1">
        <v>1.58</v>
      </c>
      <c r="E51" s="1">
        <v>1.58</v>
      </c>
      <c r="F51" s="1">
        <v>1.57</v>
      </c>
      <c r="G51" s="1">
        <v>1.57</v>
      </c>
      <c r="H51" s="1">
        <v>1.58</v>
      </c>
      <c r="I51" s="1">
        <v>1.6</v>
      </c>
      <c r="J51" s="1">
        <v>1.62</v>
      </c>
      <c r="K51" s="1">
        <v>1.64</v>
      </c>
      <c r="L51" s="1">
        <v>1.66</v>
      </c>
      <c r="M51" s="1">
        <v>1.69</v>
      </c>
      <c r="N51" s="1">
        <v>1.7</v>
      </c>
      <c r="O51" s="1">
        <v>1.71</v>
      </c>
      <c r="P51" s="1">
        <v>1.72</v>
      </c>
      <c r="Q51" s="1">
        <v>1.72</v>
      </c>
      <c r="R51" s="1">
        <v>1.72</v>
      </c>
      <c r="S51" s="1">
        <v>1.72</v>
      </c>
      <c r="T51" s="1">
        <v>1.72</v>
      </c>
      <c r="U51" s="1">
        <v>1.72</v>
      </c>
      <c r="V51" s="1">
        <v>1.72</v>
      </c>
      <c r="Y51">
        <f t="shared" si="1"/>
        <v>1.6542857142857141</v>
      </c>
    </row>
    <row r="52" spans="1:25" x14ac:dyDescent="0.35">
      <c r="A52" s="1"/>
      <c r="B52" s="1">
        <f>B51-1.654</f>
        <v>-4.3999999999999817E-2</v>
      </c>
      <c r="C52" s="1">
        <f t="shared" ref="C52:V52" si="25">C51-1.654</f>
        <v>-6.3999999999999835E-2</v>
      </c>
      <c r="D52" s="1">
        <f t="shared" si="25"/>
        <v>-7.3999999999999844E-2</v>
      </c>
      <c r="E52" s="1">
        <f t="shared" si="25"/>
        <v>-7.3999999999999844E-2</v>
      </c>
      <c r="F52" s="1">
        <f t="shared" si="25"/>
        <v>-8.3999999999999853E-2</v>
      </c>
      <c r="G52" s="1">
        <f t="shared" si="25"/>
        <v>-8.3999999999999853E-2</v>
      </c>
      <c r="H52" s="1">
        <f t="shared" si="25"/>
        <v>-7.3999999999999844E-2</v>
      </c>
      <c r="I52" s="1">
        <f t="shared" si="25"/>
        <v>-5.3999999999999826E-2</v>
      </c>
      <c r="J52" s="1">
        <f t="shared" si="25"/>
        <v>-3.3999999999999808E-2</v>
      </c>
      <c r="K52" s="1">
        <f t="shared" si="25"/>
        <v>-1.4000000000000012E-2</v>
      </c>
      <c r="L52" s="1">
        <f t="shared" si="25"/>
        <v>6.0000000000000053E-3</v>
      </c>
      <c r="M52" s="1">
        <f t="shared" si="25"/>
        <v>3.6000000000000032E-2</v>
      </c>
      <c r="N52" s="1">
        <f t="shared" si="25"/>
        <v>4.6000000000000041E-2</v>
      </c>
      <c r="O52" s="1">
        <f t="shared" si="25"/>
        <v>5.600000000000005E-2</v>
      </c>
      <c r="P52" s="1">
        <f t="shared" si="25"/>
        <v>6.6000000000000059E-2</v>
      </c>
      <c r="Q52" s="1">
        <f t="shared" si="25"/>
        <v>6.6000000000000059E-2</v>
      </c>
      <c r="R52" s="1">
        <f t="shared" si="25"/>
        <v>6.6000000000000059E-2</v>
      </c>
      <c r="S52" s="1">
        <f t="shared" si="25"/>
        <v>6.6000000000000059E-2</v>
      </c>
      <c r="T52" s="1">
        <f t="shared" si="25"/>
        <v>6.6000000000000059E-2</v>
      </c>
      <c r="U52" s="1">
        <f t="shared" si="25"/>
        <v>6.6000000000000059E-2</v>
      </c>
      <c r="V52" s="1">
        <f t="shared" si="25"/>
        <v>6.6000000000000059E-2</v>
      </c>
    </row>
    <row r="53" spans="1:25" x14ac:dyDescent="0.35">
      <c r="A53" s="1" t="s">
        <v>26</v>
      </c>
      <c r="B53" s="1">
        <v>1.75</v>
      </c>
      <c r="C53" s="1">
        <v>1.72</v>
      </c>
      <c r="D53" s="1">
        <v>1.76</v>
      </c>
      <c r="E53" s="1">
        <v>1.78</v>
      </c>
      <c r="F53" s="1">
        <v>1.8</v>
      </c>
      <c r="G53" s="1">
        <v>1.85</v>
      </c>
      <c r="H53" s="1">
        <v>1.85</v>
      </c>
      <c r="I53" s="1">
        <v>1.89</v>
      </c>
      <c r="J53" s="1">
        <v>1.84</v>
      </c>
      <c r="K53" s="1">
        <v>1.88</v>
      </c>
      <c r="L53" s="1">
        <v>1.76</v>
      </c>
      <c r="M53" s="1">
        <v>1.73</v>
      </c>
      <c r="N53" s="1">
        <v>1.88</v>
      </c>
      <c r="O53" s="1">
        <v>1.83</v>
      </c>
      <c r="P53" s="1">
        <v>1.79</v>
      </c>
      <c r="Q53" s="1">
        <v>1.74</v>
      </c>
      <c r="R53" s="1">
        <v>1.75</v>
      </c>
      <c r="S53" s="1">
        <v>1.76</v>
      </c>
      <c r="T53" s="1">
        <v>1.77</v>
      </c>
      <c r="U53" s="1">
        <v>1.77</v>
      </c>
      <c r="V53" s="1">
        <v>1.78</v>
      </c>
      <c r="Y53">
        <f t="shared" si="1"/>
        <v>1.7942857142857147</v>
      </c>
    </row>
    <row r="54" spans="1:25" x14ac:dyDescent="0.35">
      <c r="A54" s="1"/>
      <c r="B54" s="1">
        <f>B53-1.794</f>
        <v>-4.4000000000000039E-2</v>
      </c>
      <c r="C54" s="1">
        <f t="shared" ref="C54:V54" si="26">C53-1.794</f>
        <v>-7.4000000000000066E-2</v>
      </c>
      <c r="D54" s="1">
        <f t="shared" si="26"/>
        <v>-3.400000000000003E-2</v>
      </c>
      <c r="E54" s="1">
        <f t="shared" si="26"/>
        <v>-1.4000000000000012E-2</v>
      </c>
      <c r="F54" s="1">
        <f t="shared" si="26"/>
        <v>6.0000000000000053E-3</v>
      </c>
      <c r="G54" s="1">
        <f t="shared" si="26"/>
        <v>5.600000000000005E-2</v>
      </c>
      <c r="H54" s="1">
        <f t="shared" si="26"/>
        <v>5.600000000000005E-2</v>
      </c>
      <c r="I54" s="1">
        <f t="shared" si="26"/>
        <v>9.5999999999999863E-2</v>
      </c>
      <c r="J54" s="1">
        <f t="shared" si="26"/>
        <v>4.6000000000000041E-2</v>
      </c>
      <c r="K54" s="1">
        <f t="shared" si="26"/>
        <v>8.5999999999999854E-2</v>
      </c>
      <c r="L54" s="1">
        <f t="shared" si="26"/>
        <v>-3.400000000000003E-2</v>
      </c>
      <c r="M54" s="1">
        <f t="shared" si="26"/>
        <v>-6.4000000000000057E-2</v>
      </c>
      <c r="N54" s="1">
        <f t="shared" si="26"/>
        <v>8.5999999999999854E-2</v>
      </c>
      <c r="O54" s="1">
        <f t="shared" si="26"/>
        <v>3.6000000000000032E-2</v>
      </c>
      <c r="P54" s="1">
        <f t="shared" si="26"/>
        <v>-4.0000000000000036E-3</v>
      </c>
      <c r="Q54" s="1">
        <f t="shared" si="26"/>
        <v>-5.4000000000000048E-2</v>
      </c>
      <c r="R54" s="1">
        <f t="shared" si="26"/>
        <v>-4.4000000000000039E-2</v>
      </c>
      <c r="S54" s="1">
        <f t="shared" si="26"/>
        <v>-3.400000000000003E-2</v>
      </c>
      <c r="T54" s="1">
        <f t="shared" si="26"/>
        <v>-2.4000000000000021E-2</v>
      </c>
      <c r="U54" s="1">
        <f t="shared" si="26"/>
        <v>-2.4000000000000021E-2</v>
      </c>
      <c r="V54" s="1">
        <f t="shared" si="26"/>
        <v>-1.4000000000000012E-2</v>
      </c>
    </row>
    <row r="55" spans="1:25" x14ac:dyDescent="0.35">
      <c r="A55" s="1" t="s">
        <v>27</v>
      </c>
      <c r="B55" s="1">
        <v>3.18</v>
      </c>
      <c r="C55" s="1">
        <v>3.13</v>
      </c>
      <c r="D55" s="1">
        <v>3.09</v>
      </c>
      <c r="E55" s="1">
        <v>3.05</v>
      </c>
      <c r="F55" s="1">
        <v>3.02</v>
      </c>
      <c r="G55" s="1">
        <v>3</v>
      </c>
      <c r="H55" s="1">
        <v>3.02</v>
      </c>
      <c r="I55" s="1">
        <v>3.06</v>
      </c>
      <c r="J55" s="1">
        <v>3.11</v>
      </c>
      <c r="K55" s="1">
        <v>3.19</v>
      </c>
      <c r="L55" s="1">
        <v>3.25</v>
      </c>
      <c r="M55" s="1">
        <v>3.31</v>
      </c>
      <c r="N55" s="1">
        <v>3.34</v>
      </c>
      <c r="O55" s="1">
        <v>3.34</v>
      </c>
      <c r="P55" s="1">
        <v>3.31</v>
      </c>
      <c r="Q55" s="1">
        <v>3.27</v>
      </c>
      <c r="R55" s="1">
        <v>3.21</v>
      </c>
      <c r="S55" s="1">
        <v>3.15</v>
      </c>
      <c r="T55" s="1">
        <v>3.1</v>
      </c>
      <c r="U55" s="1">
        <v>3.06</v>
      </c>
      <c r="V55" s="1">
        <v>3.02</v>
      </c>
      <c r="Y55">
        <f t="shared" si="1"/>
        <v>3.152857142857143</v>
      </c>
    </row>
    <row r="56" spans="1:25" x14ac:dyDescent="0.35">
      <c r="A56" s="1"/>
      <c r="B56" s="1">
        <f>B55-3.153</f>
        <v>2.7000000000000135E-2</v>
      </c>
      <c r="C56" s="1">
        <f t="shared" ref="C56:V56" si="27">C55-3.153</f>
        <v>-2.3000000000000131E-2</v>
      </c>
      <c r="D56" s="1">
        <f t="shared" si="27"/>
        <v>-6.3000000000000167E-2</v>
      </c>
      <c r="E56" s="1">
        <f t="shared" si="27"/>
        <v>-0.1030000000000002</v>
      </c>
      <c r="F56" s="1">
        <f t="shared" si="27"/>
        <v>-0.13300000000000001</v>
      </c>
      <c r="G56" s="1">
        <f t="shared" si="27"/>
        <v>-0.15300000000000002</v>
      </c>
      <c r="H56" s="1">
        <f t="shared" si="27"/>
        <v>-0.13300000000000001</v>
      </c>
      <c r="I56" s="1">
        <f t="shared" si="27"/>
        <v>-9.2999999999999972E-2</v>
      </c>
      <c r="J56" s="1">
        <f t="shared" si="27"/>
        <v>-4.3000000000000149E-2</v>
      </c>
      <c r="K56" s="1">
        <f t="shared" si="27"/>
        <v>3.6999999999999922E-2</v>
      </c>
      <c r="L56" s="1">
        <f t="shared" si="27"/>
        <v>9.6999999999999975E-2</v>
      </c>
      <c r="M56" s="1">
        <f t="shared" si="27"/>
        <v>0.15700000000000003</v>
      </c>
      <c r="N56" s="1">
        <f t="shared" si="27"/>
        <v>0.18699999999999983</v>
      </c>
      <c r="O56" s="1">
        <f t="shared" si="27"/>
        <v>0.18699999999999983</v>
      </c>
      <c r="P56" s="1">
        <f t="shared" si="27"/>
        <v>0.15700000000000003</v>
      </c>
      <c r="Q56" s="1">
        <f t="shared" si="27"/>
        <v>0.11699999999999999</v>
      </c>
      <c r="R56" s="1">
        <f t="shared" si="27"/>
        <v>5.699999999999994E-2</v>
      </c>
      <c r="S56" s="1">
        <f t="shared" si="27"/>
        <v>-3.0000000000001137E-3</v>
      </c>
      <c r="T56" s="1">
        <f t="shared" si="27"/>
        <v>-5.2999999999999936E-2</v>
      </c>
      <c r="U56" s="1">
        <f t="shared" si="27"/>
        <v>-9.2999999999999972E-2</v>
      </c>
      <c r="V56" s="1">
        <f t="shared" si="27"/>
        <v>-0.13300000000000001</v>
      </c>
    </row>
    <row r="57" spans="1:25" x14ac:dyDescent="0.35">
      <c r="A57" s="1" t="s">
        <v>28</v>
      </c>
      <c r="B57" s="1">
        <v>3.05</v>
      </c>
      <c r="C57" s="1">
        <v>3</v>
      </c>
      <c r="D57" s="1">
        <v>2.95</v>
      </c>
      <c r="E57" s="1">
        <v>2.91</v>
      </c>
      <c r="F57" s="1">
        <v>2.86</v>
      </c>
      <c r="G57" s="1">
        <v>2.82</v>
      </c>
      <c r="H57" s="1">
        <v>2.77</v>
      </c>
      <c r="I57" s="1">
        <v>2.74</v>
      </c>
      <c r="J57" s="1">
        <v>2.7</v>
      </c>
      <c r="K57" s="1">
        <v>2.67</v>
      </c>
      <c r="L57" s="1">
        <v>2.64</v>
      </c>
      <c r="M57" s="1">
        <v>2.62</v>
      </c>
      <c r="N57" s="1">
        <v>2.59</v>
      </c>
      <c r="O57" s="1">
        <v>2.57</v>
      </c>
      <c r="P57" s="1">
        <v>2.54</v>
      </c>
      <c r="Q57" s="1">
        <v>2.52</v>
      </c>
      <c r="R57" s="1">
        <v>2.4900000000000002</v>
      </c>
      <c r="S57" s="1">
        <v>2.4700000000000002</v>
      </c>
      <c r="T57" s="1">
        <v>2.4500000000000002</v>
      </c>
      <c r="U57" s="1">
        <v>2.42</v>
      </c>
      <c r="V57" s="1">
        <v>2.4</v>
      </c>
      <c r="Y57">
        <f t="shared" si="1"/>
        <v>2.6752380952380954</v>
      </c>
    </row>
    <row r="58" spans="1:25" x14ac:dyDescent="0.35">
      <c r="A58" s="1"/>
      <c r="B58" s="1">
        <f>B57-2.675</f>
        <v>0.375</v>
      </c>
      <c r="C58" s="1">
        <f t="shared" ref="C58:V58" si="28">C57-2.675</f>
        <v>0.32500000000000018</v>
      </c>
      <c r="D58" s="1">
        <f t="shared" si="28"/>
        <v>0.27500000000000036</v>
      </c>
      <c r="E58" s="1">
        <f t="shared" si="28"/>
        <v>0.23500000000000032</v>
      </c>
      <c r="F58" s="1">
        <f t="shared" si="28"/>
        <v>0.18500000000000005</v>
      </c>
      <c r="G58" s="1">
        <f t="shared" si="28"/>
        <v>0.14500000000000002</v>
      </c>
      <c r="H58" s="1">
        <f t="shared" si="28"/>
        <v>9.5000000000000195E-2</v>
      </c>
      <c r="I58" s="1">
        <f t="shared" si="28"/>
        <v>6.5000000000000391E-2</v>
      </c>
      <c r="J58" s="1">
        <f t="shared" si="28"/>
        <v>2.5000000000000355E-2</v>
      </c>
      <c r="K58" s="1">
        <f t="shared" si="28"/>
        <v>-4.9999999999998934E-3</v>
      </c>
      <c r="L58" s="1">
        <f t="shared" si="28"/>
        <v>-3.4999999999999698E-2</v>
      </c>
      <c r="M58" s="1">
        <f t="shared" si="28"/>
        <v>-5.4999999999999716E-2</v>
      </c>
      <c r="N58" s="1">
        <f t="shared" si="28"/>
        <v>-8.4999999999999964E-2</v>
      </c>
      <c r="O58" s="1">
        <f t="shared" si="28"/>
        <v>-0.10499999999999998</v>
      </c>
      <c r="P58" s="1">
        <f t="shared" si="28"/>
        <v>-0.13499999999999979</v>
      </c>
      <c r="Q58" s="1">
        <f t="shared" si="28"/>
        <v>-0.1549999999999998</v>
      </c>
      <c r="R58" s="1">
        <f t="shared" si="28"/>
        <v>-0.18499999999999961</v>
      </c>
      <c r="S58" s="1">
        <f t="shared" si="28"/>
        <v>-0.20499999999999963</v>
      </c>
      <c r="T58" s="1">
        <f t="shared" si="28"/>
        <v>-0.22499999999999964</v>
      </c>
      <c r="U58" s="1">
        <f t="shared" si="28"/>
        <v>-0.25499999999999989</v>
      </c>
      <c r="V58" s="1">
        <f t="shared" si="28"/>
        <v>-0.27499999999999991</v>
      </c>
    </row>
    <row r="59" spans="1:25" x14ac:dyDescent="0.35">
      <c r="A59" s="1" t="s">
        <v>29</v>
      </c>
      <c r="B59" s="1">
        <v>1.73</v>
      </c>
      <c r="C59" s="1">
        <v>1.72</v>
      </c>
      <c r="D59" s="1">
        <v>1.76</v>
      </c>
      <c r="E59" s="1">
        <v>1.8</v>
      </c>
      <c r="F59" s="1">
        <v>1.8</v>
      </c>
      <c r="G59" s="1">
        <v>1.84</v>
      </c>
      <c r="H59" s="1">
        <v>1.83</v>
      </c>
      <c r="I59" s="1">
        <v>1.85</v>
      </c>
      <c r="J59" s="1">
        <v>1.86</v>
      </c>
      <c r="K59" s="1">
        <v>1.87</v>
      </c>
      <c r="L59" s="1">
        <v>1.83</v>
      </c>
      <c r="M59" s="1">
        <v>1.8</v>
      </c>
      <c r="N59" s="1">
        <v>1.85</v>
      </c>
      <c r="O59" s="1">
        <v>1.83</v>
      </c>
      <c r="P59" s="1">
        <v>1.8</v>
      </c>
      <c r="Q59" s="1">
        <v>1.77</v>
      </c>
      <c r="R59" s="1">
        <v>1.78</v>
      </c>
      <c r="S59" s="1">
        <v>1.78</v>
      </c>
      <c r="T59" s="1">
        <v>1.78</v>
      </c>
      <c r="U59" s="1">
        <v>1.79</v>
      </c>
      <c r="V59" s="1">
        <v>1.79</v>
      </c>
      <c r="Y59">
        <f t="shared" si="1"/>
        <v>1.8028571428571432</v>
      </c>
    </row>
    <row r="60" spans="1:25" x14ac:dyDescent="0.35">
      <c r="A60" s="1"/>
      <c r="B60" s="1">
        <f>B59-1.803</f>
        <v>-7.2999999999999954E-2</v>
      </c>
      <c r="C60" s="1">
        <f t="shared" ref="C60:V60" si="29">C59-1.803</f>
        <v>-8.2999999999999963E-2</v>
      </c>
      <c r="D60" s="1">
        <f t="shared" si="29"/>
        <v>-4.2999999999999927E-2</v>
      </c>
      <c r="E60" s="1">
        <f t="shared" si="29"/>
        <v>-2.9999999999998916E-3</v>
      </c>
      <c r="F60" s="1">
        <f t="shared" si="29"/>
        <v>-2.9999999999998916E-3</v>
      </c>
      <c r="G60" s="1">
        <f t="shared" si="29"/>
        <v>3.7000000000000144E-2</v>
      </c>
      <c r="H60" s="1">
        <f t="shared" si="29"/>
        <v>2.7000000000000135E-2</v>
      </c>
      <c r="I60" s="1">
        <f t="shared" si="29"/>
        <v>4.7000000000000153E-2</v>
      </c>
      <c r="J60" s="1">
        <f t="shared" si="29"/>
        <v>5.7000000000000162E-2</v>
      </c>
      <c r="K60" s="1">
        <f t="shared" si="29"/>
        <v>6.7000000000000171E-2</v>
      </c>
      <c r="L60" s="1">
        <f t="shared" si="29"/>
        <v>2.7000000000000135E-2</v>
      </c>
      <c r="M60" s="1">
        <f t="shared" si="29"/>
        <v>-2.9999999999998916E-3</v>
      </c>
      <c r="N60" s="1">
        <f t="shared" si="29"/>
        <v>4.7000000000000153E-2</v>
      </c>
      <c r="O60" s="1">
        <f t="shared" si="29"/>
        <v>2.7000000000000135E-2</v>
      </c>
      <c r="P60" s="1">
        <f t="shared" si="29"/>
        <v>-2.9999999999998916E-3</v>
      </c>
      <c r="Q60" s="1">
        <f t="shared" si="29"/>
        <v>-3.2999999999999918E-2</v>
      </c>
      <c r="R60" s="1">
        <f t="shared" si="29"/>
        <v>-2.2999999999999909E-2</v>
      </c>
      <c r="S60" s="1">
        <f t="shared" si="29"/>
        <v>-2.2999999999999909E-2</v>
      </c>
      <c r="T60" s="1">
        <f t="shared" si="29"/>
        <v>-2.2999999999999909E-2</v>
      </c>
      <c r="U60" s="1">
        <f t="shared" si="29"/>
        <v>-1.2999999999999901E-2</v>
      </c>
      <c r="V60" s="1">
        <f t="shared" si="29"/>
        <v>-1.2999999999999901E-2</v>
      </c>
    </row>
    <row r="61" spans="1:25" x14ac:dyDescent="0.35">
      <c r="A61" s="1" t="s">
        <v>30</v>
      </c>
      <c r="B61" s="1">
        <v>1.84</v>
      </c>
      <c r="C61" s="1">
        <v>1.87</v>
      </c>
      <c r="D61" s="1">
        <v>1.89</v>
      </c>
      <c r="E61" s="1">
        <v>1.92</v>
      </c>
      <c r="F61" s="1">
        <v>1.94</v>
      </c>
      <c r="G61" s="1">
        <v>1.96</v>
      </c>
      <c r="H61" s="1">
        <v>1.97</v>
      </c>
      <c r="I61" s="1">
        <v>1.98</v>
      </c>
      <c r="J61" s="1">
        <v>1.99</v>
      </c>
      <c r="K61" s="1">
        <v>1.99</v>
      </c>
      <c r="L61" s="1">
        <v>1.99</v>
      </c>
      <c r="M61" s="1">
        <v>1.99</v>
      </c>
      <c r="N61" s="1">
        <v>1.98</v>
      </c>
      <c r="O61" s="1">
        <v>1.98</v>
      </c>
      <c r="P61" s="1">
        <v>1.98</v>
      </c>
      <c r="Q61" s="1">
        <v>1.98</v>
      </c>
      <c r="R61" s="1">
        <v>1.98</v>
      </c>
      <c r="S61" s="1">
        <v>1.97</v>
      </c>
      <c r="T61" s="1">
        <v>1.97</v>
      </c>
      <c r="U61" s="1">
        <v>1.97</v>
      </c>
      <c r="V61" s="1">
        <v>1.97</v>
      </c>
      <c r="Y61">
        <f t="shared" si="1"/>
        <v>1.9576190476190471</v>
      </c>
    </row>
    <row r="62" spans="1:25" x14ac:dyDescent="0.35">
      <c r="A62" s="1"/>
      <c r="B62" s="1">
        <f>B61-1.958</f>
        <v>-0.11799999999999988</v>
      </c>
      <c r="C62" s="1">
        <f t="shared" ref="C62:V62" si="30">C61-1.958</f>
        <v>-8.7999999999999856E-2</v>
      </c>
      <c r="D62" s="1">
        <f t="shared" si="30"/>
        <v>-6.800000000000006E-2</v>
      </c>
      <c r="E62" s="1">
        <f t="shared" si="30"/>
        <v>-3.8000000000000034E-2</v>
      </c>
      <c r="F62" s="1">
        <f t="shared" si="30"/>
        <v>-1.8000000000000016E-2</v>
      </c>
      <c r="G62" s="1">
        <f t="shared" si="30"/>
        <v>2.0000000000000018E-3</v>
      </c>
      <c r="H62" s="1">
        <f t="shared" si="30"/>
        <v>1.2000000000000011E-2</v>
      </c>
      <c r="I62" s="1">
        <f t="shared" si="30"/>
        <v>2.200000000000002E-2</v>
      </c>
      <c r="J62" s="1">
        <f t="shared" si="30"/>
        <v>3.2000000000000028E-2</v>
      </c>
      <c r="K62" s="1">
        <f t="shared" si="30"/>
        <v>3.2000000000000028E-2</v>
      </c>
      <c r="L62" s="1">
        <f t="shared" si="30"/>
        <v>3.2000000000000028E-2</v>
      </c>
      <c r="M62" s="1">
        <f t="shared" si="30"/>
        <v>3.2000000000000028E-2</v>
      </c>
      <c r="N62" s="1">
        <f t="shared" si="30"/>
        <v>2.200000000000002E-2</v>
      </c>
      <c r="O62" s="1">
        <f t="shared" si="30"/>
        <v>2.200000000000002E-2</v>
      </c>
      <c r="P62" s="1">
        <f t="shared" si="30"/>
        <v>2.200000000000002E-2</v>
      </c>
      <c r="Q62" s="1">
        <f t="shared" si="30"/>
        <v>2.200000000000002E-2</v>
      </c>
      <c r="R62" s="1">
        <f t="shared" si="30"/>
        <v>2.200000000000002E-2</v>
      </c>
      <c r="S62" s="1">
        <f t="shared" si="30"/>
        <v>1.2000000000000011E-2</v>
      </c>
      <c r="T62" s="1">
        <f t="shared" si="30"/>
        <v>1.2000000000000011E-2</v>
      </c>
      <c r="U62" s="1">
        <f t="shared" si="30"/>
        <v>1.2000000000000011E-2</v>
      </c>
      <c r="V62" s="1">
        <f t="shared" si="30"/>
        <v>1.2000000000000011E-2</v>
      </c>
    </row>
    <row r="63" spans="1:25" x14ac:dyDescent="0.35">
      <c r="A63" s="1" t="s">
        <v>31</v>
      </c>
      <c r="B63" s="1">
        <v>1.35</v>
      </c>
      <c r="C63" s="1">
        <v>1.35</v>
      </c>
      <c r="D63" s="1">
        <v>1.35</v>
      </c>
      <c r="E63" s="1">
        <v>1.35</v>
      </c>
      <c r="F63" s="1">
        <v>1.35</v>
      </c>
      <c r="G63" s="1">
        <v>1.36</v>
      </c>
      <c r="H63" s="1">
        <v>1.36</v>
      </c>
      <c r="I63" s="1">
        <v>1.37</v>
      </c>
      <c r="J63" s="1">
        <v>1.38</v>
      </c>
      <c r="K63" s="1">
        <v>1.39</v>
      </c>
      <c r="L63" s="1">
        <v>1.41</v>
      </c>
      <c r="M63" s="1">
        <v>1.42</v>
      </c>
      <c r="N63" s="1">
        <v>1.43</v>
      </c>
      <c r="O63" s="1">
        <v>1.44</v>
      </c>
      <c r="P63" s="1">
        <v>1.45</v>
      </c>
      <c r="Q63" s="1">
        <v>1.46</v>
      </c>
      <c r="R63" s="1">
        <v>1.47</v>
      </c>
      <c r="S63" s="1">
        <v>1.48</v>
      </c>
      <c r="T63" s="1">
        <v>1.48</v>
      </c>
      <c r="U63" s="1">
        <v>1.49</v>
      </c>
      <c r="V63" s="1">
        <v>1.5</v>
      </c>
      <c r="Y63">
        <f t="shared" si="1"/>
        <v>1.4114285714285713</v>
      </c>
    </row>
    <row r="64" spans="1:25" x14ac:dyDescent="0.35">
      <c r="A64" s="1"/>
      <c r="B64" s="1">
        <f>B63-1.411</f>
        <v>-6.0999999999999943E-2</v>
      </c>
      <c r="C64" s="1">
        <f t="shared" ref="C64:V64" si="31">C63-1.411</f>
        <v>-6.0999999999999943E-2</v>
      </c>
      <c r="D64" s="1">
        <f t="shared" si="31"/>
        <v>-6.0999999999999943E-2</v>
      </c>
      <c r="E64" s="1">
        <f t="shared" si="31"/>
        <v>-6.0999999999999943E-2</v>
      </c>
      <c r="F64" s="1">
        <f t="shared" si="31"/>
        <v>-6.0999999999999943E-2</v>
      </c>
      <c r="G64" s="1">
        <f t="shared" si="31"/>
        <v>-5.0999999999999934E-2</v>
      </c>
      <c r="H64" s="1">
        <f t="shared" si="31"/>
        <v>-5.0999999999999934E-2</v>
      </c>
      <c r="I64" s="1">
        <f t="shared" si="31"/>
        <v>-4.0999999999999925E-2</v>
      </c>
      <c r="J64" s="1">
        <f t="shared" si="31"/>
        <v>-3.1000000000000139E-2</v>
      </c>
      <c r="K64" s="1">
        <f t="shared" si="31"/>
        <v>-2.100000000000013E-2</v>
      </c>
      <c r="L64" s="1">
        <f t="shared" si="31"/>
        <v>-1.0000000000001119E-3</v>
      </c>
      <c r="M64" s="1">
        <f t="shared" si="31"/>
        <v>8.999999999999897E-3</v>
      </c>
      <c r="N64" s="1">
        <f t="shared" si="31"/>
        <v>1.8999999999999906E-2</v>
      </c>
      <c r="O64" s="1">
        <f t="shared" si="31"/>
        <v>2.8999999999999915E-2</v>
      </c>
      <c r="P64" s="1">
        <f t="shared" si="31"/>
        <v>3.8999999999999924E-2</v>
      </c>
      <c r="Q64" s="1">
        <f t="shared" si="31"/>
        <v>4.8999999999999932E-2</v>
      </c>
      <c r="R64" s="1">
        <f t="shared" si="31"/>
        <v>5.8999999999999941E-2</v>
      </c>
      <c r="S64" s="1">
        <f t="shared" si="31"/>
        <v>6.899999999999995E-2</v>
      </c>
      <c r="T64" s="1">
        <f t="shared" si="31"/>
        <v>6.899999999999995E-2</v>
      </c>
      <c r="U64" s="1">
        <f t="shared" si="31"/>
        <v>7.8999999999999959E-2</v>
      </c>
      <c r="V64" s="1">
        <f t="shared" si="31"/>
        <v>8.8999999999999968E-2</v>
      </c>
    </row>
    <row r="65" spans="1:25" x14ac:dyDescent="0.35">
      <c r="A65" s="1" t="s">
        <v>32</v>
      </c>
      <c r="B65" s="1">
        <v>4.75</v>
      </c>
      <c r="C65" s="1">
        <v>4.68</v>
      </c>
      <c r="D65" s="1">
        <v>4.6100000000000003</v>
      </c>
      <c r="E65" s="1">
        <v>4.55</v>
      </c>
      <c r="F65" s="1">
        <v>4.49</v>
      </c>
      <c r="G65" s="1">
        <v>4.4400000000000004</v>
      </c>
      <c r="H65" s="1">
        <v>4.3899999999999997</v>
      </c>
      <c r="I65" s="1">
        <v>4.3499999999999996</v>
      </c>
      <c r="J65" s="1">
        <v>4.3099999999999996</v>
      </c>
      <c r="K65" s="1">
        <v>4.2699999999999996</v>
      </c>
      <c r="L65" s="1">
        <v>4.2300000000000004</v>
      </c>
      <c r="M65" s="1">
        <v>4.1900000000000004</v>
      </c>
      <c r="N65" s="1">
        <v>4.1500000000000004</v>
      </c>
      <c r="O65" s="1">
        <v>4.0999999999999996</v>
      </c>
      <c r="P65" s="1">
        <v>4.04</v>
      </c>
      <c r="Q65" s="1">
        <v>3.98</v>
      </c>
      <c r="R65" s="1">
        <v>3.93</v>
      </c>
      <c r="S65" s="1">
        <v>3.87</v>
      </c>
      <c r="T65" s="1">
        <v>3.81</v>
      </c>
      <c r="U65" s="1">
        <v>3.76</v>
      </c>
      <c r="V65" s="1">
        <v>3.71</v>
      </c>
      <c r="Y65">
        <f t="shared" si="1"/>
        <v>4.2195238095238112</v>
      </c>
    </row>
    <row r="66" spans="1:25" x14ac:dyDescent="0.35">
      <c r="A66" s="1"/>
      <c r="B66" s="1">
        <f>B65-4.22</f>
        <v>0.53000000000000025</v>
      </c>
      <c r="C66" s="1">
        <f t="shared" ref="C66:V66" si="32">C65-4.22</f>
        <v>0.45999999999999996</v>
      </c>
      <c r="D66" s="1">
        <f t="shared" si="32"/>
        <v>0.39000000000000057</v>
      </c>
      <c r="E66" s="1">
        <f t="shared" si="32"/>
        <v>0.33000000000000007</v>
      </c>
      <c r="F66" s="1">
        <f t="shared" si="32"/>
        <v>0.27000000000000046</v>
      </c>
      <c r="G66" s="1">
        <f t="shared" si="32"/>
        <v>0.22000000000000064</v>
      </c>
      <c r="H66" s="1">
        <f t="shared" si="32"/>
        <v>0.16999999999999993</v>
      </c>
      <c r="I66" s="1">
        <f t="shared" si="32"/>
        <v>0.12999999999999989</v>
      </c>
      <c r="J66" s="1">
        <f t="shared" si="32"/>
        <v>8.9999999999999858E-2</v>
      </c>
      <c r="K66" s="1">
        <f t="shared" si="32"/>
        <v>4.9999999999999822E-2</v>
      </c>
      <c r="L66" s="1">
        <f t="shared" si="32"/>
        <v>1.0000000000000675E-2</v>
      </c>
      <c r="M66" s="1">
        <f t="shared" si="32"/>
        <v>-2.9999999999999361E-2</v>
      </c>
      <c r="N66" s="1">
        <f t="shared" si="32"/>
        <v>-6.9999999999999396E-2</v>
      </c>
      <c r="O66" s="1">
        <f t="shared" si="32"/>
        <v>-0.12000000000000011</v>
      </c>
      <c r="P66" s="1">
        <f t="shared" si="32"/>
        <v>-0.17999999999999972</v>
      </c>
      <c r="Q66" s="1">
        <f t="shared" si="32"/>
        <v>-0.23999999999999977</v>
      </c>
      <c r="R66" s="1">
        <f t="shared" si="32"/>
        <v>-0.28999999999999959</v>
      </c>
      <c r="S66" s="1">
        <f t="shared" si="32"/>
        <v>-0.34999999999999964</v>
      </c>
      <c r="T66" s="1">
        <f t="shared" si="32"/>
        <v>-0.4099999999999997</v>
      </c>
      <c r="U66" s="1">
        <f t="shared" si="32"/>
        <v>-0.45999999999999996</v>
      </c>
      <c r="V66" s="1">
        <f t="shared" si="32"/>
        <v>-0.50999999999999979</v>
      </c>
    </row>
    <row r="67" spans="1:25" x14ac:dyDescent="0.35">
      <c r="A67" s="1" t="s">
        <v>33</v>
      </c>
      <c r="B67" s="1">
        <v>1.33</v>
      </c>
      <c r="C67" s="1">
        <v>1.34</v>
      </c>
      <c r="D67" s="1">
        <v>1.36</v>
      </c>
      <c r="E67" s="1">
        <v>1.38</v>
      </c>
      <c r="F67" s="1">
        <v>1.4</v>
      </c>
      <c r="G67" s="1">
        <v>1.42</v>
      </c>
      <c r="H67" s="1">
        <v>1.44</v>
      </c>
      <c r="I67" s="1">
        <v>1.44</v>
      </c>
      <c r="J67" s="1">
        <v>1.43</v>
      </c>
      <c r="K67" s="1">
        <v>1.41</v>
      </c>
      <c r="L67" s="1">
        <v>1.39</v>
      </c>
      <c r="M67" s="1">
        <v>1.37</v>
      </c>
      <c r="N67" s="1">
        <v>1.35</v>
      </c>
      <c r="O67" s="1">
        <v>1.33</v>
      </c>
      <c r="P67" s="1">
        <v>1.31</v>
      </c>
      <c r="Q67" s="1">
        <v>1.31</v>
      </c>
      <c r="R67" s="1">
        <v>1.3</v>
      </c>
      <c r="S67" s="1">
        <v>1.3</v>
      </c>
      <c r="T67" s="1">
        <v>1.3</v>
      </c>
      <c r="U67" s="1">
        <v>1.3</v>
      </c>
      <c r="V67" s="1">
        <v>1.3</v>
      </c>
      <c r="Y67">
        <f t="shared" si="1"/>
        <v>1.3576190476190477</v>
      </c>
    </row>
    <row r="68" spans="1:25" x14ac:dyDescent="0.35">
      <c r="A68" s="1"/>
      <c r="B68" s="1">
        <f>B67-1.358</f>
        <v>-2.8000000000000025E-2</v>
      </c>
      <c r="C68" s="1">
        <f t="shared" ref="C68:V68" si="33">C67-1.358</f>
        <v>-1.8000000000000016E-2</v>
      </c>
      <c r="D68" s="1">
        <f t="shared" si="33"/>
        <v>2.0000000000000018E-3</v>
      </c>
      <c r="E68" s="1">
        <f t="shared" si="33"/>
        <v>2.1999999999999797E-2</v>
      </c>
      <c r="F68" s="1">
        <f t="shared" si="33"/>
        <v>4.1999999999999815E-2</v>
      </c>
      <c r="G68" s="1">
        <f t="shared" si="33"/>
        <v>6.1999999999999833E-2</v>
      </c>
      <c r="H68" s="1">
        <f t="shared" si="33"/>
        <v>8.1999999999999851E-2</v>
      </c>
      <c r="I68" s="1">
        <f t="shared" si="33"/>
        <v>8.1999999999999851E-2</v>
      </c>
      <c r="J68" s="1">
        <f t="shared" si="33"/>
        <v>7.1999999999999842E-2</v>
      </c>
      <c r="K68" s="1">
        <f t="shared" si="33"/>
        <v>5.1999999999999824E-2</v>
      </c>
      <c r="L68" s="1">
        <f t="shared" si="33"/>
        <v>3.1999999999999806E-2</v>
      </c>
      <c r="M68" s="1">
        <f t="shared" si="33"/>
        <v>1.2000000000000011E-2</v>
      </c>
      <c r="N68" s="1">
        <f t="shared" si="33"/>
        <v>-8.0000000000000071E-3</v>
      </c>
      <c r="O68" s="1">
        <f t="shared" si="33"/>
        <v>-2.8000000000000025E-2</v>
      </c>
      <c r="P68" s="1">
        <f t="shared" si="33"/>
        <v>-4.8000000000000043E-2</v>
      </c>
      <c r="Q68" s="1">
        <f t="shared" si="33"/>
        <v>-4.8000000000000043E-2</v>
      </c>
      <c r="R68" s="1">
        <f t="shared" si="33"/>
        <v>-5.8000000000000052E-2</v>
      </c>
      <c r="S68" s="1">
        <f t="shared" si="33"/>
        <v>-5.8000000000000052E-2</v>
      </c>
      <c r="T68" s="1">
        <f t="shared" si="33"/>
        <v>-5.8000000000000052E-2</v>
      </c>
      <c r="U68" s="1">
        <f t="shared" si="33"/>
        <v>-5.8000000000000052E-2</v>
      </c>
      <c r="V68" s="1">
        <f t="shared" si="33"/>
        <v>-5.8000000000000052E-2</v>
      </c>
    </row>
    <row r="69" spans="1:25" x14ac:dyDescent="0.35">
      <c r="A69" s="1" t="s">
        <v>34</v>
      </c>
      <c r="B69" s="1">
        <v>1.29</v>
      </c>
      <c r="C69" s="1">
        <v>1.29</v>
      </c>
      <c r="D69" s="1">
        <v>1.29</v>
      </c>
      <c r="E69" s="1">
        <v>1.3</v>
      </c>
      <c r="F69" s="1">
        <v>1.3</v>
      </c>
      <c r="G69" s="1">
        <v>1.31</v>
      </c>
      <c r="H69" s="1">
        <v>1.32</v>
      </c>
      <c r="I69" s="1">
        <v>1.32</v>
      </c>
      <c r="J69" s="1">
        <v>1.33</v>
      </c>
      <c r="K69" s="1">
        <v>1.33</v>
      </c>
      <c r="L69" s="1">
        <v>1.33</v>
      </c>
      <c r="M69" s="1">
        <v>1.33</v>
      </c>
      <c r="N69" s="1">
        <v>1.34</v>
      </c>
      <c r="O69" s="1">
        <v>1.35</v>
      </c>
      <c r="P69" s="1">
        <v>1.36</v>
      </c>
      <c r="Q69" s="1">
        <v>1.37</v>
      </c>
      <c r="R69" s="1">
        <v>1.39</v>
      </c>
      <c r="S69" s="1">
        <v>1.4</v>
      </c>
      <c r="T69" s="1">
        <v>1.41</v>
      </c>
      <c r="U69" s="1">
        <v>1.43</v>
      </c>
      <c r="V69" s="1">
        <v>1.44</v>
      </c>
      <c r="Y69">
        <f t="shared" ref="Y69:Y131" si="34">SUM(B69:V69)/21</f>
        <v>1.3442857142857145</v>
      </c>
    </row>
    <row r="70" spans="1:25" x14ac:dyDescent="0.35">
      <c r="A70" s="1"/>
      <c r="B70" s="1">
        <f>B69-1.344</f>
        <v>-5.4000000000000048E-2</v>
      </c>
      <c r="C70" s="1">
        <f t="shared" ref="C70:V70" si="35">C69-1.344</f>
        <v>-5.4000000000000048E-2</v>
      </c>
      <c r="D70" s="1">
        <f t="shared" si="35"/>
        <v>-5.4000000000000048E-2</v>
      </c>
      <c r="E70" s="1">
        <f t="shared" si="35"/>
        <v>-4.4000000000000039E-2</v>
      </c>
      <c r="F70" s="1">
        <f t="shared" si="35"/>
        <v>-4.4000000000000039E-2</v>
      </c>
      <c r="G70" s="1">
        <f t="shared" si="35"/>
        <v>-3.400000000000003E-2</v>
      </c>
      <c r="H70" s="1">
        <f t="shared" si="35"/>
        <v>-2.4000000000000021E-2</v>
      </c>
      <c r="I70" s="1">
        <f t="shared" si="35"/>
        <v>-2.4000000000000021E-2</v>
      </c>
      <c r="J70" s="1">
        <f t="shared" si="35"/>
        <v>-1.4000000000000012E-2</v>
      </c>
      <c r="K70" s="1">
        <f t="shared" si="35"/>
        <v>-1.4000000000000012E-2</v>
      </c>
      <c r="L70" s="1">
        <f t="shared" si="35"/>
        <v>-1.4000000000000012E-2</v>
      </c>
      <c r="M70" s="1">
        <f t="shared" si="35"/>
        <v>-1.4000000000000012E-2</v>
      </c>
      <c r="N70" s="1">
        <f t="shared" si="35"/>
        <v>-4.0000000000000036E-3</v>
      </c>
      <c r="O70" s="1">
        <f t="shared" si="35"/>
        <v>6.0000000000000053E-3</v>
      </c>
      <c r="P70" s="1">
        <f t="shared" si="35"/>
        <v>1.6000000000000014E-2</v>
      </c>
      <c r="Q70" s="1">
        <f t="shared" si="35"/>
        <v>2.6000000000000023E-2</v>
      </c>
      <c r="R70" s="1">
        <f t="shared" si="35"/>
        <v>4.5999999999999819E-2</v>
      </c>
      <c r="S70" s="1">
        <f t="shared" si="35"/>
        <v>5.5999999999999828E-2</v>
      </c>
      <c r="T70" s="1">
        <f t="shared" si="35"/>
        <v>6.5999999999999837E-2</v>
      </c>
      <c r="U70" s="1">
        <f t="shared" si="35"/>
        <v>8.5999999999999854E-2</v>
      </c>
      <c r="V70" s="1">
        <f t="shared" si="35"/>
        <v>9.5999999999999863E-2</v>
      </c>
    </row>
    <row r="71" spans="1:25" x14ac:dyDescent="0.35">
      <c r="A71" s="1" t="s">
        <v>35</v>
      </c>
      <c r="B71" s="1">
        <v>2</v>
      </c>
      <c r="C71" s="1">
        <v>2.0099999999999998</v>
      </c>
      <c r="D71" s="1">
        <v>2.02</v>
      </c>
      <c r="E71" s="1">
        <v>2.04</v>
      </c>
      <c r="F71" s="1">
        <v>2.0699999999999998</v>
      </c>
      <c r="G71" s="1">
        <v>2.09</v>
      </c>
      <c r="H71" s="1">
        <v>2.1</v>
      </c>
      <c r="I71" s="1">
        <v>2.1</v>
      </c>
      <c r="J71" s="1">
        <v>2.09</v>
      </c>
      <c r="K71" s="1">
        <v>2.0699999999999998</v>
      </c>
      <c r="L71" s="1">
        <v>2.04</v>
      </c>
      <c r="M71" s="1">
        <v>2.0099999999999998</v>
      </c>
      <c r="N71" s="1">
        <v>1.99</v>
      </c>
      <c r="O71" s="1">
        <v>1.96</v>
      </c>
      <c r="P71" s="1">
        <v>1.95</v>
      </c>
      <c r="Q71" s="1">
        <v>1.93</v>
      </c>
      <c r="R71" s="1">
        <v>1.92</v>
      </c>
      <c r="S71" s="1">
        <v>1.91</v>
      </c>
      <c r="T71" s="1">
        <v>1.91</v>
      </c>
      <c r="U71" s="1">
        <v>1.9</v>
      </c>
      <c r="V71" s="1">
        <v>1.89</v>
      </c>
      <c r="Y71">
        <f t="shared" si="34"/>
        <v>1.9999999999999996</v>
      </c>
    </row>
    <row r="72" spans="1:25" x14ac:dyDescent="0.35">
      <c r="A72" s="1"/>
      <c r="B72" s="1">
        <f>B71-2</f>
        <v>0</v>
      </c>
      <c r="C72" s="1">
        <f t="shared" ref="C72:V72" si="36">C71-2</f>
        <v>9.9999999999997868E-3</v>
      </c>
      <c r="D72" s="1">
        <f t="shared" si="36"/>
        <v>2.0000000000000018E-2</v>
      </c>
      <c r="E72" s="1">
        <f t="shared" si="36"/>
        <v>4.0000000000000036E-2</v>
      </c>
      <c r="F72" s="1">
        <f t="shared" si="36"/>
        <v>6.999999999999984E-2</v>
      </c>
      <c r="G72" s="1">
        <f t="shared" si="36"/>
        <v>8.9999999999999858E-2</v>
      </c>
      <c r="H72" s="1">
        <f t="shared" si="36"/>
        <v>0.10000000000000009</v>
      </c>
      <c r="I72" s="1">
        <f t="shared" si="36"/>
        <v>0.10000000000000009</v>
      </c>
      <c r="J72" s="1">
        <f t="shared" si="36"/>
        <v>8.9999999999999858E-2</v>
      </c>
      <c r="K72" s="1">
        <f t="shared" si="36"/>
        <v>6.999999999999984E-2</v>
      </c>
      <c r="L72" s="1">
        <f t="shared" si="36"/>
        <v>4.0000000000000036E-2</v>
      </c>
      <c r="M72" s="1">
        <f t="shared" si="36"/>
        <v>9.9999999999997868E-3</v>
      </c>
      <c r="N72" s="1">
        <f t="shared" si="36"/>
        <v>-1.0000000000000009E-2</v>
      </c>
      <c r="O72" s="1">
        <f t="shared" si="36"/>
        <v>-4.0000000000000036E-2</v>
      </c>
      <c r="P72" s="1">
        <f t="shared" si="36"/>
        <v>-5.0000000000000044E-2</v>
      </c>
      <c r="Q72" s="1">
        <f t="shared" si="36"/>
        <v>-7.0000000000000062E-2</v>
      </c>
      <c r="R72" s="1">
        <f t="shared" si="36"/>
        <v>-8.0000000000000071E-2</v>
      </c>
      <c r="S72" s="1">
        <f t="shared" si="36"/>
        <v>-9.000000000000008E-2</v>
      </c>
      <c r="T72" s="1">
        <f t="shared" si="36"/>
        <v>-9.000000000000008E-2</v>
      </c>
      <c r="U72" s="1">
        <f t="shared" si="36"/>
        <v>-0.10000000000000009</v>
      </c>
      <c r="V72" s="1">
        <f t="shared" si="36"/>
        <v>-0.1100000000000001</v>
      </c>
    </row>
    <row r="73" spans="1:25" x14ac:dyDescent="0.35">
      <c r="A73" s="1" t="s">
        <v>36</v>
      </c>
      <c r="B73" s="1">
        <v>3.24</v>
      </c>
      <c r="C73" s="1">
        <v>3.18</v>
      </c>
      <c r="D73" s="1">
        <v>3.11</v>
      </c>
      <c r="E73" s="1">
        <v>3.04</v>
      </c>
      <c r="F73" s="1">
        <v>2.97</v>
      </c>
      <c r="G73" s="1">
        <v>2.9</v>
      </c>
      <c r="H73" s="1">
        <v>2.82</v>
      </c>
      <c r="I73" s="1">
        <v>2.75</v>
      </c>
      <c r="J73" s="1">
        <v>2.67</v>
      </c>
      <c r="K73" s="1">
        <v>2.6</v>
      </c>
      <c r="L73" s="1">
        <v>2.5299999999999998</v>
      </c>
      <c r="M73" s="1">
        <v>2.48</v>
      </c>
      <c r="N73" s="1">
        <v>2.4300000000000002</v>
      </c>
      <c r="O73" s="1">
        <v>2.38</v>
      </c>
      <c r="P73" s="1">
        <v>2.35</v>
      </c>
      <c r="Q73" s="1">
        <v>2.33</v>
      </c>
      <c r="R73" s="1">
        <v>2.2999999999999998</v>
      </c>
      <c r="S73" s="1">
        <v>2.2799999999999998</v>
      </c>
      <c r="T73" s="1">
        <v>2.2599999999999998</v>
      </c>
      <c r="U73" s="1">
        <v>2.2400000000000002</v>
      </c>
      <c r="V73" s="1">
        <v>2.2200000000000002</v>
      </c>
      <c r="Y73">
        <f t="shared" si="34"/>
        <v>2.6228571428571428</v>
      </c>
    </row>
    <row r="74" spans="1:25" x14ac:dyDescent="0.35">
      <c r="A74" s="1"/>
      <c r="B74" s="1">
        <f>B73-2.623</f>
        <v>0.61699999999999999</v>
      </c>
      <c r="C74" s="1">
        <f t="shared" ref="C74:V74" si="37">C73-2.623</f>
        <v>0.55699999999999994</v>
      </c>
      <c r="D74" s="1">
        <f t="shared" si="37"/>
        <v>0.48699999999999966</v>
      </c>
      <c r="E74" s="1">
        <f t="shared" si="37"/>
        <v>0.41699999999999982</v>
      </c>
      <c r="F74" s="1">
        <f t="shared" si="37"/>
        <v>0.34699999999999998</v>
      </c>
      <c r="G74" s="1">
        <f t="shared" si="37"/>
        <v>0.27699999999999969</v>
      </c>
      <c r="H74" s="1">
        <f t="shared" si="37"/>
        <v>0.19699999999999962</v>
      </c>
      <c r="I74" s="1">
        <f t="shared" si="37"/>
        <v>0.12699999999999978</v>
      </c>
      <c r="J74" s="1">
        <f t="shared" si="37"/>
        <v>4.6999999999999709E-2</v>
      </c>
      <c r="K74" s="1">
        <f t="shared" si="37"/>
        <v>-2.3000000000000131E-2</v>
      </c>
      <c r="L74" s="1">
        <f t="shared" si="37"/>
        <v>-9.3000000000000416E-2</v>
      </c>
      <c r="M74" s="1">
        <f t="shared" si="37"/>
        <v>-0.14300000000000024</v>
      </c>
      <c r="N74" s="1">
        <f t="shared" si="37"/>
        <v>-0.19300000000000006</v>
      </c>
      <c r="O74" s="1">
        <f t="shared" si="37"/>
        <v>-0.24300000000000033</v>
      </c>
      <c r="P74" s="1">
        <f t="shared" si="37"/>
        <v>-0.27300000000000013</v>
      </c>
      <c r="Q74" s="1">
        <f t="shared" si="37"/>
        <v>-0.29300000000000015</v>
      </c>
      <c r="R74" s="1">
        <f t="shared" si="37"/>
        <v>-0.3230000000000004</v>
      </c>
      <c r="S74" s="1">
        <f t="shared" si="37"/>
        <v>-0.34300000000000042</v>
      </c>
      <c r="T74" s="1">
        <f t="shared" si="37"/>
        <v>-0.36300000000000043</v>
      </c>
      <c r="U74" s="1">
        <f t="shared" si="37"/>
        <v>-0.38300000000000001</v>
      </c>
      <c r="V74" s="1">
        <f t="shared" si="37"/>
        <v>-0.40300000000000002</v>
      </c>
    </row>
    <row r="75" spans="1:25" x14ac:dyDescent="0.35">
      <c r="A75" s="1" t="s">
        <v>37</v>
      </c>
      <c r="B75" s="1">
        <v>2.5099999999999998</v>
      </c>
      <c r="C75" s="1">
        <v>2.5099999999999998</v>
      </c>
      <c r="D75" s="1">
        <v>2.5099999999999998</v>
      </c>
      <c r="E75" s="1">
        <v>2.52</v>
      </c>
      <c r="F75" s="1">
        <v>2.5099999999999998</v>
      </c>
      <c r="G75" s="1">
        <v>2.5099999999999998</v>
      </c>
      <c r="H75" s="1">
        <v>2.5099999999999998</v>
      </c>
      <c r="I75" s="1">
        <v>2.5</v>
      </c>
      <c r="J75" s="1">
        <v>2.4900000000000002</v>
      </c>
      <c r="K75" s="1">
        <v>2.48</v>
      </c>
      <c r="L75" s="1">
        <v>2.4700000000000002</v>
      </c>
      <c r="M75" s="1">
        <v>2.46</v>
      </c>
      <c r="N75" s="1">
        <v>2.44</v>
      </c>
      <c r="O75" s="1">
        <v>2.41</v>
      </c>
      <c r="P75" s="1">
        <v>2.39</v>
      </c>
      <c r="Q75" s="1">
        <v>2.36</v>
      </c>
      <c r="R75" s="1">
        <v>2.34</v>
      </c>
      <c r="S75" s="1">
        <v>2.31</v>
      </c>
      <c r="T75" s="1">
        <v>2.29</v>
      </c>
      <c r="U75" s="1">
        <v>2.2599999999999998</v>
      </c>
      <c r="V75" s="1">
        <v>2.2400000000000002</v>
      </c>
      <c r="Y75">
        <f t="shared" si="34"/>
        <v>2.4295238095238099</v>
      </c>
    </row>
    <row r="76" spans="1:25" x14ac:dyDescent="0.35">
      <c r="A76" s="1"/>
      <c r="B76" s="1">
        <f>B75-2.43</f>
        <v>7.9999999999999627E-2</v>
      </c>
      <c r="C76" s="1">
        <f t="shared" ref="C76:V76" si="38">C75-2.43</f>
        <v>7.9999999999999627E-2</v>
      </c>
      <c r="D76" s="1">
        <f t="shared" si="38"/>
        <v>7.9999999999999627E-2</v>
      </c>
      <c r="E76" s="1">
        <f t="shared" si="38"/>
        <v>8.9999999999999858E-2</v>
      </c>
      <c r="F76" s="1">
        <f t="shared" si="38"/>
        <v>7.9999999999999627E-2</v>
      </c>
      <c r="G76" s="1">
        <f t="shared" si="38"/>
        <v>7.9999999999999627E-2</v>
      </c>
      <c r="H76" s="1">
        <f t="shared" si="38"/>
        <v>7.9999999999999627E-2</v>
      </c>
      <c r="I76" s="1">
        <f t="shared" si="38"/>
        <v>6.999999999999984E-2</v>
      </c>
      <c r="J76" s="1">
        <f t="shared" si="38"/>
        <v>6.0000000000000053E-2</v>
      </c>
      <c r="K76" s="1">
        <f t="shared" si="38"/>
        <v>4.9999999999999822E-2</v>
      </c>
      <c r="L76" s="1">
        <f t="shared" si="38"/>
        <v>4.0000000000000036E-2</v>
      </c>
      <c r="M76" s="1">
        <f t="shared" si="38"/>
        <v>2.9999999999999805E-2</v>
      </c>
      <c r="N76" s="1">
        <f t="shared" si="38"/>
        <v>9.9999999999997868E-3</v>
      </c>
      <c r="O76" s="1">
        <f t="shared" si="38"/>
        <v>-2.0000000000000018E-2</v>
      </c>
      <c r="P76" s="1">
        <f t="shared" si="38"/>
        <v>-4.0000000000000036E-2</v>
      </c>
      <c r="Q76" s="1">
        <f t="shared" si="38"/>
        <v>-7.0000000000000284E-2</v>
      </c>
      <c r="R76" s="1">
        <f t="shared" si="38"/>
        <v>-9.0000000000000302E-2</v>
      </c>
      <c r="S76" s="1">
        <f t="shared" si="38"/>
        <v>-0.12000000000000011</v>
      </c>
      <c r="T76" s="1">
        <f t="shared" si="38"/>
        <v>-0.14000000000000012</v>
      </c>
      <c r="U76" s="1">
        <f t="shared" si="38"/>
        <v>-0.17000000000000037</v>
      </c>
      <c r="V76" s="1">
        <f t="shared" si="38"/>
        <v>-0.18999999999999995</v>
      </c>
    </row>
    <row r="77" spans="1:25" x14ac:dyDescent="0.35">
      <c r="A77" s="1" t="s">
        <v>38</v>
      </c>
      <c r="B77" s="1">
        <v>2.09</v>
      </c>
      <c r="C77" s="1">
        <v>2</v>
      </c>
      <c r="D77" s="1">
        <v>1.93</v>
      </c>
      <c r="E77" s="1">
        <v>1.87</v>
      </c>
      <c r="F77" s="1">
        <v>1.83</v>
      </c>
      <c r="G77" s="1">
        <v>1.81</v>
      </c>
      <c r="H77" s="1">
        <v>1.79</v>
      </c>
      <c r="I77" s="1">
        <v>1.78</v>
      </c>
      <c r="J77" s="1">
        <v>1.77</v>
      </c>
      <c r="K77" s="1">
        <v>1.77</v>
      </c>
      <c r="L77" s="1">
        <v>1.76</v>
      </c>
      <c r="M77" s="1">
        <v>1.74</v>
      </c>
      <c r="N77" s="1">
        <v>1.73</v>
      </c>
      <c r="O77" s="1">
        <v>1.71</v>
      </c>
      <c r="P77" s="1">
        <v>1.69</v>
      </c>
      <c r="Q77" s="1">
        <v>1.66</v>
      </c>
      <c r="R77" s="1">
        <v>1.64</v>
      </c>
      <c r="S77" s="1">
        <v>1.61</v>
      </c>
      <c r="T77" s="1">
        <v>1.59</v>
      </c>
      <c r="U77" s="1">
        <v>1.57</v>
      </c>
      <c r="V77" s="1">
        <v>1.55</v>
      </c>
      <c r="Y77">
        <f t="shared" si="34"/>
        <v>1.756666666666667</v>
      </c>
    </row>
    <row r="78" spans="1:25" x14ac:dyDescent="0.35">
      <c r="A78" s="1"/>
      <c r="B78" s="1">
        <f>B77-1.757</f>
        <v>0.33299999999999996</v>
      </c>
      <c r="C78" s="1">
        <f t="shared" ref="C78:V78" si="39">C77-1.757</f>
        <v>0.2430000000000001</v>
      </c>
      <c r="D78" s="1">
        <f t="shared" si="39"/>
        <v>0.17300000000000004</v>
      </c>
      <c r="E78" s="1">
        <f t="shared" si="39"/>
        <v>0.11300000000000021</v>
      </c>
      <c r="F78" s="1">
        <f t="shared" si="39"/>
        <v>7.3000000000000176E-2</v>
      </c>
      <c r="G78" s="1">
        <f t="shared" si="39"/>
        <v>5.3000000000000158E-2</v>
      </c>
      <c r="H78" s="1">
        <f t="shared" si="39"/>
        <v>3.300000000000014E-2</v>
      </c>
      <c r="I78" s="1">
        <f t="shared" si="39"/>
        <v>2.3000000000000131E-2</v>
      </c>
      <c r="J78" s="1">
        <f t="shared" si="39"/>
        <v>1.3000000000000123E-2</v>
      </c>
      <c r="K78" s="1">
        <f t="shared" si="39"/>
        <v>1.3000000000000123E-2</v>
      </c>
      <c r="L78" s="1">
        <f t="shared" si="39"/>
        <v>3.0000000000001137E-3</v>
      </c>
      <c r="M78" s="1">
        <f t="shared" si="39"/>
        <v>-1.6999999999999904E-2</v>
      </c>
      <c r="N78" s="1">
        <f t="shared" si="39"/>
        <v>-2.6999999999999913E-2</v>
      </c>
      <c r="O78" s="1">
        <f t="shared" si="39"/>
        <v>-4.6999999999999931E-2</v>
      </c>
      <c r="P78" s="1">
        <f t="shared" si="39"/>
        <v>-6.6999999999999948E-2</v>
      </c>
      <c r="Q78" s="1">
        <f t="shared" si="39"/>
        <v>-9.6999999999999975E-2</v>
      </c>
      <c r="R78" s="1">
        <f t="shared" si="39"/>
        <v>-0.11699999999999999</v>
      </c>
      <c r="S78" s="1">
        <f t="shared" si="39"/>
        <v>-0.1469999999999998</v>
      </c>
      <c r="T78" s="1">
        <f t="shared" si="39"/>
        <v>-0.16699999999999982</v>
      </c>
      <c r="U78" s="1">
        <f t="shared" si="39"/>
        <v>-0.18699999999999983</v>
      </c>
      <c r="V78" s="1">
        <f t="shared" si="39"/>
        <v>-0.20699999999999985</v>
      </c>
    </row>
    <row r="79" spans="1:25" x14ac:dyDescent="0.35">
      <c r="A79" s="1" t="s">
        <v>39</v>
      </c>
      <c r="B79" s="1">
        <v>4.8</v>
      </c>
      <c r="C79" s="1">
        <v>4.71</v>
      </c>
      <c r="D79" s="1">
        <v>4.6399999999999997</v>
      </c>
      <c r="E79" s="1">
        <v>4.59</v>
      </c>
      <c r="F79" s="1">
        <v>4.5599999999999996</v>
      </c>
      <c r="G79" s="1">
        <v>4.55</v>
      </c>
      <c r="H79" s="1">
        <v>4.55</v>
      </c>
      <c r="I79" s="1">
        <v>4.55</v>
      </c>
      <c r="J79" s="1">
        <v>4.5599999999999996</v>
      </c>
      <c r="K79" s="1">
        <v>4.5599999999999996</v>
      </c>
      <c r="L79" s="1">
        <v>4.5599999999999996</v>
      </c>
      <c r="M79" s="1">
        <v>4.54</v>
      </c>
      <c r="N79" s="1">
        <v>4.5199999999999996</v>
      </c>
      <c r="O79" s="1">
        <v>4.4800000000000004</v>
      </c>
      <c r="P79" s="1">
        <v>4.43</v>
      </c>
      <c r="Q79" s="1">
        <v>4.37</v>
      </c>
      <c r="R79" s="1">
        <v>4.3099999999999996</v>
      </c>
      <c r="S79" s="1">
        <v>4.25</v>
      </c>
      <c r="T79" s="1">
        <v>4.1900000000000004</v>
      </c>
      <c r="U79" s="1">
        <v>4.1399999999999997</v>
      </c>
      <c r="V79" s="1">
        <v>4.09</v>
      </c>
      <c r="Y79">
        <f t="shared" si="34"/>
        <v>4.4738095238095239</v>
      </c>
    </row>
    <row r="80" spans="1:25" x14ac:dyDescent="0.35">
      <c r="A80" s="1"/>
      <c r="B80" s="1">
        <f>B79-4.474</f>
        <v>0.32599999999999962</v>
      </c>
      <c r="C80" s="1">
        <f t="shared" ref="C80:V80" si="40">C79-4.474</f>
        <v>0.23599999999999977</v>
      </c>
      <c r="D80" s="1">
        <f t="shared" si="40"/>
        <v>0.16599999999999948</v>
      </c>
      <c r="E80" s="1">
        <f t="shared" si="40"/>
        <v>0.11599999999999966</v>
      </c>
      <c r="F80" s="1">
        <f t="shared" si="40"/>
        <v>8.599999999999941E-2</v>
      </c>
      <c r="G80" s="1">
        <f t="shared" si="40"/>
        <v>7.5999999999999623E-2</v>
      </c>
      <c r="H80" s="1">
        <f t="shared" si="40"/>
        <v>7.5999999999999623E-2</v>
      </c>
      <c r="I80" s="1">
        <f t="shared" si="40"/>
        <v>7.5999999999999623E-2</v>
      </c>
      <c r="J80" s="1">
        <f t="shared" si="40"/>
        <v>8.599999999999941E-2</v>
      </c>
      <c r="K80" s="1">
        <f t="shared" si="40"/>
        <v>8.599999999999941E-2</v>
      </c>
      <c r="L80" s="1">
        <f t="shared" si="40"/>
        <v>8.599999999999941E-2</v>
      </c>
      <c r="M80" s="1">
        <f t="shared" si="40"/>
        <v>6.5999999999999837E-2</v>
      </c>
      <c r="N80" s="1">
        <f t="shared" si="40"/>
        <v>4.5999999999999375E-2</v>
      </c>
      <c r="O80" s="1">
        <f t="shared" si="40"/>
        <v>6.0000000000002274E-3</v>
      </c>
      <c r="P80" s="1">
        <f t="shared" si="40"/>
        <v>-4.4000000000000483E-2</v>
      </c>
      <c r="Q80" s="1">
        <f t="shared" si="40"/>
        <v>-0.10400000000000009</v>
      </c>
      <c r="R80" s="1">
        <f t="shared" si="40"/>
        <v>-0.16400000000000059</v>
      </c>
      <c r="S80" s="1">
        <f t="shared" si="40"/>
        <v>-0.2240000000000002</v>
      </c>
      <c r="T80" s="1">
        <f t="shared" si="40"/>
        <v>-0.28399999999999981</v>
      </c>
      <c r="U80" s="1">
        <f t="shared" si="40"/>
        <v>-0.33400000000000052</v>
      </c>
      <c r="V80" s="1">
        <f t="shared" si="40"/>
        <v>-0.38400000000000034</v>
      </c>
    </row>
    <row r="81" spans="1:25" x14ac:dyDescent="0.35">
      <c r="A81" s="1" t="s">
        <v>40</v>
      </c>
      <c r="B81" s="1">
        <v>1.96</v>
      </c>
      <c r="C81" s="1">
        <v>1.96</v>
      </c>
      <c r="D81" s="1">
        <v>1.97</v>
      </c>
      <c r="E81" s="1">
        <v>1.98</v>
      </c>
      <c r="F81" s="1">
        <v>1.98</v>
      </c>
      <c r="G81" s="1">
        <v>1.99</v>
      </c>
      <c r="H81" s="1">
        <v>1.99</v>
      </c>
      <c r="I81" s="1">
        <v>2</v>
      </c>
      <c r="J81" s="1">
        <v>2</v>
      </c>
      <c r="K81" s="1">
        <v>2</v>
      </c>
      <c r="L81" s="1">
        <v>2</v>
      </c>
      <c r="M81" s="1">
        <v>2</v>
      </c>
      <c r="N81" s="1">
        <v>2</v>
      </c>
      <c r="O81" s="1">
        <v>1.99</v>
      </c>
      <c r="P81" s="1">
        <v>1.99</v>
      </c>
      <c r="Q81" s="1">
        <v>1.99</v>
      </c>
      <c r="R81" s="1">
        <v>1.98</v>
      </c>
      <c r="S81" s="1">
        <v>1.98</v>
      </c>
      <c r="T81" s="1">
        <v>1.98</v>
      </c>
      <c r="U81" s="1">
        <v>1.97</v>
      </c>
      <c r="V81" s="1">
        <v>1.97</v>
      </c>
      <c r="Y81">
        <f t="shared" si="34"/>
        <v>1.9847619047619041</v>
      </c>
    </row>
    <row r="82" spans="1:25" x14ac:dyDescent="0.35">
      <c r="A82" s="1"/>
      <c r="B82" s="1">
        <f>B81-1.985</f>
        <v>-2.5000000000000133E-2</v>
      </c>
      <c r="C82" s="1">
        <f t="shared" ref="C82:V82" si="41">C81-1.985</f>
        <v>-2.5000000000000133E-2</v>
      </c>
      <c r="D82" s="1">
        <f t="shared" si="41"/>
        <v>-1.5000000000000124E-2</v>
      </c>
      <c r="E82" s="1">
        <f t="shared" si="41"/>
        <v>-5.0000000000001155E-3</v>
      </c>
      <c r="F82" s="1">
        <f t="shared" si="41"/>
        <v>-5.0000000000001155E-3</v>
      </c>
      <c r="G82" s="1">
        <f t="shared" si="41"/>
        <v>4.9999999999998934E-3</v>
      </c>
      <c r="H82" s="1">
        <f t="shared" si="41"/>
        <v>4.9999999999998934E-3</v>
      </c>
      <c r="I82" s="1">
        <f t="shared" si="41"/>
        <v>1.4999999999999902E-2</v>
      </c>
      <c r="J82" s="1">
        <f t="shared" si="41"/>
        <v>1.4999999999999902E-2</v>
      </c>
      <c r="K82" s="1">
        <f t="shared" si="41"/>
        <v>1.4999999999999902E-2</v>
      </c>
      <c r="L82" s="1">
        <f t="shared" si="41"/>
        <v>1.4999999999999902E-2</v>
      </c>
      <c r="M82" s="1">
        <f t="shared" si="41"/>
        <v>1.4999999999999902E-2</v>
      </c>
      <c r="N82" s="1">
        <f t="shared" si="41"/>
        <v>1.4999999999999902E-2</v>
      </c>
      <c r="O82" s="1">
        <f t="shared" si="41"/>
        <v>4.9999999999998934E-3</v>
      </c>
      <c r="P82" s="1">
        <f t="shared" si="41"/>
        <v>4.9999999999998934E-3</v>
      </c>
      <c r="Q82" s="1">
        <f t="shared" si="41"/>
        <v>4.9999999999998934E-3</v>
      </c>
      <c r="R82" s="1">
        <f t="shared" si="41"/>
        <v>-5.0000000000001155E-3</v>
      </c>
      <c r="S82" s="1">
        <f t="shared" si="41"/>
        <v>-5.0000000000001155E-3</v>
      </c>
      <c r="T82" s="1">
        <f t="shared" si="41"/>
        <v>-5.0000000000001155E-3</v>
      </c>
      <c r="U82" s="1">
        <f t="shared" si="41"/>
        <v>-1.5000000000000124E-2</v>
      </c>
      <c r="V82" s="1">
        <f t="shared" si="41"/>
        <v>-1.5000000000000124E-2</v>
      </c>
    </row>
    <row r="83" spans="1:25" x14ac:dyDescent="0.35">
      <c r="A83" s="1" t="s">
        <v>41</v>
      </c>
      <c r="B83" s="1">
        <v>2.92</v>
      </c>
      <c r="C83" s="1">
        <v>2.91</v>
      </c>
      <c r="D83" s="1">
        <v>2.91</v>
      </c>
      <c r="E83" s="1">
        <v>2.91</v>
      </c>
      <c r="F83" s="1">
        <v>2.91</v>
      </c>
      <c r="G83" s="1">
        <v>2.92</v>
      </c>
      <c r="H83" s="1">
        <v>2.93</v>
      </c>
      <c r="I83" s="1">
        <v>2.95</v>
      </c>
      <c r="J83" s="1">
        <v>2.97</v>
      </c>
      <c r="K83" s="1">
        <v>3</v>
      </c>
      <c r="L83" s="1">
        <v>3.01</v>
      </c>
      <c r="M83" s="1">
        <v>3.03</v>
      </c>
      <c r="N83" s="1">
        <v>3.03</v>
      </c>
      <c r="O83" s="1">
        <v>3.02</v>
      </c>
      <c r="P83" s="1">
        <v>3</v>
      </c>
      <c r="Q83" s="1">
        <v>2.97</v>
      </c>
      <c r="R83" s="1">
        <v>2.95</v>
      </c>
      <c r="S83" s="1">
        <v>2.92</v>
      </c>
      <c r="T83" s="1">
        <v>2.89</v>
      </c>
      <c r="U83" s="1">
        <v>2.86</v>
      </c>
      <c r="V83" s="1">
        <v>2.84</v>
      </c>
      <c r="Y83">
        <f t="shared" si="34"/>
        <v>2.9452380952380954</v>
      </c>
    </row>
    <row r="84" spans="1:25" x14ac:dyDescent="0.35">
      <c r="A84" s="1"/>
      <c r="B84" s="1">
        <f>B83-2.945</f>
        <v>-2.4999999999999911E-2</v>
      </c>
      <c r="C84" s="1">
        <f t="shared" ref="C84:V84" si="42">C83-2.945</f>
        <v>-3.4999999999999698E-2</v>
      </c>
      <c r="D84" s="1">
        <f t="shared" si="42"/>
        <v>-3.4999999999999698E-2</v>
      </c>
      <c r="E84" s="1">
        <f t="shared" si="42"/>
        <v>-3.4999999999999698E-2</v>
      </c>
      <c r="F84" s="1">
        <f t="shared" si="42"/>
        <v>-3.4999999999999698E-2</v>
      </c>
      <c r="G84" s="1">
        <f t="shared" si="42"/>
        <v>-2.4999999999999911E-2</v>
      </c>
      <c r="H84" s="1">
        <f t="shared" si="42"/>
        <v>-1.499999999999968E-2</v>
      </c>
      <c r="I84" s="1">
        <f t="shared" si="42"/>
        <v>5.0000000000003375E-3</v>
      </c>
      <c r="J84" s="1">
        <f t="shared" si="42"/>
        <v>2.5000000000000355E-2</v>
      </c>
      <c r="K84" s="1">
        <f t="shared" si="42"/>
        <v>5.500000000000016E-2</v>
      </c>
      <c r="L84" s="1">
        <f t="shared" si="42"/>
        <v>6.4999999999999947E-2</v>
      </c>
      <c r="M84" s="1">
        <f t="shared" si="42"/>
        <v>8.4999999999999964E-2</v>
      </c>
      <c r="N84" s="1">
        <f t="shared" si="42"/>
        <v>8.4999999999999964E-2</v>
      </c>
      <c r="O84" s="1">
        <f t="shared" si="42"/>
        <v>7.5000000000000178E-2</v>
      </c>
      <c r="P84" s="1">
        <f t="shared" si="42"/>
        <v>5.500000000000016E-2</v>
      </c>
      <c r="Q84" s="1">
        <f t="shared" si="42"/>
        <v>2.5000000000000355E-2</v>
      </c>
      <c r="R84" s="1">
        <f t="shared" si="42"/>
        <v>5.0000000000003375E-3</v>
      </c>
      <c r="S84" s="1">
        <f t="shared" si="42"/>
        <v>-2.4999999999999911E-2</v>
      </c>
      <c r="T84" s="1">
        <f t="shared" si="42"/>
        <v>-5.4999999999999716E-2</v>
      </c>
      <c r="U84" s="1">
        <f t="shared" si="42"/>
        <v>-8.4999999999999964E-2</v>
      </c>
      <c r="V84" s="1">
        <f t="shared" si="42"/>
        <v>-0.10499999999999998</v>
      </c>
    </row>
    <row r="85" spans="1:25" x14ac:dyDescent="0.35">
      <c r="A85" s="1" t="s">
        <v>42</v>
      </c>
      <c r="B85" s="1">
        <v>1.27</v>
      </c>
      <c r="C85" s="1">
        <v>1.29</v>
      </c>
      <c r="D85" s="1">
        <v>1.31</v>
      </c>
      <c r="E85" s="1">
        <v>1.34</v>
      </c>
      <c r="F85" s="1">
        <v>1.36</v>
      </c>
      <c r="G85" s="1">
        <v>1.38</v>
      </c>
      <c r="H85" s="1">
        <v>1.4</v>
      </c>
      <c r="I85" s="1">
        <v>1.41</v>
      </c>
      <c r="J85" s="1">
        <v>1.42</v>
      </c>
      <c r="K85" s="1">
        <v>1.43</v>
      </c>
      <c r="L85" s="1">
        <v>1.43</v>
      </c>
      <c r="M85" s="1">
        <v>1.43</v>
      </c>
      <c r="N85" s="1">
        <v>1.44</v>
      </c>
      <c r="O85" s="1">
        <v>1.45</v>
      </c>
      <c r="P85" s="1">
        <v>1.46</v>
      </c>
      <c r="Q85" s="1">
        <v>1.47</v>
      </c>
      <c r="R85" s="1">
        <v>1.48</v>
      </c>
      <c r="S85" s="1">
        <v>1.5</v>
      </c>
      <c r="T85" s="1">
        <v>1.51</v>
      </c>
      <c r="U85" s="1">
        <v>1.52</v>
      </c>
      <c r="V85" s="1">
        <v>1.53</v>
      </c>
      <c r="Y85">
        <f t="shared" si="34"/>
        <v>1.4204761904761907</v>
      </c>
    </row>
    <row r="86" spans="1:25" x14ac:dyDescent="0.35">
      <c r="A86" s="1"/>
      <c r="B86" s="1">
        <f>B85-1.42</f>
        <v>-0.14999999999999991</v>
      </c>
      <c r="C86" s="1">
        <f t="shared" ref="C86:V86" si="43">C85-1.42</f>
        <v>-0.12999999999999989</v>
      </c>
      <c r="D86" s="1">
        <f t="shared" si="43"/>
        <v>-0.10999999999999988</v>
      </c>
      <c r="E86" s="1">
        <f t="shared" si="43"/>
        <v>-7.9999999999999849E-2</v>
      </c>
      <c r="F86" s="1">
        <f t="shared" si="43"/>
        <v>-5.9999999999999831E-2</v>
      </c>
      <c r="G86" s="1">
        <f t="shared" si="43"/>
        <v>-4.0000000000000036E-2</v>
      </c>
      <c r="H86" s="1">
        <f t="shared" si="43"/>
        <v>-2.0000000000000018E-2</v>
      </c>
      <c r="I86" s="1">
        <f t="shared" si="43"/>
        <v>-1.0000000000000009E-2</v>
      </c>
      <c r="J86" s="1">
        <f t="shared" si="43"/>
        <v>0</v>
      </c>
      <c r="K86" s="1">
        <f t="shared" si="43"/>
        <v>1.0000000000000009E-2</v>
      </c>
      <c r="L86" s="1">
        <f t="shared" si="43"/>
        <v>1.0000000000000009E-2</v>
      </c>
      <c r="M86" s="1">
        <f t="shared" si="43"/>
        <v>1.0000000000000009E-2</v>
      </c>
      <c r="N86" s="1">
        <f t="shared" si="43"/>
        <v>2.0000000000000018E-2</v>
      </c>
      <c r="O86" s="1">
        <f t="shared" si="43"/>
        <v>3.0000000000000027E-2</v>
      </c>
      <c r="P86" s="1">
        <f t="shared" si="43"/>
        <v>4.0000000000000036E-2</v>
      </c>
      <c r="Q86" s="1">
        <f t="shared" si="43"/>
        <v>5.0000000000000044E-2</v>
      </c>
      <c r="R86" s="1">
        <f t="shared" si="43"/>
        <v>6.0000000000000053E-2</v>
      </c>
      <c r="S86" s="1">
        <f t="shared" si="43"/>
        <v>8.0000000000000071E-2</v>
      </c>
      <c r="T86" s="1">
        <f t="shared" si="43"/>
        <v>9.000000000000008E-2</v>
      </c>
      <c r="U86" s="1">
        <f t="shared" si="43"/>
        <v>0.10000000000000009</v>
      </c>
      <c r="V86" s="1">
        <f t="shared" si="43"/>
        <v>0.1100000000000001</v>
      </c>
    </row>
    <row r="87" spans="1:25" x14ac:dyDescent="0.35">
      <c r="A87" s="1" t="s">
        <v>43</v>
      </c>
      <c r="B87" s="1">
        <v>2.5299999999999998</v>
      </c>
      <c r="C87" s="1">
        <v>2.48</v>
      </c>
      <c r="D87" s="1">
        <v>2.44</v>
      </c>
      <c r="E87" s="1">
        <v>2.4</v>
      </c>
      <c r="F87" s="1">
        <v>2.36</v>
      </c>
      <c r="G87" s="1">
        <v>2.33</v>
      </c>
      <c r="H87" s="1">
        <v>2.29</v>
      </c>
      <c r="I87" s="1">
        <v>2.25</v>
      </c>
      <c r="J87" s="1">
        <v>2.21</v>
      </c>
      <c r="K87" s="1">
        <v>2.17</v>
      </c>
      <c r="L87" s="1">
        <v>2.14</v>
      </c>
      <c r="M87" s="1">
        <v>2.1</v>
      </c>
      <c r="N87" s="1">
        <v>2.0699999999999998</v>
      </c>
      <c r="O87" s="1">
        <v>2.0499999999999998</v>
      </c>
      <c r="P87" s="1">
        <v>2.0299999999999998</v>
      </c>
      <c r="Q87" s="1">
        <v>2.0099999999999998</v>
      </c>
      <c r="R87" s="1">
        <v>1.99</v>
      </c>
      <c r="S87" s="1">
        <v>1.98</v>
      </c>
      <c r="T87" s="1">
        <v>1.97</v>
      </c>
      <c r="U87" s="1">
        <v>1.95</v>
      </c>
      <c r="V87" s="1">
        <v>1.94</v>
      </c>
      <c r="Y87">
        <f t="shared" si="34"/>
        <v>2.1757142857142857</v>
      </c>
    </row>
    <row r="88" spans="1:25" x14ac:dyDescent="0.35">
      <c r="A88" s="1"/>
      <c r="B88" s="1">
        <f>B87-2.176</f>
        <v>0.35399999999999965</v>
      </c>
      <c r="C88" s="1">
        <f t="shared" ref="C88:V88" si="44">C87-2.176</f>
        <v>0.30399999999999983</v>
      </c>
      <c r="D88" s="1">
        <f t="shared" si="44"/>
        <v>0.26399999999999979</v>
      </c>
      <c r="E88" s="1">
        <f t="shared" si="44"/>
        <v>0.22399999999999975</v>
      </c>
      <c r="F88" s="1">
        <f t="shared" si="44"/>
        <v>0.18399999999999972</v>
      </c>
      <c r="G88" s="1">
        <f t="shared" si="44"/>
        <v>0.15399999999999991</v>
      </c>
      <c r="H88" s="1">
        <f t="shared" si="44"/>
        <v>0.11399999999999988</v>
      </c>
      <c r="I88" s="1">
        <f t="shared" si="44"/>
        <v>7.3999999999999844E-2</v>
      </c>
      <c r="J88" s="1">
        <f t="shared" si="44"/>
        <v>3.3999999999999808E-2</v>
      </c>
      <c r="K88" s="1">
        <f t="shared" si="44"/>
        <v>-6.0000000000002274E-3</v>
      </c>
      <c r="L88" s="1">
        <f t="shared" si="44"/>
        <v>-3.6000000000000032E-2</v>
      </c>
      <c r="M88" s="1">
        <f t="shared" si="44"/>
        <v>-7.6000000000000068E-2</v>
      </c>
      <c r="N88" s="1">
        <f t="shared" si="44"/>
        <v>-0.10600000000000032</v>
      </c>
      <c r="O88" s="1">
        <f t="shared" si="44"/>
        <v>-0.12600000000000033</v>
      </c>
      <c r="P88" s="1">
        <f t="shared" si="44"/>
        <v>-0.14600000000000035</v>
      </c>
      <c r="Q88" s="1">
        <f t="shared" si="44"/>
        <v>-0.16600000000000037</v>
      </c>
      <c r="R88" s="1">
        <f t="shared" si="44"/>
        <v>-0.18600000000000017</v>
      </c>
      <c r="S88" s="1">
        <f t="shared" si="44"/>
        <v>-0.19600000000000017</v>
      </c>
      <c r="T88" s="1">
        <f t="shared" si="44"/>
        <v>-0.20600000000000018</v>
      </c>
      <c r="U88" s="1">
        <f t="shared" si="44"/>
        <v>-0.2260000000000002</v>
      </c>
      <c r="V88" s="1">
        <f t="shared" si="44"/>
        <v>-0.23600000000000021</v>
      </c>
    </row>
    <row r="89" spans="1:25" x14ac:dyDescent="0.35">
      <c r="A89" s="1" t="s">
        <v>44</v>
      </c>
      <c r="B89" s="1">
        <v>1.31</v>
      </c>
      <c r="C89" s="1">
        <v>1.3</v>
      </c>
      <c r="D89" s="1">
        <v>1.3</v>
      </c>
      <c r="E89" s="1">
        <v>1.3</v>
      </c>
      <c r="F89" s="1">
        <v>1.31</v>
      </c>
      <c r="G89" s="1">
        <v>1.32</v>
      </c>
      <c r="H89" s="1">
        <v>1.33</v>
      </c>
      <c r="I89" s="1">
        <v>1.34</v>
      </c>
      <c r="J89" s="1">
        <v>1.36</v>
      </c>
      <c r="K89" s="1">
        <v>1.37</v>
      </c>
      <c r="L89" s="1">
        <v>1.39</v>
      </c>
      <c r="M89" s="1">
        <v>1.4</v>
      </c>
      <c r="N89" s="1">
        <v>1.42</v>
      </c>
      <c r="O89" s="1">
        <v>1.43</v>
      </c>
      <c r="P89" s="1">
        <v>1.44</v>
      </c>
      <c r="Q89" s="1">
        <v>1.46</v>
      </c>
      <c r="R89" s="1">
        <v>1.47</v>
      </c>
      <c r="S89" s="1">
        <v>1.48</v>
      </c>
      <c r="T89" s="1">
        <v>1.5</v>
      </c>
      <c r="U89" s="1">
        <v>1.51</v>
      </c>
      <c r="V89" s="1">
        <v>1.52</v>
      </c>
      <c r="Y89">
        <f t="shared" si="34"/>
        <v>1.3933333333333333</v>
      </c>
    </row>
    <row r="90" spans="1:25" x14ac:dyDescent="0.35">
      <c r="A90" s="1"/>
      <c r="B90" s="1">
        <f>B89-1.393</f>
        <v>-8.2999999999999963E-2</v>
      </c>
      <c r="C90" s="1">
        <f t="shared" ref="C90:V90" si="45">C89-1.393</f>
        <v>-9.2999999999999972E-2</v>
      </c>
      <c r="D90" s="1">
        <f t="shared" si="45"/>
        <v>-9.2999999999999972E-2</v>
      </c>
      <c r="E90" s="1">
        <f t="shared" si="45"/>
        <v>-9.2999999999999972E-2</v>
      </c>
      <c r="F90" s="1">
        <f t="shared" si="45"/>
        <v>-8.2999999999999963E-2</v>
      </c>
      <c r="G90" s="1">
        <f t="shared" si="45"/>
        <v>-7.2999999999999954E-2</v>
      </c>
      <c r="H90" s="1">
        <f t="shared" si="45"/>
        <v>-6.2999999999999945E-2</v>
      </c>
      <c r="I90" s="1">
        <f t="shared" si="45"/>
        <v>-5.2999999999999936E-2</v>
      </c>
      <c r="J90" s="1">
        <f t="shared" si="45"/>
        <v>-3.2999999999999918E-2</v>
      </c>
      <c r="K90" s="1">
        <f t="shared" si="45"/>
        <v>-2.2999999999999909E-2</v>
      </c>
      <c r="L90" s="1">
        <f t="shared" si="45"/>
        <v>-3.0000000000001137E-3</v>
      </c>
      <c r="M90" s="1">
        <f t="shared" si="45"/>
        <v>6.9999999999998952E-3</v>
      </c>
      <c r="N90" s="1">
        <f t="shared" si="45"/>
        <v>2.6999999999999913E-2</v>
      </c>
      <c r="O90" s="1">
        <f t="shared" si="45"/>
        <v>3.6999999999999922E-2</v>
      </c>
      <c r="P90" s="1">
        <f t="shared" si="45"/>
        <v>4.6999999999999931E-2</v>
      </c>
      <c r="Q90" s="1">
        <f t="shared" si="45"/>
        <v>6.6999999999999948E-2</v>
      </c>
      <c r="R90" s="1">
        <f t="shared" si="45"/>
        <v>7.6999999999999957E-2</v>
      </c>
      <c r="S90" s="1">
        <f t="shared" si="45"/>
        <v>8.6999999999999966E-2</v>
      </c>
      <c r="T90" s="1">
        <f t="shared" si="45"/>
        <v>0.10699999999999998</v>
      </c>
      <c r="U90" s="1">
        <f t="shared" si="45"/>
        <v>0.11699999999999999</v>
      </c>
      <c r="V90" s="1">
        <f t="shared" si="45"/>
        <v>0.127</v>
      </c>
    </row>
    <row r="91" spans="1:25" x14ac:dyDescent="0.35">
      <c r="A91" s="1" t="s">
        <v>45</v>
      </c>
      <c r="B91" s="1">
        <v>2.13</v>
      </c>
      <c r="C91" s="1">
        <v>2.04</v>
      </c>
      <c r="D91" s="1">
        <v>1.94</v>
      </c>
      <c r="E91" s="1">
        <v>1.84</v>
      </c>
      <c r="F91" s="1">
        <v>1.75</v>
      </c>
      <c r="G91" s="1">
        <v>1.68</v>
      </c>
      <c r="H91" s="1">
        <v>1.63</v>
      </c>
      <c r="I91" s="1">
        <v>1.6</v>
      </c>
      <c r="J91" s="1">
        <v>1.6</v>
      </c>
      <c r="K91" s="1">
        <v>1.61</v>
      </c>
      <c r="L91" s="1">
        <v>1.64</v>
      </c>
      <c r="M91" s="1">
        <v>1.67</v>
      </c>
      <c r="N91" s="1">
        <v>1.7</v>
      </c>
      <c r="O91" s="1">
        <v>1.71</v>
      </c>
      <c r="P91" s="1">
        <v>1.72</v>
      </c>
      <c r="Q91" s="1">
        <v>1.72</v>
      </c>
      <c r="R91" s="1">
        <v>1.71</v>
      </c>
      <c r="S91" s="1">
        <v>1.71</v>
      </c>
      <c r="T91" s="1">
        <v>1.7</v>
      </c>
      <c r="U91" s="1">
        <v>1.7</v>
      </c>
      <c r="V91" s="1">
        <v>1.7</v>
      </c>
      <c r="Y91">
        <f t="shared" si="34"/>
        <v>1.7380952380952381</v>
      </c>
    </row>
    <row r="92" spans="1:25" x14ac:dyDescent="0.35">
      <c r="A92" s="1"/>
      <c r="B92" s="1">
        <f>B91-1.738</f>
        <v>0.3919999999999999</v>
      </c>
      <c r="C92" s="1">
        <f t="shared" ref="C92:V92" si="46">C91-1.738</f>
        <v>0.30200000000000005</v>
      </c>
      <c r="D92" s="1">
        <f t="shared" si="46"/>
        <v>0.20199999999999996</v>
      </c>
      <c r="E92" s="1">
        <f t="shared" si="46"/>
        <v>0.10200000000000009</v>
      </c>
      <c r="F92" s="1">
        <f t="shared" si="46"/>
        <v>1.2000000000000011E-2</v>
      </c>
      <c r="G92" s="1">
        <f t="shared" si="46"/>
        <v>-5.8000000000000052E-2</v>
      </c>
      <c r="H92" s="1">
        <f t="shared" si="46"/>
        <v>-0.1080000000000001</v>
      </c>
      <c r="I92" s="1">
        <f t="shared" si="46"/>
        <v>-0.1379999999999999</v>
      </c>
      <c r="J92" s="1">
        <f t="shared" si="46"/>
        <v>-0.1379999999999999</v>
      </c>
      <c r="K92" s="1">
        <f t="shared" si="46"/>
        <v>-0.12799999999999989</v>
      </c>
      <c r="L92" s="1">
        <f t="shared" si="46"/>
        <v>-9.8000000000000087E-2</v>
      </c>
      <c r="M92" s="1">
        <f t="shared" si="46"/>
        <v>-6.800000000000006E-2</v>
      </c>
      <c r="N92" s="1">
        <f t="shared" si="46"/>
        <v>-3.8000000000000034E-2</v>
      </c>
      <c r="O92" s="1">
        <f t="shared" si="46"/>
        <v>-2.8000000000000025E-2</v>
      </c>
      <c r="P92" s="1">
        <f t="shared" si="46"/>
        <v>-1.8000000000000016E-2</v>
      </c>
      <c r="Q92" s="1">
        <f t="shared" si="46"/>
        <v>-1.8000000000000016E-2</v>
      </c>
      <c r="R92" s="1">
        <f t="shared" si="46"/>
        <v>-2.8000000000000025E-2</v>
      </c>
      <c r="S92" s="1">
        <f t="shared" si="46"/>
        <v>-2.8000000000000025E-2</v>
      </c>
      <c r="T92" s="1">
        <f t="shared" si="46"/>
        <v>-3.8000000000000034E-2</v>
      </c>
      <c r="U92" s="1">
        <f t="shared" si="46"/>
        <v>-3.8000000000000034E-2</v>
      </c>
      <c r="V92" s="1">
        <f t="shared" si="46"/>
        <v>-3.8000000000000034E-2</v>
      </c>
    </row>
    <row r="93" spans="1:25" x14ac:dyDescent="0.35">
      <c r="A93" s="1" t="s">
        <v>46</v>
      </c>
      <c r="B93" s="1">
        <v>2.75</v>
      </c>
      <c r="C93" s="1">
        <v>2.67</v>
      </c>
      <c r="D93" s="1">
        <v>2.6</v>
      </c>
      <c r="E93" s="1">
        <v>2.54</v>
      </c>
      <c r="F93" s="1">
        <v>2.4900000000000002</v>
      </c>
      <c r="G93" s="1">
        <v>2.46</v>
      </c>
      <c r="H93" s="1">
        <v>2.44</v>
      </c>
      <c r="I93" s="1">
        <v>2.4300000000000002</v>
      </c>
      <c r="J93" s="1">
        <v>2.42</v>
      </c>
      <c r="K93" s="1">
        <v>2.41</v>
      </c>
      <c r="L93" s="1">
        <v>2.4</v>
      </c>
      <c r="M93" s="1">
        <v>2.39</v>
      </c>
      <c r="N93" s="1">
        <v>2.37</v>
      </c>
      <c r="O93" s="1">
        <v>2.35</v>
      </c>
      <c r="P93" s="1">
        <v>2.31</v>
      </c>
      <c r="Q93" s="1">
        <v>2.27</v>
      </c>
      <c r="R93" s="1">
        <v>2.2400000000000002</v>
      </c>
      <c r="S93" s="1">
        <v>2.2000000000000002</v>
      </c>
      <c r="T93" s="1">
        <v>2.16</v>
      </c>
      <c r="U93" s="1">
        <v>2.13</v>
      </c>
      <c r="V93" s="1">
        <v>2.1</v>
      </c>
      <c r="Y93">
        <f t="shared" si="34"/>
        <v>2.3871428571428575</v>
      </c>
    </row>
    <row r="94" spans="1:25" x14ac:dyDescent="0.35">
      <c r="A94" s="1"/>
      <c r="B94" s="1">
        <f>B93-2.387</f>
        <v>0.36299999999999999</v>
      </c>
      <c r="C94" s="1">
        <f t="shared" ref="C94:V94" si="47">C93-2.387</f>
        <v>0.28299999999999992</v>
      </c>
      <c r="D94" s="1">
        <f t="shared" si="47"/>
        <v>0.21300000000000008</v>
      </c>
      <c r="E94" s="1">
        <f t="shared" si="47"/>
        <v>0.15300000000000002</v>
      </c>
      <c r="F94" s="1">
        <f t="shared" si="47"/>
        <v>0.1030000000000002</v>
      </c>
      <c r="G94" s="1">
        <f t="shared" si="47"/>
        <v>7.2999999999999954E-2</v>
      </c>
      <c r="H94" s="1">
        <f t="shared" si="47"/>
        <v>5.2999999999999936E-2</v>
      </c>
      <c r="I94" s="1">
        <f t="shared" si="47"/>
        <v>4.3000000000000149E-2</v>
      </c>
      <c r="J94" s="1">
        <f t="shared" si="47"/>
        <v>3.2999999999999918E-2</v>
      </c>
      <c r="K94" s="1">
        <f t="shared" si="47"/>
        <v>2.3000000000000131E-2</v>
      </c>
      <c r="L94" s="1">
        <f t="shared" si="47"/>
        <v>1.2999999999999901E-2</v>
      </c>
      <c r="M94" s="1">
        <f t="shared" si="47"/>
        <v>3.0000000000001137E-3</v>
      </c>
      <c r="N94" s="1">
        <f t="shared" si="47"/>
        <v>-1.6999999999999904E-2</v>
      </c>
      <c r="O94" s="1">
        <f t="shared" si="47"/>
        <v>-3.6999999999999922E-2</v>
      </c>
      <c r="P94" s="1">
        <f t="shared" si="47"/>
        <v>-7.6999999999999957E-2</v>
      </c>
      <c r="Q94" s="1">
        <f t="shared" si="47"/>
        <v>-0.11699999999999999</v>
      </c>
      <c r="R94" s="1">
        <f t="shared" si="47"/>
        <v>-0.1469999999999998</v>
      </c>
      <c r="S94" s="1">
        <f t="shared" si="47"/>
        <v>-0.18699999999999983</v>
      </c>
      <c r="T94" s="1">
        <f t="shared" si="47"/>
        <v>-0.22699999999999987</v>
      </c>
      <c r="U94" s="1">
        <f t="shared" si="47"/>
        <v>-0.25700000000000012</v>
      </c>
      <c r="V94" s="1">
        <f t="shared" si="47"/>
        <v>-0.28699999999999992</v>
      </c>
    </row>
    <row r="95" spans="1:25" x14ac:dyDescent="0.35">
      <c r="A95" s="1" t="s">
        <v>47</v>
      </c>
      <c r="B95" s="1">
        <v>1.31</v>
      </c>
      <c r="C95" s="1">
        <v>1.29</v>
      </c>
      <c r="D95" s="1">
        <v>1.29</v>
      </c>
      <c r="E95" s="1">
        <v>1.3</v>
      </c>
      <c r="F95" s="1">
        <v>1.32</v>
      </c>
      <c r="G95" s="1">
        <v>1.35</v>
      </c>
      <c r="H95" s="1">
        <v>1.39</v>
      </c>
      <c r="I95" s="1">
        <v>1.43</v>
      </c>
      <c r="J95" s="1">
        <v>1.47</v>
      </c>
      <c r="K95" s="1">
        <v>1.51</v>
      </c>
      <c r="L95" s="1">
        <v>1.54</v>
      </c>
      <c r="M95" s="1">
        <v>1.57</v>
      </c>
      <c r="N95" s="1">
        <v>1.6</v>
      </c>
      <c r="O95" s="1">
        <v>1.62</v>
      </c>
      <c r="P95" s="1">
        <v>1.64</v>
      </c>
      <c r="Q95" s="1">
        <v>1.65</v>
      </c>
      <c r="R95" s="1">
        <v>1.66</v>
      </c>
      <c r="S95" s="1">
        <v>1.67</v>
      </c>
      <c r="T95" s="1">
        <v>1.68</v>
      </c>
      <c r="U95" s="1">
        <v>1.69</v>
      </c>
      <c r="V95" s="1">
        <v>1.7</v>
      </c>
      <c r="Y95">
        <f t="shared" si="34"/>
        <v>1.5085714285714289</v>
      </c>
    </row>
    <row r="96" spans="1:25" x14ac:dyDescent="0.35">
      <c r="A96" s="1"/>
      <c r="B96" s="1">
        <f>B95-1.509</f>
        <v>-0.19899999999999984</v>
      </c>
      <c r="C96" s="1">
        <f t="shared" ref="C96:V96" si="48">C95-1.509</f>
        <v>-0.21899999999999986</v>
      </c>
      <c r="D96" s="1">
        <f t="shared" si="48"/>
        <v>-0.21899999999999986</v>
      </c>
      <c r="E96" s="1">
        <f t="shared" si="48"/>
        <v>-0.20899999999999985</v>
      </c>
      <c r="F96" s="1">
        <f t="shared" si="48"/>
        <v>-0.18899999999999983</v>
      </c>
      <c r="G96" s="1">
        <f t="shared" si="48"/>
        <v>-0.15899999999999981</v>
      </c>
      <c r="H96" s="1">
        <f t="shared" si="48"/>
        <v>-0.11899999999999999</v>
      </c>
      <c r="I96" s="1">
        <f t="shared" si="48"/>
        <v>-7.8999999999999959E-2</v>
      </c>
      <c r="J96" s="1">
        <f t="shared" si="48"/>
        <v>-3.8999999999999924E-2</v>
      </c>
      <c r="K96" s="1">
        <f t="shared" si="48"/>
        <v>1.0000000000001119E-3</v>
      </c>
      <c r="L96" s="1">
        <f t="shared" si="48"/>
        <v>3.1000000000000139E-2</v>
      </c>
      <c r="M96" s="1">
        <f t="shared" si="48"/>
        <v>6.1000000000000165E-2</v>
      </c>
      <c r="N96" s="1">
        <f t="shared" si="48"/>
        <v>9.1000000000000192E-2</v>
      </c>
      <c r="O96" s="1">
        <f t="shared" si="48"/>
        <v>0.11100000000000021</v>
      </c>
      <c r="P96" s="1">
        <f t="shared" si="48"/>
        <v>0.13100000000000001</v>
      </c>
      <c r="Q96" s="1">
        <f t="shared" si="48"/>
        <v>0.14100000000000001</v>
      </c>
      <c r="R96" s="1">
        <f t="shared" si="48"/>
        <v>0.15100000000000002</v>
      </c>
      <c r="S96" s="1">
        <f t="shared" si="48"/>
        <v>0.16100000000000003</v>
      </c>
      <c r="T96" s="1">
        <f t="shared" si="48"/>
        <v>0.17100000000000004</v>
      </c>
      <c r="U96" s="1">
        <f t="shared" si="48"/>
        <v>0.18100000000000005</v>
      </c>
      <c r="V96" s="1">
        <f t="shared" si="48"/>
        <v>0.19100000000000006</v>
      </c>
    </row>
    <row r="97" spans="1:25" x14ac:dyDescent="0.35">
      <c r="A97" s="1" t="s">
        <v>48</v>
      </c>
      <c r="B97" s="1">
        <v>1.68</v>
      </c>
      <c r="C97" s="1">
        <v>1.67</v>
      </c>
      <c r="D97" s="1">
        <v>1.66</v>
      </c>
      <c r="E97" s="1">
        <v>1.65</v>
      </c>
      <c r="F97" s="1">
        <v>1.64</v>
      </c>
      <c r="G97" s="1">
        <v>1.63</v>
      </c>
      <c r="H97" s="1">
        <v>1.62</v>
      </c>
      <c r="I97" s="1">
        <v>1.61</v>
      </c>
      <c r="J97" s="1">
        <v>1.59</v>
      </c>
      <c r="K97" s="1">
        <v>1.58</v>
      </c>
      <c r="L97" s="1">
        <v>1.57</v>
      </c>
      <c r="M97" s="1">
        <v>1.56</v>
      </c>
      <c r="N97" s="1">
        <v>1.55</v>
      </c>
      <c r="O97" s="1">
        <v>1.56</v>
      </c>
      <c r="P97" s="1">
        <v>1.56</v>
      </c>
      <c r="Q97" s="1">
        <v>1.57</v>
      </c>
      <c r="R97" s="1">
        <v>1.58</v>
      </c>
      <c r="S97" s="1">
        <v>1.59</v>
      </c>
      <c r="T97" s="1">
        <v>1.61</v>
      </c>
      <c r="U97" s="1">
        <v>1.61</v>
      </c>
      <c r="V97" s="1">
        <v>1.62</v>
      </c>
      <c r="Y97">
        <f t="shared" si="34"/>
        <v>1.6052380952380949</v>
      </c>
    </row>
    <row r="98" spans="1:25" x14ac:dyDescent="0.35">
      <c r="A98" s="1"/>
      <c r="B98" s="1">
        <f>B97-1.605</f>
        <v>7.4999999999999956E-2</v>
      </c>
      <c r="C98" s="1">
        <f t="shared" ref="C98:V98" si="49">C97-1.605</f>
        <v>6.4999999999999947E-2</v>
      </c>
      <c r="D98" s="1">
        <f t="shared" si="49"/>
        <v>5.4999999999999938E-2</v>
      </c>
      <c r="E98" s="1">
        <f t="shared" si="49"/>
        <v>4.4999999999999929E-2</v>
      </c>
      <c r="F98" s="1">
        <f t="shared" si="49"/>
        <v>3.499999999999992E-2</v>
      </c>
      <c r="G98" s="1">
        <f t="shared" si="49"/>
        <v>2.4999999999999911E-2</v>
      </c>
      <c r="H98" s="1">
        <f t="shared" si="49"/>
        <v>1.5000000000000124E-2</v>
      </c>
      <c r="I98" s="1">
        <f t="shared" si="49"/>
        <v>5.0000000000001155E-3</v>
      </c>
      <c r="J98" s="1">
        <f t="shared" si="49"/>
        <v>-1.4999999999999902E-2</v>
      </c>
      <c r="K98" s="1">
        <f t="shared" si="49"/>
        <v>-2.4999999999999911E-2</v>
      </c>
      <c r="L98" s="1">
        <f t="shared" si="49"/>
        <v>-3.499999999999992E-2</v>
      </c>
      <c r="M98" s="1">
        <f t="shared" si="49"/>
        <v>-4.4999999999999929E-2</v>
      </c>
      <c r="N98" s="1">
        <f t="shared" si="49"/>
        <v>-5.4999999999999938E-2</v>
      </c>
      <c r="O98" s="1">
        <f t="shared" si="49"/>
        <v>-4.4999999999999929E-2</v>
      </c>
      <c r="P98" s="1">
        <f t="shared" si="49"/>
        <v>-4.4999999999999929E-2</v>
      </c>
      <c r="Q98" s="1">
        <f t="shared" si="49"/>
        <v>-3.499999999999992E-2</v>
      </c>
      <c r="R98" s="1">
        <f t="shared" si="49"/>
        <v>-2.4999999999999911E-2</v>
      </c>
      <c r="S98" s="1">
        <f t="shared" si="49"/>
        <v>-1.4999999999999902E-2</v>
      </c>
      <c r="T98" s="1">
        <f t="shared" si="49"/>
        <v>5.0000000000001155E-3</v>
      </c>
      <c r="U98" s="1">
        <f t="shared" si="49"/>
        <v>5.0000000000001155E-3</v>
      </c>
      <c r="V98" s="1">
        <f t="shared" si="49"/>
        <v>1.5000000000000124E-2</v>
      </c>
    </row>
    <row r="99" spans="1:25" x14ac:dyDescent="0.35">
      <c r="A99" s="1" t="s">
        <v>49</v>
      </c>
      <c r="B99" s="1">
        <v>5.45</v>
      </c>
      <c r="C99" s="1">
        <v>5.34</v>
      </c>
      <c r="D99" s="1">
        <v>5.24</v>
      </c>
      <c r="E99" s="1">
        <v>5.14</v>
      </c>
      <c r="F99" s="1">
        <v>5.05</v>
      </c>
      <c r="G99" s="1">
        <v>4.96</v>
      </c>
      <c r="H99" s="1">
        <v>4.87</v>
      </c>
      <c r="I99" s="1">
        <v>4.78</v>
      </c>
      <c r="J99" s="1">
        <v>4.6900000000000004</v>
      </c>
      <c r="K99" s="1">
        <v>4.5999999999999996</v>
      </c>
      <c r="L99" s="1">
        <v>4.5199999999999996</v>
      </c>
      <c r="M99" s="1">
        <v>4.4400000000000004</v>
      </c>
      <c r="N99" s="1">
        <v>4.37</v>
      </c>
      <c r="O99" s="1">
        <v>4.3</v>
      </c>
      <c r="P99" s="1">
        <v>4.24</v>
      </c>
      <c r="Q99" s="1">
        <v>4.18</v>
      </c>
      <c r="R99" s="1">
        <v>4.13</v>
      </c>
      <c r="S99" s="1">
        <v>4.08</v>
      </c>
      <c r="T99" s="1">
        <v>4.0199999999999996</v>
      </c>
      <c r="U99" s="1">
        <v>3.97</v>
      </c>
      <c r="V99" s="1">
        <v>3.92</v>
      </c>
      <c r="Y99">
        <f t="shared" si="34"/>
        <v>4.5852380952380942</v>
      </c>
    </row>
    <row r="100" spans="1:25" x14ac:dyDescent="0.35">
      <c r="A100" s="1"/>
      <c r="B100" s="1">
        <f>B99-4.585</f>
        <v>0.86500000000000021</v>
      </c>
      <c r="C100" s="1">
        <f t="shared" ref="C100:V100" si="50">C99-4.585</f>
        <v>0.75499999999999989</v>
      </c>
      <c r="D100" s="1">
        <f t="shared" si="50"/>
        <v>0.65500000000000025</v>
      </c>
      <c r="E100" s="1">
        <f t="shared" si="50"/>
        <v>0.55499999999999972</v>
      </c>
      <c r="F100" s="1">
        <f t="shared" si="50"/>
        <v>0.46499999999999986</v>
      </c>
      <c r="G100" s="1">
        <f t="shared" si="50"/>
        <v>0.375</v>
      </c>
      <c r="H100" s="1">
        <f t="shared" si="50"/>
        <v>0.28500000000000014</v>
      </c>
      <c r="I100" s="1">
        <f t="shared" si="50"/>
        <v>0.19500000000000028</v>
      </c>
      <c r="J100" s="1">
        <f t="shared" si="50"/>
        <v>0.10500000000000043</v>
      </c>
      <c r="K100" s="1">
        <f t="shared" si="50"/>
        <v>1.499999999999968E-2</v>
      </c>
      <c r="L100" s="1">
        <f t="shared" si="50"/>
        <v>-6.5000000000000391E-2</v>
      </c>
      <c r="M100" s="1">
        <f t="shared" si="50"/>
        <v>-0.14499999999999957</v>
      </c>
      <c r="N100" s="1">
        <f t="shared" si="50"/>
        <v>-0.21499999999999986</v>
      </c>
      <c r="O100" s="1">
        <f t="shared" si="50"/>
        <v>-0.28500000000000014</v>
      </c>
      <c r="P100" s="1">
        <f t="shared" si="50"/>
        <v>-0.34499999999999975</v>
      </c>
      <c r="Q100" s="1">
        <f t="shared" si="50"/>
        <v>-0.40500000000000025</v>
      </c>
      <c r="R100" s="1">
        <f t="shared" si="50"/>
        <v>-0.45500000000000007</v>
      </c>
      <c r="S100" s="1">
        <f t="shared" si="50"/>
        <v>-0.50499999999999989</v>
      </c>
      <c r="T100" s="1">
        <f t="shared" si="50"/>
        <v>-0.56500000000000039</v>
      </c>
      <c r="U100" s="1">
        <f t="shared" si="50"/>
        <v>-0.61499999999999977</v>
      </c>
      <c r="V100" s="1">
        <f t="shared" si="50"/>
        <v>-0.66500000000000004</v>
      </c>
    </row>
    <row r="101" spans="1:25" x14ac:dyDescent="0.35">
      <c r="A101" s="1" t="s">
        <v>50</v>
      </c>
      <c r="B101" s="1">
        <v>2.66</v>
      </c>
      <c r="C101" s="1">
        <v>2.54</v>
      </c>
      <c r="D101" s="1">
        <v>2.44</v>
      </c>
      <c r="E101" s="1">
        <v>2.36</v>
      </c>
      <c r="F101" s="1">
        <v>2.29</v>
      </c>
      <c r="G101" s="1">
        <v>2.25</v>
      </c>
      <c r="H101" s="1">
        <v>2.2200000000000002</v>
      </c>
      <c r="I101" s="1">
        <v>2.19</v>
      </c>
      <c r="J101" s="1">
        <v>2.17</v>
      </c>
      <c r="K101" s="1">
        <v>2.15</v>
      </c>
      <c r="L101" s="1">
        <v>2.13</v>
      </c>
      <c r="M101" s="1">
        <v>2.11</v>
      </c>
      <c r="N101" s="1">
        <v>2.09</v>
      </c>
      <c r="O101" s="1">
        <v>2.0699999999999998</v>
      </c>
      <c r="P101" s="1">
        <v>2.06</v>
      </c>
      <c r="Q101" s="1">
        <v>2.04</v>
      </c>
      <c r="R101" s="1">
        <v>2.02</v>
      </c>
      <c r="S101" s="1">
        <v>2</v>
      </c>
      <c r="T101" s="1">
        <v>1.98</v>
      </c>
      <c r="U101" s="1">
        <v>1.97</v>
      </c>
      <c r="V101" s="1">
        <v>1.95</v>
      </c>
      <c r="Y101">
        <f t="shared" si="34"/>
        <v>2.1757142857142857</v>
      </c>
    </row>
    <row r="102" spans="1:25" x14ac:dyDescent="0.35">
      <c r="A102" s="1"/>
      <c r="B102" s="1">
        <f>B101-2.176</f>
        <v>0.48399999999999999</v>
      </c>
      <c r="C102" s="1">
        <f t="shared" ref="C102:V102" si="51">C101-2.176</f>
        <v>0.36399999999999988</v>
      </c>
      <c r="D102" s="1">
        <f t="shared" si="51"/>
        <v>0.26399999999999979</v>
      </c>
      <c r="E102" s="1">
        <f t="shared" si="51"/>
        <v>0.18399999999999972</v>
      </c>
      <c r="F102" s="1">
        <f t="shared" si="51"/>
        <v>0.11399999999999988</v>
      </c>
      <c r="G102" s="1">
        <f t="shared" si="51"/>
        <v>7.3999999999999844E-2</v>
      </c>
      <c r="H102" s="1">
        <f t="shared" si="51"/>
        <v>4.4000000000000039E-2</v>
      </c>
      <c r="I102" s="1">
        <f t="shared" si="51"/>
        <v>1.399999999999979E-2</v>
      </c>
      <c r="J102" s="1">
        <f t="shared" si="51"/>
        <v>-6.0000000000002274E-3</v>
      </c>
      <c r="K102" s="1">
        <f t="shared" si="51"/>
        <v>-2.6000000000000245E-2</v>
      </c>
      <c r="L102" s="1">
        <f t="shared" si="51"/>
        <v>-4.6000000000000263E-2</v>
      </c>
      <c r="M102" s="1">
        <f t="shared" si="51"/>
        <v>-6.6000000000000281E-2</v>
      </c>
      <c r="N102" s="1">
        <f t="shared" si="51"/>
        <v>-8.6000000000000298E-2</v>
      </c>
      <c r="O102" s="1">
        <f t="shared" si="51"/>
        <v>-0.10600000000000032</v>
      </c>
      <c r="P102" s="1">
        <f t="shared" si="51"/>
        <v>-0.1160000000000001</v>
      </c>
      <c r="Q102" s="1">
        <f t="shared" si="51"/>
        <v>-0.13600000000000012</v>
      </c>
      <c r="R102" s="1">
        <f t="shared" si="51"/>
        <v>-0.15600000000000014</v>
      </c>
      <c r="S102" s="1">
        <f t="shared" si="51"/>
        <v>-0.17600000000000016</v>
      </c>
      <c r="T102" s="1">
        <f t="shared" si="51"/>
        <v>-0.19600000000000017</v>
      </c>
      <c r="U102" s="1">
        <f t="shared" si="51"/>
        <v>-0.20600000000000018</v>
      </c>
      <c r="V102" s="1">
        <f t="shared" si="51"/>
        <v>-0.2260000000000002</v>
      </c>
    </row>
    <row r="103" spans="1:25" x14ac:dyDescent="0.35">
      <c r="A103" s="1" t="s">
        <v>51</v>
      </c>
      <c r="B103" s="1">
        <v>2.77</v>
      </c>
      <c r="C103" s="1">
        <v>2.63</v>
      </c>
      <c r="D103" s="1">
        <v>2.5099999999999998</v>
      </c>
      <c r="E103" s="1">
        <v>2.42</v>
      </c>
      <c r="F103" s="1">
        <v>2.34</v>
      </c>
      <c r="G103" s="1">
        <v>2.29</v>
      </c>
      <c r="H103" s="1">
        <v>2.2599999999999998</v>
      </c>
      <c r="I103" s="1">
        <v>2.2400000000000002</v>
      </c>
      <c r="J103" s="1">
        <v>2.2400000000000002</v>
      </c>
      <c r="K103" s="1">
        <v>2.23</v>
      </c>
      <c r="L103" s="1">
        <v>2.2200000000000002</v>
      </c>
      <c r="M103" s="1">
        <v>2.21</v>
      </c>
      <c r="N103" s="1">
        <v>2.19</v>
      </c>
      <c r="O103" s="1">
        <v>2.17</v>
      </c>
      <c r="P103" s="1">
        <v>2.13</v>
      </c>
      <c r="Q103" s="1">
        <v>2.09</v>
      </c>
      <c r="R103" s="1">
        <v>2.0499999999999998</v>
      </c>
      <c r="S103" s="1">
        <v>2.0099999999999998</v>
      </c>
      <c r="T103" s="1">
        <v>1.98</v>
      </c>
      <c r="U103" s="1">
        <v>1.94</v>
      </c>
      <c r="V103" s="1">
        <v>1.91</v>
      </c>
      <c r="Y103">
        <f t="shared" si="34"/>
        <v>2.23</v>
      </c>
    </row>
    <row r="104" spans="1:25" x14ac:dyDescent="0.35">
      <c r="A104" s="1"/>
      <c r="B104" s="1">
        <f>B103-2.23</f>
        <v>0.54</v>
      </c>
      <c r="C104" s="1">
        <f t="shared" ref="C104:V104" si="52">C103-2.23</f>
        <v>0.39999999999999991</v>
      </c>
      <c r="D104" s="1">
        <f t="shared" si="52"/>
        <v>0.2799999999999998</v>
      </c>
      <c r="E104" s="1">
        <f t="shared" si="52"/>
        <v>0.18999999999999995</v>
      </c>
      <c r="F104" s="1">
        <f t="shared" si="52"/>
        <v>0.10999999999999988</v>
      </c>
      <c r="G104" s="1">
        <f t="shared" si="52"/>
        <v>6.0000000000000053E-2</v>
      </c>
      <c r="H104" s="1">
        <f t="shared" si="52"/>
        <v>2.9999999999999805E-2</v>
      </c>
      <c r="I104" s="1">
        <f t="shared" si="52"/>
        <v>1.0000000000000231E-2</v>
      </c>
      <c r="J104" s="1">
        <f t="shared" si="52"/>
        <v>1.0000000000000231E-2</v>
      </c>
      <c r="K104" s="1">
        <f t="shared" si="52"/>
        <v>0</v>
      </c>
      <c r="L104" s="1">
        <f t="shared" si="52"/>
        <v>-9.9999999999997868E-3</v>
      </c>
      <c r="M104" s="1">
        <f t="shared" si="52"/>
        <v>-2.0000000000000018E-2</v>
      </c>
      <c r="N104" s="1">
        <f t="shared" si="52"/>
        <v>-4.0000000000000036E-2</v>
      </c>
      <c r="O104" s="1">
        <f t="shared" si="52"/>
        <v>-6.0000000000000053E-2</v>
      </c>
      <c r="P104" s="1">
        <f t="shared" si="52"/>
        <v>-0.10000000000000009</v>
      </c>
      <c r="Q104" s="1">
        <f t="shared" si="52"/>
        <v>-0.14000000000000012</v>
      </c>
      <c r="R104" s="1">
        <f t="shared" si="52"/>
        <v>-0.18000000000000016</v>
      </c>
      <c r="S104" s="1">
        <f t="shared" si="52"/>
        <v>-0.2200000000000002</v>
      </c>
      <c r="T104" s="1">
        <f t="shared" si="52"/>
        <v>-0.25</v>
      </c>
      <c r="U104" s="1">
        <f t="shared" si="52"/>
        <v>-0.29000000000000004</v>
      </c>
      <c r="V104" s="1">
        <f t="shared" si="52"/>
        <v>-0.32000000000000006</v>
      </c>
    </row>
    <row r="105" spans="1:25" x14ac:dyDescent="0.35">
      <c r="A105" s="1" t="s">
        <v>52</v>
      </c>
      <c r="B105" s="1">
        <v>1.96</v>
      </c>
      <c r="C105" s="1">
        <v>1.94</v>
      </c>
      <c r="D105" s="1">
        <v>1.9</v>
      </c>
      <c r="E105" s="1">
        <v>1.87</v>
      </c>
      <c r="F105" s="1">
        <v>1.82</v>
      </c>
      <c r="G105" s="1">
        <v>1.78</v>
      </c>
      <c r="H105" s="1">
        <v>1.72</v>
      </c>
      <c r="I105" s="1">
        <v>1.67</v>
      </c>
      <c r="J105" s="1">
        <v>1.62</v>
      </c>
      <c r="K105" s="1">
        <v>1.58</v>
      </c>
      <c r="L105" s="1">
        <v>1.54</v>
      </c>
      <c r="M105" s="1">
        <v>1.51</v>
      </c>
      <c r="N105" s="1">
        <v>1.48</v>
      </c>
      <c r="O105" s="1">
        <v>1.46</v>
      </c>
      <c r="P105" s="1">
        <v>1.44</v>
      </c>
      <c r="Q105" s="1">
        <v>1.43</v>
      </c>
      <c r="R105" s="1">
        <v>1.43</v>
      </c>
      <c r="S105" s="1">
        <v>1.43</v>
      </c>
      <c r="T105" s="1">
        <v>1.42</v>
      </c>
      <c r="U105" s="1">
        <v>1.42</v>
      </c>
      <c r="V105" s="1">
        <v>1.43</v>
      </c>
      <c r="Y105">
        <f t="shared" si="34"/>
        <v>1.611904761904762</v>
      </c>
    </row>
    <row r="106" spans="1:25" x14ac:dyDescent="0.35">
      <c r="A106" s="1"/>
      <c r="B106" s="1">
        <f>B105-1.612</f>
        <v>0.34799999999999986</v>
      </c>
      <c r="C106" s="1">
        <f t="shared" ref="C106:V106" si="53">C105-1.612</f>
        <v>0.32799999999999985</v>
      </c>
      <c r="D106" s="1">
        <f t="shared" si="53"/>
        <v>0.28799999999999981</v>
      </c>
      <c r="E106" s="1">
        <f t="shared" si="53"/>
        <v>0.25800000000000001</v>
      </c>
      <c r="F106" s="1">
        <f t="shared" si="53"/>
        <v>0.20799999999999996</v>
      </c>
      <c r="G106" s="1">
        <f t="shared" si="53"/>
        <v>0.16799999999999993</v>
      </c>
      <c r="H106" s="1">
        <f t="shared" si="53"/>
        <v>0.10799999999999987</v>
      </c>
      <c r="I106" s="1">
        <f t="shared" si="53"/>
        <v>5.7999999999999829E-2</v>
      </c>
      <c r="J106" s="1">
        <f t="shared" si="53"/>
        <v>8.0000000000000071E-3</v>
      </c>
      <c r="K106" s="1">
        <f t="shared" si="53"/>
        <v>-3.2000000000000028E-2</v>
      </c>
      <c r="L106" s="1">
        <f t="shared" si="53"/>
        <v>-7.2000000000000064E-2</v>
      </c>
      <c r="M106" s="1">
        <f t="shared" si="53"/>
        <v>-0.10200000000000009</v>
      </c>
      <c r="N106" s="1">
        <f t="shared" si="53"/>
        <v>-0.13200000000000012</v>
      </c>
      <c r="O106" s="1">
        <f t="shared" si="53"/>
        <v>-0.15200000000000014</v>
      </c>
      <c r="P106" s="1">
        <f t="shared" si="53"/>
        <v>-0.17200000000000015</v>
      </c>
      <c r="Q106" s="1">
        <f t="shared" si="53"/>
        <v>-0.18200000000000016</v>
      </c>
      <c r="R106" s="1">
        <f t="shared" si="53"/>
        <v>-0.18200000000000016</v>
      </c>
      <c r="S106" s="1">
        <f t="shared" si="53"/>
        <v>-0.18200000000000016</v>
      </c>
      <c r="T106" s="1">
        <f t="shared" si="53"/>
        <v>-0.19200000000000017</v>
      </c>
      <c r="U106" s="1">
        <f t="shared" si="53"/>
        <v>-0.19200000000000017</v>
      </c>
      <c r="V106" s="1">
        <f t="shared" si="53"/>
        <v>-0.18200000000000016</v>
      </c>
    </row>
    <row r="107" spans="1:25" x14ac:dyDescent="0.35">
      <c r="A107" s="1" t="s">
        <v>53</v>
      </c>
      <c r="B107" s="1">
        <v>2.67</v>
      </c>
      <c r="C107" s="1">
        <v>2.62</v>
      </c>
      <c r="D107" s="1">
        <v>2.58</v>
      </c>
      <c r="E107" s="1">
        <v>2.54</v>
      </c>
      <c r="F107" s="1">
        <v>2.5</v>
      </c>
      <c r="G107" s="1">
        <v>2.46</v>
      </c>
      <c r="H107" s="1">
        <v>2.42</v>
      </c>
      <c r="I107" s="1">
        <v>2.39</v>
      </c>
      <c r="J107" s="1">
        <v>2.36</v>
      </c>
      <c r="K107" s="1">
        <v>2.34</v>
      </c>
      <c r="L107" s="1">
        <v>2.3199999999999998</v>
      </c>
      <c r="M107" s="1">
        <v>2.2999999999999998</v>
      </c>
      <c r="N107" s="1">
        <v>2.27</v>
      </c>
      <c r="O107" s="1">
        <v>2.2400000000000002</v>
      </c>
      <c r="P107" s="1">
        <v>2.2200000000000002</v>
      </c>
      <c r="Q107" s="1">
        <v>2.1800000000000002</v>
      </c>
      <c r="R107" s="1">
        <v>2.15</v>
      </c>
      <c r="S107" s="1">
        <v>2.12</v>
      </c>
      <c r="T107" s="1">
        <v>2.09</v>
      </c>
      <c r="U107" s="1">
        <v>2.0699999999999998</v>
      </c>
      <c r="V107" s="1">
        <v>2.04</v>
      </c>
      <c r="Y107">
        <f t="shared" si="34"/>
        <v>2.3276190476190473</v>
      </c>
    </row>
    <row r="108" spans="1:25" x14ac:dyDescent="0.35">
      <c r="A108" s="1"/>
      <c r="B108" s="1">
        <f>B107-2.328</f>
        <v>0.34200000000000008</v>
      </c>
      <c r="C108" s="1">
        <f t="shared" ref="C108:V108" si="54">C107-2.328</f>
        <v>0.29200000000000026</v>
      </c>
      <c r="D108" s="1">
        <f t="shared" si="54"/>
        <v>0.25200000000000022</v>
      </c>
      <c r="E108" s="1">
        <f t="shared" si="54"/>
        <v>0.21200000000000019</v>
      </c>
      <c r="F108" s="1">
        <f t="shared" si="54"/>
        <v>0.17200000000000015</v>
      </c>
      <c r="G108" s="1">
        <f t="shared" si="54"/>
        <v>0.13200000000000012</v>
      </c>
      <c r="H108" s="1">
        <f t="shared" si="54"/>
        <v>9.2000000000000082E-2</v>
      </c>
      <c r="I108" s="1">
        <f t="shared" si="54"/>
        <v>6.2000000000000277E-2</v>
      </c>
      <c r="J108" s="1">
        <f t="shared" si="54"/>
        <v>3.2000000000000028E-2</v>
      </c>
      <c r="K108" s="1">
        <f t="shared" si="54"/>
        <v>1.2000000000000011E-2</v>
      </c>
      <c r="L108" s="1">
        <f t="shared" si="54"/>
        <v>-8.0000000000000071E-3</v>
      </c>
      <c r="M108" s="1">
        <f t="shared" si="54"/>
        <v>-2.8000000000000025E-2</v>
      </c>
      <c r="N108" s="1">
        <f t="shared" si="54"/>
        <v>-5.7999999999999829E-2</v>
      </c>
      <c r="O108" s="1">
        <f t="shared" si="54"/>
        <v>-8.7999999999999634E-2</v>
      </c>
      <c r="P108" s="1">
        <f t="shared" si="54"/>
        <v>-0.10799999999999965</v>
      </c>
      <c r="Q108" s="1">
        <f t="shared" si="54"/>
        <v>-0.14799999999999969</v>
      </c>
      <c r="R108" s="1">
        <f t="shared" si="54"/>
        <v>-0.17799999999999994</v>
      </c>
      <c r="S108" s="1">
        <f t="shared" si="54"/>
        <v>-0.20799999999999974</v>
      </c>
      <c r="T108" s="1">
        <f t="shared" si="54"/>
        <v>-0.23799999999999999</v>
      </c>
      <c r="U108" s="1">
        <f t="shared" si="54"/>
        <v>-0.25800000000000001</v>
      </c>
      <c r="V108" s="1">
        <f t="shared" si="54"/>
        <v>-0.28799999999999981</v>
      </c>
    </row>
    <row r="109" spans="1:25" x14ac:dyDescent="0.35">
      <c r="A109" s="1" t="s">
        <v>54</v>
      </c>
      <c r="B109" s="1">
        <v>2.72</v>
      </c>
      <c r="C109" s="1">
        <v>2.68</v>
      </c>
      <c r="D109" s="1">
        <v>2.64</v>
      </c>
      <c r="E109" s="1">
        <v>2.61</v>
      </c>
      <c r="F109" s="1">
        <v>2.59</v>
      </c>
      <c r="G109" s="1">
        <v>2.57</v>
      </c>
      <c r="H109" s="1">
        <v>2.56</v>
      </c>
      <c r="I109" s="1">
        <v>2.56</v>
      </c>
      <c r="J109" s="1">
        <v>2.57</v>
      </c>
      <c r="K109" s="1">
        <v>2.58</v>
      </c>
      <c r="L109" s="1">
        <v>2.58</v>
      </c>
      <c r="M109" s="1">
        <v>2.58</v>
      </c>
      <c r="N109" s="1">
        <v>2.57</v>
      </c>
      <c r="O109" s="1">
        <v>2.56</v>
      </c>
      <c r="P109" s="1">
        <v>2.5299999999999998</v>
      </c>
      <c r="Q109" s="1">
        <v>2.4900000000000002</v>
      </c>
      <c r="R109" s="1">
        <v>2.4500000000000002</v>
      </c>
      <c r="S109" s="1">
        <v>2.42</v>
      </c>
      <c r="T109" s="1">
        <v>2.38</v>
      </c>
      <c r="U109" s="1">
        <v>2.35</v>
      </c>
      <c r="V109" s="1">
        <v>2.3199999999999998</v>
      </c>
      <c r="Y109">
        <f t="shared" si="34"/>
        <v>2.5385714285714291</v>
      </c>
    </row>
    <row r="110" spans="1:25" x14ac:dyDescent="0.35">
      <c r="A110" s="1"/>
      <c r="B110" s="1">
        <f>B109-2.536</f>
        <v>0.18400000000000016</v>
      </c>
      <c r="C110" s="1">
        <f t="shared" ref="C110:V110" si="55">C109-2.536</f>
        <v>0.14400000000000013</v>
      </c>
      <c r="D110" s="1">
        <f t="shared" si="55"/>
        <v>0.10400000000000009</v>
      </c>
      <c r="E110" s="1">
        <f t="shared" si="55"/>
        <v>7.3999999999999844E-2</v>
      </c>
      <c r="F110" s="1">
        <f t="shared" si="55"/>
        <v>5.3999999999999826E-2</v>
      </c>
      <c r="G110" s="1">
        <f t="shared" si="55"/>
        <v>3.3999999999999808E-2</v>
      </c>
      <c r="H110" s="1">
        <f t="shared" si="55"/>
        <v>2.4000000000000021E-2</v>
      </c>
      <c r="I110" s="1">
        <f t="shared" si="55"/>
        <v>2.4000000000000021E-2</v>
      </c>
      <c r="J110" s="1">
        <f t="shared" si="55"/>
        <v>3.3999999999999808E-2</v>
      </c>
      <c r="K110" s="1">
        <f t="shared" si="55"/>
        <v>4.4000000000000039E-2</v>
      </c>
      <c r="L110" s="1">
        <f t="shared" si="55"/>
        <v>4.4000000000000039E-2</v>
      </c>
      <c r="M110" s="1">
        <f t="shared" si="55"/>
        <v>4.4000000000000039E-2</v>
      </c>
      <c r="N110" s="1">
        <f t="shared" si="55"/>
        <v>3.3999999999999808E-2</v>
      </c>
      <c r="O110" s="1">
        <f t="shared" si="55"/>
        <v>2.4000000000000021E-2</v>
      </c>
      <c r="P110" s="1">
        <f t="shared" si="55"/>
        <v>-6.0000000000002274E-3</v>
      </c>
      <c r="Q110" s="1">
        <f t="shared" si="55"/>
        <v>-4.5999999999999819E-2</v>
      </c>
      <c r="R110" s="1">
        <f t="shared" si="55"/>
        <v>-8.5999999999999854E-2</v>
      </c>
      <c r="S110" s="1">
        <f t="shared" si="55"/>
        <v>-0.1160000000000001</v>
      </c>
      <c r="T110" s="1">
        <f t="shared" si="55"/>
        <v>-0.15600000000000014</v>
      </c>
      <c r="U110" s="1">
        <f t="shared" si="55"/>
        <v>-0.18599999999999994</v>
      </c>
      <c r="V110" s="1">
        <f t="shared" si="55"/>
        <v>-0.21600000000000019</v>
      </c>
    </row>
    <row r="111" spans="1:25" x14ac:dyDescent="0.35">
      <c r="A111" s="1" t="s">
        <v>55</v>
      </c>
      <c r="B111" s="1">
        <v>5.81</v>
      </c>
      <c r="C111" s="1">
        <v>5.8</v>
      </c>
      <c r="D111" s="1">
        <v>5.78</v>
      </c>
      <c r="E111" s="1">
        <v>5.76</v>
      </c>
      <c r="F111" s="1">
        <v>5.74</v>
      </c>
      <c r="G111" s="1">
        <v>5.71</v>
      </c>
      <c r="H111" s="1">
        <v>5.67</v>
      </c>
      <c r="I111" s="1">
        <v>5.64</v>
      </c>
      <c r="J111" s="1">
        <v>5.6</v>
      </c>
      <c r="K111" s="1">
        <v>5.56</v>
      </c>
      <c r="L111" s="1">
        <v>5.52</v>
      </c>
      <c r="M111" s="1">
        <v>5.47</v>
      </c>
      <c r="N111" s="1">
        <v>5.42</v>
      </c>
      <c r="O111" s="1">
        <v>5.37</v>
      </c>
      <c r="P111" s="1">
        <v>5.31</v>
      </c>
      <c r="Q111" s="1">
        <v>5.24</v>
      </c>
      <c r="R111" s="1">
        <v>5.18</v>
      </c>
      <c r="S111" s="1">
        <v>5.12</v>
      </c>
      <c r="T111" s="1">
        <v>5.05</v>
      </c>
      <c r="U111" s="1">
        <v>4.99</v>
      </c>
      <c r="V111" s="1">
        <v>4.92</v>
      </c>
      <c r="Y111">
        <f t="shared" si="34"/>
        <v>5.4600000000000009</v>
      </c>
    </row>
    <row r="112" spans="1:25" x14ac:dyDescent="0.35">
      <c r="A112" s="1"/>
      <c r="B112" s="1">
        <f>B111-5.46</f>
        <v>0.34999999999999964</v>
      </c>
      <c r="C112" s="1">
        <f t="shared" ref="C112:V112" si="56">C111-5.46</f>
        <v>0.33999999999999986</v>
      </c>
      <c r="D112" s="1">
        <f t="shared" si="56"/>
        <v>0.32000000000000028</v>
      </c>
      <c r="E112" s="1">
        <f t="shared" si="56"/>
        <v>0.29999999999999982</v>
      </c>
      <c r="F112" s="1">
        <f t="shared" si="56"/>
        <v>0.28000000000000025</v>
      </c>
      <c r="G112" s="1">
        <f t="shared" si="56"/>
        <v>0.25</v>
      </c>
      <c r="H112" s="1">
        <f t="shared" si="56"/>
        <v>0.20999999999999996</v>
      </c>
      <c r="I112" s="1">
        <f t="shared" si="56"/>
        <v>0.17999999999999972</v>
      </c>
      <c r="J112" s="1">
        <f t="shared" si="56"/>
        <v>0.13999999999999968</v>
      </c>
      <c r="K112" s="1">
        <f t="shared" si="56"/>
        <v>9.9999999999999645E-2</v>
      </c>
      <c r="L112" s="1">
        <f t="shared" si="56"/>
        <v>5.9999999999999609E-2</v>
      </c>
      <c r="M112" s="1">
        <f t="shared" si="56"/>
        <v>9.9999999999997868E-3</v>
      </c>
      <c r="N112" s="1">
        <f t="shared" si="56"/>
        <v>-4.0000000000000036E-2</v>
      </c>
      <c r="O112" s="1">
        <f t="shared" si="56"/>
        <v>-8.9999999999999858E-2</v>
      </c>
      <c r="P112" s="1">
        <f t="shared" si="56"/>
        <v>-0.15000000000000036</v>
      </c>
      <c r="Q112" s="1">
        <f t="shared" si="56"/>
        <v>-0.21999999999999975</v>
      </c>
      <c r="R112" s="1">
        <f t="shared" si="56"/>
        <v>-0.28000000000000025</v>
      </c>
      <c r="S112" s="1">
        <f t="shared" si="56"/>
        <v>-0.33999999999999986</v>
      </c>
      <c r="T112" s="1">
        <f t="shared" si="56"/>
        <v>-0.41000000000000014</v>
      </c>
      <c r="U112" s="1">
        <f t="shared" si="56"/>
        <v>-0.46999999999999975</v>
      </c>
      <c r="V112" s="1">
        <f t="shared" si="56"/>
        <v>-0.54</v>
      </c>
    </row>
    <row r="113" spans="1:25" x14ac:dyDescent="0.35">
      <c r="A113" s="1" t="s">
        <v>56</v>
      </c>
      <c r="B113" s="1">
        <v>2.89</v>
      </c>
      <c r="C113" s="1">
        <v>2.87</v>
      </c>
      <c r="D113" s="1">
        <v>2.83</v>
      </c>
      <c r="E113" s="1">
        <v>2.78</v>
      </c>
      <c r="F113" s="1">
        <v>2.72</v>
      </c>
      <c r="G113" s="1">
        <v>2.66</v>
      </c>
      <c r="H113" s="1">
        <v>2.59</v>
      </c>
      <c r="I113" s="1">
        <v>2.5299999999999998</v>
      </c>
      <c r="J113" s="1">
        <v>2.4700000000000002</v>
      </c>
      <c r="K113" s="1">
        <v>2.41</v>
      </c>
      <c r="L113" s="1">
        <v>2.36</v>
      </c>
      <c r="M113" s="1">
        <v>2.3199999999999998</v>
      </c>
      <c r="N113" s="1">
        <v>2.29</v>
      </c>
      <c r="O113" s="1">
        <v>2.2599999999999998</v>
      </c>
      <c r="P113" s="1">
        <v>2.23</v>
      </c>
      <c r="Q113" s="1">
        <v>2.21</v>
      </c>
      <c r="R113" s="1">
        <v>2.19</v>
      </c>
      <c r="S113" s="1">
        <v>2.17</v>
      </c>
      <c r="T113" s="1">
        <v>2.15</v>
      </c>
      <c r="U113" s="1">
        <v>2.13</v>
      </c>
      <c r="V113" s="1">
        <v>2.11</v>
      </c>
      <c r="Y113">
        <f t="shared" si="34"/>
        <v>2.4366666666666665</v>
      </c>
    </row>
    <row r="114" spans="1:25" x14ac:dyDescent="0.35">
      <c r="A114" s="1"/>
      <c r="B114" s="1">
        <f>B113-2.437</f>
        <v>0.45300000000000029</v>
      </c>
      <c r="C114" s="1">
        <f t="shared" ref="C114:V114" si="57">C113-2.437</f>
        <v>0.43300000000000027</v>
      </c>
      <c r="D114" s="1">
        <f t="shared" si="57"/>
        <v>0.39300000000000024</v>
      </c>
      <c r="E114" s="1">
        <f t="shared" si="57"/>
        <v>0.34299999999999997</v>
      </c>
      <c r="F114" s="1">
        <f t="shared" si="57"/>
        <v>0.28300000000000036</v>
      </c>
      <c r="G114" s="1">
        <f t="shared" si="57"/>
        <v>0.22300000000000031</v>
      </c>
      <c r="H114" s="1">
        <f t="shared" si="57"/>
        <v>0.15300000000000002</v>
      </c>
      <c r="I114" s="1">
        <f t="shared" si="57"/>
        <v>9.2999999999999972E-2</v>
      </c>
      <c r="J114" s="1">
        <f t="shared" si="57"/>
        <v>3.3000000000000362E-2</v>
      </c>
      <c r="K114" s="1">
        <f t="shared" si="57"/>
        <v>-2.6999999999999691E-2</v>
      </c>
      <c r="L114" s="1">
        <f t="shared" si="57"/>
        <v>-7.6999999999999957E-2</v>
      </c>
      <c r="M114" s="1">
        <f t="shared" si="57"/>
        <v>-0.11699999999999999</v>
      </c>
      <c r="N114" s="1">
        <f t="shared" si="57"/>
        <v>-0.1469999999999998</v>
      </c>
      <c r="O114" s="1">
        <f t="shared" si="57"/>
        <v>-0.17700000000000005</v>
      </c>
      <c r="P114" s="1">
        <f t="shared" si="57"/>
        <v>-0.20699999999999985</v>
      </c>
      <c r="Q114" s="1">
        <f t="shared" si="57"/>
        <v>-0.22699999999999987</v>
      </c>
      <c r="R114" s="1">
        <f t="shared" si="57"/>
        <v>-0.24699999999999989</v>
      </c>
      <c r="S114" s="1">
        <f t="shared" si="57"/>
        <v>-0.2669999999999999</v>
      </c>
      <c r="T114" s="1">
        <f t="shared" si="57"/>
        <v>-0.28699999999999992</v>
      </c>
      <c r="U114" s="1">
        <f t="shared" si="57"/>
        <v>-0.30699999999999994</v>
      </c>
      <c r="V114" s="1">
        <f t="shared" si="57"/>
        <v>-0.32699999999999996</v>
      </c>
    </row>
    <row r="115" spans="1:25" x14ac:dyDescent="0.35">
      <c r="A115" s="1" t="s">
        <v>57</v>
      </c>
      <c r="B115" s="1">
        <v>3.88</v>
      </c>
      <c r="C115" s="1">
        <v>3.72</v>
      </c>
      <c r="D115" s="1">
        <v>3.58</v>
      </c>
      <c r="E115" s="1">
        <v>3.43</v>
      </c>
      <c r="F115" s="1">
        <v>3.29</v>
      </c>
      <c r="G115" s="1">
        <v>3.15</v>
      </c>
      <c r="H115" s="1">
        <v>3.01</v>
      </c>
      <c r="I115" s="1">
        <v>2.87</v>
      </c>
      <c r="J115" s="1">
        <v>2.74</v>
      </c>
      <c r="K115" s="1">
        <v>2.61</v>
      </c>
      <c r="L115" s="1">
        <v>2.4900000000000002</v>
      </c>
      <c r="M115" s="1">
        <v>2.38</v>
      </c>
      <c r="N115" s="1">
        <v>2.29</v>
      </c>
      <c r="O115" s="1">
        <v>2.2200000000000002</v>
      </c>
      <c r="P115" s="1">
        <v>2.16</v>
      </c>
      <c r="Q115" s="1">
        <v>2.12</v>
      </c>
      <c r="R115" s="1">
        <v>2.08</v>
      </c>
      <c r="S115" s="1">
        <v>2.0499999999999998</v>
      </c>
      <c r="T115" s="1">
        <v>2.02</v>
      </c>
      <c r="U115" s="1">
        <v>2</v>
      </c>
      <c r="V115" s="1">
        <v>1.97</v>
      </c>
      <c r="Y115">
        <f t="shared" si="34"/>
        <v>2.6695238095238087</v>
      </c>
    </row>
    <row r="116" spans="1:25" x14ac:dyDescent="0.35">
      <c r="A116" s="1"/>
      <c r="B116" s="1">
        <f>B115-2.67</f>
        <v>1.21</v>
      </c>
      <c r="C116" s="1">
        <f t="shared" ref="C116:V116" si="58">C115-2.67</f>
        <v>1.0500000000000003</v>
      </c>
      <c r="D116" s="1">
        <f t="shared" si="58"/>
        <v>0.91000000000000014</v>
      </c>
      <c r="E116" s="1">
        <f t="shared" si="58"/>
        <v>0.76000000000000023</v>
      </c>
      <c r="F116" s="1">
        <f t="shared" si="58"/>
        <v>0.62000000000000011</v>
      </c>
      <c r="G116" s="1">
        <f t="shared" si="58"/>
        <v>0.48</v>
      </c>
      <c r="H116" s="1">
        <f t="shared" si="58"/>
        <v>0.33999999999999986</v>
      </c>
      <c r="I116" s="1">
        <f t="shared" si="58"/>
        <v>0.20000000000000018</v>
      </c>
      <c r="J116" s="1">
        <f t="shared" si="58"/>
        <v>7.0000000000000284E-2</v>
      </c>
      <c r="K116" s="1">
        <f t="shared" si="58"/>
        <v>-6.0000000000000053E-2</v>
      </c>
      <c r="L116" s="1">
        <f t="shared" si="58"/>
        <v>-0.17999999999999972</v>
      </c>
      <c r="M116" s="1">
        <f t="shared" si="58"/>
        <v>-0.29000000000000004</v>
      </c>
      <c r="N116" s="1">
        <f t="shared" si="58"/>
        <v>-0.37999999999999989</v>
      </c>
      <c r="O116" s="1">
        <f t="shared" si="58"/>
        <v>-0.44999999999999973</v>
      </c>
      <c r="P116" s="1">
        <f t="shared" si="58"/>
        <v>-0.50999999999999979</v>
      </c>
      <c r="Q116" s="1">
        <f t="shared" si="58"/>
        <v>-0.54999999999999982</v>
      </c>
      <c r="R116" s="1">
        <f t="shared" si="58"/>
        <v>-0.58999999999999986</v>
      </c>
      <c r="S116" s="1">
        <f t="shared" si="58"/>
        <v>-0.62000000000000011</v>
      </c>
      <c r="T116" s="1">
        <f t="shared" si="58"/>
        <v>-0.64999999999999991</v>
      </c>
      <c r="U116" s="1">
        <f t="shared" si="58"/>
        <v>-0.66999999999999993</v>
      </c>
      <c r="V116" s="1">
        <f t="shared" si="58"/>
        <v>-0.7</v>
      </c>
    </row>
    <row r="117" spans="1:25" x14ac:dyDescent="0.35">
      <c r="A117" s="1" t="s">
        <v>58</v>
      </c>
      <c r="B117" s="1">
        <v>1.71</v>
      </c>
      <c r="C117" s="1">
        <v>1.73</v>
      </c>
      <c r="D117" s="1">
        <v>1.75</v>
      </c>
      <c r="E117" s="1">
        <v>1.73</v>
      </c>
      <c r="F117" s="1">
        <v>1.71</v>
      </c>
      <c r="G117" s="1">
        <v>1.72</v>
      </c>
      <c r="H117" s="1">
        <v>1.72</v>
      </c>
      <c r="I117" s="1">
        <v>1.77</v>
      </c>
      <c r="J117" s="1">
        <v>1.79</v>
      </c>
      <c r="K117" s="1">
        <v>1.8</v>
      </c>
      <c r="L117" s="1">
        <v>1.76</v>
      </c>
      <c r="M117" s="1">
        <v>1.76</v>
      </c>
      <c r="N117" s="1">
        <v>1.77</v>
      </c>
      <c r="O117" s="1">
        <v>1.76</v>
      </c>
      <c r="P117" s="1">
        <v>1.75</v>
      </c>
      <c r="Q117" s="1">
        <v>1.74</v>
      </c>
      <c r="R117" s="1">
        <v>1.75</v>
      </c>
      <c r="S117" s="1">
        <v>1.75</v>
      </c>
      <c r="T117" s="1">
        <v>1.75</v>
      </c>
      <c r="U117" s="1">
        <v>1.76</v>
      </c>
      <c r="V117" s="1">
        <v>1.76</v>
      </c>
      <c r="Y117">
        <f t="shared" si="34"/>
        <v>1.7495238095238093</v>
      </c>
    </row>
    <row r="118" spans="1:25" x14ac:dyDescent="0.35">
      <c r="A118" s="1"/>
      <c r="B118" s="1">
        <f>B117-1.75</f>
        <v>-4.0000000000000036E-2</v>
      </c>
      <c r="C118" s="1">
        <f t="shared" ref="C118:V118" si="59">C117-1.75</f>
        <v>-2.0000000000000018E-2</v>
      </c>
      <c r="D118" s="1">
        <f t="shared" si="59"/>
        <v>0</v>
      </c>
      <c r="E118" s="1">
        <f t="shared" si="59"/>
        <v>-2.0000000000000018E-2</v>
      </c>
      <c r="F118" s="1">
        <f t="shared" si="59"/>
        <v>-4.0000000000000036E-2</v>
      </c>
      <c r="G118" s="1">
        <f t="shared" si="59"/>
        <v>-3.0000000000000027E-2</v>
      </c>
      <c r="H118" s="1">
        <f t="shared" si="59"/>
        <v>-3.0000000000000027E-2</v>
      </c>
      <c r="I118" s="1">
        <f t="shared" si="59"/>
        <v>2.0000000000000018E-2</v>
      </c>
      <c r="J118" s="1">
        <f t="shared" si="59"/>
        <v>4.0000000000000036E-2</v>
      </c>
      <c r="K118" s="1">
        <f t="shared" si="59"/>
        <v>5.0000000000000044E-2</v>
      </c>
      <c r="L118" s="1">
        <f t="shared" si="59"/>
        <v>1.0000000000000009E-2</v>
      </c>
      <c r="M118" s="1">
        <f t="shared" si="59"/>
        <v>1.0000000000000009E-2</v>
      </c>
      <c r="N118" s="1">
        <f t="shared" si="59"/>
        <v>2.0000000000000018E-2</v>
      </c>
      <c r="O118" s="1">
        <f t="shared" si="59"/>
        <v>1.0000000000000009E-2</v>
      </c>
      <c r="P118" s="1">
        <f t="shared" si="59"/>
        <v>0</v>
      </c>
      <c r="Q118" s="1">
        <f t="shared" si="59"/>
        <v>-1.0000000000000009E-2</v>
      </c>
      <c r="R118" s="1">
        <f t="shared" si="59"/>
        <v>0</v>
      </c>
      <c r="S118" s="1">
        <f t="shared" si="59"/>
        <v>0</v>
      </c>
      <c r="T118" s="1">
        <f t="shared" si="59"/>
        <v>0</v>
      </c>
      <c r="U118" s="1">
        <f t="shared" si="59"/>
        <v>1.0000000000000009E-2</v>
      </c>
      <c r="V118" s="1">
        <f t="shared" si="59"/>
        <v>1.0000000000000009E-2</v>
      </c>
    </row>
    <row r="119" spans="1:25" x14ac:dyDescent="0.35">
      <c r="A119" s="1" t="s">
        <v>59</v>
      </c>
      <c r="B119" s="1">
        <v>1.96</v>
      </c>
      <c r="C119" s="1">
        <v>1.95</v>
      </c>
      <c r="D119" s="1">
        <v>1.98</v>
      </c>
      <c r="E119" s="1">
        <v>2.02</v>
      </c>
      <c r="F119" s="1">
        <v>2.0499999999999998</v>
      </c>
      <c r="G119" s="1">
        <v>2.09</v>
      </c>
      <c r="H119" s="1">
        <v>2.11</v>
      </c>
      <c r="I119" s="1">
        <v>2.12</v>
      </c>
      <c r="J119" s="1">
        <v>2.13</v>
      </c>
      <c r="K119" s="1">
        <v>2.12</v>
      </c>
      <c r="L119" s="1">
        <v>2.1</v>
      </c>
      <c r="M119" s="1">
        <v>2.0699999999999998</v>
      </c>
      <c r="N119" s="1">
        <v>2.0499999999999998</v>
      </c>
      <c r="O119" s="1">
        <v>2.0299999999999998</v>
      </c>
      <c r="P119" s="1">
        <v>2.0099999999999998</v>
      </c>
      <c r="Q119" s="1">
        <v>1.99</v>
      </c>
      <c r="R119" s="1">
        <v>1.98</v>
      </c>
      <c r="S119" s="1">
        <v>1.97</v>
      </c>
      <c r="T119" s="1">
        <v>1.96</v>
      </c>
      <c r="U119" s="1">
        <v>1.95</v>
      </c>
      <c r="V119" s="1">
        <v>1.94</v>
      </c>
      <c r="Y119">
        <f t="shared" si="34"/>
        <v>2.0276190476190479</v>
      </c>
    </row>
    <row r="120" spans="1:25" x14ac:dyDescent="0.35">
      <c r="A120" s="1"/>
      <c r="B120" s="1">
        <f>B119-2.028</f>
        <v>-6.800000000000006E-2</v>
      </c>
      <c r="C120" s="1">
        <f t="shared" ref="C120:V120" si="60">C119-2.028</f>
        <v>-7.8000000000000069E-2</v>
      </c>
      <c r="D120" s="1">
        <f t="shared" si="60"/>
        <v>-4.8000000000000043E-2</v>
      </c>
      <c r="E120" s="1">
        <f t="shared" si="60"/>
        <v>-8.0000000000000071E-3</v>
      </c>
      <c r="F120" s="1">
        <f t="shared" si="60"/>
        <v>2.1999999999999797E-2</v>
      </c>
      <c r="G120" s="1">
        <f t="shared" si="60"/>
        <v>6.1999999999999833E-2</v>
      </c>
      <c r="H120" s="1">
        <f t="shared" si="60"/>
        <v>8.1999999999999851E-2</v>
      </c>
      <c r="I120" s="1">
        <f t="shared" si="60"/>
        <v>9.2000000000000082E-2</v>
      </c>
      <c r="J120" s="1">
        <f t="shared" si="60"/>
        <v>0.10199999999999987</v>
      </c>
      <c r="K120" s="1">
        <f t="shared" si="60"/>
        <v>9.2000000000000082E-2</v>
      </c>
      <c r="L120" s="1">
        <f t="shared" si="60"/>
        <v>7.2000000000000064E-2</v>
      </c>
      <c r="M120" s="1">
        <f t="shared" si="60"/>
        <v>4.1999999999999815E-2</v>
      </c>
      <c r="N120" s="1">
        <f t="shared" si="60"/>
        <v>2.1999999999999797E-2</v>
      </c>
      <c r="O120" s="1">
        <f t="shared" si="60"/>
        <v>1.9999999999997797E-3</v>
      </c>
      <c r="P120" s="1">
        <f t="shared" si="60"/>
        <v>-1.8000000000000238E-2</v>
      </c>
      <c r="Q120" s="1">
        <f t="shared" si="60"/>
        <v>-3.8000000000000034E-2</v>
      </c>
      <c r="R120" s="1">
        <f t="shared" si="60"/>
        <v>-4.8000000000000043E-2</v>
      </c>
      <c r="S120" s="1">
        <f t="shared" si="60"/>
        <v>-5.8000000000000052E-2</v>
      </c>
      <c r="T120" s="1">
        <f t="shared" si="60"/>
        <v>-6.800000000000006E-2</v>
      </c>
      <c r="U120" s="1">
        <f t="shared" si="60"/>
        <v>-7.8000000000000069E-2</v>
      </c>
      <c r="V120" s="1">
        <f t="shared" si="60"/>
        <v>-8.8000000000000078E-2</v>
      </c>
    </row>
    <row r="121" spans="1:25" x14ac:dyDescent="0.35">
      <c r="A121" s="1" t="s">
        <v>60</v>
      </c>
      <c r="B121" s="1">
        <v>6.08</v>
      </c>
      <c r="C121" s="1">
        <v>6.06</v>
      </c>
      <c r="D121" s="1">
        <v>6.04</v>
      </c>
      <c r="E121" s="1">
        <v>6.01</v>
      </c>
      <c r="F121" s="1">
        <v>5.99</v>
      </c>
      <c r="G121" s="1">
        <v>5.96</v>
      </c>
      <c r="H121" s="1">
        <v>5.93</v>
      </c>
      <c r="I121" s="1">
        <v>5.9</v>
      </c>
      <c r="J121" s="1">
        <v>5.87</v>
      </c>
      <c r="K121" s="1">
        <v>5.84</v>
      </c>
      <c r="L121" s="1">
        <v>5.8</v>
      </c>
      <c r="M121" s="1">
        <v>5.76</v>
      </c>
      <c r="N121" s="1">
        <v>5.71</v>
      </c>
      <c r="O121" s="1">
        <v>5.65</v>
      </c>
      <c r="P121" s="1">
        <v>5.59</v>
      </c>
      <c r="Q121" s="1">
        <v>5.53</v>
      </c>
      <c r="R121" s="1">
        <v>5.46</v>
      </c>
      <c r="S121" s="1">
        <v>5.39</v>
      </c>
      <c r="T121" s="1">
        <v>5.32</v>
      </c>
      <c r="U121" s="1">
        <v>5.25</v>
      </c>
      <c r="V121" s="1">
        <v>5.18</v>
      </c>
      <c r="Y121">
        <f t="shared" si="34"/>
        <v>5.7295238095238092</v>
      </c>
    </row>
    <row r="122" spans="1:25" x14ac:dyDescent="0.35">
      <c r="A122" s="1"/>
      <c r="B122" s="1">
        <f>B121-5.73</f>
        <v>0.34999999999999964</v>
      </c>
      <c r="C122" s="1">
        <f t="shared" ref="C122:V122" si="61">C121-5.73</f>
        <v>0.32999999999999918</v>
      </c>
      <c r="D122" s="1">
        <f t="shared" si="61"/>
        <v>0.30999999999999961</v>
      </c>
      <c r="E122" s="1">
        <f t="shared" si="61"/>
        <v>0.27999999999999936</v>
      </c>
      <c r="F122" s="1">
        <f t="shared" si="61"/>
        <v>0.25999999999999979</v>
      </c>
      <c r="G122" s="1">
        <f t="shared" si="61"/>
        <v>0.22999999999999954</v>
      </c>
      <c r="H122" s="1">
        <f t="shared" si="61"/>
        <v>0.19999999999999929</v>
      </c>
      <c r="I122" s="1">
        <f t="shared" si="61"/>
        <v>0.16999999999999993</v>
      </c>
      <c r="J122" s="1">
        <f t="shared" si="61"/>
        <v>0.13999999999999968</v>
      </c>
      <c r="K122" s="1">
        <f t="shared" si="61"/>
        <v>0.10999999999999943</v>
      </c>
      <c r="L122" s="1">
        <f t="shared" si="61"/>
        <v>6.9999999999999396E-2</v>
      </c>
      <c r="M122" s="1">
        <f t="shared" si="61"/>
        <v>2.9999999999999361E-2</v>
      </c>
      <c r="N122" s="1">
        <f t="shared" si="61"/>
        <v>-2.0000000000000462E-2</v>
      </c>
      <c r="O122" s="1">
        <f t="shared" si="61"/>
        <v>-8.0000000000000071E-2</v>
      </c>
      <c r="P122" s="1">
        <f t="shared" si="61"/>
        <v>-0.14000000000000057</v>
      </c>
      <c r="Q122" s="1">
        <f t="shared" si="61"/>
        <v>-0.20000000000000018</v>
      </c>
      <c r="R122" s="1">
        <f t="shared" si="61"/>
        <v>-0.27000000000000046</v>
      </c>
      <c r="S122" s="1">
        <f t="shared" si="61"/>
        <v>-0.34000000000000075</v>
      </c>
      <c r="T122" s="1">
        <f t="shared" si="61"/>
        <v>-0.41000000000000014</v>
      </c>
      <c r="U122" s="1">
        <f t="shared" si="61"/>
        <v>-0.48000000000000043</v>
      </c>
      <c r="V122" s="1">
        <f t="shared" si="61"/>
        <v>-0.55000000000000071</v>
      </c>
    </row>
    <row r="123" spans="1:25" x14ac:dyDescent="0.35">
      <c r="A123" s="1" t="s">
        <v>61</v>
      </c>
      <c r="B123" s="1">
        <v>1.99</v>
      </c>
      <c r="C123" s="1">
        <v>1.99</v>
      </c>
      <c r="D123" s="1">
        <v>2</v>
      </c>
      <c r="E123" s="1">
        <v>2</v>
      </c>
      <c r="F123" s="1">
        <v>2</v>
      </c>
      <c r="G123" s="1">
        <v>2</v>
      </c>
      <c r="H123" s="1">
        <v>2</v>
      </c>
      <c r="I123" s="1">
        <v>1.99</v>
      </c>
      <c r="J123" s="1">
        <v>1.99</v>
      </c>
      <c r="K123" s="1">
        <v>1.98</v>
      </c>
      <c r="L123" s="1">
        <v>1.97</v>
      </c>
      <c r="M123" s="1">
        <v>1.96</v>
      </c>
      <c r="N123" s="1">
        <v>1.95</v>
      </c>
      <c r="O123" s="1">
        <v>1.93</v>
      </c>
      <c r="P123" s="1">
        <v>1.92</v>
      </c>
      <c r="Q123" s="1">
        <v>1.91</v>
      </c>
      <c r="R123" s="1">
        <v>1.9</v>
      </c>
      <c r="S123" s="1">
        <v>1.89</v>
      </c>
      <c r="T123" s="1">
        <v>1.88</v>
      </c>
      <c r="U123" s="1">
        <v>1.87</v>
      </c>
      <c r="V123" s="1">
        <v>1.87</v>
      </c>
      <c r="Y123">
        <f t="shared" si="34"/>
        <v>1.951904761904762</v>
      </c>
    </row>
    <row r="124" spans="1:25" x14ac:dyDescent="0.35">
      <c r="A124" s="1"/>
      <c r="B124" s="1">
        <f>B123-1.951</f>
        <v>3.8999999999999924E-2</v>
      </c>
      <c r="C124" s="1">
        <f t="shared" ref="C124:V124" si="62">C123-1.951</f>
        <v>3.8999999999999924E-2</v>
      </c>
      <c r="D124" s="1">
        <f t="shared" si="62"/>
        <v>4.8999999999999932E-2</v>
      </c>
      <c r="E124" s="1">
        <f t="shared" si="62"/>
        <v>4.8999999999999932E-2</v>
      </c>
      <c r="F124" s="1">
        <f t="shared" si="62"/>
        <v>4.8999999999999932E-2</v>
      </c>
      <c r="G124" s="1">
        <f t="shared" si="62"/>
        <v>4.8999999999999932E-2</v>
      </c>
      <c r="H124" s="1">
        <f t="shared" si="62"/>
        <v>4.8999999999999932E-2</v>
      </c>
      <c r="I124" s="1">
        <f t="shared" si="62"/>
        <v>3.8999999999999924E-2</v>
      </c>
      <c r="J124" s="1">
        <f t="shared" si="62"/>
        <v>3.8999999999999924E-2</v>
      </c>
      <c r="K124" s="1">
        <f t="shared" si="62"/>
        <v>2.8999999999999915E-2</v>
      </c>
      <c r="L124" s="1">
        <f t="shared" si="62"/>
        <v>1.8999999999999906E-2</v>
      </c>
      <c r="M124" s="1">
        <f t="shared" si="62"/>
        <v>8.999999999999897E-3</v>
      </c>
      <c r="N124" s="1">
        <f t="shared" si="62"/>
        <v>-1.0000000000001119E-3</v>
      </c>
      <c r="O124" s="1">
        <f t="shared" si="62"/>
        <v>-2.100000000000013E-2</v>
      </c>
      <c r="P124" s="1">
        <f t="shared" si="62"/>
        <v>-3.1000000000000139E-2</v>
      </c>
      <c r="Q124" s="1">
        <f t="shared" si="62"/>
        <v>-4.1000000000000147E-2</v>
      </c>
      <c r="R124" s="1">
        <f t="shared" si="62"/>
        <v>-5.1000000000000156E-2</v>
      </c>
      <c r="S124" s="1">
        <f t="shared" si="62"/>
        <v>-6.1000000000000165E-2</v>
      </c>
      <c r="T124" s="1">
        <f t="shared" si="62"/>
        <v>-7.1000000000000174E-2</v>
      </c>
      <c r="U124" s="1">
        <f t="shared" si="62"/>
        <v>-8.0999999999999961E-2</v>
      </c>
      <c r="V124" s="1">
        <f t="shared" si="62"/>
        <v>-8.0999999999999961E-2</v>
      </c>
    </row>
    <row r="125" spans="1:25" x14ac:dyDescent="0.35">
      <c r="A125" s="1" t="s">
        <v>62</v>
      </c>
      <c r="B125" s="1">
        <v>1.78</v>
      </c>
      <c r="C125" s="1">
        <v>1.75</v>
      </c>
      <c r="D125" s="1">
        <v>1.8</v>
      </c>
      <c r="E125" s="1">
        <v>1.83</v>
      </c>
      <c r="F125" s="1">
        <v>1.84</v>
      </c>
      <c r="G125" s="1">
        <v>1.9</v>
      </c>
      <c r="H125" s="1">
        <v>1.9</v>
      </c>
      <c r="I125" s="1">
        <v>1.96</v>
      </c>
      <c r="J125" s="1">
        <v>1.98</v>
      </c>
      <c r="K125" s="1">
        <v>1.95</v>
      </c>
      <c r="L125" s="1">
        <v>1.88</v>
      </c>
      <c r="M125" s="1">
        <v>1.85</v>
      </c>
      <c r="N125" s="1">
        <v>1.91</v>
      </c>
      <c r="O125" s="1">
        <v>1.87</v>
      </c>
      <c r="P125" s="1">
        <v>1.84</v>
      </c>
      <c r="Q125" s="1">
        <v>1.82</v>
      </c>
      <c r="R125" s="1">
        <v>1.82</v>
      </c>
      <c r="S125" s="1">
        <v>1.83</v>
      </c>
      <c r="T125" s="1">
        <v>1.83</v>
      </c>
      <c r="U125" s="1">
        <v>1.83</v>
      </c>
      <c r="V125" s="1">
        <v>1.83</v>
      </c>
      <c r="Y125">
        <f t="shared" si="34"/>
        <v>1.8571428571428572</v>
      </c>
    </row>
    <row r="126" spans="1:25" x14ac:dyDescent="0.35">
      <c r="A126" s="1"/>
      <c r="B126" s="1">
        <f>B125-1.857</f>
        <v>-7.6999999999999957E-2</v>
      </c>
      <c r="C126" s="1">
        <f t="shared" ref="C126:V126" si="63">C125-1.857</f>
        <v>-0.10699999999999998</v>
      </c>
      <c r="D126" s="1">
        <f t="shared" si="63"/>
        <v>-5.699999999999994E-2</v>
      </c>
      <c r="E126" s="1">
        <f t="shared" si="63"/>
        <v>-2.6999999999999913E-2</v>
      </c>
      <c r="F126" s="1">
        <f t="shared" si="63"/>
        <v>-1.6999999999999904E-2</v>
      </c>
      <c r="G126" s="1">
        <f t="shared" si="63"/>
        <v>4.2999999999999927E-2</v>
      </c>
      <c r="H126" s="1">
        <f t="shared" si="63"/>
        <v>4.2999999999999927E-2</v>
      </c>
      <c r="I126" s="1">
        <f t="shared" si="63"/>
        <v>0.10299999999999998</v>
      </c>
      <c r="J126" s="1">
        <f t="shared" si="63"/>
        <v>0.123</v>
      </c>
      <c r="K126" s="1">
        <f t="shared" si="63"/>
        <v>9.2999999999999972E-2</v>
      </c>
      <c r="L126" s="1">
        <f t="shared" si="63"/>
        <v>2.2999999999999909E-2</v>
      </c>
      <c r="M126" s="1">
        <f t="shared" si="63"/>
        <v>-6.9999999999998952E-3</v>
      </c>
      <c r="N126" s="1">
        <f t="shared" si="63"/>
        <v>5.2999999999999936E-2</v>
      </c>
      <c r="O126" s="1">
        <f t="shared" si="63"/>
        <v>1.3000000000000123E-2</v>
      </c>
      <c r="P126" s="1">
        <f t="shared" si="63"/>
        <v>-1.6999999999999904E-2</v>
      </c>
      <c r="Q126" s="1">
        <f t="shared" si="63"/>
        <v>-3.6999999999999922E-2</v>
      </c>
      <c r="R126" s="1">
        <f t="shared" si="63"/>
        <v>-3.6999999999999922E-2</v>
      </c>
      <c r="S126" s="1">
        <f t="shared" si="63"/>
        <v>-2.6999999999999913E-2</v>
      </c>
      <c r="T126" s="1">
        <f t="shared" si="63"/>
        <v>-2.6999999999999913E-2</v>
      </c>
      <c r="U126" s="1">
        <f t="shared" si="63"/>
        <v>-2.6999999999999913E-2</v>
      </c>
      <c r="V126" s="1">
        <f t="shared" si="63"/>
        <v>-2.6999999999999913E-2</v>
      </c>
    </row>
    <row r="127" spans="1:25" x14ac:dyDescent="0.35">
      <c r="A127" s="1" t="s">
        <v>63</v>
      </c>
      <c r="B127" s="1">
        <v>3.48</v>
      </c>
      <c r="C127" s="1">
        <v>3.29</v>
      </c>
      <c r="D127" s="1">
        <v>3.14</v>
      </c>
      <c r="E127" s="1">
        <v>3.03</v>
      </c>
      <c r="F127" s="1">
        <v>2.95</v>
      </c>
      <c r="G127" s="1">
        <v>2.91</v>
      </c>
      <c r="H127" s="1">
        <v>2.89</v>
      </c>
      <c r="I127" s="1">
        <v>2.89</v>
      </c>
      <c r="J127" s="1">
        <v>2.9</v>
      </c>
      <c r="K127" s="1">
        <v>2.9</v>
      </c>
      <c r="L127" s="1">
        <v>2.9</v>
      </c>
      <c r="M127" s="1">
        <v>2.88</v>
      </c>
      <c r="N127" s="1">
        <v>2.85</v>
      </c>
      <c r="O127" s="1">
        <v>2.8</v>
      </c>
      <c r="P127" s="1">
        <v>2.74</v>
      </c>
      <c r="Q127" s="1">
        <v>2.67</v>
      </c>
      <c r="R127" s="1">
        <v>2.59</v>
      </c>
      <c r="S127" s="1">
        <v>2.52</v>
      </c>
      <c r="T127" s="1">
        <v>2.46</v>
      </c>
      <c r="U127" s="1">
        <v>2.4</v>
      </c>
      <c r="V127" s="1">
        <v>2.35</v>
      </c>
      <c r="Y127">
        <f t="shared" si="34"/>
        <v>2.8352380952380956</v>
      </c>
    </row>
    <row r="128" spans="1:25" x14ac:dyDescent="0.35">
      <c r="A128" s="1"/>
      <c r="B128" s="1">
        <f>B127-2.835</f>
        <v>0.64500000000000002</v>
      </c>
      <c r="C128" s="1">
        <f t="shared" ref="C128:U128" si="64">C127-2.835</f>
        <v>0.45500000000000007</v>
      </c>
      <c r="D128" s="1">
        <f t="shared" si="64"/>
        <v>0.30500000000000016</v>
      </c>
      <c r="E128" s="1">
        <f t="shared" si="64"/>
        <v>0.19499999999999984</v>
      </c>
      <c r="F128" s="1">
        <f t="shared" si="64"/>
        <v>0.11500000000000021</v>
      </c>
      <c r="G128" s="1">
        <f t="shared" si="64"/>
        <v>7.5000000000000178E-2</v>
      </c>
      <c r="H128" s="1">
        <f t="shared" si="64"/>
        <v>5.500000000000016E-2</v>
      </c>
      <c r="I128" s="1">
        <f t="shared" si="64"/>
        <v>5.500000000000016E-2</v>
      </c>
      <c r="J128" s="1">
        <f t="shared" si="64"/>
        <v>6.4999999999999947E-2</v>
      </c>
      <c r="K128" s="1">
        <f t="shared" si="64"/>
        <v>6.4999999999999947E-2</v>
      </c>
      <c r="L128" s="1">
        <f t="shared" si="64"/>
        <v>6.4999999999999947E-2</v>
      </c>
      <c r="M128" s="1">
        <f t="shared" si="64"/>
        <v>4.4999999999999929E-2</v>
      </c>
      <c r="N128" s="1">
        <f t="shared" si="64"/>
        <v>1.5000000000000124E-2</v>
      </c>
      <c r="O128" s="1">
        <f t="shared" si="64"/>
        <v>-3.5000000000000142E-2</v>
      </c>
      <c r="P128" s="1">
        <f t="shared" si="64"/>
        <v>-9.4999999999999751E-2</v>
      </c>
      <c r="Q128" s="1">
        <f t="shared" si="64"/>
        <v>-0.16500000000000004</v>
      </c>
      <c r="R128" s="1">
        <f t="shared" si="64"/>
        <v>-0.24500000000000011</v>
      </c>
      <c r="S128" s="1">
        <f t="shared" si="64"/>
        <v>-0.31499999999999995</v>
      </c>
      <c r="T128" s="1">
        <f t="shared" si="64"/>
        <v>-0.375</v>
      </c>
      <c r="U128" s="1">
        <f t="shared" si="64"/>
        <v>-0.43500000000000005</v>
      </c>
      <c r="V128" s="1">
        <f>V127-2.835</f>
        <v>-0.48499999999999988</v>
      </c>
    </row>
    <row r="129" spans="1:25" x14ac:dyDescent="0.35">
      <c r="A129" s="1" t="s">
        <v>64</v>
      </c>
      <c r="B129" s="1">
        <v>4.4400000000000004</v>
      </c>
      <c r="C129" s="1">
        <v>4.3099999999999996</v>
      </c>
      <c r="D129" s="1">
        <v>4.21</v>
      </c>
      <c r="E129" s="1">
        <v>4.13</v>
      </c>
      <c r="F129" s="1">
        <v>4.07</v>
      </c>
      <c r="G129" s="1">
        <v>4.0199999999999996</v>
      </c>
      <c r="H129" s="1">
        <v>3.98</v>
      </c>
      <c r="I129" s="1">
        <v>3.94</v>
      </c>
      <c r="J129" s="1">
        <v>3.9</v>
      </c>
      <c r="K129" s="1">
        <v>3.86</v>
      </c>
      <c r="L129" s="1">
        <v>3.8</v>
      </c>
      <c r="M129" s="1">
        <v>3.74</v>
      </c>
      <c r="N129" s="1">
        <v>3.68</v>
      </c>
      <c r="O129" s="1">
        <v>3.62</v>
      </c>
      <c r="P129" s="1">
        <v>3.55</v>
      </c>
      <c r="Q129" s="1">
        <v>3.48</v>
      </c>
      <c r="R129" s="1">
        <v>3.41</v>
      </c>
      <c r="S129" s="1">
        <v>3.35</v>
      </c>
      <c r="T129" s="1">
        <v>3.29</v>
      </c>
      <c r="U129" s="1">
        <v>3.23</v>
      </c>
      <c r="V129" s="1">
        <v>3.17</v>
      </c>
      <c r="Y129">
        <f t="shared" si="34"/>
        <v>3.7704761904761903</v>
      </c>
    </row>
    <row r="130" spans="1:25" x14ac:dyDescent="0.35">
      <c r="A130" s="1"/>
      <c r="B130" s="1">
        <f>B129-3.77</f>
        <v>0.67000000000000037</v>
      </c>
      <c r="C130" s="1">
        <f t="shared" ref="C130:V130" si="65">C129-3.77</f>
        <v>0.53999999999999959</v>
      </c>
      <c r="D130" s="1">
        <f t="shared" si="65"/>
        <v>0.43999999999999995</v>
      </c>
      <c r="E130" s="1">
        <f t="shared" si="65"/>
        <v>0.35999999999999988</v>
      </c>
      <c r="F130" s="1">
        <f t="shared" si="65"/>
        <v>0.30000000000000027</v>
      </c>
      <c r="G130" s="1">
        <f t="shared" si="65"/>
        <v>0.24999999999999956</v>
      </c>
      <c r="H130" s="1">
        <f t="shared" si="65"/>
        <v>0.20999999999999996</v>
      </c>
      <c r="I130" s="1">
        <f t="shared" si="65"/>
        <v>0.16999999999999993</v>
      </c>
      <c r="J130" s="1">
        <f t="shared" si="65"/>
        <v>0.12999999999999989</v>
      </c>
      <c r="K130" s="1">
        <f t="shared" si="65"/>
        <v>8.9999999999999858E-2</v>
      </c>
      <c r="L130" s="1">
        <f t="shared" si="65"/>
        <v>2.9999999999999805E-2</v>
      </c>
      <c r="M130" s="1">
        <f t="shared" si="65"/>
        <v>-2.9999999999999805E-2</v>
      </c>
      <c r="N130" s="1">
        <f t="shared" si="65"/>
        <v>-8.9999999999999858E-2</v>
      </c>
      <c r="O130" s="1">
        <f t="shared" si="65"/>
        <v>-0.14999999999999991</v>
      </c>
      <c r="P130" s="1">
        <f t="shared" si="65"/>
        <v>-0.2200000000000002</v>
      </c>
      <c r="Q130" s="1">
        <f t="shared" si="65"/>
        <v>-0.29000000000000004</v>
      </c>
      <c r="R130" s="1">
        <f t="shared" si="65"/>
        <v>-0.35999999999999988</v>
      </c>
      <c r="S130" s="1">
        <f t="shared" si="65"/>
        <v>-0.41999999999999993</v>
      </c>
      <c r="T130" s="1">
        <f t="shared" si="65"/>
        <v>-0.48</v>
      </c>
      <c r="U130" s="1">
        <f t="shared" si="65"/>
        <v>-0.54</v>
      </c>
      <c r="V130" s="1">
        <f t="shared" si="65"/>
        <v>-0.60000000000000009</v>
      </c>
    </row>
    <row r="131" spans="1:25" x14ac:dyDescent="0.35">
      <c r="A131" s="1" t="s">
        <v>65</v>
      </c>
      <c r="B131" s="1">
        <v>5.23</v>
      </c>
      <c r="C131" s="1">
        <v>5.09</v>
      </c>
      <c r="D131" s="1">
        <v>4.97</v>
      </c>
      <c r="E131" s="1">
        <v>4.87</v>
      </c>
      <c r="F131" s="1">
        <v>4.78</v>
      </c>
      <c r="G131" s="1">
        <v>4.7</v>
      </c>
      <c r="H131" s="1">
        <v>4.62</v>
      </c>
      <c r="I131" s="1">
        <v>4.55</v>
      </c>
      <c r="J131" s="1">
        <v>4.49</v>
      </c>
      <c r="K131" s="1">
        <v>4.42</v>
      </c>
      <c r="L131" s="1">
        <v>4.3499999999999996</v>
      </c>
      <c r="M131" s="1">
        <v>4.28</v>
      </c>
      <c r="N131" s="1">
        <v>4.21</v>
      </c>
      <c r="O131" s="1">
        <v>4.1399999999999997</v>
      </c>
      <c r="P131" s="1">
        <v>4.08</v>
      </c>
      <c r="Q131" s="1">
        <v>4.01</v>
      </c>
      <c r="R131" s="1">
        <v>3.94</v>
      </c>
      <c r="S131" s="1">
        <v>3.88</v>
      </c>
      <c r="T131" s="1">
        <v>3.82</v>
      </c>
      <c r="U131" s="1">
        <v>3.75</v>
      </c>
      <c r="V131" s="1">
        <v>3.7</v>
      </c>
      <c r="Y131">
        <f t="shared" si="34"/>
        <v>4.3752380952380951</v>
      </c>
    </row>
    <row r="132" spans="1:25" x14ac:dyDescent="0.35">
      <c r="A132" s="1"/>
      <c r="B132" s="1">
        <f>B131-4.375</f>
        <v>0.85500000000000043</v>
      </c>
      <c r="C132" s="1">
        <f t="shared" ref="C132:V132" si="66">C131-4.375</f>
        <v>0.71499999999999986</v>
      </c>
      <c r="D132" s="1">
        <f t="shared" si="66"/>
        <v>0.59499999999999975</v>
      </c>
      <c r="E132" s="1">
        <f t="shared" si="66"/>
        <v>0.49500000000000011</v>
      </c>
      <c r="F132" s="1">
        <f t="shared" si="66"/>
        <v>0.40500000000000025</v>
      </c>
      <c r="G132" s="1">
        <f t="shared" si="66"/>
        <v>0.32500000000000018</v>
      </c>
      <c r="H132" s="1">
        <f t="shared" si="66"/>
        <v>0.24500000000000011</v>
      </c>
      <c r="I132" s="1">
        <f t="shared" si="66"/>
        <v>0.17499999999999982</v>
      </c>
      <c r="J132" s="1">
        <f t="shared" si="66"/>
        <v>0.11500000000000021</v>
      </c>
      <c r="K132" s="1">
        <f t="shared" si="66"/>
        <v>4.4999999999999929E-2</v>
      </c>
      <c r="L132" s="1">
        <f t="shared" si="66"/>
        <v>-2.5000000000000355E-2</v>
      </c>
      <c r="M132" s="1">
        <f t="shared" si="66"/>
        <v>-9.4999999999999751E-2</v>
      </c>
      <c r="N132" s="1">
        <f t="shared" si="66"/>
        <v>-0.16500000000000004</v>
      </c>
      <c r="O132" s="1">
        <f t="shared" si="66"/>
        <v>-0.23500000000000032</v>
      </c>
      <c r="P132" s="1">
        <f t="shared" si="66"/>
        <v>-0.29499999999999993</v>
      </c>
      <c r="Q132" s="1">
        <f t="shared" si="66"/>
        <v>-0.36500000000000021</v>
      </c>
      <c r="R132" s="1">
        <f t="shared" si="66"/>
        <v>-0.43500000000000005</v>
      </c>
      <c r="S132" s="1">
        <f t="shared" si="66"/>
        <v>-0.49500000000000011</v>
      </c>
      <c r="T132" s="1">
        <f t="shared" si="66"/>
        <v>-0.55500000000000016</v>
      </c>
      <c r="U132" s="1">
        <f t="shared" si="66"/>
        <v>-0.625</v>
      </c>
      <c r="V132" s="1">
        <f t="shared" si="66"/>
        <v>-0.67499999999999982</v>
      </c>
    </row>
    <row r="133" spans="1:25" x14ac:dyDescent="0.35">
      <c r="A133" s="1" t="s">
        <v>66</v>
      </c>
      <c r="B133" s="1">
        <v>2.87</v>
      </c>
      <c r="C133" s="1">
        <v>2.82</v>
      </c>
      <c r="D133" s="1">
        <v>2.77</v>
      </c>
      <c r="E133" s="1">
        <v>2.73</v>
      </c>
      <c r="F133" s="1">
        <v>2.68</v>
      </c>
      <c r="G133" s="1">
        <v>2.65</v>
      </c>
      <c r="H133" s="1">
        <v>2.62</v>
      </c>
      <c r="I133" s="1">
        <v>2.59</v>
      </c>
      <c r="J133" s="1">
        <v>2.57</v>
      </c>
      <c r="K133" s="1">
        <v>2.5499999999999998</v>
      </c>
      <c r="L133" s="1">
        <v>2.5299999999999998</v>
      </c>
      <c r="M133" s="1">
        <v>2.5</v>
      </c>
      <c r="N133" s="1">
        <v>2.48</v>
      </c>
      <c r="O133" s="1">
        <v>2.46</v>
      </c>
      <c r="P133" s="1">
        <v>2.4300000000000002</v>
      </c>
      <c r="Q133" s="1">
        <v>2.4</v>
      </c>
      <c r="R133" s="1">
        <v>2.37</v>
      </c>
      <c r="S133" s="1">
        <v>2.34</v>
      </c>
      <c r="T133" s="1">
        <v>2.31</v>
      </c>
      <c r="U133" s="1">
        <v>2.29</v>
      </c>
      <c r="V133" s="1">
        <v>2.2599999999999998</v>
      </c>
      <c r="Y133">
        <f t="shared" ref="Y133:Y139" si="67">SUM(B133:V133)/21</f>
        <v>2.5342857142857143</v>
      </c>
    </row>
    <row r="134" spans="1:25" x14ac:dyDescent="0.35">
      <c r="A134" s="1"/>
      <c r="B134" s="1">
        <f>B133-2.534</f>
        <v>0.3360000000000003</v>
      </c>
      <c r="C134" s="1">
        <f t="shared" ref="C134:V134" si="68">C133-2.534</f>
        <v>0.28600000000000003</v>
      </c>
      <c r="D134" s="1">
        <f t="shared" si="68"/>
        <v>0.23600000000000021</v>
      </c>
      <c r="E134" s="1">
        <f t="shared" si="68"/>
        <v>0.19600000000000017</v>
      </c>
      <c r="F134" s="1">
        <f t="shared" si="68"/>
        <v>0.14600000000000035</v>
      </c>
      <c r="G134" s="1">
        <f t="shared" si="68"/>
        <v>0.1160000000000001</v>
      </c>
      <c r="H134" s="1">
        <f t="shared" si="68"/>
        <v>8.6000000000000298E-2</v>
      </c>
      <c r="I134" s="1">
        <f t="shared" si="68"/>
        <v>5.600000000000005E-2</v>
      </c>
      <c r="J134" s="1">
        <f t="shared" si="68"/>
        <v>3.6000000000000032E-2</v>
      </c>
      <c r="K134" s="1">
        <f t="shared" si="68"/>
        <v>1.6000000000000014E-2</v>
      </c>
      <c r="L134" s="1">
        <f t="shared" si="68"/>
        <v>-4.0000000000000036E-3</v>
      </c>
      <c r="M134" s="1">
        <f t="shared" si="68"/>
        <v>-3.3999999999999808E-2</v>
      </c>
      <c r="N134" s="1">
        <f t="shared" si="68"/>
        <v>-5.3999999999999826E-2</v>
      </c>
      <c r="O134" s="1">
        <f t="shared" si="68"/>
        <v>-7.3999999999999844E-2</v>
      </c>
      <c r="P134" s="1">
        <f t="shared" si="68"/>
        <v>-0.10399999999999965</v>
      </c>
      <c r="Q134" s="1">
        <f t="shared" si="68"/>
        <v>-0.1339999999999999</v>
      </c>
      <c r="R134" s="1">
        <f t="shared" si="68"/>
        <v>-0.1639999999999997</v>
      </c>
      <c r="S134" s="1">
        <f t="shared" si="68"/>
        <v>-0.19399999999999995</v>
      </c>
      <c r="T134" s="1">
        <f t="shared" si="68"/>
        <v>-0.22399999999999975</v>
      </c>
      <c r="U134" s="1">
        <f t="shared" si="68"/>
        <v>-0.24399999999999977</v>
      </c>
      <c r="V134" s="1">
        <f t="shared" si="68"/>
        <v>-0.27400000000000002</v>
      </c>
    </row>
    <row r="135" spans="1:25" x14ac:dyDescent="0.35">
      <c r="A135" s="1" t="s">
        <v>67</v>
      </c>
      <c r="B135" s="1">
        <v>3.77</v>
      </c>
      <c r="C135" s="1">
        <v>3.71</v>
      </c>
      <c r="D135" s="1">
        <v>3.65</v>
      </c>
      <c r="E135" s="1">
        <v>3.58</v>
      </c>
      <c r="F135" s="1">
        <v>3.5</v>
      </c>
      <c r="G135" s="1">
        <v>3.43</v>
      </c>
      <c r="H135" s="1">
        <v>3.35</v>
      </c>
      <c r="I135" s="1">
        <v>3.28</v>
      </c>
      <c r="J135" s="1">
        <v>3.21</v>
      </c>
      <c r="K135" s="1">
        <v>3.16</v>
      </c>
      <c r="L135" s="1">
        <v>3.11</v>
      </c>
      <c r="M135" s="1">
        <v>3.07</v>
      </c>
      <c r="N135" s="1">
        <v>3.03</v>
      </c>
      <c r="O135" s="1">
        <v>2.99</v>
      </c>
      <c r="P135" s="1">
        <v>2.96</v>
      </c>
      <c r="Q135" s="1">
        <v>2.93</v>
      </c>
      <c r="R135" s="1">
        <v>2.89</v>
      </c>
      <c r="S135" s="1">
        <v>2.86</v>
      </c>
      <c r="T135" s="1">
        <v>2.84</v>
      </c>
      <c r="U135" s="1">
        <v>2.81</v>
      </c>
      <c r="V135" s="1">
        <v>2.78</v>
      </c>
      <c r="Y135">
        <f t="shared" si="67"/>
        <v>3.1861904761904767</v>
      </c>
    </row>
    <row r="136" spans="1:25" x14ac:dyDescent="0.35">
      <c r="A136" s="1"/>
      <c r="B136" s="1">
        <f>B135-3.186</f>
        <v>0.58400000000000007</v>
      </c>
      <c r="C136" s="1">
        <f t="shared" ref="C136:V136" si="69">C135-3.186</f>
        <v>0.52400000000000002</v>
      </c>
      <c r="D136" s="1">
        <f t="shared" si="69"/>
        <v>0.46399999999999997</v>
      </c>
      <c r="E136" s="1">
        <f t="shared" si="69"/>
        <v>0.39400000000000013</v>
      </c>
      <c r="F136" s="1">
        <f t="shared" si="69"/>
        <v>0.31400000000000006</v>
      </c>
      <c r="G136" s="1">
        <f t="shared" si="69"/>
        <v>0.24400000000000022</v>
      </c>
      <c r="H136" s="1">
        <f t="shared" si="69"/>
        <v>0.16400000000000015</v>
      </c>
      <c r="I136" s="1">
        <f t="shared" si="69"/>
        <v>9.3999999999999861E-2</v>
      </c>
      <c r="J136" s="1">
        <f t="shared" si="69"/>
        <v>2.4000000000000021E-2</v>
      </c>
      <c r="K136" s="1">
        <f t="shared" si="69"/>
        <v>-2.5999999999999801E-2</v>
      </c>
      <c r="L136" s="1">
        <f t="shared" si="69"/>
        <v>-7.6000000000000068E-2</v>
      </c>
      <c r="M136" s="1">
        <f t="shared" si="69"/>
        <v>-0.1160000000000001</v>
      </c>
      <c r="N136" s="1">
        <f t="shared" si="69"/>
        <v>-0.15600000000000014</v>
      </c>
      <c r="O136" s="1">
        <f t="shared" si="69"/>
        <v>-0.19599999999999973</v>
      </c>
      <c r="P136" s="1">
        <f t="shared" si="69"/>
        <v>-0.22599999999999998</v>
      </c>
      <c r="Q136" s="1">
        <f t="shared" si="69"/>
        <v>-0.25599999999999978</v>
      </c>
      <c r="R136" s="1">
        <f t="shared" si="69"/>
        <v>-0.29599999999999982</v>
      </c>
      <c r="S136" s="1">
        <f t="shared" si="69"/>
        <v>-0.32600000000000007</v>
      </c>
      <c r="T136" s="1">
        <f t="shared" si="69"/>
        <v>-0.34600000000000009</v>
      </c>
      <c r="U136" s="1">
        <f t="shared" si="69"/>
        <v>-0.37599999999999989</v>
      </c>
      <c r="V136" s="1">
        <f t="shared" si="69"/>
        <v>-0.40600000000000014</v>
      </c>
    </row>
    <row r="137" spans="1:25" x14ac:dyDescent="0.35">
      <c r="A137" s="1" t="s">
        <v>68</v>
      </c>
      <c r="B137" s="1">
        <v>1.31</v>
      </c>
      <c r="C137" s="1">
        <v>1.28</v>
      </c>
      <c r="D137" s="1">
        <v>1.28</v>
      </c>
      <c r="E137" s="1">
        <v>1.28</v>
      </c>
      <c r="F137" s="1">
        <v>1.3</v>
      </c>
      <c r="G137" s="1">
        <v>1.32</v>
      </c>
      <c r="H137" s="1">
        <v>1.34</v>
      </c>
      <c r="I137" s="1">
        <v>1.36</v>
      </c>
      <c r="J137" s="1">
        <v>1.37</v>
      </c>
      <c r="K137" s="1">
        <v>1.37</v>
      </c>
      <c r="L137" s="1">
        <v>1.36</v>
      </c>
      <c r="M137" s="1">
        <v>1.34</v>
      </c>
      <c r="N137" s="1">
        <v>1.33</v>
      </c>
      <c r="O137" s="1">
        <v>1.32</v>
      </c>
      <c r="P137" s="1">
        <v>1.31</v>
      </c>
      <c r="Q137" s="1">
        <v>1.3</v>
      </c>
      <c r="R137" s="1">
        <v>1.29</v>
      </c>
      <c r="S137" s="1">
        <v>1.29</v>
      </c>
      <c r="T137" s="1">
        <v>1.29</v>
      </c>
      <c r="U137" s="1">
        <v>1.29</v>
      </c>
      <c r="V137" s="1">
        <v>1.29</v>
      </c>
      <c r="Y137">
        <f t="shared" si="67"/>
        <v>1.3152380952380951</v>
      </c>
    </row>
    <row r="138" spans="1:25" x14ac:dyDescent="0.35">
      <c r="A138" s="1"/>
      <c r="B138" s="1">
        <f>B137-1.315</f>
        <v>-4.9999999999998934E-3</v>
      </c>
      <c r="C138" s="1">
        <f t="shared" ref="C138:V138" si="70">C137-1.315</f>
        <v>-3.499999999999992E-2</v>
      </c>
      <c r="D138" s="1">
        <f t="shared" si="70"/>
        <v>-3.499999999999992E-2</v>
      </c>
      <c r="E138" s="1">
        <f t="shared" si="70"/>
        <v>-3.499999999999992E-2</v>
      </c>
      <c r="F138" s="1">
        <f t="shared" si="70"/>
        <v>-1.4999999999999902E-2</v>
      </c>
      <c r="G138" s="1">
        <f t="shared" si="70"/>
        <v>5.0000000000001155E-3</v>
      </c>
      <c r="H138" s="1">
        <f t="shared" si="70"/>
        <v>2.5000000000000133E-2</v>
      </c>
      <c r="I138" s="1">
        <f t="shared" si="70"/>
        <v>4.5000000000000151E-2</v>
      </c>
      <c r="J138" s="1">
        <f t="shared" si="70"/>
        <v>5.500000000000016E-2</v>
      </c>
      <c r="K138" s="1">
        <f t="shared" si="70"/>
        <v>5.500000000000016E-2</v>
      </c>
      <c r="L138" s="1">
        <f t="shared" si="70"/>
        <v>4.5000000000000151E-2</v>
      </c>
      <c r="M138" s="1">
        <f t="shared" si="70"/>
        <v>2.5000000000000133E-2</v>
      </c>
      <c r="N138" s="1">
        <f t="shared" si="70"/>
        <v>1.5000000000000124E-2</v>
      </c>
      <c r="O138" s="1">
        <f t="shared" si="70"/>
        <v>5.0000000000001155E-3</v>
      </c>
      <c r="P138" s="1">
        <f t="shared" si="70"/>
        <v>-4.9999999999998934E-3</v>
      </c>
      <c r="Q138" s="1">
        <f t="shared" si="70"/>
        <v>-1.4999999999999902E-2</v>
      </c>
      <c r="R138" s="1">
        <f t="shared" si="70"/>
        <v>-2.4999999999999911E-2</v>
      </c>
      <c r="S138" s="1">
        <f t="shared" si="70"/>
        <v>-2.4999999999999911E-2</v>
      </c>
      <c r="T138" s="1">
        <f t="shared" si="70"/>
        <v>-2.4999999999999911E-2</v>
      </c>
      <c r="U138" s="1">
        <f t="shared" si="70"/>
        <v>-2.4999999999999911E-2</v>
      </c>
      <c r="V138" s="1">
        <f t="shared" si="70"/>
        <v>-2.4999999999999911E-2</v>
      </c>
    </row>
    <row r="139" spans="1:25" x14ac:dyDescent="0.35">
      <c r="A139" s="1" t="s">
        <v>69</v>
      </c>
      <c r="B139" s="1">
        <v>1.46</v>
      </c>
      <c r="C139" s="1">
        <v>1.45</v>
      </c>
      <c r="D139" s="1">
        <v>1.44</v>
      </c>
      <c r="E139" s="1">
        <v>1.43</v>
      </c>
      <c r="F139" s="1">
        <v>1.42</v>
      </c>
      <c r="G139" s="1">
        <v>1.4</v>
      </c>
      <c r="H139" s="1">
        <v>1.38</v>
      </c>
      <c r="I139" s="1">
        <v>1.36</v>
      </c>
      <c r="J139" s="1">
        <v>1.34</v>
      </c>
      <c r="K139" s="1">
        <v>1.33</v>
      </c>
      <c r="L139" s="1">
        <v>1.31</v>
      </c>
      <c r="M139" s="1">
        <v>1.29</v>
      </c>
      <c r="N139" s="1">
        <v>1.28</v>
      </c>
      <c r="O139" s="1">
        <v>1.26</v>
      </c>
      <c r="P139" s="1">
        <v>1.25</v>
      </c>
      <c r="Q139" s="1">
        <v>1.25</v>
      </c>
      <c r="R139" s="1">
        <v>1.24</v>
      </c>
      <c r="S139" s="1">
        <v>1.24</v>
      </c>
      <c r="T139" s="1">
        <v>1.24</v>
      </c>
      <c r="U139" s="1">
        <v>1.24</v>
      </c>
      <c r="V139" s="1">
        <v>1.24</v>
      </c>
      <c r="Y139">
        <f t="shared" si="67"/>
        <v>1.3261904761904759</v>
      </c>
    </row>
    <row r="140" spans="1:25" x14ac:dyDescent="0.35">
      <c r="A140" s="1"/>
      <c r="B140" s="1">
        <f>B139-1.326</f>
        <v>0.1339999999999999</v>
      </c>
      <c r="C140" s="1">
        <f t="shared" ref="C140:V140" si="71">C139-1.326</f>
        <v>0.12399999999999989</v>
      </c>
      <c r="D140" s="1">
        <f t="shared" si="71"/>
        <v>0.11399999999999988</v>
      </c>
      <c r="E140" s="1">
        <f t="shared" si="71"/>
        <v>0.10399999999999987</v>
      </c>
      <c r="F140" s="1">
        <f t="shared" si="71"/>
        <v>9.3999999999999861E-2</v>
      </c>
      <c r="G140" s="1">
        <f t="shared" si="71"/>
        <v>7.3999999999999844E-2</v>
      </c>
      <c r="H140" s="1">
        <f t="shared" si="71"/>
        <v>5.3999999999999826E-2</v>
      </c>
      <c r="I140" s="1">
        <f t="shared" si="71"/>
        <v>3.400000000000003E-2</v>
      </c>
      <c r="J140" s="1">
        <f t="shared" si="71"/>
        <v>1.4000000000000012E-2</v>
      </c>
      <c r="K140" s="1">
        <f t="shared" si="71"/>
        <v>4.0000000000000036E-3</v>
      </c>
      <c r="L140" s="1">
        <f t="shared" si="71"/>
        <v>-1.6000000000000014E-2</v>
      </c>
      <c r="M140" s="1">
        <f t="shared" si="71"/>
        <v>-3.6000000000000032E-2</v>
      </c>
      <c r="N140" s="1">
        <f t="shared" si="71"/>
        <v>-4.6000000000000041E-2</v>
      </c>
      <c r="O140" s="1">
        <f t="shared" si="71"/>
        <v>-6.6000000000000059E-2</v>
      </c>
      <c r="P140" s="1">
        <f t="shared" si="71"/>
        <v>-7.6000000000000068E-2</v>
      </c>
      <c r="Q140" s="1">
        <f t="shared" si="71"/>
        <v>-7.6000000000000068E-2</v>
      </c>
      <c r="R140" s="1">
        <f t="shared" si="71"/>
        <v>-8.6000000000000076E-2</v>
      </c>
      <c r="S140" s="1">
        <f t="shared" si="71"/>
        <v>-8.6000000000000076E-2</v>
      </c>
      <c r="T140" s="1">
        <f t="shared" si="71"/>
        <v>-8.6000000000000076E-2</v>
      </c>
      <c r="U140" s="1">
        <f t="shared" si="71"/>
        <v>-8.6000000000000076E-2</v>
      </c>
      <c r="V140" s="1">
        <f t="shared" si="71"/>
        <v>-8.6000000000000076E-2</v>
      </c>
    </row>
    <row r="143" spans="1:25" x14ac:dyDescent="0.35">
      <c r="A143" t="s">
        <v>76</v>
      </c>
    </row>
    <row r="145" spans="1:3" x14ac:dyDescent="0.35">
      <c r="A145" s="6" t="s">
        <v>77</v>
      </c>
      <c r="C145" s="6">
        <f>(C74*C74)/67</f>
        <v>4.6305820895522383E-3</v>
      </c>
    </row>
    <row r="147" spans="1:3" x14ac:dyDescent="0.35">
      <c r="A147" s="5" t="s">
        <v>78</v>
      </c>
      <c r="C147">
        <f>(U138*U138)/67</f>
        <v>9.3283582089551579E-6</v>
      </c>
    </row>
    <row r="148" spans="1:3" x14ac:dyDescent="0.35">
      <c r="C148" s="5">
        <f>SQRT(C147)</f>
        <v>3.0542361089076196E-3</v>
      </c>
    </row>
    <row r="150" spans="1:3" x14ac:dyDescent="0.35">
      <c r="A150" s="7" t="s">
        <v>79</v>
      </c>
      <c r="C150" s="7">
        <f>(C148/Y137)*100</f>
        <v>0.2322192552029689</v>
      </c>
    </row>
  </sheetData>
  <pageMargins left="0.7" right="0.7" top="0.75" bottom="0.75" header="0.3" footer="0.3"/>
  <ignoredErrors>
    <ignoredError sqref="AD4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2021-02-20T11:58:27Z</dcterms:created>
  <dcterms:modified xsi:type="dcterms:W3CDTF">2021-02-20T12:46:45Z</dcterms:modified>
</cp:coreProperties>
</file>