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F17194C-EA97-4C56-A4F7-E2F76B447C55}" xr6:coauthVersionLast="45" xr6:coauthVersionMax="45" xr10:uidLastSave="{00000000-0000-0000-0000-000000000000}"/>
  <bookViews>
    <workbookView xWindow="-108" yWindow="-108" windowWidth="23256" windowHeight="12456" activeTab="3" xr2:uid="{00000000-000D-0000-FFFF-FFFF00000000}"/>
  </bookViews>
  <sheets>
    <sheet name="Adv. Excel" sheetId="1" r:id="rId1"/>
    <sheet name="Db_1" sheetId="2" r:id="rId2"/>
    <sheet name="Db_2" sheetId="3" r:id="rId3"/>
    <sheet name="Functions" sheetId="6" r:id="rId4"/>
    <sheet name="LOOKUP's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H14" i="6" l="1"/>
  <c r="C13" i="6"/>
  <c r="H13" i="6" s="1"/>
  <c r="H12" i="6"/>
  <c r="H11" i="6"/>
  <c r="H10" i="6" l="1"/>
  <c r="H9" i="6"/>
  <c r="H8" i="6"/>
  <c r="H7" i="6"/>
  <c r="H6" i="6"/>
  <c r="H5" i="6"/>
  <c r="H4" i="6"/>
  <c r="H3" i="6"/>
  <c r="F7" i="1" l="1"/>
  <c r="F4" i="1" l="1"/>
  <c r="F3" i="1"/>
  <c r="F35" i="1" l="1"/>
  <c r="F33" i="1"/>
</calcChain>
</file>

<file path=xl/sharedStrings.xml><?xml version="1.0" encoding="utf-8"?>
<sst xmlns="http://schemas.openxmlformats.org/spreadsheetml/2006/main" count="510" uniqueCount="414">
  <si>
    <t>Operation / Questions</t>
  </si>
  <si>
    <t>Solution/ Formula / Explaination</t>
  </si>
  <si>
    <t>Sr.</t>
  </si>
  <si>
    <t>General Formatting</t>
  </si>
  <si>
    <t>Change the case of the given text to all capital using a formula or function</t>
  </si>
  <si>
    <t xml:space="preserve">Change the case of the given text to small using a formula or function </t>
  </si>
  <si>
    <t>combining all texts together without format</t>
  </si>
  <si>
    <t>combining all texts together from multiple cells</t>
  </si>
  <si>
    <t>Adding a row</t>
  </si>
  <si>
    <t>Ctrl - Shift - Plus (+)</t>
  </si>
  <si>
    <t xml:space="preserve">Adding multiple rows with mouse </t>
  </si>
  <si>
    <t xml:space="preserve">Select the no. of rows &gt;&gt;  right click selection &gt;&gt;  select insert </t>
  </si>
  <si>
    <t xml:space="preserve">Adding a column </t>
  </si>
  <si>
    <t xml:space="preserve">Select the no. of cols &gt;&gt;  right click selection &gt;&gt;  select insert </t>
  </si>
  <si>
    <t>Display all shortcut keys on ribbons</t>
  </si>
  <si>
    <t>Alt</t>
  </si>
  <si>
    <t>Select the set of rows or cols using ctrl button &gt;&gt; right click &gt;&gt; select insert</t>
  </si>
  <si>
    <t>Deleting the blank rows or cols which are unevenly placed inside dataset</t>
  </si>
  <si>
    <t>Wrap text in a cell</t>
  </si>
  <si>
    <t>Ctrl + W</t>
  </si>
  <si>
    <t xml:space="preserve">Merge cells together </t>
  </si>
  <si>
    <t>Ctrl + M</t>
  </si>
  <si>
    <t>Hide rows or columns</t>
  </si>
  <si>
    <t>Group the rows or columns</t>
  </si>
  <si>
    <t>Select the data to group &gt;&gt;  Go to Data Tab &gt;&gt; select Group option in OutLine section</t>
  </si>
  <si>
    <t>Adding watermark to an excel sheet</t>
  </si>
  <si>
    <t>Ques.</t>
  </si>
  <si>
    <r>
      <rPr>
        <b/>
        <sz val="11"/>
        <color rgb="FFFF0000"/>
        <rFont val="Calibri"/>
        <family val="2"/>
        <scheme val="minor"/>
      </rPr>
      <t>Ctrl+A</t>
    </r>
    <r>
      <rPr>
        <sz val="11"/>
        <color theme="1"/>
        <rFont val="Calibri"/>
        <family val="2"/>
        <scheme val="minor"/>
      </rPr>
      <t xml:space="preserve"> ( To select all) &gt;&gt; Goto Find &amp; Select option on Home tab &gt;&gt; Goto Special &gt;&gt; select 'blanks' &gt;&gt; OK &gt;&gt; press</t>
    </r>
    <r>
      <rPr>
        <b/>
        <sz val="11"/>
        <color rgb="FFFF0000"/>
        <rFont val="Calibri"/>
        <family val="2"/>
        <scheme val="minor"/>
      </rPr>
      <t xml:space="preserve"> Ctrl + "-"</t>
    </r>
    <r>
      <rPr>
        <sz val="11"/>
        <color theme="1"/>
        <rFont val="Calibri"/>
        <family val="2"/>
        <scheme val="minor"/>
      </rPr>
      <t xml:space="preserve"> &gt;&gt; Delete &gt;&gt; OK </t>
    </r>
  </si>
  <si>
    <t>All Excel shortcuts</t>
  </si>
  <si>
    <t xml:space="preserve">Attach a file inside excel </t>
  </si>
  <si>
    <t>Making the image / file / object  that is inserted to dissappear if the row is made to hide</t>
  </si>
  <si>
    <t>Right click on the inserted object &gt;&gt; properties &gt;&gt;  select "move and size with cells"</t>
  </si>
  <si>
    <t xml:space="preserve">Insert Tab &gt;&gt;  Text &gt;&gt; Object &gt;&gt; select "Create from file" tab browse the file choose icon &gt;&gt; OK </t>
  </si>
  <si>
    <t>Date-Time Operations</t>
  </si>
  <si>
    <t>Entering fixed date</t>
  </si>
  <si>
    <t>Ctrl + ;</t>
  </si>
  <si>
    <t>Entering date that can update everyday</t>
  </si>
  <si>
    <t>TODAY()</t>
  </si>
  <si>
    <t>Entering Fixed Time.</t>
  </si>
  <si>
    <t>Ctrl + Shift + ;</t>
  </si>
  <si>
    <t>Entering updating Time and Date</t>
  </si>
  <si>
    <t>NOW()</t>
  </si>
  <si>
    <t>Calculating Date Difference of different formats</t>
  </si>
  <si>
    <t>DATEDIFF()</t>
  </si>
  <si>
    <t>Employee ID</t>
  </si>
  <si>
    <t>Name</t>
  </si>
  <si>
    <t>Gender</t>
  </si>
  <si>
    <t>Age</t>
  </si>
  <si>
    <t>Department</t>
  </si>
  <si>
    <t>Position</t>
  </si>
  <si>
    <t>Salary</t>
  </si>
  <si>
    <t>Aarav Sharma</t>
  </si>
  <si>
    <t>Male</t>
  </si>
  <si>
    <t>Sales</t>
  </si>
  <si>
    <t>Sales Manager</t>
  </si>
  <si>
    <t>Riya Patel</t>
  </si>
  <si>
    <t>Female</t>
  </si>
  <si>
    <t>HR</t>
  </si>
  <si>
    <t>HR Manager</t>
  </si>
  <si>
    <t>Aakash Singh</t>
  </si>
  <si>
    <t>Marketing</t>
  </si>
  <si>
    <t>Marketing Executive</t>
  </si>
  <si>
    <t>Neha Gupta</t>
  </si>
  <si>
    <t>Finance</t>
  </si>
  <si>
    <t>Accountant</t>
  </si>
  <si>
    <t>Deepak Verma</t>
  </si>
  <si>
    <t>IT</t>
  </si>
  <si>
    <t>IT Specialist</t>
  </si>
  <si>
    <t>Priya Sharma</t>
  </si>
  <si>
    <t>Operations</t>
  </si>
  <si>
    <t>Operations Manager</t>
  </si>
  <si>
    <t>Ananya Mishra</t>
  </si>
  <si>
    <t>Sales Executive</t>
  </si>
  <si>
    <t>Rahul Kumar</t>
  </si>
  <si>
    <t>HR Executive</t>
  </si>
  <si>
    <t>Ritu Singh</t>
  </si>
  <si>
    <t>Marketing Manager</t>
  </si>
  <si>
    <t>Vishal Joshi</t>
  </si>
  <si>
    <t>Financial Analyst</t>
  </si>
  <si>
    <t>Shruti Patel</t>
  </si>
  <si>
    <t>Software Developer</t>
  </si>
  <si>
    <t>Mohan Gupta</t>
  </si>
  <si>
    <t>Operations Executive</t>
  </si>
  <si>
    <t>Pooja Sharma</t>
  </si>
  <si>
    <t>Sales Coordinator</t>
  </si>
  <si>
    <t>Siddharth Singh</t>
  </si>
  <si>
    <t>HR Assistant</t>
  </si>
  <si>
    <t>Anjali Reddy</t>
  </si>
  <si>
    <t>Marketing Coordinator</t>
  </si>
  <si>
    <t>Rohan Choudhary</t>
  </si>
  <si>
    <t>Finance Manager</t>
  </si>
  <si>
    <t>Nisha Kapoor</t>
  </si>
  <si>
    <t>System Administrator</t>
  </si>
  <si>
    <t>Kartik Sharma</t>
  </si>
  <si>
    <t>Operations Coordinator</t>
  </si>
  <si>
    <t>Preeti Verma</t>
  </si>
  <si>
    <t>Sales Supervisor</t>
  </si>
  <si>
    <t>Sanjay Patel</t>
  </si>
  <si>
    <t>HR Coordinator</t>
  </si>
  <si>
    <t>Email</t>
  </si>
  <si>
    <t>Phone</t>
  </si>
  <si>
    <t>Address</t>
  </si>
  <si>
    <t>City</t>
  </si>
  <si>
    <t>State</t>
  </si>
  <si>
    <t>Product ID</t>
  </si>
  <si>
    <t>Product Name</t>
  </si>
  <si>
    <t>Quantity</t>
  </si>
  <si>
    <t>Total Price</t>
  </si>
  <si>
    <t>rahul@example.com</t>
  </si>
  <si>
    <t>123, ABC Street</t>
  </si>
  <si>
    <t>Delhi</t>
  </si>
  <si>
    <t>Smartphone</t>
  </si>
  <si>
    <t>priya@example.com</t>
  </si>
  <si>
    <t>456, XYZ Road</t>
  </si>
  <si>
    <t>Mumbai</t>
  </si>
  <si>
    <t>Maharashtra</t>
  </si>
  <si>
    <t>Laptop</t>
  </si>
  <si>
    <t>rohan@example.com</t>
  </si>
  <si>
    <t>789, DEF Avenue</t>
  </si>
  <si>
    <t>Bangalore</t>
  </si>
  <si>
    <t>Karnataka</t>
  </si>
  <si>
    <t>Smart TV</t>
  </si>
  <si>
    <t>nisha@example.com</t>
  </si>
  <si>
    <t>321, GHI Colony</t>
  </si>
  <si>
    <t>Kolkata</t>
  </si>
  <si>
    <t>West Bengal</t>
  </si>
  <si>
    <t>Refrigerator</t>
  </si>
  <si>
    <t>aarav@example.com</t>
  </si>
  <si>
    <t>654, JKL Lane</t>
  </si>
  <si>
    <t>Chennai</t>
  </si>
  <si>
    <t>Tamil Nadu</t>
  </si>
  <si>
    <t>Washing Machine</t>
  </si>
  <si>
    <t>ananya@example.com</t>
  </si>
  <si>
    <t>987, MNO Street</t>
  </si>
  <si>
    <t>Hyderabad</t>
  </si>
  <si>
    <t>Telangana</t>
  </si>
  <si>
    <t>Air Conditioner</t>
  </si>
  <si>
    <t>kartik@example.com</t>
  </si>
  <si>
    <t>741, PQR Road</t>
  </si>
  <si>
    <t>Pune</t>
  </si>
  <si>
    <t>Microwave Oven</t>
  </si>
  <si>
    <t>shruti@example.com</t>
  </si>
  <si>
    <t>852, STU Avenue</t>
  </si>
  <si>
    <t>Ahmedabad</t>
  </si>
  <si>
    <t>Gujarat</t>
  </si>
  <si>
    <t>DSLR Camera</t>
  </si>
  <si>
    <t>mohan@example.com</t>
  </si>
  <si>
    <t>963, VWX Colony</t>
  </si>
  <si>
    <t>Jaipur</t>
  </si>
  <si>
    <t>Rajasthan</t>
  </si>
  <si>
    <t>Bluetooth Speaker</t>
  </si>
  <si>
    <t>pooja@example.com</t>
  </si>
  <si>
    <t>159, YZA Lane</t>
  </si>
  <si>
    <t>Lucknow</t>
  </si>
  <si>
    <t>Uttar Pradesh</t>
  </si>
  <si>
    <t>P1010</t>
  </si>
  <si>
    <t>Headphones</t>
  </si>
  <si>
    <t>deepak@example.com</t>
  </si>
  <si>
    <t>357, BCD Street</t>
  </si>
  <si>
    <t>Chandigarh</t>
  </si>
  <si>
    <t>Punjab</t>
  </si>
  <si>
    <t>P1011</t>
  </si>
  <si>
    <t>Fitness Tracker</t>
  </si>
  <si>
    <t>riya@example.com</t>
  </si>
  <si>
    <t>258, EFG Road</t>
  </si>
  <si>
    <t>Bhopal</t>
  </si>
  <si>
    <t>Madhya Pradesh</t>
  </si>
  <si>
    <t>P1012</t>
  </si>
  <si>
    <t>External Hard Drive</t>
  </si>
  <si>
    <t>anjali@example.com</t>
  </si>
  <si>
    <t>753, HIJ Avenue</t>
  </si>
  <si>
    <t>Indore</t>
  </si>
  <si>
    <t>P1013</t>
  </si>
  <si>
    <t>Mice</t>
  </si>
  <si>
    <t>john.smith@example.com</t>
  </si>
  <si>
    <t>555-1234</t>
  </si>
  <si>
    <t>123 Main Street</t>
  </si>
  <si>
    <t>New York</t>
  </si>
  <si>
    <t>NY</t>
  </si>
  <si>
    <t>emily.johnson@example.com</t>
  </si>
  <si>
    <t>555-5678</t>
  </si>
  <si>
    <t>456 Elm Avenue</t>
  </si>
  <si>
    <t>Los Angeles</t>
  </si>
  <si>
    <t>CA</t>
  </si>
  <si>
    <t>michael.brown@example.com</t>
  </si>
  <si>
    <t>555-9012</t>
  </si>
  <si>
    <t>789 Oak Lane</t>
  </si>
  <si>
    <t>Chicago</t>
  </si>
  <si>
    <t>IL</t>
  </si>
  <si>
    <t>sarah.davis@example.com</t>
  </si>
  <si>
    <t>555-3456</t>
  </si>
  <si>
    <t>101 Maple Road</t>
  </si>
  <si>
    <t>Houston</t>
  </si>
  <si>
    <t>TX</t>
  </si>
  <si>
    <t>Tablet</t>
  </si>
  <si>
    <t>david.wilson@example.com</t>
  </si>
  <si>
    <t>555-7890</t>
  </si>
  <si>
    <t>222 Pine Court</t>
  </si>
  <si>
    <t>San Francisco</t>
  </si>
  <si>
    <t>Smartwatch</t>
  </si>
  <si>
    <t>lisa.johnson@example.com</t>
  </si>
  <si>
    <t>555-2468</t>
  </si>
  <si>
    <t>333 Cedar Street</t>
  </si>
  <si>
    <t>Boston</t>
  </si>
  <si>
    <t>MA</t>
  </si>
  <si>
    <t>Printer</t>
  </si>
  <si>
    <t>mark.taylor@example.com</t>
  </si>
  <si>
    <t>555-3698</t>
  </si>
  <si>
    <t>444 Oak Avenue</t>
  </si>
  <si>
    <t>Seattle</t>
  </si>
  <si>
    <t>WA</t>
  </si>
  <si>
    <t>Keyboard</t>
  </si>
  <si>
    <t>jennifer.lee@example.com</t>
  </si>
  <si>
    <t>555-1357</t>
  </si>
  <si>
    <t>555 Pine Lane</t>
  </si>
  <si>
    <t>Miami</t>
  </si>
  <si>
    <t>FL</t>
  </si>
  <si>
    <t>Mouse</t>
  </si>
  <si>
    <t>kevin.chen@example.com</t>
  </si>
  <si>
    <t>555-7891</t>
  </si>
  <si>
    <t>666 Elm Street</t>
  </si>
  <si>
    <t>Atlanta</t>
  </si>
  <si>
    <t>GA</t>
  </si>
  <si>
    <t>Monitor</t>
  </si>
  <si>
    <t>amanda.white@example.com</t>
  </si>
  <si>
    <t>555-3579</t>
  </si>
  <si>
    <t>777 Maple Boulevard</t>
  </si>
  <si>
    <t>Denver</t>
  </si>
  <si>
    <t>CO</t>
  </si>
  <si>
    <t>Speaker</t>
  </si>
  <si>
    <t>ryan.patel@example.com</t>
  </si>
  <si>
    <t>555-9134</t>
  </si>
  <si>
    <t>888 Cedar Avenue</t>
  </si>
  <si>
    <t>Phoenix</t>
  </si>
  <si>
    <t>AZ</t>
  </si>
  <si>
    <t>External HDD</t>
  </si>
  <si>
    <t>jessica.brown@example.com</t>
  </si>
  <si>
    <t>999 Oak Lane</t>
  </si>
  <si>
    <t>Portland</t>
  </si>
  <si>
    <t>OR</t>
  </si>
  <si>
    <t>Webcam</t>
  </si>
  <si>
    <t>daniel.kim@example.com</t>
  </si>
  <si>
    <t>555-7531</t>
  </si>
  <si>
    <t>111 Maple Street</t>
  </si>
  <si>
    <t>Minneapolis</t>
  </si>
  <si>
    <t>MN</t>
  </si>
  <si>
    <t>Printer Ink</t>
  </si>
  <si>
    <t>amy.garcia@example.com</t>
  </si>
  <si>
    <t>555-8023</t>
  </si>
  <si>
    <t>222 Elm Avenue</t>
  </si>
  <si>
    <t>Philadelphia</t>
  </si>
  <si>
    <t>PA</t>
  </si>
  <si>
    <t>Router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</si>
  <si>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</si>
  <si>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</si>
  <si>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</si>
  <si>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</si>
  <si>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</si>
  <si>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</si>
  <si>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</si>
  <si>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</si>
  <si>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</si>
  <si>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P021</t>
  </si>
  <si>
    <t>P023</t>
  </si>
  <si>
    <t>P022</t>
  </si>
  <si>
    <t>P2524</t>
  </si>
  <si>
    <t>P6525</t>
  </si>
  <si>
    <t>P0569</t>
  </si>
  <si>
    <t>P2027</t>
  </si>
  <si>
    <t>P4528</t>
  </si>
  <si>
    <t>P1014</t>
  </si>
  <si>
    <t>P1018</t>
  </si>
  <si>
    <t>P1074</t>
  </si>
  <si>
    <t>P0989</t>
  </si>
  <si>
    <t>The mischievous squirrel danced gracefully on the telephone wire while juggling acorns with its tiny paws.</t>
  </si>
  <si>
    <t>f_Name</t>
  </si>
  <si>
    <t>Sharma</t>
  </si>
  <si>
    <t>Patel</t>
  </si>
  <si>
    <t>Singh</t>
  </si>
  <si>
    <t>Gupta</t>
  </si>
  <si>
    <t>Verma</t>
  </si>
  <si>
    <t>Reddy</t>
  </si>
  <si>
    <t>Kapoor</t>
  </si>
  <si>
    <t>Kumar</t>
  </si>
  <si>
    <t>Smith</t>
  </si>
  <si>
    <t>Johnson</t>
  </si>
  <si>
    <t>Brown</t>
  </si>
  <si>
    <t>Davis</t>
  </si>
  <si>
    <t>Wilson</t>
  </si>
  <si>
    <t>Taylor</t>
  </si>
  <si>
    <t>Lee</t>
  </si>
  <si>
    <t>Chen</t>
  </si>
  <si>
    <t>White</t>
  </si>
  <si>
    <t>Kim</t>
  </si>
  <si>
    <t>Garcia</t>
  </si>
  <si>
    <t>Rahul</t>
  </si>
  <si>
    <t>Priya</t>
  </si>
  <si>
    <t>Rohan</t>
  </si>
  <si>
    <t>Nisha</t>
  </si>
  <si>
    <t>Aarav</t>
  </si>
  <si>
    <t>Ananya</t>
  </si>
  <si>
    <t>Kartik</t>
  </si>
  <si>
    <t>Shruti</t>
  </si>
  <si>
    <t>Mohan</t>
  </si>
  <si>
    <t>Pooja</t>
  </si>
  <si>
    <t>Deepak</t>
  </si>
  <si>
    <t>Riya</t>
  </si>
  <si>
    <t>Anjali</t>
  </si>
  <si>
    <t>John</t>
  </si>
  <si>
    <t>Emily</t>
  </si>
  <si>
    <t>Michael</t>
  </si>
  <si>
    <t>Sarah</t>
  </si>
  <si>
    <t>David</t>
  </si>
  <si>
    <t>Lisa</t>
  </si>
  <si>
    <t>Mark</t>
  </si>
  <si>
    <t>Jennifer</t>
  </si>
  <si>
    <t>Kevin</t>
  </si>
  <si>
    <t>Amanda</t>
  </si>
  <si>
    <t>Ryan</t>
  </si>
  <si>
    <t>Jessica</t>
  </si>
  <si>
    <t>Daniel</t>
  </si>
  <si>
    <t>Amy</t>
  </si>
  <si>
    <t>Odr ID</t>
  </si>
  <si>
    <t>The</t>
  </si>
  <si>
    <t>and</t>
  </si>
  <si>
    <t>cOckAroacH</t>
  </si>
  <si>
    <t>BIGWALL</t>
  </si>
  <si>
    <t>Flies</t>
  </si>
  <si>
    <t>high</t>
  </si>
  <si>
    <t>&gt;&gt;</t>
  </si>
  <si>
    <t>Big Bird Flies high</t>
  </si>
  <si>
    <t>Big</t>
  </si>
  <si>
    <t>Bird</t>
  </si>
  <si>
    <t>Other Functions in Excel</t>
  </si>
  <si>
    <t>splitting the texts :-  select the text to column &gt;&gt; Data tab &gt;&gt; Text to Column function &gt;&gt; select the delimiter u have in text to separate the words u can also select letters / alphabets or numbers &gt;&gt; select where to display result in destination address bar &gt;&gt; next &gt;&gt; finish</t>
  </si>
  <si>
    <t>CONCAT()</t>
  </si>
  <si>
    <t>UPPER()</t>
  </si>
  <si>
    <t>LOWER()</t>
  </si>
  <si>
    <t>Pivot Tables</t>
  </si>
  <si>
    <t>VLOOKUP function</t>
  </si>
  <si>
    <t>Filter Operations</t>
  </si>
  <si>
    <t>Shortcut to make cell address values absolute</t>
  </si>
  <si>
    <t>Referrencing the address to cells in other sheets in same worksheet</t>
  </si>
  <si>
    <t>HLOOKUP</t>
  </si>
  <si>
    <t>x - LOOKUP</t>
  </si>
  <si>
    <t>Imp Keyboard Shortcuts</t>
  </si>
  <si>
    <t>Ctrl + F</t>
  </si>
  <si>
    <t>Checking all list of Formulas in excel.</t>
  </si>
  <si>
    <t>Row Labels</t>
  </si>
  <si>
    <t>Grand Total</t>
  </si>
  <si>
    <t>Sum of Salary</t>
  </si>
  <si>
    <t>Column Labels</t>
  </si>
  <si>
    <t>Count of Employee ID</t>
  </si>
  <si>
    <t>(Multiple Items)</t>
  </si>
  <si>
    <t>sky</t>
  </si>
  <si>
    <t xml:space="preserve">is </t>
  </si>
  <si>
    <t>blue</t>
  </si>
  <si>
    <t xml:space="preserve">Employee count in Depts. filtering by Gender &amp; Age </t>
  </si>
  <si>
    <t>Salary summary by Dept. and gender</t>
  </si>
  <si>
    <t>Link</t>
  </si>
  <si>
    <r>
      <rPr>
        <b/>
        <u/>
        <sz val="14"/>
        <color theme="1"/>
        <rFont val="Calibri"/>
        <family val="2"/>
        <scheme val="minor"/>
      </rPr>
      <t>PIVOT TABLES</t>
    </r>
    <r>
      <rPr>
        <b/>
        <sz val="14"/>
        <color theme="1"/>
        <rFont val="Calibri"/>
        <family val="2"/>
        <scheme val="minor"/>
      </rPr>
      <t xml:space="preserve"> : 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 xml:space="preserve">Pivot tables in Excel are powerful tools for data analysis and summarization. They allow you to extract insights from large datasets by summarizing, organizing, and analyzing data dynamically. </t>
    </r>
    <r>
      <rPr>
        <b/>
        <i/>
        <sz val="11"/>
        <color rgb="FF0070C0"/>
        <rFont val="Calibri"/>
        <family val="2"/>
        <scheme val="minor"/>
      </rPr>
      <t>Select your data range &gt;&gt;  In the "Insert" tab, click on "PivotTable"  &gt;&gt; "Create PivotTable" dialog box will appear &gt;&gt; Select the destination to display Pivot table &gt;&gt; Design your pivot table "Rows," "Columns," "Values," and "Filters" areas to define how you want your data to be summarized.</t>
    </r>
  </si>
  <si>
    <t>var_1</t>
  </si>
  <si>
    <t>var_2</t>
  </si>
  <si>
    <t>var_3</t>
  </si>
  <si>
    <t>var_4</t>
  </si>
  <si>
    <t>var_5</t>
  </si>
  <si>
    <t>Sum()</t>
  </si>
  <si>
    <t>Explaination</t>
  </si>
  <si>
    <t>Average()</t>
  </si>
  <si>
    <t>Max()</t>
  </si>
  <si>
    <t>Min()</t>
  </si>
  <si>
    <t>Count()</t>
  </si>
  <si>
    <t>PRODUCT()</t>
  </si>
  <si>
    <t>SUMIF()</t>
  </si>
  <si>
    <t>SUMIFS()</t>
  </si>
  <si>
    <t>IMSUB()</t>
  </si>
  <si>
    <t>Adding up cost of products if product is smartphone and quantity is more than 1.</t>
  </si>
  <si>
    <t>SUMIF(range, criteria, [sum_range])</t>
  </si>
  <si>
    <t xml:space="preserve">Adding up the salaries of all finance department people. </t>
  </si>
  <si>
    <t>Formula description</t>
  </si>
  <si>
    <r>
      <rPr>
        <b/>
        <sz val="11"/>
        <color rgb="FF0070C0"/>
        <rFont val="Calibri"/>
        <family val="2"/>
        <scheme val="minor"/>
      </rPr>
      <t>SUMIF(range, criteria, [sum_range]) ----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rgb="FFFF0000"/>
        <rFont val="Calibri"/>
        <family val="2"/>
        <scheme val="minor"/>
      </rPr>
      <t>range</t>
    </r>
    <r>
      <rPr>
        <sz val="11"/>
        <color theme="1"/>
        <rFont val="Calibri"/>
        <family val="2"/>
        <scheme val="minor"/>
      </rPr>
      <t xml:space="preserve">:- range of column to check condition, </t>
    </r>
    <r>
      <rPr>
        <b/>
        <sz val="11"/>
        <color rgb="FFFF0000"/>
        <rFont val="Calibri"/>
        <family val="2"/>
        <scheme val="minor"/>
      </rPr>
      <t>criteria:</t>
    </r>
    <r>
      <rPr>
        <sz val="11"/>
        <color theme="1"/>
        <rFont val="Calibri"/>
        <family val="2"/>
        <scheme val="minor"/>
      </rPr>
      <t xml:space="preserve"> condition itself, </t>
    </r>
    <r>
      <rPr>
        <b/>
        <sz val="11"/>
        <color rgb="FFFF0000"/>
        <rFont val="Calibri"/>
        <family val="2"/>
        <scheme val="minor"/>
      </rPr>
      <t>sum_range :-</t>
    </r>
    <r>
      <rPr>
        <sz val="11"/>
        <color theme="1"/>
        <rFont val="Calibri"/>
        <family val="2"/>
        <scheme val="minor"/>
      </rPr>
      <t xml:space="preserve"> column values that are to be added if condition is true.</t>
    </r>
  </si>
  <si>
    <t>SUMIFS(sum_range, criteria_range1, criteria1, [criteria_range2, criteria2], ...)</t>
  </si>
  <si>
    <t>IMSUB(inumber1,inumber2)</t>
  </si>
  <si>
    <r>
      <t>SUMIFS(sum_range, criteria_range1, criteria1, [criteria_range2, criteria2], ...) ----</t>
    </r>
    <r>
      <rPr>
        <sz val="1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sum_range:- </t>
    </r>
    <r>
      <rPr>
        <sz val="11"/>
        <rFont val="Calibri"/>
        <family val="2"/>
        <scheme val="minor"/>
      </rPr>
      <t>values to be added ,</t>
    </r>
    <r>
      <rPr>
        <b/>
        <sz val="11"/>
        <color rgb="FFFF0000"/>
        <rFont val="Calibri"/>
        <family val="2"/>
        <scheme val="minor"/>
      </rPr>
      <t xml:space="preserve"> criteria_range1:-</t>
    </r>
    <r>
      <rPr>
        <sz val="11"/>
        <rFont val="Calibri"/>
        <family val="2"/>
        <scheme val="minor"/>
      </rPr>
      <t xml:space="preserve"> column to be checked for condition , </t>
    </r>
    <r>
      <rPr>
        <b/>
        <sz val="11"/>
        <color rgb="FFFF0000"/>
        <rFont val="Calibri"/>
        <family val="2"/>
        <scheme val="minor"/>
      </rPr>
      <t>criteria1:-</t>
    </r>
    <r>
      <rPr>
        <sz val="11"/>
        <rFont val="Calibri"/>
        <family val="2"/>
        <scheme val="minor"/>
      </rPr>
      <t xml:space="preserve"> condition itself.  Like that more conditions can be added.</t>
    </r>
  </si>
  <si>
    <t xml:space="preserve">Substracting complex numbers </t>
  </si>
  <si>
    <t>Maths functions</t>
  </si>
  <si>
    <t>Logical functions</t>
  </si>
  <si>
    <t>IF function</t>
  </si>
  <si>
    <t>IFERROR</t>
  </si>
  <si>
    <t>IFNA</t>
  </si>
  <si>
    <t>IFS</t>
  </si>
  <si>
    <t>AND</t>
  </si>
  <si>
    <t>NOT</t>
  </si>
  <si>
    <t>SWITCH</t>
  </si>
  <si>
    <t>XOR</t>
  </si>
  <si>
    <t>3+7i</t>
  </si>
  <si>
    <t>8-2i</t>
  </si>
  <si>
    <t>LINK</t>
  </si>
  <si>
    <t>Maths</t>
  </si>
  <si>
    <r>
      <rPr>
        <b/>
        <sz val="11"/>
        <color rgb="FF0070C0"/>
        <rFont val="Calibri"/>
        <family val="2"/>
        <scheme val="minor"/>
      </rPr>
      <t>IF(logical_test,[value_if_true],[value_if_false])  ----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rgb="FFFF0000"/>
        <rFont val="Calibri"/>
        <family val="2"/>
        <scheme val="minor"/>
      </rPr>
      <t>logical_test:-</t>
    </r>
    <r>
      <rPr>
        <sz val="11"/>
        <color theme="1"/>
        <rFont val="Calibri"/>
        <family val="2"/>
        <scheme val="minor"/>
      </rPr>
      <t xml:space="preserve"> condition for IF_statement , </t>
    </r>
    <r>
      <rPr>
        <b/>
        <sz val="11"/>
        <color rgb="FFFF0000"/>
        <rFont val="Calibri"/>
        <family val="2"/>
        <scheme val="minor"/>
      </rPr>
      <t>value_if_true:-</t>
    </r>
    <r>
      <rPr>
        <sz val="11"/>
        <color theme="1"/>
        <rFont val="Calibri"/>
        <family val="2"/>
        <scheme val="minor"/>
      </rPr>
      <t xml:space="preserve"> result to be displayed, </t>
    </r>
    <r>
      <rPr>
        <b/>
        <sz val="11"/>
        <color rgb="FFFF0000"/>
        <rFont val="Calibri"/>
        <family val="2"/>
        <scheme val="minor"/>
      </rPr>
      <t>value_if_false:-</t>
    </r>
    <r>
      <rPr>
        <sz val="11"/>
        <color theme="1"/>
        <rFont val="Calibri"/>
        <family val="2"/>
        <scheme val="minor"/>
      </rPr>
      <t xml:space="preserve"> result to be displayed if false.</t>
    </r>
  </si>
  <si>
    <t>If condition check function</t>
  </si>
  <si>
    <t>If condition to check error</t>
  </si>
  <si>
    <t>If condition to check null values</t>
  </si>
  <si>
    <t>IFS can check more than one condition for an operation</t>
  </si>
  <si>
    <t xml:space="preserve">IFERROR(condition, result to display after check) </t>
  </si>
  <si>
    <t>N/A</t>
  </si>
  <si>
    <t xml:space="preserve">IFNA(value, value to display if NA is true) </t>
  </si>
  <si>
    <t>Financial functions</t>
  </si>
  <si>
    <t>Text functions</t>
  </si>
  <si>
    <t>Statistical functions</t>
  </si>
  <si>
    <t>Date-Time  functions</t>
  </si>
  <si>
    <t>Add alternate blank rows or columns in the data set</t>
  </si>
  <si>
    <t>Select the data to hide &gt;&gt; Rt. Click &gt;&gt; hide    |   to hide column= ctrl+ "0";  to hide rows = ctrl+ "9"</t>
  </si>
  <si>
    <t>Data import |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</si>
</sst>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u/>
      <sz val="18"/>
      <color rgb="FF0070C0"/>
      <name val="Calibri"/>
      <family val="2"/>
      <scheme val="minor"/>
    </font>
    <font>
      <b/>
      <i/>
      <u/>
      <sz val="11"/>
      <color rgb="FF0070C0"/>
      <name val="Calibri"/>
      <family val="2"/>
      <scheme val="minor"/>
    </font>
    <font>
      <b/>
      <i/>
      <u/>
      <sz val="12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left" vertical="top" wrapText="1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20" fontId="0" fillId="0" borderId="0" xfId="0" applyNumberFormat="1"/>
    <xf numFmtId="22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7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9" fillId="3" borderId="4" xfId="0" applyFont="1" applyFill="1" applyBorder="1" applyAlignment="1">
      <alignment horizontal="left"/>
    </xf>
    <xf numFmtId="0" fontId="9" fillId="3" borderId="4" xfId="0" applyFont="1" applyFill="1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9" fillId="4" borderId="4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11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 applyFill="1"/>
    <xf numFmtId="0" fontId="8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0" fillId="0" borderId="5" xfId="0" applyBorder="1"/>
    <xf numFmtId="0" fontId="0" fillId="0" borderId="0" xfId="0" applyBorder="1"/>
    <xf numFmtId="0" fontId="0" fillId="0" borderId="0" xfId="0" pivotButton="1" applyBorder="1"/>
    <xf numFmtId="0" fontId="0" fillId="0" borderId="0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8" fillId="5" borderId="13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0" xfId="0" applyAlignment="1">
      <alignment vertical="top"/>
    </xf>
    <xf numFmtId="0" fontId="18" fillId="6" borderId="14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15" xfId="0" applyBorder="1" applyAlignment="1">
      <alignment wrapText="1"/>
    </xf>
    <xf numFmtId="0" fontId="18" fillId="6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6" fillId="0" borderId="3" xfId="0" applyFont="1" applyBorder="1" applyAlignment="1">
      <alignment wrapText="1"/>
    </xf>
    <xf numFmtId="0" fontId="0" fillId="0" borderId="14" xfId="0" applyBorder="1" applyAlignment="1">
      <alignment horizontal="left" vertical="top" wrapText="1"/>
    </xf>
    <xf numFmtId="0" fontId="7" fillId="0" borderId="3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20" fillId="0" borderId="0" xfId="0" applyFont="1" applyAlignment="1">
      <alignment horizontal="center"/>
    </xf>
    <xf numFmtId="0" fontId="21" fillId="0" borderId="0" xfId="1" applyFont="1" applyAlignment="1">
      <alignment horizontal="center"/>
    </xf>
    <xf numFmtId="0" fontId="0" fillId="7" borderId="4" xfId="0" applyFill="1" applyBorder="1"/>
    <xf numFmtId="0" fontId="0" fillId="0" borderId="17" xfId="0" applyBorder="1"/>
    <xf numFmtId="0" fontId="0" fillId="0" borderId="16" xfId="0" applyBorder="1"/>
    <xf numFmtId="0" fontId="0" fillId="0" borderId="16" xfId="0" applyBorder="1" applyAlignment="1">
      <alignment horizontal="left" vertical="top" wrapText="1"/>
    </xf>
    <xf numFmtId="0" fontId="6" fillId="0" borderId="18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2" fillId="4" borderId="9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top" wrapText="1"/>
    </xf>
    <xf numFmtId="0" fontId="19" fillId="0" borderId="13" xfId="1" applyFont="1" applyBorder="1" applyAlignment="1">
      <alignment horizontal="right" vertical="center"/>
    </xf>
    <xf numFmtId="0" fontId="19" fillId="0" borderId="0" xfId="1" applyFont="1" applyBorder="1" applyAlignment="1">
      <alignment horizontal="right" vertical="center"/>
    </xf>
    <xf numFmtId="0" fontId="19" fillId="0" borderId="14" xfId="1" applyFont="1" applyBorder="1" applyAlignment="1">
      <alignment horizontal="right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8"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</dxfs>
  <tableStyles count="0" defaultTableStyle="TableStyleMedium2" defaultPivotStyle="PivotStyleLight16"/>
  <colors>
    <mruColors>
      <color rgb="FFFF9933"/>
      <color rgb="FFFF66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152400</xdr:colOff>
          <xdr:row>24</xdr:row>
          <xdr:rowOff>53340</xdr:rowOff>
        </xdr:from>
        <xdr:to>
          <xdr:col>3</xdr:col>
          <xdr:colOff>1066800</xdr:colOff>
          <xdr:row>24</xdr:row>
          <xdr:rowOff>739140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72.881212615743" createdVersion="6" refreshedVersion="6" minRefreshableVersion="3" recordCount="20" xr:uid="{369D93D7-7D7E-48B9-A259-9249DC51B0DB}">
  <cacheSource type="worksheet">
    <worksheetSource ref="A1:G21" sheet="Db_1"/>
  </cacheSource>
  <cacheFields count="7">
    <cacheField name="Employee ID" numFmtId="0">
      <sharedItems containsSemiMixedTypes="0" containsString="0" containsNumber="1" containsInteger="1" minValue="101" maxValue="120"/>
    </cacheField>
    <cacheField name="Name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7" maxValue="37" count="11">
        <n v="28"/>
        <n v="35"/>
        <n v="32"/>
        <n v="29"/>
        <n v="30"/>
        <n v="31"/>
        <n v="27"/>
        <n v="33"/>
        <n v="34"/>
        <n v="36"/>
        <n v="37"/>
      </sharedItems>
    </cacheField>
    <cacheField name="Department" numFmtId="0">
      <sharedItems count="6">
        <s v="Sales"/>
        <s v="HR"/>
        <s v="Marketing"/>
        <s v="Finance"/>
        <s v="IT"/>
        <s v="Operations"/>
      </sharedItems>
    </cacheField>
    <cacheField name="Position" numFmtId="0">
      <sharedItems count="20">
        <s v="Sales Manager"/>
        <s v="HR Manager"/>
        <s v="Marketing Executive"/>
        <s v="Accountant"/>
        <s v="IT Specialist"/>
        <s v="Operations Manager"/>
        <s v="Sales Executive"/>
        <s v="HR Executive"/>
        <s v="Marketing Manager"/>
        <s v="Financial Analyst"/>
        <s v="Software Developer"/>
        <s v="Operations Executive"/>
        <s v="Sales Coordinator"/>
        <s v="HR Assistant"/>
        <s v="Marketing Coordinator"/>
        <s v="Finance Manager"/>
        <s v="System Administrator"/>
        <s v="Operations Coordinator"/>
        <s v="Sales Supervisor"/>
        <s v="HR Coordinator"/>
      </sharedItems>
    </cacheField>
    <cacheField name="Salary" numFmtId="0">
      <sharedItems containsSemiMixedTypes="0" containsString="0" containsNumber="1" containsInteger="1" minValue="40000" maxValue="5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01"/>
    <s v="Aarav Sharma"/>
    <x v="0"/>
    <x v="0"/>
    <x v="0"/>
    <x v="0"/>
    <n v="50000"/>
  </r>
  <r>
    <n v="102"/>
    <s v="Riya Patel"/>
    <x v="1"/>
    <x v="1"/>
    <x v="1"/>
    <x v="1"/>
    <n v="55000"/>
  </r>
  <r>
    <n v="103"/>
    <s v="Aakash Singh"/>
    <x v="0"/>
    <x v="2"/>
    <x v="2"/>
    <x v="2"/>
    <n v="45000"/>
  </r>
  <r>
    <n v="104"/>
    <s v="Neha Gupta"/>
    <x v="1"/>
    <x v="3"/>
    <x v="3"/>
    <x v="3"/>
    <n v="48000"/>
  </r>
  <r>
    <n v="105"/>
    <s v="Deepak Verma"/>
    <x v="0"/>
    <x v="4"/>
    <x v="4"/>
    <x v="4"/>
    <n v="52000"/>
  </r>
  <r>
    <n v="106"/>
    <s v="Priya Sharma"/>
    <x v="1"/>
    <x v="5"/>
    <x v="5"/>
    <x v="5"/>
    <n v="56000"/>
  </r>
  <r>
    <n v="107"/>
    <s v="Ananya Mishra"/>
    <x v="1"/>
    <x v="6"/>
    <x v="0"/>
    <x v="6"/>
    <n v="42000"/>
  </r>
  <r>
    <n v="108"/>
    <s v="Rahul Kumar"/>
    <x v="0"/>
    <x v="7"/>
    <x v="1"/>
    <x v="7"/>
    <n v="43000"/>
  </r>
  <r>
    <n v="109"/>
    <s v="Ritu Singh"/>
    <x v="1"/>
    <x v="8"/>
    <x v="2"/>
    <x v="8"/>
    <n v="58000"/>
  </r>
  <r>
    <n v="110"/>
    <s v="Vishal Joshi"/>
    <x v="0"/>
    <x v="9"/>
    <x v="3"/>
    <x v="9"/>
    <n v="47000"/>
  </r>
  <r>
    <n v="111"/>
    <s v="Shruti Patel"/>
    <x v="1"/>
    <x v="3"/>
    <x v="4"/>
    <x v="10"/>
    <n v="54000"/>
  </r>
  <r>
    <n v="112"/>
    <s v="Mohan Gupta"/>
    <x v="0"/>
    <x v="10"/>
    <x v="5"/>
    <x v="11"/>
    <n v="44000"/>
  </r>
  <r>
    <n v="113"/>
    <s v="Pooja Sharma"/>
    <x v="1"/>
    <x v="0"/>
    <x v="0"/>
    <x v="12"/>
    <n v="41000"/>
  </r>
  <r>
    <n v="114"/>
    <s v="Siddharth Singh"/>
    <x v="0"/>
    <x v="5"/>
    <x v="1"/>
    <x v="13"/>
    <n v="40000"/>
  </r>
  <r>
    <n v="115"/>
    <s v="Anjali Reddy"/>
    <x v="1"/>
    <x v="7"/>
    <x v="2"/>
    <x v="14"/>
    <n v="46000"/>
  </r>
  <r>
    <n v="116"/>
    <s v="Rohan Choudhary"/>
    <x v="0"/>
    <x v="2"/>
    <x v="3"/>
    <x v="15"/>
    <n v="59000"/>
  </r>
  <r>
    <n v="117"/>
    <s v="Nisha Kapoor"/>
    <x v="1"/>
    <x v="4"/>
    <x v="4"/>
    <x v="16"/>
    <n v="51000"/>
  </r>
  <r>
    <n v="118"/>
    <s v="Kartik Sharma"/>
    <x v="0"/>
    <x v="0"/>
    <x v="5"/>
    <x v="17"/>
    <n v="45000"/>
  </r>
  <r>
    <n v="119"/>
    <s v="Preeti Verma"/>
    <x v="1"/>
    <x v="3"/>
    <x v="0"/>
    <x v="18"/>
    <n v="43000"/>
  </r>
  <r>
    <n v="120"/>
    <s v="Sanjay Patel"/>
    <x v="0"/>
    <x v="5"/>
    <x v="1"/>
    <x v="19"/>
    <n v="4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8A590F-E589-4846-9E2C-03A103B4C28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0:Q14" firstHeaderRow="1" firstDataRow="2" firstDataCol="1"/>
  <pivotFields count="7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Col" showAll="0">
      <items count="7">
        <item x="3"/>
        <item x="1"/>
        <item x="4"/>
        <item x="2"/>
        <item x="5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ary" fld="6" baseField="0" baseItem="0"/>
  </dataFields>
  <formats count="4">
    <format dxfId="3">
      <pivotArea type="origin" dataOnly="0" labelOnly="1" outline="0" fieldPosition="0"/>
    </format>
    <format dxfId="2">
      <pivotArea field="2" type="button" dataOnly="0" labelOnly="1" outline="0" axis="axisRow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0A5EB-C010-4FF0-8167-0A0EAA6985F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0:N26" firstHeaderRow="1" firstDataRow="2" firstDataCol="1" rowPageCount="2" colPageCount="1"/>
  <pivotFields count="7">
    <pivotField dataField="1" showAll="0"/>
    <pivotField showAll="0"/>
    <pivotField axis="axisPage"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12">
        <item h="1" x="6"/>
        <item h="1" x="0"/>
        <item h="1" x="3"/>
        <item h="1" x="4"/>
        <item x="5"/>
        <item x="2"/>
        <item x="7"/>
        <item x="8"/>
        <item x="1"/>
        <item x="9"/>
        <item x="10"/>
        <item t="default"/>
      </items>
    </pivotField>
    <pivotField axis="axisCol" showAll="0">
      <items count="7">
        <item x="3"/>
        <item x="1"/>
        <item x="4"/>
        <item x="2"/>
        <item x="5"/>
        <item x="0"/>
        <item t="default"/>
      </items>
    </pivotField>
    <pivotField axis="axisRow" showAll="0">
      <items count="21">
        <item x="3"/>
        <item x="15"/>
        <item x="9"/>
        <item x="13"/>
        <item x="19"/>
        <item x="7"/>
        <item x="1"/>
        <item x="4"/>
        <item x="14"/>
        <item x="2"/>
        <item x="8"/>
        <item x="17"/>
        <item x="11"/>
        <item x="5"/>
        <item x="12"/>
        <item x="6"/>
        <item x="0"/>
        <item x="18"/>
        <item x="10"/>
        <item x="16"/>
        <item t="default"/>
      </items>
    </pivotField>
    <pivotField showAll="0"/>
  </pivotFields>
  <rowFields count="1">
    <field x="5"/>
  </rowFields>
  <rowItems count="5">
    <i>
      <x v="6"/>
    </i>
    <i>
      <x v="8"/>
    </i>
    <i>
      <x v="10"/>
    </i>
    <i>
      <x v="13"/>
    </i>
    <i t="grand">
      <x/>
    </i>
  </rowItems>
  <colFields count="1">
    <field x="4"/>
  </colFields>
  <colItems count="4">
    <i>
      <x v="1"/>
    </i>
    <i>
      <x v="3"/>
    </i>
    <i>
      <x v="4"/>
    </i>
    <i t="grand">
      <x/>
    </i>
  </colItems>
  <pageFields count="2">
    <pageField fld="2" hier="-1"/>
    <pageField fld="3" hier="-1"/>
  </pageFields>
  <dataFields count="1">
    <dataField name="Count of Employee ID" fld="0" subtotal="count" baseField="4" baseItem="0"/>
  </dataFields>
  <formats count="4">
    <format dxfId="7">
      <pivotArea type="origin" dataOnly="0" labelOnly="1" outline="0" fieldPosition="0"/>
    </format>
    <format dxfId="6">
      <pivotArea field="5" type="button" dataOnly="0" labelOnly="1" outline="0" axis="axisRow" fieldPosition="0"/>
    </format>
    <format dxfId="5">
      <pivotArea dataOnly="0" labelOnly="1" fieldPosition="0">
        <references count="1">
          <reference field="5" count="4">
            <x v="6"/>
            <x v="8"/>
            <x v="10"/>
            <x v="13"/>
          </reference>
        </references>
      </pivotArea>
    </format>
    <format dxfId="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I90"/>
  <sheetViews>
    <sheetView topLeftCell="A23" zoomScale="110" zoomScaleNormal="110" workbookViewId="0">
      <selection activeCell="F43" sqref="F43"/>
    </sheetView>
  </sheetViews>
  <sheetFormatPr defaultRowHeight="15.6" outlineLevelRow="2" x14ac:dyDescent="0.3"/>
  <cols>
    <col min="1" max="1" width="4.33203125" style="26" customWidth="1"/>
    <col min="2" max="2" width="8.33203125" style="11" customWidth="1"/>
    <col min="3" max="3" width="85.5546875" style="9" customWidth="1"/>
    <col min="4" max="4" width="17.21875" customWidth="1"/>
    <col min="5" max="5" width="8.88671875" style="12"/>
    <col min="6" max="6" width="18.77734375" customWidth="1"/>
  </cols>
  <sheetData>
    <row r="1" spans="1:9" s="94" customFormat="1" ht="24.6" customHeight="1" thickBot="1" x14ac:dyDescent="0.35">
      <c r="A1" s="92" t="s">
        <v>2</v>
      </c>
      <c r="B1" s="91" t="s">
        <v>26</v>
      </c>
      <c r="C1" s="93" t="s">
        <v>0</v>
      </c>
      <c r="D1" s="94" t="s">
        <v>1</v>
      </c>
      <c r="E1" s="95"/>
      <c r="G1" s="96"/>
    </row>
    <row r="2" spans="1:9" s="15" customFormat="1" ht="18.600000000000001" thickTop="1" x14ac:dyDescent="0.3">
      <c r="A2" s="13">
        <v>1</v>
      </c>
      <c r="B2" s="14"/>
      <c r="C2" s="31" t="s">
        <v>3</v>
      </c>
      <c r="E2" s="16"/>
    </row>
    <row r="3" spans="1:9" hidden="1" outlineLevel="1" x14ac:dyDescent="0.3">
      <c r="B3" s="11">
        <v>1</v>
      </c>
      <c r="C3" s="9" t="s">
        <v>4</v>
      </c>
      <c r="D3" s="28" t="s">
        <v>336</v>
      </c>
      <c r="F3" t="str">
        <f>UPPER(Db_1!A25)</f>
        <v>COCKAROACH</v>
      </c>
    </row>
    <row r="4" spans="1:9" hidden="1" outlineLevel="1" x14ac:dyDescent="0.3">
      <c r="B4" s="11">
        <v>2</v>
      </c>
      <c r="C4" s="9" t="s">
        <v>5</v>
      </c>
      <c r="D4" s="28" t="s">
        <v>337</v>
      </c>
      <c r="F4" t="str">
        <f>LOWER(Db_1!A27)</f>
        <v>bigwall</v>
      </c>
    </row>
    <row r="5" spans="1:9" s="24" customFormat="1" ht="43.2" hidden="1" outlineLevel="1" x14ac:dyDescent="0.3">
      <c r="A5" s="27"/>
      <c r="B5" s="11">
        <v>3</v>
      </c>
      <c r="C5" s="10" t="s">
        <v>334</v>
      </c>
      <c r="D5" s="25" t="s">
        <v>330</v>
      </c>
      <c r="E5" s="29" t="s">
        <v>329</v>
      </c>
      <c r="F5" s="25" t="s">
        <v>331</v>
      </c>
      <c r="G5" s="25" t="s">
        <v>332</v>
      </c>
      <c r="H5" s="25" t="s">
        <v>327</v>
      </c>
      <c r="I5" s="25" t="s">
        <v>328</v>
      </c>
    </row>
    <row r="6" spans="1:9" hidden="1" outlineLevel="1" x14ac:dyDescent="0.3">
      <c r="B6" s="11">
        <v>4</v>
      </c>
      <c r="C6" s="9" t="s">
        <v>6</v>
      </c>
      <c r="D6" s="28" t="s">
        <v>335</v>
      </c>
      <c r="E6" s="29" t="s">
        <v>329</v>
      </c>
      <c r="F6" t="str">
        <f>_xlfn.CONCAT(Db_1!A4,Db_1!B4,Db_1!C4,Db_1!D4,Db_1!E4,Db_1!F4,Db_1!G4)</f>
        <v>103Aakash SinghMale32MarketingMarketing Executive45000</v>
      </c>
    </row>
    <row r="7" spans="1:9" hidden="1" outlineLevel="1" x14ac:dyDescent="0.3">
      <c r="B7" s="11">
        <v>5</v>
      </c>
      <c r="C7" s="9" t="s">
        <v>7</v>
      </c>
      <c r="D7" s="28" t="s">
        <v>335</v>
      </c>
      <c r="E7" s="29" t="s">
        <v>329</v>
      </c>
      <c r="F7" t="str">
        <f>_xlfn.CONCAT(Db_1!A2&amp;" "&amp;Db_1!B2&amp;" "&amp;Db_1!C2&amp;" "&amp;Db_1!D2&amp;" "&amp;Db_1!E2&amp;" "&amp;Db_1!F2&amp;" "&amp;Db_1!G2&amp;"")</f>
        <v>101 Aarav Sharma Male 28 Sales Sales Manager 50000</v>
      </c>
    </row>
    <row r="8" spans="1:9" hidden="1" outlineLevel="1" x14ac:dyDescent="0.3">
      <c r="B8" s="11">
        <v>6</v>
      </c>
      <c r="C8" s="9" t="s">
        <v>8</v>
      </c>
      <c r="D8" s="1" t="s">
        <v>9</v>
      </c>
    </row>
    <row r="9" spans="1:9" hidden="1" outlineLevel="1" x14ac:dyDescent="0.3">
      <c r="B9" s="11">
        <v>7</v>
      </c>
      <c r="C9" s="9" t="s">
        <v>10</v>
      </c>
      <c r="D9" t="s">
        <v>11</v>
      </c>
    </row>
    <row r="10" spans="1:9" hidden="1" outlineLevel="1" x14ac:dyDescent="0.3">
      <c r="B10" s="11">
        <v>8</v>
      </c>
      <c r="C10" s="9" t="s">
        <v>12</v>
      </c>
      <c r="D10" s="1" t="s">
        <v>9</v>
      </c>
    </row>
    <row r="11" spans="1:9" hidden="1" outlineLevel="1" x14ac:dyDescent="0.3">
      <c r="B11" s="11">
        <v>9</v>
      </c>
      <c r="C11" s="9" t="s">
        <v>10</v>
      </c>
      <c r="D11" t="s">
        <v>13</v>
      </c>
    </row>
    <row r="12" spans="1:9" hidden="1" outlineLevel="1" x14ac:dyDescent="0.3">
      <c r="B12" s="11">
        <v>10</v>
      </c>
      <c r="C12" s="9" t="s">
        <v>14</v>
      </c>
      <c r="D12" s="1" t="s">
        <v>15</v>
      </c>
    </row>
    <row r="13" spans="1:9" hidden="1" outlineLevel="1" x14ac:dyDescent="0.3">
      <c r="B13" s="11">
        <v>11</v>
      </c>
      <c r="C13" s="9" t="s">
        <v>411</v>
      </c>
      <c r="D13" t="s">
        <v>16</v>
      </c>
    </row>
    <row r="14" spans="1:9" hidden="1" outlineLevel="1" x14ac:dyDescent="0.3">
      <c r="B14" s="11">
        <v>12</v>
      </c>
      <c r="C14" s="9" t="s">
        <v>17</v>
      </c>
      <c r="D14" t="s">
        <v>27</v>
      </c>
    </row>
    <row r="15" spans="1:9" hidden="1" outlineLevel="1" x14ac:dyDescent="0.3">
      <c r="B15" s="11">
        <v>13</v>
      </c>
      <c r="C15" s="9" t="s">
        <v>18</v>
      </c>
      <c r="D15" s="1" t="s">
        <v>19</v>
      </c>
    </row>
    <row r="16" spans="1:9" hidden="1" outlineLevel="1" x14ac:dyDescent="0.3">
      <c r="B16" s="11">
        <v>14</v>
      </c>
      <c r="C16" s="9" t="s">
        <v>20</v>
      </c>
      <c r="D16" s="1" t="s">
        <v>21</v>
      </c>
    </row>
    <row r="17" spans="1:6" hidden="1" outlineLevel="1" x14ac:dyDescent="0.3">
      <c r="B17" s="11">
        <v>15</v>
      </c>
      <c r="C17" s="9" t="s">
        <v>22</v>
      </c>
      <c r="D17" t="s">
        <v>412</v>
      </c>
    </row>
    <row r="18" spans="1:6" hidden="1" outlineLevel="1" x14ac:dyDescent="0.3">
      <c r="B18" s="11">
        <v>16</v>
      </c>
      <c r="C18" s="9" t="s">
        <v>23</v>
      </c>
      <c r="D18" t="s">
        <v>24</v>
      </c>
    </row>
    <row r="19" spans="1:6" hidden="1" outlineLevel="1" x14ac:dyDescent="0.3">
      <c r="B19" s="11">
        <v>17</v>
      </c>
      <c r="C19" s="9" t="s">
        <v>25</v>
      </c>
    </row>
    <row r="20" spans="1:6" hidden="1" outlineLevel="1" x14ac:dyDescent="0.3">
      <c r="B20" s="11">
        <v>18</v>
      </c>
      <c r="C20" s="9" t="s">
        <v>341</v>
      </c>
    </row>
    <row r="21" spans="1:6" hidden="1" outlineLevel="1" x14ac:dyDescent="0.3">
      <c r="B21" s="11">
        <v>19</v>
      </c>
      <c r="C21" s="9" t="s">
        <v>342</v>
      </c>
    </row>
    <row r="22" spans="1:6" hidden="1" outlineLevel="1" x14ac:dyDescent="0.3">
      <c r="B22" s="11">
        <v>20</v>
      </c>
    </row>
    <row r="23" spans="1:6" collapsed="1" x14ac:dyDescent="0.3"/>
    <row r="24" spans="1:6" s="15" customFormat="1" ht="18" x14ac:dyDescent="0.3">
      <c r="A24" s="13">
        <v>2</v>
      </c>
      <c r="B24" s="14"/>
      <c r="C24" s="31" t="s">
        <v>413</v>
      </c>
      <c r="E24" s="16"/>
    </row>
    <row r="25" spans="1:6" ht="61.8" hidden="1" customHeight="1" outlineLevel="1" x14ac:dyDescent="0.3">
      <c r="B25" s="11">
        <v>1</v>
      </c>
      <c r="C25" s="2" t="s">
        <v>28</v>
      </c>
    </row>
    <row r="26" spans="1:6" hidden="1" outlineLevel="1" x14ac:dyDescent="0.3">
      <c r="B26" s="11">
        <v>2</v>
      </c>
      <c r="C26" s="2" t="s">
        <v>29</v>
      </c>
      <c r="D26" t="s">
        <v>32</v>
      </c>
    </row>
    <row r="27" spans="1:6" hidden="1" outlineLevel="1" x14ac:dyDescent="0.3">
      <c r="B27" s="11">
        <v>3</v>
      </c>
      <c r="C27" s="2" t="s">
        <v>30</v>
      </c>
      <c r="D27" t="s">
        <v>31</v>
      </c>
    </row>
    <row r="28" spans="1:6" hidden="1" outlineLevel="1" x14ac:dyDescent="0.3">
      <c r="B28" s="11">
        <v>4</v>
      </c>
    </row>
    <row r="29" spans="1:6" hidden="1" outlineLevel="1" x14ac:dyDescent="0.3">
      <c r="B29" s="11">
        <v>5</v>
      </c>
    </row>
    <row r="30" spans="1:6" collapsed="1" x14ac:dyDescent="0.3"/>
    <row r="31" spans="1:6" s="15" customFormat="1" ht="18" x14ac:dyDescent="0.3">
      <c r="A31" s="13">
        <v>3</v>
      </c>
      <c r="B31" s="14"/>
      <c r="C31" s="31" t="s">
        <v>33</v>
      </c>
      <c r="E31" s="16"/>
    </row>
    <row r="32" spans="1:6" hidden="1" outlineLevel="1" x14ac:dyDescent="0.3">
      <c r="B32" s="11">
        <v>1</v>
      </c>
      <c r="C32" s="3" t="s">
        <v>34</v>
      </c>
      <c r="D32" s="1" t="s">
        <v>35</v>
      </c>
      <c r="F32" s="5">
        <v>45371</v>
      </c>
    </row>
    <row r="33" spans="1:6" hidden="1" outlineLevel="1" x14ac:dyDescent="0.3">
      <c r="B33" s="11">
        <v>2</v>
      </c>
      <c r="C33" s="3" t="s">
        <v>36</v>
      </c>
      <c r="D33" s="6" t="s">
        <v>37</v>
      </c>
      <c r="F33" s="5">
        <f ca="1">TODAY()</f>
        <v>45386</v>
      </c>
    </row>
    <row r="34" spans="1:6" hidden="1" outlineLevel="1" x14ac:dyDescent="0.3">
      <c r="B34" s="11">
        <v>3</v>
      </c>
      <c r="C34" s="3" t="s">
        <v>38</v>
      </c>
      <c r="D34" s="1" t="s">
        <v>39</v>
      </c>
      <c r="F34" s="7">
        <v>0.71458333333333324</v>
      </c>
    </row>
    <row r="35" spans="1:6" hidden="1" outlineLevel="1" x14ac:dyDescent="0.3">
      <c r="B35" s="11">
        <v>4</v>
      </c>
      <c r="C35" s="3" t="s">
        <v>40</v>
      </c>
      <c r="D35" s="6" t="s">
        <v>41</v>
      </c>
      <c r="F35" s="8">
        <f ca="1">NOW()</f>
        <v>45386.52086921296</v>
      </c>
    </row>
    <row r="36" spans="1:6" hidden="1" outlineLevel="1" x14ac:dyDescent="0.3">
      <c r="B36" s="11">
        <v>5</v>
      </c>
      <c r="C36" s="3" t="s">
        <v>42</v>
      </c>
      <c r="D36" s="6" t="s">
        <v>43</v>
      </c>
    </row>
    <row r="37" spans="1:6" hidden="1" outlineLevel="1" x14ac:dyDescent="0.3">
      <c r="B37" s="11">
        <v>6</v>
      </c>
      <c r="C37" s="3"/>
      <c r="D37" s="4"/>
    </row>
    <row r="38" spans="1:6" hidden="1" outlineLevel="1" x14ac:dyDescent="0.3">
      <c r="B38" s="11">
        <v>7</v>
      </c>
      <c r="C38" s="3"/>
      <c r="D38" s="4"/>
    </row>
    <row r="39" spans="1:6" hidden="1" outlineLevel="1" x14ac:dyDescent="0.3">
      <c r="B39" s="11">
        <v>8</v>
      </c>
      <c r="C39" s="3"/>
      <c r="D39" s="4"/>
    </row>
    <row r="40" spans="1:6" hidden="1" outlineLevel="1" x14ac:dyDescent="0.3">
      <c r="B40" s="11">
        <v>9</v>
      </c>
      <c r="C40" s="3"/>
      <c r="D40" s="4"/>
    </row>
    <row r="41" spans="1:6" hidden="1" outlineLevel="1" x14ac:dyDescent="0.3">
      <c r="B41" s="11">
        <v>10</v>
      </c>
      <c r="C41" s="3"/>
      <c r="D41" s="4"/>
    </row>
    <row r="42" spans="1:6" collapsed="1" x14ac:dyDescent="0.3">
      <c r="C42" s="3"/>
      <c r="D42" s="4"/>
    </row>
    <row r="43" spans="1:6" s="15" customFormat="1" ht="18" x14ac:dyDescent="0.3">
      <c r="A43" s="13">
        <v>4</v>
      </c>
      <c r="B43" s="14"/>
      <c r="C43" s="32" t="s">
        <v>345</v>
      </c>
      <c r="E43" s="16"/>
    </row>
    <row r="44" spans="1:6" hidden="1" outlineLevel="1" x14ac:dyDescent="0.3">
      <c r="C44" s="9" t="s">
        <v>340</v>
      </c>
      <c r="D44" s="30" t="s">
        <v>346</v>
      </c>
    </row>
    <row r="45" spans="1:6" hidden="1" outlineLevel="1" x14ac:dyDescent="0.3"/>
    <row r="46" spans="1:6" hidden="1" outlineLevel="1" x14ac:dyDescent="0.3"/>
    <row r="47" spans="1:6" hidden="1" outlineLevel="1" x14ac:dyDescent="0.3"/>
    <row r="48" spans="1:6" hidden="1" outlineLevel="1" x14ac:dyDescent="0.3"/>
    <row r="49" spans="1:4" collapsed="1" x14ac:dyDescent="0.3"/>
    <row r="50" spans="1:4" ht="18" x14ac:dyDescent="0.3">
      <c r="A50" s="26">
        <v>5</v>
      </c>
      <c r="C50" s="33" t="s">
        <v>333</v>
      </c>
    </row>
    <row r="51" spans="1:4" hidden="1" outlineLevel="1" x14ac:dyDescent="0.3"/>
    <row r="52" spans="1:4" hidden="1" outlineLevel="1" x14ac:dyDescent="0.3">
      <c r="B52" s="11">
        <v>1</v>
      </c>
      <c r="C52" s="9" t="s">
        <v>338</v>
      </c>
      <c r="D52" s="60" t="s">
        <v>359</v>
      </c>
    </row>
    <row r="53" spans="1:4" hidden="1" outlineLevel="1" x14ac:dyDescent="0.3">
      <c r="B53" s="11">
        <v>2</v>
      </c>
      <c r="C53" s="9" t="s">
        <v>339</v>
      </c>
    </row>
    <row r="54" spans="1:4" hidden="1" outlineLevel="1" x14ac:dyDescent="0.3">
      <c r="B54" s="11">
        <v>3</v>
      </c>
      <c r="C54" s="9" t="s">
        <v>343</v>
      </c>
    </row>
    <row r="55" spans="1:4" hidden="1" outlineLevel="1" x14ac:dyDescent="0.3">
      <c r="B55" s="11">
        <v>4</v>
      </c>
      <c r="C55" s="9" t="s">
        <v>344</v>
      </c>
    </row>
    <row r="56" spans="1:4" hidden="1" outlineLevel="1" x14ac:dyDescent="0.3">
      <c r="B56" s="11">
        <v>5</v>
      </c>
      <c r="C56" s="9" t="s">
        <v>347</v>
      </c>
    </row>
    <row r="57" spans="1:4" hidden="1" outlineLevel="1" x14ac:dyDescent="0.3">
      <c r="C57" s="57" t="s">
        <v>385</v>
      </c>
      <c r="D57" s="59" t="s">
        <v>397</v>
      </c>
    </row>
    <row r="58" spans="1:4" hidden="1" outlineLevel="2" x14ac:dyDescent="0.3">
      <c r="B58" s="11">
        <v>6</v>
      </c>
      <c r="C58" s="9" t="s">
        <v>366</v>
      </c>
    </row>
    <row r="59" spans="1:4" hidden="1" outlineLevel="2" x14ac:dyDescent="0.3">
      <c r="B59" s="11">
        <v>7</v>
      </c>
      <c r="C59" s="9" t="s">
        <v>368</v>
      </c>
    </row>
    <row r="60" spans="1:4" hidden="1" outlineLevel="2" x14ac:dyDescent="0.3">
      <c r="B60" s="11">
        <v>8</v>
      </c>
      <c r="C60" s="9" t="s">
        <v>369</v>
      </c>
    </row>
    <row r="61" spans="1:4" hidden="1" outlineLevel="2" x14ac:dyDescent="0.3">
      <c r="B61" s="11">
        <v>9</v>
      </c>
      <c r="C61" s="9" t="s">
        <v>370</v>
      </c>
    </row>
    <row r="62" spans="1:4" hidden="1" outlineLevel="2" x14ac:dyDescent="0.3">
      <c r="B62" s="11">
        <v>10</v>
      </c>
      <c r="C62" s="9" t="s">
        <v>371</v>
      </c>
    </row>
    <row r="63" spans="1:4" hidden="1" outlineLevel="2" x14ac:dyDescent="0.3">
      <c r="B63" s="11">
        <v>11</v>
      </c>
      <c r="C63" s="9" t="s">
        <v>372</v>
      </c>
    </row>
    <row r="64" spans="1:4" hidden="1" outlineLevel="2" x14ac:dyDescent="0.3">
      <c r="B64" s="11">
        <v>12</v>
      </c>
      <c r="C64" s="9" t="s">
        <v>373</v>
      </c>
      <c r="D64" s="6" t="s">
        <v>377</v>
      </c>
    </row>
    <row r="65" spans="2:4" hidden="1" outlineLevel="2" x14ac:dyDescent="0.3">
      <c r="B65" s="11">
        <v>13</v>
      </c>
      <c r="C65" s="9" t="s">
        <v>374</v>
      </c>
      <c r="D65" s="6" t="s">
        <v>381</v>
      </c>
    </row>
    <row r="66" spans="2:4" hidden="1" outlineLevel="2" x14ac:dyDescent="0.3">
      <c r="B66" s="11">
        <v>14</v>
      </c>
      <c r="C66" s="9" t="s">
        <v>375</v>
      </c>
      <c r="D66" s="6" t="s">
        <v>382</v>
      </c>
    </row>
    <row r="67" spans="2:4" hidden="1" outlineLevel="1" collapsed="1" x14ac:dyDescent="0.3">
      <c r="C67" s="57" t="s">
        <v>386</v>
      </c>
    </row>
    <row r="68" spans="2:4" hidden="1" outlineLevel="2" x14ac:dyDescent="0.3">
      <c r="B68" s="11">
        <v>1</v>
      </c>
      <c r="C68" s="9" t="s">
        <v>387</v>
      </c>
    </row>
    <row r="69" spans="2:4" hidden="1" outlineLevel="2" x14ac:dyDescent="0.3">
      <c r="B69" s="11">
        <v>2</v>
      </c>
      <c r="C69" s="9" t="s">
        <v>388</v>
      </c>
    </row>
    <row r="70" spans="2:4" hidden="1" outlineLevel="2" x14ac:dyDescent="0.3">
      <c r="B70" s="11">
        <v>3</v>
      </c>
      <c r="C70" s="9" t="s">
        <v>389</v>
      </c>
    </row>
    <row r="71" spans="2:4" hidden="1" outlineLevel="2" x14ac:dyDescent="0.3">
      <c r="B71" s="11">
        <v>4</v>
      </c>
      <c r="C71" s="9" t="s">
        <v>390</v>
      </c>
    </row>
    <row r="72" spans="2:4" hidden="1" outlineLevel="2" x14ac:dyDescent="0.3">
      <c r="B72" s="11">
        <v>5</v>
      </c>
      <c r="C72" s="9" t="s">
        <v>391</v>
      </c>
    </row>
    <row r="73" spans="2:4" hidden="1" outlineLevel="2" x14ac:dyDescent="0.3">
      <c r="B73" s="11">
        <v>6</v>
      </c>
      <c r="C73" s="9" t="s">
        <v>239</v>
      </c>
    </row>
    <row r="74" spans="2:4" hidden="1" outlineLevel="2" x14ac:dyDescent="0.3">
      <c r="B74" s="11">
        <v>7</v>
      </c>
      <c r="C74" s="9" t="s">
        <v>394</v>
      </c>
    </row>
    <row r="75" spans="2:4" hidden="1" outlineLevel="2" x14ac:dyDescent="0.3">
      <c r="B75" s="11">
        <v>8</v>
      </c>
      <c r="C75" s="9" t="s">
        <v>392</v>
      </c>
    </row>
    <row r="76" spans="2:4" hidden="1" outlineLevel="2" x14ac:dyDescent="0.3">
      <c r="B76" s="11">
        <v>9</v>
      </c>
      <c r="C76" s="9" t="s">
        <v>393</v>
      </c>
    </row>
    <row r="77" spans="2:4" hidden="1" outlineLevel="2" x14ac:dyDescent="0.3">
      <c r="B77" s="11">
        <v>10</v>
      </c>
      <c r="C77" s="9" t="b">
        <v>0</v>
      </c>
    </row>
    <row r="78" spans="2:4" hidden="1" outlineLevel="2" x14ac:dyDescent="0.3">
      <c r="B78" s="11">
        <v>11</v>
      </c>
      <c r="C78" s="9" t="b">
        <v>1</v>
      </c>
    </row>
    <row r="79" spans="2:4" hidden="1" outlineLevel="2" x14ac:dyDescent="0.3">
      <c r="B79" s="11">
        <v>12</v>
      </c>
    </row>
    <row r="80" spans="2:4" hidden="1" outlineLevel="1" collapsed="1" x14ac:dyDescent="0.3"/>
    <row r="81" spans="3:3" hidden="1" outlineLevel="1" x14ac:dyDescent="0.3">
      <c r="C81" s="57" t="s">
        <v>407</v>
      </c>
    </row>
    <row r="82" spans="3:3" hidden="1" outlineLevel="1" x14ac:dyDescent="0.3"/>
    <row r="83" spans="3:3" hidden="1" outlineLevel="1" x14ac:dyDescent="0.3">
      <c r="C83" s="57" t="s">
        <v>408</v>
      </c>
    </row>
    <row r="84" spans="3:3" hidden="1" outlineLevel="1" x14ac:dyDescent="0.3"/>
    <row r="85" spans="3:3" hidden="1" outlineLevel="1" x14ac:dyDescent="0.3">
      <c r="C85" s="57" t="s">
        <v>410</v>
      </c>
    </row>
    <row r="86" spans="3:3" hidden="1" outlineLevel="1" x14ac:dyDescent="0.3"/>
    <row r="87" spans="3:3" hidden="1" outlineLevel="1" x14ac:dyDescent="0.3">
      <c r="C87" s="57" t="s">
        <v>409</v>
      </c>
    </row>
    <row r="88" spans="3:3" hidden="1" outlineLevel="1" x14ac:dyDescent="0.3"/>
    <row r="89" spans="3:3" hidden="1" outlineLevel="1" x14ac:dyDescent="0.3"/>
    <row r="90" spans="3:3" collapsed="1" x14ac:dyDescent="0.3"/>
  </sheetData>
  <hyperlinks>
    <hyperlink ref="D52" location="Db_1!I1" display="Link" xr:uid="{D9497F5E-9273-4777-9589-F537A1699BD1}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027" r:id="rId4">
          <objectPr defaultSize="0" r:id="rId5">
            <anchor moveWithCells="1" sizeWithCells="1">
              <from>
                <xdr:col>3</xdr:col>
                <xdr:colOff>152400</xdr:colOff>
                <xdr:row>24</xdr:row>
                <xdr:rowOff>53340</xdr:rowOff>
              </from>
              <to>
                <xdr:col>3</xdr:col>
                <xdr:colOff>1066800</xdr:colOff>
                <xdr:row>24</xdr:row>
                <xdr:rowOff>739140</xdr:rowOff>
              </to>
            </anchor>
          </objectPr>
        </oleObject>
      </mc:Choice>
      <mc:Fallback>
        <oleObject progId="Acrobat Document" dvAspect="DVASPECT_ICON" shapeId="102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D4AB-8286-4AB5-B197-E3D90F62A362}">
  <sheetPr>
    <tabColor rgb="FF92D050"/>
  </sheetPr>
  <dimension ref="A1:R28"/>
  <sheetViews>
    <sheetView workbookViewId="0">
      <selection activeCell="I1" sqref="I1:R8"/>
    </sheetView>
  </sheetViews>
  <sheetFormatPr defaultRowHeight="14.4" x14ac:dyDescent="0.3"/>
  <cols>
    <col min="1" max="1" width="11.77734375" style="17" customWidth="1"/>
    <col min="2" max="2" width="18.33203125" customWidth="1"/>
    <col min="3" max="3" width="8.6640625" customWidth="1"/>
    <col min="4" max="4" width="8.6640625" style="17" customWidth="1"/>
    <col min="5" max="5" width="10.77734375" bestFit="1" customWidth="1"/>
    <col min="6" max="6" width="22.21875" customWidth="1"/>
    <col min="7" max="7" width="8.6640625" style="17" customWidth="1"/>
    <col min="8" max="8" width="4.21875" customWidth="1"/>
    <col min="9" max="9" width="1.77734375" customWidth="1"/>
    <col min="10" max="10" width="19.77734375" bestFit="1" customWidth="1"/>
    <col min="11" max="11" width="14.33203125" customWidth="1"/>
    <col min="12" max="12" width="9.6640625" bestFit="1" customWidth="1"/>
    <col min="13" max="13" width="8.6640625" customWidth="1"/>
    <col min="14" max="14" width="10.77734375" customWidth="1"/>
    <col min="15" max="15" width="10.21875" bestFit="1" customWidth="1"/>
    <col min="16" max="16" width="8.5546875" customWidth="1"/>
    <col min="17" max="17" width="10.77734375" bestFit="1" customWidth="1"/>
    <col min="18" max="18" width="3" bestFit="1" customWidth="1"/>
    <col min="19" max="19" width="10.77734375" bestFit="1" customWidth="1"/>
    <col min="20" max="20" width="18.88671875" bestFit="1" customWidth="1"/>
    <col min="21" max="21" width="18.44140625" bestFit="1" customWidth="1"/>
    <col min="22" max="22" width="15.88671875" bestFit="1" customWidth="1"/>
    <col min="23" max="23" width="13.77734375" bestFit="1" customWidth="1"/>
    <col min="24" max="24" width="13.33203125" bestFit="1" customWidth="1"/>
    <col min="25" max="25" width="14.6640625" bestFit="1" customWidth="1"/>
    <col min="26" max="26" width="17.77734375" bestFit="1" customWidth="1"/>
    <col min="27" max="27" width="19.33203125" bestFit="1" customWidth="1"/>
    <col min="28" max="28" width="10.77734375" bestFit="1" customWidth="1"/>
  </cols>
  <sheetData>
    <row r="1" spans="1:18" x14ac:dyDescent="0.3">
      <c r="A1" s="18" t="s">
        <v>44</v>
      </c>
      <c r="B1" s="19" t="s">
        <v>45</v>
      </c>
      <c r="C1" s="19" t="s">
        <v>46</v>
      </c>
      <c r="D1" s="18" t="s">
        <v>47</v>
      </c>
      <c r="E1" s="19" t="s">
        <v>48</v>
      </c>
      <c r="F1" s="19" t="s">
        <v>49</v>
      </c>
      <c r="G1" s="18" t="s">
        <v>50</v>
      </c>
      <c r="I1" s="74" t="s">
        <v>360</v>
      </c>
      <c r="J1" s="75"/>
      <c r="K1" s="75"/>
      <c r="L1" s="75"/>
      <c r="M1" s="75"/>
      <c r="N1" s="75"/>
      <c r="O1" s="75"/>
      <c r="P1" s="75"/>
      <c r="Q1" s="75"/>
      <c r="R1" s="76"/>
    </row>
    <row r="2" spans="1:18" x14ac:dyDescent="0.3">
      <c r="A2" s="20">
        <v>101</v>
      </c>
      <c r="B2" s="21" t="s">
        <v>51</v>
      </c>
      <c r="C2" s="21" t="s">
        <v>52</v>
      </c>
      <c r="D2" s="20">
        <v>28</v>
      </c>
      <c r="E2" s="21" t="s">
        <v>53</v>
      </c>
      <c r="F2" s="21" t="s">
        <v>54</v>
      </c>
      <c r="G2" s="20">
        <v>50000</v>
      </c>
      <c r="I2" s="77"/>
      <c r="J2" s="78"/>
      <c r="K2" s="78"/>
      <c r="L2" s="78"/>
      <c r="M2" s="78"/>
      <c r="N2" s="78"/>
      <c r="O2" s="78"/>
      <c r="P2" s="78"/>
      <c r="Q2" s="78"/>
      <c r="R2" s="79"/>
    </row>
    <row r="3" spans="1:18" x14ac:dyDescent="0.3">
      <c r="A3" s="20">
        <v>102</v>
      </c>
      <c r="B3" s="21" t="s">
        <v>55</v>
      </c>
      <c r="C3" s="21" t="s">
        <v>56</v>
      </c>
      <c r="D3" s="20">
        <v>35</v>
      </c>
      <c r="E3" s="21" t="s">
        <v>57</v>
      </c>
      <c r="F3" s="21" t="s">
        <v>58</v>
      </c>
      <c r="G3" s="20">
        <v>55000</v>
      </c>
      <c r="I3" s="77"/>
      <c r="J3" s="78"/>
      <c r="K3" s="78"/>
      <c r="L3" s="78"/>
      <c r="M3" s="78"/>
      <c r="N3" s="78"/>
      <c r="O3" s="78"/>
      <c r="P3" s="78"/>
      <c r="Q3" s="78"/>
      <c r="R3" s="79"/>
    </row>
    <row r="4" spans="1:18" x14ac:dyDescent="0.3">
      <c r="A4" s="20">
        <v>103</v>
      </c>
      <c r="B4" s="21" t="s">
        <v>59</v>
      </c>
      <c r="C4" s="21" t="s">
        <v>52</v>
      </c>
      <c r="D4" s="20">
        <v>32</v>
      </c>
      <c r="E4" s="21" t="s">
        <v>60</v>
      </c>
      <c r="F4" s="21" t="s">
        <v>61</v>
      </c>
      <c r="G4" s="20">
        <v>45000</v>
      </c>
      <c r="I4" s="77"/>
      <c r="J4" s="78"/>
      <c r="K4" s="78"/>
      <c r="L4" s="78"/>
      <c r="M4" s="78"/>
      <c r="N4" s="78"/>
      <c r="O4" s="78"/>
      <c r="P4" s="78"/>
      <c r="Q4" s="78"/>
      <c r="R4" s="79"/>
    </row>
    <row r="5" spans="1:18" x14ac:dyDescent="0.3">
      <c r="A5" s="20">
        <v>104</v>
      </c>
      <c r="B5" s="21" t="s">
        <v>62</v>
      </c>
      <c r="C5" s="21" t="s">
        <v>56</v>
      </c>
      <c r="D5" s="20">
        <v>29</v>
      </c>
      <c r="E5" s="21" t="s">
        <v>63</v>
      </c>
      <c r="F5" s="21" t="s">
        <v>64</v>
      </c>
      <c r="G5" s="20">
        <v>48000</v>
      </c>
      <c r="I5" s="77"/>
      <c r="J5" s="78"/>
      <c r="K5" s="78"/>
      <c r="L5" s="78"/>
      <c r="M5" s="78"/>
      <c r="N5" s="78"/>
      <c r="O5" s="78"/>
      <c r="P5" s="78"/>
      <c r="Q5" s="78"/>
      <c r="R5" s="79"/>
    </row>
    <row r="6" spans="1:18" x14ac:dyDescent="0.3">
      <c r="A6" s="20">
        <v>105</v>
      </c>
      <c r="B6" s="21" t="s">
        <v>65</v>
      </c>
      <c r="C6" s="21" t="s">
        <v>52</v>
      </c>
      <c r="D6" s="20">
        <v>30</v>
      </c>
      <c r="E6" s="21" t="s">
        <v>66</v>
      </c>
      <c r="F6" s="21" t="s">
        <v>67</v>
      </c>
      <c r="G6" s="20">
        <v>52000</v>
      </c>
      <c r="I6" s="77"/>
      <c r="J6" s="78"/>
      <c r="K6" s="78"/>
      <c r="L6" s="78"/>
      <c r="M6" s="78"/>
      <c r="N6" s="78"/>
      <c r="O6" s="78"/>
      <c r="P6" s="78"/>
      <c r="Q6" s="78"/>
      <c r="R6" s="79"/>
    </row>
    <row r="7" spans="1:18" x14ac:dyDescent="0.3">
      <c r="A7" s="20">
        <v>106</v>
      </c>
      <c r="B7" s="21" t="s">
        <v>68</v>
      </c>
      <c r="C7" s="21" t="s">
        <v>56</v>
      </c>
      <c r="D7" s="20">
        <v>31</v>
      </c>
      <c r="E7" s="21" t="s">
        <v>69</v>
      </c>
      <c r="F7" s="21" t="s">
        <v>70</v>
      </c>
      <c r="G7" s="20">
        <v>56000</v>
      </c>
      <c r="I7" s="77"/>
      <c r="J7" s="78"/>
      <c r="K7" s="78"/>
      <c r="L7" s="78"/>
      <c r="M7" s="78"/>
      <c r="N7" s="78"/>
      <c r="O7" s="78"/>
      <c r="P7" s="78"/>
      <c r="Q7" s="78"/>
      <c r="R7" s="79"/>
    </row>
    <row r="8" spans="1:18" ht="15" thickBot="1" x14ac:dyDescent="0.35">
      <c r="A8" s="20">
        <v>107</v>
      </c>
      <c r="B8" s="21" t="s">
        <v>71</v>
      </c>
      <c r="C8" s="21" t="s">
        <v>56</v>
      </c>
      <c r="D8" s="20">
        <v>27</v>
      </c>
      <c r="E8" s="21" t="s">
        <v>53</v>
      </c>
      <c r="F8" s="21" t="s">
        <v>72</v>
      </c>
      <c r="G8" s="20">
        <v>42000</v>
      </c>
      <c r="I8" s="80"/>
      <c r="J8" s="81"/>
      <c r="K8" s="81"/>
      <c r="L8" s="81"/>
      <c r="M8" s="81"/>
      <c r="N8" s="81"/>
      <c r="O8" s="81"/>
      <c r="P8" s="81"/>
      <c r="Q8" s="81"/>
      <c r="R8" s="82"/>
    </row>
    <row r="9" spans="1:18" ht="18" x14ac:dyDescent="0.35">
      <c r="A9" s="20">
        <v>108</v>
      </c>
      <c r="B9" s="21" t="s">
        <v>73</v>
      </c>
      <c r="C9" s="21" t="s">
        <v>52</v>
      </c>
      <c r="D9" s="20">
        <v>33</v>
      </c>
      <c r="E9" s="21" t="s">
        <v>57</v>
      </c>
      <c r="F9" s="21" t="s">
        <v>74</v>
      </c>
      <c r="G9" s="20">
        <v>43000</v>
      </c>
      <c r="I9" s="40"/>
      <c r="J9" s="37"/>
      <c r="K9" s="37"/>
      <c r="L9" s="83" t="s">
        <v>358</v>
      </c>
      <c r="M9" s="84"/>
      <c r="N9" s="84"/>
      <c r="O9" s="84"/>
      <c r="P9" s="84"/>
      <c r="Q9" s="84"/>
      <c r="R9" s="42"/>
    </row>
    <row r="10" spans="1:18" x14ac:dyDescent="0.3">
      <c r="A10" s="20">
        <v>109</v>
      </c>
      <c r="B10" s="21" t="s">
        <v>75</v>
      </c>
      <c r="C10" s="21" t="s">
        <v>56</v>
      </c>
      <c r="D10" s="20">
        <v>34</v>
      </c>
      <c r="E10" s="21" t="s">
        <v>60</v>
      </c>
      <c r="F10" s="21" t="s">
        <v>76</v>
      </c>
      <c r="G10" s="20">
        <v>58000</v>
      </c>
      <c r="I10" s="40"/>
      <c r="J10" s="38" t="s">
        <v>350</v>
      </c>
      <c r="K10" s="34" t="s">
        <v>351</v>
      </c>
      <c r="R10" s="42"/>
    </row>
    <row r="11" spans="1:18" x14ac:dyDescent="0.3">
      <c r="A11" s="20">
        <v>110</v>
      </c>
      <c r="B11" s="21" t="s">
        <v>77</v>
      </c>
      <c r="C11" s="21" t="s">
        <v>52</v>
      </c>
      <c r="D11" s="20">
        <v>36</v>
      </c>
      <c r="E11" s="21" t="s">
        <v>63</v>
      </c>
      <c r="F11" s="21" t="s">
        <v>78</v>
      </c>
      <c r="G11" s="20">
        <v>47000</v>
      </c>
      <c r="I11" s="40"/>
      <c r="J11" s="38" t="s">
        <v>348</v>
      </c>
      <c r="K11" t="s">
        <v>63</v>
      </c>
      <c r="L11" t="s">
        <v>57</v>
      </c>
      <c r="M11" t="s">
        <v>66</v>
      </c>
      <c r="N11" t="s">
        <v>60</v>
      </c>
      <c r="O11" t="s">
        <v>69</v>
      </c>
      <c r="P11" t="s">
        <v>53</v>
      </c>
      <c r="Q11" t="s">
        <v>349</v>
      </c>
      <c r="R11" s="42"/>
    </row>
    <row r="12" spans="1:18" x14ac:dyDescent="0.3">
      <c r="A12" s="20">
        <v>111</v>
      </c>
      <c r="B12" s="21" t="s">
        <v>79</v>
      </c>
      <c r="C12" s="21" t="s">
        <v>56</v>
      </c>
      <c r="D12" s="20">
        <v>29</v>
      </c>
      <c r="E12" s="21" t="s">
        <v>66</v>
      </c>
      <c r="F12" s="21" t="s">
        <v>80</v>
      </c>
      <c r="G12" s="20">
        <v>54000</v>
      </c>
      <c r="I12" s="40"/>
      <c r="J12" s="39" t="s">
        <v>56</v>
      </c>
      <c r="K12" s="35">
        <v>48000</v>
      </c>
      <c r="L12" s="35">
        <v>55000</v>
      </c>
      <c r="M12" s="35">
        <v>105000</v>
      </c>
      <c r="N12" s="35">
        <v>104000</v>
      </c>
      <c r="O12" s="35">
        <v>56000</v>
      </c>
      <c r="P12" s="35">
        <v>126000</v>
      </c>
      <c r="Q12" s="35">
        <v>494000</v>
      </c>
      <c r="R12" s="42"/>
    </row>
    <row r="13" spans="1:18" x14ac:dyDescent="0.3">
      <c r="A13" s="20">
        <v>112</v>
      </c>
      <c r="B13" s="21" t="s">
        <v>81</v>
      </c>
      <c r="C13" s="21" t="s">
        <v>52</v>
      </c>
      <c r="D13" s="20">
        <v>37</v>
      </c>
      <c r="E13" s="21" t="s">
        <v>69</v>
      </c>
      <c r="F13" s="21" t="s">
        <v>82</v>
      </c>
      <c r="G13" s="20">
        <v>44000</v>
      </c>
      <c r="I13" s="40"/>
      <c r="J13" s="39" t="s">
        <v>52</v>
      </c>
      <c r="K13" s="35">
        <v>106000</v>
      </c>
      <c r="L13" s="35">
        <v>125000</v>
      </c>
      <c r="M13" s="35">
        <v>52000</v>
      </c>
      <c r="N13" s="35">
        <v>45000</v>
      </c>
      <c r="O13" s="35">
        <v>89000</v>
      </c>
      <c r="P13" s="35">
        <v>50000</v>
      </c>
      <c r="Q13" s="35">
        <v>467000</v>
      </c>
      <c r="R13" s="42"/>
    </row>
    <row r="14" spans="1:18" x14ac:dyDescent="0.3">
      <c r="A14" s="20">
        <v>113</v>
      </c>
      <c r="B14" s="21" t="s">
        <v>83</v>
      </c>
      <c r="C14" s="21" t="s">
        <v>56</v>
      </c>
      <c r="D14" s="20">
        <v>28</v>
      </c>
      <c r="E14" s="21" t="s">
        <v>53</v>
      </c>
      <c r="F14" s="21" t="s">
        <v>84</v>
      </c>
      <c r="G14" s="20">
        <v>41000</v>
      </c>
      <c r="I14" s="40"/>
      <c r="J14" s="39" t="s">
        <v>349</v>
      </c>
      <c r="K14" s="35">
        <v>154000</v>
      </c>
      <c r="L14" s="35">
        <v>180000</v>
      </c>
      <c r="M14" s="35">
        <v>157000</v>
      </c>
      <c r="N14" s="35">
        <v>149000</v>
      </c>
      <c r="O14" s="35">
        <v>145000</v>
      </c>
      <c r="P14" s="35">
        <v>176000</v>
      </c>
      <c r="Q14" s="35">
        <v>961000</v>
      </c>
      <c r="R14" s="42"/>
    </row>
    <row r="15" spans="1:18" ht="15" thickBot="1" x14ac:dyDescent="0.35">
      <c r="A15" s="20">
        <v>114</v>
      </c>
      <c r="B15" s="21" t="s">
        <v>85</v>
      </c>
      <c r="C15" s="21" t="s">
        <v>52</v>
      </c>
      <c r="D15" s="20">
        <v>31</v>
      </c>
      <c r="E15" s="21" t="s">
        <v>57</v>
      </c>
      <c r="F15" s="21" t="s">
        <v>86</v>
      </c>
      <c r="G15" s="20">
        <v>40000</v>
      </c>
      <c r="I15" s="41"/>
      <c r="J15" s="36"/>
      <c r="K15" s="36"/>
      <c r="L15" s="36"/>
      <c r="M15" s="36"/>
      <c r="N15" s="36"/>
      <c r="O15" s="36"/>
      <c r="P15" s="36"/>
      <c r="Q15" s="36"/>
      <c r="R15" s="43"/>
    </row>
    <row r="16" spans="1:18" x14ac:dyDescent="0.3">
      <c r="A16" s="20">
        <v>115</v>
      </c>
      <c r="B16" s="21" t="s">
        <v>87</v>
      </c>
      <c r="C16" s="21" t="s">
        <v>56</v>
      </c>
      <c r="D16" s="20">
        <v>33</v>
      </c>
      <c r="E16" s="21" t="s">
        <v>60</v>
      </c>
      <c r="F16" s="21" t="s">
        <v>88</v>
      </c>
      <c r="G16" s="20">
        <v>46000</v>
      </c>
      <c r="I16" s="40"/>
      <c r="J16" s="37"/>
      <c r="R16" s="42"/>
    </row>
    <row r="17" spans="1:18" ht="14.4" customHeight="1" x14ac:dyDescent="0.3">
      <c r="A17" s="20">
        <v>116</v>
      </c>
      <c r="B17" s="21" t="s">
        <v>89</v>
      </c>
      <c r="C17" s="21" t="s">
        <v>52</v>
      </c>
      <c r="D17" s="20">
        <v>32</v>
      </c>
      <c r="E17" s="21" t="s">
        <v>63</v>
      </c>
      <c r="F17" s="21" t="s">
        <v>90</v>
      </c>
      <c r="G17" s="20">
        <v>59000</v>
      </c>
      <c r="I17" s="40"/>
      <c r="J17" s="38" t="s">
        <v>46</v>
      </c>
      <c r="K17" t="s">
        <v>56</v>
      </c>
      <c r="L17" s="85" t="s">
        <v>357</v>
      </c>
      <c r="M17" s="85"/>
      <c r="N17" s="85"/>
      <c r="O17" s="85"/>
      <c r="P17" s="85"/>
      <c r="Q17" s="85"/>
      <c r="R17" s="42"/>
    </row>
    <row r="18" spans="1:18" ht="14.4" customHeight="1" x14ac:dyDescent="0.3">
      <c r="A18" s="20">
        <v>117</v>
      </c>
      <c r="B18" s="21" t="s">
        <v>91</v>
      </c>
      <c r="C18" s="21" t="s">
        <v>56</v>
      </c>
      <c r="D18" s="20">
        <v>30</v>
      </c>
      <c r="E18" s="21" t="s">
        <v>66</v>
      </c>
      <c r="F18" s="21" t="s">
        <v>92</v>
      </c>
      <c r="G18" s="20">
        <v>51000</v>
      </c>
      <c r="I18" s="40"/>
      <c r="J18" s="38" t="s">
        <v>47</v>
      </c>
      <c r="K18" t="s">
        <v>353</v>
      </c>
      <c r="L18" s="85"/>
      <c r="M18" s="85"/>
      <c r="N18" s="85"/>
      <c r="O18" s="85"/>
      <c r="P18" s="85"/>
      <c r="Q18" s="85"/>
      <c r="R18" s="42"/>
    </row>
    <row r="19" spans="1:18" x14ac:dyDescent="0.3">
      <c r="A19" s="20">
        <v>118</v>
      </c>
      <c r="B19" s="21" t="s">
        <v>93</v>
      </c>
      <c r="C19" s="21" t="s">
        <v>52</v>
      </c>
      <c r="D19" s="20">
        <v>28</v>
      </c>
      <c r="E19" s="21" t="s">
        <v>69</v>
      </c>
      <c r="F19" s="21" t="s">
        <v>94</v>
      </c>
      <c r="G19" s="20">
        <v>45000</v>
      </c>
      <c r="I19" s="40"/>
      <c r="J19" s="37"/>
      <c r="R19" s="42"/>
    </row>
    <row r="20" spans="1:18" x14ac:dyDescent="0.3">
      <c r="A20" s="20">
        <v>119</v>
      </c>
      <c r="B20" s="21" t="s">
        <v>95</v>
      </c>
      <c r="C20" s="21" t="s">
        <v>56</v>
      </c>
      <c r="D20" s="20">
        <v>29</v>
      </c>
      <c r="E20" s="21" t="s">
        <v>53</v>
      </c>
      <c r="F20" s="21" t="s">
        <v>96</v>
      </c>
      <c r="G20" s="20">
        <v>43000</v>
      </c>
      <c r="I20" s="40"/>
      <c r="J20" s="38" t="s">
        <v>352</v>
      </c>
      <c r="K20" s="34" t="s">
        <v>351</v>
      </c>
      <c r="R20" s="42"/>
    </row>
    <row r="21" spans="1:18" x14ac:dyDescent="0.3">
      <c r="A21" s="20">
        <v>120</v>
      </c>
      <c r="B21" s="21" t="s">
        <v>97</v>
      </c>
      <c r="C21" s="21" t="s">
        <v>52</v>
      </c>
      <c r="D21" s="20">
        <v>31</v>
      </c>
      <c r="E21" s="21" t="s">
        <v>57</v>
      </c>
      <c r="F21" s="21" t="s">
        <v>98</v>
      </c>
      <c r="G21" s="20">
        <v>42000</v>
      </c>
      <c r="I21" s="40"/>
      <c r="J21" s="38" t="s">
        <v>348</v>
      </c>
      <c r="K21" t="s">
        <v>57</v>
      </c>
      <c r="L21" t="s">
        <v>60</v>
      </c>
      <c r="M21" t="s">
        <v>69</v>
      </c>
      <c r="N21" t="s">
        <v>349</v>
      </c>
      <c r="R21" s="42"/>
    </row>
    <row r="22" spans="1:18" x14ac:dyDescent="0.3">
      <c r="I22" s="40"/>
      <c r="J22" s="39" t="s">
        <v>58</v>
      </c>
      <c r="K22" s="35">
        <v>1</v>
      </c>
      <c r="L22" s="35"/>
      <c r="M22" s="35"/>
      <c r="N22" s="35">
        <v>1</v>
      </c>
      <c r="R22" s="42"/>
    </row>
    <row r="23" spans="1:18" x14ac:dyDescent="0.3">
      <c r="I23" s="40"/>
      <c r="J23" s="39" t="s">
        <v>88</v>
      </c>
      <c r="K23" s="35"/>
      <c r="L23" s="35">
        <v>1</v>
      </c>
      <c r="M23" s="35"/>
      <c r="N23" s="35">
        <v>1</v>
      </c>
      <c r="R23" s="42"/>
    </row>
    <row r="24" spans="1:18" x14ac:dyDescent="0.3">
      <c r="A24" t="s">
        <v>274</v>
      </c>
      <c r="I24" s="40"/>
      <c r="J24" s="39" t="s">
        <v>76</v>
      </c>
      <c r="K24" s="35"/>
      <c r="L24" s="35">
        <v>1</v>
      </c>
      <c r="M24" s="35"/>
      <c r="N24" s="35">
        <v>1</v>
      </c>
      <c r="R24" s="42"/>
    </row>
    <row r="25" spans="1:18" x14ac:dyDescent="0.3">
      <c r="A25" t="s">
        <v>325</v>
      </c>
      <c r="I25" s="40"/>
      <c r="J25" s="39" t="s">
        <v>70</v>
      </c>
      <c r="K25" s="35"/>
      <c r="L25" s="35"/>
      <c r="M25" s="35">
        <v>1</v>
      </c>
      <c r="N25" s="35">
        <v>1</v>
      </c>
      <c r="R25" s="42"/>
    </row>
    <row r="26" spans="1:18" x14ac:dyDescent="0.3">
      <c r="A26" t="s">
        <v>323</v>
      </c>
      <c r="B26" t="s">
        <v>354</v>
      </c>
      <c r="C26" t="s">
        <v>355</v>
      </c>
      <c r="D26" s="17" t="s">
        <v>328</v>
      </c>
      <c r="E26" t="s">
        <v>324</v>
      </c>
      <c r="F26" t="s">
        <v>356</v>
      </c>
      <c r="I26" s="40"/>
      <c r="J26" s="39" t="s">
        <v>349</v>
      </c>
      <c r="K26" s="35">
        <v>1</v>
      </c>
      <c r="L26" s="35">
        <v>2</v>
      </c>
      <c r="M26" s="35">
        <v>1</v>
      </c>
      <c r="N26" s="35">
        <v>4</v>
      </c>
      <c r="R26" s="42"/>
    </row>
    <row r="27" spans="1:18" x14ac:dyDescent="0.3">
      <c r="A27" t="s">
        <v>326</v>
      </c>
      <c r="I27" s="40"/>
      <c r="J27" s="37"/>
      <c r="R27" s="42"/>
    </row>
    <row r="28" spans="1:18" ht="15" thickBot="1" x14ac:dyDescent="0.35">
      <c r="I28" s="41"/>
      <c r="J28" s="36"/>
      <c r="K28" s="36"/>
      <c r="L28" s="36"/>
      <c r="M28" s="36"/>
      <c r="N28" s="36"/>
      <c r="O28" s="36"/>
      <c r="P28" s="36"/>
      <c r="Q28" s="36"/>
      <c r="R28" s="43"/>
    </row>
  </sheetData>
  <mergeCells count="3">
    <mergeCell ref="I1:R8"/>
    <mergeCell ref="L9:Q9"/>
    <mergeCell ref="L17:Q18"/>
  </mergeCell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4D95-9B3B-4694-89FF-B8EB97FCAE14}">
  <sheetPr>
    <tabColor rgb="FF92D050"/>
  </sheetPr>
  <dimension ref="A1:L28"/>
  <sheetViews>
    <sheetView workbookViewId="0">
      <selection activeCell="J2" sqref="J2"/>
    </sheetView>
  </sheetViews>
  <sheetFormatPr defaultRowHeight="14.4" x14ac:dyDescent="0.3"/>
  <cols>
    <col min="1" max="1" width="7.88671875" style="17" bestFit="1" customWidth="1"/>
    <col min="2" max="3" width="13.88671875" style="17" customWidth="1"/>
    <col min="4" max="4" width="28.109375" style="17" customWidth="1"/>
    <col min="5" max="5" width="11.5546875" style="17" customWidth="1"/>
    <col min="6" max="6" width="18" style="17" customWidth="1"/>
    <col min="7" max="7" width="12" style="17" customWidth="1"/>
    <col min="8" max="8" width="14.109375" style="17" customWidth="1"/>
    <col min="9" max="9" width="10.33203125" style="17" customWidth="1"/>
    <col min="10" max="10" width="19.109375" style="17" customWidth="1"/>
    <col min="11" max="11" width="7" style="17" customWidth="1"/>
    <col min="12" max="12" width="8.44140625" style="17" customWidth="1"/>
  </cols>
  <sheetData>
    <row r="1" spans="1:12" x14ac:dyDescent="0.3">
      <c r="A1" s="22" t="s">
        <v>322</v>
      </c>
      <c r="B1" s="22" t="s">
        <v>275</v>
      </c>
      <c r="C1" s="22"/>
      <c r="D1" s="22" t="s">
        <v>99</v>
      </c>
      <c r="E1" s="22" t="s">
        <v>100</v>
      </c>
      <c r="F1" s="22" t="s">
        <v>101</v>
      </c>
      <c r="G1" s="22" t="s">
        <v>102</v>
      </c>
      <c r="H1" s="22" t="s">
        <v>103</v>
      </c>
      <c r="I1" s="22" t="s">
        <v>104</v>
      </c>
      <c r="J1" s="22" t="s">
        <v>105</v>
      </c>
      <c r="K1" s="22" t="s">
        <v>106</v>
      </c>
      <c r="L1" s="22" t="s">
        <v>107</v>
      </c>
    </row>
    <row r="2" spans="1:12" x14ac:dyDescent="0.3">
      <c r="A2" s="20">
        <v>21</v>
      </c>
      <c r="B2" s="20" t="s">
        <v>295</v>
      </c>
      <c r="C2" s="20" t="s">
        <v>276</v>
      </c>
      <c r="D2" s="20" t="s">
        <v>108</v>
      </c>
      <c r="E2" s="20">
        <v>9876543210</v>
      </c>
      <c r="F2" s="20" t="s">
        <v>109</v>
      </c>
      <c r="G2" s="20" t="s">
        <v>110</v>
      </c>
      <c r="H2" s="20" t="s">
        <v>110</v>
      </c>
      <c r="I2" s="20" t="s">
        <v>253</v>
      </c>
      <c r="J2" s="20" t="s">
        <v>111</v>
      </c>
      <c r="K2" s="20">
        <v>2</v>
      </c>
      <c r="L2" s="20">
        <v>40000</v>
      </c>
    </row>
    <row r="3" spans="1:12" x14ac:dyDescent="0.3">
      <c r="A3" s="20">
        <v>22</v>
      </c>
      <c r="B3" s="20" t="s">
        <v>296</v>
      </c>
      <c r="C3" s="20" t="s">
        <v>277</v>
      </c>
      <c r="D3" s="20" t="s">
        <v>112</v>
      </c>
      <c r="E3" s="20">
        <v>8765432109</v>
      </c>
      <c r="F3" s="20" t="s">
        <v>113</v>
      </c>
      <c r="G3" s="20" t="s">
        <v>114</v>
      </c>
      <c r="H3" s="20" t="s">
        <v>115</v>
      </c>
      <c r="I3" s="20" t="s">
        <v>254</v>
      </c>
      <c r="J3" s="20" t="s">
        <v>116</v>
      </c>
      <c r="K3" s="20">
        <v>1</v>
      </c>
      <c r="L3" s="20">
        <v>55000</v>
      </c>
    </row>
    <row r="4" spans="1:12" x14ac:dyDescent="0.3">
      <c r="A4" s="20">
        <v>23</v>
      </c>
      <c r="B4" s="20" t="s">
        <v>297</v>
      </c>
      <c r="C4" s="20" t="s">
        <v>278</v>
      </c>
      <c r="D4" s="20" t="s">
        <v>117</v>
      </c>
      <c r="E4" s="20">
        <v>7654321098</v>
      </c>
      <c r="F4" s="20" t="s">
        <v>118</v>
      </c>
      <c r="G4" s="20" t="s">
        <v>119</v>
      </c>
      <c r="H4" s="20" t="s">
        <v>120</v>
      </c>
      <c r="I4" s="20" t="s">
        <v>255</v>
      </c>
      <c r="J4" s="20" t="s">
        <v>121</v>
      </c>
      <c r="K4" s="20">
        <v>1</v>
      </c>
      <c r="L4" s="20">
        <v>35000</v>
      </c>
    </row>
    <row r="5" spans="1:12" x14ac:dyDescent="0.3">
      <c r="A5" s="20">
        <v>24</v>
      </c>
      <c r="B5" s="20" t="s">
        <v>298</v>
      </c>
      <c r="C5" s="20" t="s">
        <v>279</v>
      </c>
      <c r="D5" s="20" t="s">
        <v>122</v>
      </c>
      <c r="E5" s="20">
        <v>6543210987</v>
      </c>
      <c r="F5" s="20" t="s">
        <v>123</v>
      </c>
      <c r="G5" s="20" t="s">
        <v>124</v>
      </c>
      <c r="H5" s="20" t="s">
        <v>125</v>
      </c>
      <c r="I5" s="20" t="s">
        <v>256</v>
      </c>
      <c r="J5" s="20" t="s">
        <v>126</v>
      </c>
      <c r="K5" s="20">
        <v>1</v>
      </c>
      <c r="L5" s="20">
        <v>25000</v>
      </c>
    </row>
    <row r="6" spans="1:12" x14ac:dyDescent="0.3">
      <c r="A6" s="20">
        <v>25</v>
      </c>
      <c r="B6" s="20" t="s">
        <v>299</v>
      </c>
      <c r="C6" s="20" t="s">
        <v>280</v>
      </c>
      <c r="D6" s="20" t="s">
        <v>127</v>
      </c>
      <c r="E6" s="20">
        <v>5432109876</v>
      </c>
      <c r="F6" s="20" t="s">
        <v>128</v>
      </c>
      <c r="G6" s="20" t="s">
        <v>129</v>
      </c>
      <c r="H6" s="20" t="s">
        <v>130</v>
      </c>
      <c r="I6" s="20" t="s">
        <v>257</v>
      </c>
      <c r="J6" s="20" t="s">
        <v>131</v>
      </c>
      <c r="K6" s="20">
        <v>1</v>
      </c>
      <c r="L6" s="20">
        <v>30000</v>
      </c>
    </row>
    <row r="7" spans="1:12" x14ac:dyDescent="0.3">
      <c r="A7" s="20">
        <v>26</v>
      </c>
      <c r="B7" s="20" t="s">
        <v>300</v>
      </c>
      <c r="C7" s="20" t="s">
        <v>281</v>
      </c>
      <c r="D7" s="20" t="s">
        <v>132</v>
      </c>
      <c r="E7" s="20">
        <v>4321098765</v>
      </c>
      <c r="F7" s="20" t="s">
        <v>133</v>
      </c>
      <c r="G7" s="20" t="s">
        <v>134</v>
      </c>
      <c r="H7" s="20" t="s">
        <v>135</v>
      </c>
      <c r="I7" s="20" t="s">
        <v>258</v>
      </c>
      <c r="J7" s="20" t="s">
        <v>136</v>
      </c>
      <c r="K7" s="20">
        <v>2</v>
      </c>
      <c r="L7" s="20">
        <v>60000</v>
      </c>
    </row>
    <row r="8" spans="1:12" x14ac:dyDescent="0.3">
      <c r="A8" s="20">
        <v>27</v>
      </c>
      <c r="B8" s="20" t="s">
        <v>301</v>
      </c>
      <c r="C8" s="20" t="s">
        <v>278</v>
      </c>
      <c r="D8" s="20" t="s">
        <v>137</v>
      </c>
      <c r="E8" s="20">
        <v>3210987654</v>
      </c>
      <c r="F8" s="20" t="s">
        <v>138</v>
      </c>
      <c r="G8" s="20" t="s">
        <v>139</v>
      </c>
      <c r="H8" s="20" t="s">
        <v>115</v>
      </c>
      <c r="I8" s="20" t="s">
        <v>259</v>
      </c>
      <c r="J8" s="20" t="s">
        <v>140</v>
      </c>
      <c r="K8" s="20">
        <v>1</v>
      </c>
      <c r="L8" s="20">
        <v>200</v>
      </c>
    </row>
    <row r="9" spans="1:12" x14ac:dyDescent="0.3">
      <c r="A9" s="20">
        <v>28</v>
      </c>
      <c r="B9" s="20" t="s">
        <v>302</v>
      </c>
      <c r="C9" s="20" t="s">
        <v>282</v>
      </c>
      <c r="D9" s="20" t="s">
        <v>141</v>
      </c>
      <c r="E9" s="20">
        <v>2109876543</v>
      </c>
      <c r="F9" s="20" t="s">
        <v>142</v>
      </c>
      <c r="G9" s="20" t="s">
        <v>143</v>
      </c>
      <c r="H9" s="20" t="s">
        <v>144</v>
      </c>
      <c r="I9" s="20" t="s">
        <v>260</v>
      </c>
      <c r="J9" s="20" t="s">
        <v>145</v>
      </c>
      <c r="K9" s="20">
        <v>1</v>
      </c>
      <c r="L9" s="20">
        <v>45000</v>
      </c>
    </row>
    <row r="10" spans="1:12" x14ac:dyDescent="0.3">
      <c r="A10" s="20">
        <v>29</v>
      </c>
      <c r="B10" s="20" t="s">
        <v>303</v>
      </c>
      <c r="C10" s="20" t="s">
        <v>277</v>
      </c>
      <c r="D10" s="20" t="s">
        <v>146</v>
      </c>
      <c r="E10" s="20">
        <v>1098765432</v>
      </c>
      <c r="F10" s="20" t="s">
        <v>147</v>
      </c>
      <c r="G10" s="20" t="s">
        <v>148</v>
      </c>
      <c r="H10" s="20" t="s">
        <v>149</v>
      </c>
      <c r="I10" s="20" t="s">
        <v>261</v>
      </c>
      <c r="J10" s="20" t="s">
        <v>150</v>
      </c>
      <c r="K10" s="20">
        <v>3</v>
      </c>
      <c r="L10" s="20">
        <v>15000</v>
      </c>
    </row>
    <row r="11" spans="1:12" x14ac:dyDescent="0.3">
      <c r="A11" s="20">
        <v>1010</v>
      </c>
      <c r="B11" s="20" t="s">
        <v>304</v>
      </c>
      <c r="C11" s="20" t="s">
        <v>276</v>
      </c>
      <c r="D11" s="20" t="s">
        <v>151</v>
      </c>
      <c r="E11" s="20">
        <v>9876543210</v>
      </c>
      <c r="F11" s="20" t="s">
        <v>152</v>
      </c>
      <c r="G11" s="20" t="s">
        <v>153</v>
      </c>
      <c r="H11" s="20" t="s">
        <v>154</v>
      </c>
      <c r="I11" s="20" t="s">
        <v>155</v>
      </c>
      <c r="J11" s="20" t="s">
        <v>156</v>
      </c>
      <c r="K11" s="20">
        <v>2</v>
      </c>
      <c r="L11" s="20">
        <v>8000</v>
      </c>
    </row>
    <row r="12" spans="1:12" x14ac:dyDescent="0.3">
      <c r="A12" s="20">
        <v>1011</v>
      </c>
      <c r="B12" s="20" t="s">
        <v>305</v>
      </c>
      <c r="C12" s="20" t="s">
        <v>283</v>
      </c>
      <c r="D12" s="20" t="s">
        <v>157</v>
      </c>
      <c r="E12" s="20">
        <v>8765432109</v>
      </c>
      <c r="F12" s="20" t="s">
        <v>158</v>
      </c>
      <c r="G12" s="20" t="s">
        <v>159</v>
      </c>
      <c r="H12" s="20" t="s">
        <v>160</v>
      </c>
      <c r="I12" s="20" t="s">
        <v>161</v>
      </c>
      <c r="J12" s="20" t="s">
        <v>162</v>
      </c>
      <c r="K12" s="20">
        <v>1</v>
      </c>
      <c r="L12" s="20">
        <v>5000</v>
      </c>
    </row>
    <row r="13" spans="1:12" x14ac:dyDescent="0.3">
      <c r="A13" s="20">
        <v>1012</v>
      </c>
      <c r="B13" s="20" t="s">
        <v>306</v>
      </c>
      <c r="C13" s="20" t="s">
        <v>278</v>
      </c>
      <c r="D13" s="20" t="s">
        <v>163</v>
      </c>
      <c r="E13" s="20">
        <v>7654321098</v>
      </c>
      <c r="F13" s="20" t="s">
        <v>164</v>
      </c>
      <c r="G13" s="20" t="s">
        <v>165</v>
      </c>
      <c r="H13" s="20" t="s">
        <v>166</v>
      </c>
      <c r="I13" s="20" t="s">
        <v>167</v>
      </c>
      <c r="J13" s="20" t="s">
        <v>168</v>
      </c>
      <c r="K13" s="20">
        <v>1</v>
      </c>
      <c r="L13" s="20">
        <v>6000</v>
      </c>
    </row>
    <row r="14" spans="1:12" x14ac:dyDescent="0.3">
      <c r="A14" s="20">
        <v>1013</v>
      </c>
      <c r="B14" s="20" t="s">
        <v>307</v>
      </c>
      <c r="C14" s="20" t="s">
        <v>279</v>
      </c>
      <c r="D14" s="20" t="s">
        <v>169</v>
      </c>
      <c r="E14" s="20">
        <v>6543210987</v>
      </c>
      <c r="F14" s="20" t="s">
        <v>170</v>
      </c>
      <c r="G14" s="20" t="s">
        <v>171</v>
      </c>
      <c r="H14" s="20" t="s">
        <v>166</v>
      </c>
      <c r="I14" s="20" t="s">
        <v>172</v>
      </c>
      <c r="J14" s="20" t="s">
        <v>173</v>
      </c>
      <c r="K14" s="20">
        <v>3</v>
      </c>
      <c r="L14" s="20">
        <v>1500</v>
      </c>
    </row>
    <row r="15" spans="1:12" x14ac:dyDescent="0.3">
      <c r="A15" s="20">
        <v>1014</v>
      </c>
      <c r="B15" s="20" t="s">
        <v>308</v>
      </c>
      <c r="C15" s="20" t="s">
        <v>284</v>
      </c>
      <c r="D15" s="23" t="s">
        <v>174</v>
      </c>
      <c r="E15" s="20" t="s">
        <v>175</v>
      </c>
      <c r="F15" s="20" t="s">
        <v>176</v>
      </c>
      <c r="G15" s="20" t="s">
        <v>177</v>
      </c>
      <c r="H15" s="20" t="s">
        <v>178</v>
      </c>
      <c r="I15" s="20" t="s">
        <v>262</v>
      </c>
      <c r="J15" s="20" t="s">
        <v>116</v>
      </c>
      <c r="K15" s="20">
        <v>1</v>
      </c>
      <c r="L15" s="20">
        <v>60020</v>
      </c>
    </row>
    <row r="16" spans="1:12" x14ac:dyDescent="0.3">
      <c r="A16" s="20">
        <v>1015</v>
      </c>
      <c r="B16" s="20" t="s">
        <v>309</v>
      </c>
      <c r="C16" s="20" t="s">
        <v>285</v>
      </c>
      <c r="D16" s="20" t="s">
        <v>179</v>
      </c>
      <c r="E16" s="20" t="s">
        <v>180</v>
      </c>
      <c r="F16" s="20" t="s">
        <v>181</v>
      </c>
      <c r="G16" s="20" t="s">
        <v>182</v>
      </c>
      <c r="H16" s="20" t="s">
        <v>183</v>
      </c>
      <c r="I16" s="20" t="s">
        <v>264</v>
      </c>
      <c r="J16" s="20" t="s">
        <v>111</v>
      </c>
      <c r="K16" s="20">
        <v>2</v>
      </c>
      <c r="L16" s="20">
        <v>40000</v>
      </c>
    </row>
    <row r="17" spans="1:12" x14ac:dyDescent="0.3">
      <c r="A17" s="20">
        <v>1016</v>
      </c>
      <c r="B17" s="20" t="s">
        <v>310</v>
      </c>
      <c r="C17" s="20" t="s">
        <v>286</v>
      </c>
      <c r="D17" s="20" t="s">
        <v>184</v>
      </c>
      <c r="E17" s="20" t="s">
        <v>185</v>
      </c>
      <c r="F17" s="20" t="s">
        <v>186</v>
      </c>
      <c r="G17" s="20" t="s">
        <v>187</v>
      </c>
      <c r="H17" s="20" t="s">
        <v>188</v>
      </c>
      <c r="I17" s="20" t="s">
        <v>263</v>
      </c>
      <c r="J17" s="20" t="s">
        <v>156</v>
      </c>
      <c r="K17" s="20">
        <v>3</v>
      </c>
      <c r="L17" s="20">
        <v>16000</v>
      </c>
    </row>
    <row r="18" spans="1:12" x14ac:dyDescent="0.3">
      <c r="A18" s="20">
        <v>1017</v>
      </c>
      <c r="B18" s="20" t="s">
        <v>311</v>
      </c>
      <c r="C18" s="20" t="s">
        <v>287</v>
      </c>
      <c r="D18" s="20" t="s">
        <v>189</v>
      </c>
      <c r="E18" s="20" t="s">
        <v>190</v>
      </c>
      <c r="F18" s="20" t="s">
        <v>191</v>
      </c>
      <c r="G18" s="20" t="s">
        <v>192</v>
      </c>
      <c r="H18" s="20" t="s">
        <v>193</v>
      </c>
      <c r="I18" s="20" t="s">
        <v>265</v>
      </c>
      <c r="J18" s="20" t="s">
        <v>194</v>
      </c>
      <c r="K18" s="20">
        <v>4</v>
      </c>
      <c r="L18" s="20">
        <v>40050</v>
      </c>
    </row>
    <row r="19" spans="1:12" x14ac:dyDescent="0.3">
      <c r="A19" s="20">
        <v>1018</v>
      </c>
      <c r="B19" s="20" t="s">
        <v>312</v>
      </c>
      <c r="C19" s="20" t="s">
        <v>288</v>
      </c>
      <c r="D19" s="20" t="s">
        <v>195</v>
      </c>
      <c r="E19" s="20" t="s">
        <v>196</v>
      </c>
      <c r="F19" s="20" t="s">
        <v>197</v>
      </c>
      <c r="G19" s="20" t="s">
        <v>198</v>
      </c>
      <c r="H19" s="20" t="s">
        <v>183</v>
      </c>
      <c r="I19" s="20" t="s">
        <v>266</v>
      </c>
      <c r="J19" s="20" t="s">
        <v>199</v>
      </c>
      <c r="K19" s="20">
        <v>5</v>
      </c>
      <c r="L19" s="20">
        <v>32500</v>
      </c>
    </row>
    <row r="20" spans="1:12" x14ac:dyDescent="0.3">
      <c r="A20" s="20">
        <v>1019</v>
      </c>
      <c r="B20" s="20" t="s">
        <v>313</v>
      </c>
      <c r="C20" s="20" t="s">
        <v>285</v>
      </c>
      <c r="D20" s="20" t="s">
        <v>200</v>
      </c>
      <c r="E20" s="20" t="s">
        <v>201</v>
      </c>
      <c r="F20" s="20" t="s">
        <v>202</v>
      </c>
      <c r="G20" s="20" t="s">
        <v>203</v>
      </c>
      <c r="H20" s="20" t="s">
        <v>204</v>
      </c>
      <c r="I20" s="20" t="s">
        <v>267</v>
      </c>
      <c r="J20" s="20" t="s">
        <v>205</v>
      </c>
      <c r="K20" s="20">
        <v>2</v>
      </c>
      <c r="L20" s="20">
        <v>5000</v>
      </c>
    </row>
    <row r="21" spans="1:12" x14ac:dyDescent="0.3">
      <c r="A21" s="20">
        <v>1020</v>
      </c>
      <c r="B21" s="20" t="s">
        <v>314</v>
      </c>
      <c r="C21" s="20" t="s">
        <v>289</v>
      </c>
      <c r="D21" s="20" t="s">
        <v>206</v>
      </c>
      <c r="E21" s="20" t="s">
        <v>207</v>
      </c>
      <c r="F21" s="20" t="s">
        <v>208</v>
      </c>
      <c r="G21" s="20" t="s">
        <v>209</v>
      </c>
      <c r="H21" s="20" t="s">
        <v>210</v>
      </c>
      <c r="I21" s="20" t="s">
        <v>268</v>
      </c>
      <c r="J21" s="20" t="s">
        <v>211</v>
      </c>
      <c r="K21" s="20">
        <v>1</v>
      </c>
      <c r="L21" s="20">
        <v>600</v>
      </c>
    </row>
    <row r="22" spans="1:12" x14ac:dyDescent="0.3">
      <c r="A22" s="20">
        <v>1021</v>
      </c>
      <c r="B22" s="20" t="s">
        <v>315</v>
      </c>
      <c r="C22" s="20" t="s">
        <v>290</v>
      </c>
      <c r="D22" s="20" t="s">
        <v>212</v>
      </c>
      <c r="E22" s="20" t="s">
        <v>213</v>
      </c>
      <c r="F22" s="20" t="s">
        <v>214</v>
      </c>
      <c r="G22" s="20" t="s">
        <v>215</v>
      </c>
      <c r="H22" s="20" t="s">
        <v>216</v>
      </c>
      <c r="I22" s="20" t="s">
        <v>269</v>
      </c>
      <c r="J22" s="20" t="s">
        <v>217</v>
      </c>
      <c r="K22" s="20">
        <v>3</v>
      </c>
      <c r="L22" s="20">
        <v>520</v>
      </c>
    </row>
    <row r="23" spans="1:12" x14ac:dyDescent="0.3">
      <c r="A23" s="20">
        <v>1022</v>
      </c>
      <c r="B23" s="20" t="s">
        <v>316</v>
      </c>
      <c r="C23" s="20" t="s">
        <v>291</v>
      </c>
      <c r="D23" s="20" t="s">
        <v>218</v>
      </c>
      <c r="E23" s="20" t="s">
        <v>219</v>
      </c>
      <c r="F23" s="20" t="s">
        <v>220</v>
      </c>
      <c r="G23" s="20" t="s">
        <v>221</v>
      </c>
      <c r="H23" s="20" t="s">
        <v>222</v>
      </c>
      <c r="I23" s="20" t="s">
        <v>261</v>
      </c>
      <c r="J23" s="20" t="s">
        <v>223</v>
      </c>
      <c r="K23" s="20">
        <v>2</v>
      </c>
      <c r="L23" s="20">
        <v>20000</v>
      </c>
    </row>
    <row r="24" spans="1:12" x14ac:dyDescent="0.3">
      <c r="A24" s="20">
        <v>1023</v>
      </c>
      <c r="B24" s="20" t="s">
        <v>317</v>
      </c>
      <c r="C24" s="20" t="s">
        <v>292</v>
      </c>
      <c r="D24" s="20" t="s">
        <v>224</v>
      </c>
      <c r="E24" s="20" t="s">
        <v>225</v>
      </c>
      <c r="F24" s="20" t="s">
        <v>226</v>
      </c>
      <c r="G24" s="20" t="s">
        <v>227</v>
      </c>
      <c r="H24" s="20" t="s">
        <v>228</v>
      </c>
      <c r="I24" s="20" t="s">
        <v>155</v>
      </c>
      <c r="J24" s="20" t="s">
        <v>229</v>
      </c>
      <c r="K24" s="20">
        <v>4</v>
      </c>
      <c r="L24" s="20">
        <v>17080</v>
      </c>
    </row>
    <row r="25" spans="1:12" x14ac:dyDescent="0.3">
      <c r="A25" s="20">
        <v>1024</v>
      </c>
      <c r="B25" s="20" t="s">
        <v>318</v>
      </c>
      <c r="C25" s="20" t="s">
        <v>277</v>
      </c>
      <c r="D25" s="20" t="s">
        <v>230</v>
      </c>
      <c r="E25" s="20" t="s">
        <v>231</v>
      </c>
      <c r="F25" s="20" t="s">
        <v>232</v>
      </c>
      <c r="G25" s="20" t="s">
        <v>233</v>
      </c>
      <c r="H25" s="20" t="s">
        <v>234</v>
      </c>
      <c r="I25" s="20" t="s">
        <v>271</v>
      </c>
      <c r="J25" s="20" t="s">
        <v>235</v>
      </c>
      <c r="K25" s="20">
        <v>1</v>
      </c>
      <c r="L25" s="20">
        <v>6000</v>
      </c>
    </row>
    <row r="26" spans="1:12" x14ac:dyDescent="0.3">
      <c r="A26" s="20">
        <v>1025</v>
      </c>
      <c r="B26" s="20" t="s">
        <v>319</v>
      </c>
      <c r="C26" s="20" t="s">
        <v>286</v>
      </c>
      <c r="D26" s="20" t="s">
        <v>236</v>
      </c>
      <c r="E26" s="20" t="s">
        <v>201</v>
      </c>
      <c r="F26" s="20" t="s">
        <v>237</v>
      </c>
      <c r="G26" s="20" t="s">
        <v>238</v>
      </c>
      <c r="H26" s="20" t="s">
        <v>239</v>
      </c>
      <c r="I26" s="20" t="s">
        <v>272</v>
      </c>
      <c r="J26" s="20" t="s">
        <v>240</v>
      </c>
      <c r="K26" s="20">
        <v>2</v>
      </c>
      <c r="L26" s="20">
        <v>1080</v>
      </c>
    </row>
    <row r="27" spans="1:12" x14ac:dyDescent="0.3">
      <c r="A27" s="20">
        <v>1026</v>
      </c>
      <c r="B27" s="20" t="s">
        <v>320</v>
      </c>
      <c r="C27" s="20" t="s">
        <v>293</v>
      </c>
      <c r="D27" s="20" t="s">
        <v>241</v>
      </c>
      <c r="E27" s="20" t="s">
        <v>242</v>
      </c>
      <c r="F27" s="20" t="s">
        <v>243</v>
      </c>
      <c r="G27" s="20" t="s">
        <v>244</v>
      </c>
      <c r="H27" s="20" t="s">
        <v>245</v>
      </c>
      <c r="I27" s="20" t="s">
        <v>273</v>
      </c>
      <c r="J27" s="20" t="s">
        <v>246</v>
      </c>
      <c r="K27" s="20">
        <v>3</v>
      </c>
      <c r="L27" s="20">
        <v>150</v>
      </c>
    </row>
    <row r="28" spans="1:12" x14ac:dyDescent="0.3">
      <c r="A28" s="20">
        <v>1027</v>
      </c>
      <c r="B28" s="20" t="s">
        <v>321</v>
      </c>
      <c r="C28" s="20" t="s">
        <v>294</v>
      </c>
      <c r="D28" s="20" t="s">
        <v>247</v>
      </c>
      <c r="E28" s="20" t="s">
        <v>248</v>
      </c>
      <c r="F28" s="20" t="s">
        <v>249</v>
      </c>
      <c r="G28" s="20" t="s">
        <v>250</v>
      </c>
      <c r="H28" s="20" t="s">
        <v>251</v>
      </c>
      <c r="I28" s="20" t="s">
        <v>270</v>
      </c>
      <c r="J28" s="20" t="s">
        <v>252</v>
      </c>
      <c r="K28" s="20">
        <v>1</v>
      </c>
      <c r="L28" s="20">
        <v>3520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C87C9-189E-4817-955D-FCFDF272BFBF}">
  <sheetPr>
    <tabColor rgb="FF0070C0"/>
  </sheetPr>
  <dimension ref="A1:J22"/>
  <sheetViews>
    <sheetView tabSelected="1" topLeftCell="A2" workbookViewId="0">
      <selection activeCell="B10" sqref="B10:F10"/>
    </sheetView>
  </sheetViews>
  <sheetFormatPr defaultRowHeight="14.4" x14ac:dyDescent="0.3"/>
  <cols>
    <col min="2" max="2" width="10" style="47" customWidth="1"/>
    <col min="3" max="5" width="10" style="37" customWidth="1"/>
    <col min="6" max="6" width="10" style="48" customWidth="1"/>
    <col min="7" max="7" width="4.44140625" customWidth="1"/>
    <col min="8" max="8" width="14.109375" style="68" customWidth="1"/>
    <col min="9" max="9" width="45.88671875" style="56" customWidth="1"/>
    <col min="10" max="10" width="80" style="54" customWidth="1"/>
  </cols>
  <sheetData>
    <row r="1" spans="1:10" x14ac:dyDescent="0.3">
      <c r="F1" s="37"/>
      <c r="H1" s="67"/>
      <c r="J1" s="52"/>
    </row>
    <row r="2" spans="1:10" x14ac:dyDescent="0.3">
      <c r="A2" s="61"/>
      <c r="B2" s="44" t="s">
        <v>361</v>
      </c>
      <c r="C2" s="45" t="s">
        <v>362</v>
      </c>
      <c r="D2" s="45" t="s">
        <v>363</v>
      </c>
      <c r="E2" s="45" t="s">
        <v>364</v>
      </c>
      <c r="F2" s="46" t="s">
        <v>365</v>
      </c>
      <c r="H2" s="53" t="s">
        <v>69</v>
      </c>
      <c r="I2" s="50" t="s">
        <v>367</v>
      </c>
      <c r="J2" s="53" t="s">
        <v>379</v>
      </c>
    </row>
    <row r="3" spans="1:10" x14ac:dyDescent="0.3">
      <c r="A3" s="89" t="s">
        <v>398</v>
      </c>
      <c r="B3" s="47">
        <v>73</v>
      </c>
      <c r="C3" s="37">
        <v>19</v>
      </c>
      <c r="D3" s="37">
        <v>82</v>
      </c>
      <c r="E3" s="37">
        <v>28</v>
      </c>
      <c r="F3" s="48">
        <v>14</v>
      </c>
      <c r="G3" s="37"/>
      <c r="H3" s="68">
        <f>SUM(B3:F3)</f>
        <v>216</v>
      </c>
    </row>
    <row r="4" spans="1:10" x14ac:dyDescent="0.3">
      <c r="A4" s="89"/>
      <c r="B4" s="47">
        <v>44</v>
      </c>
      <c r="C4" s="37">
        <v>169</v>
      </c>
      <c r="D4" s="37">
        <v>65</v>
      </c>
      <c r="E4" s="37">
        <v>28</v>
      </c>
      <c r="F4" s="48">
        <v>5</v>
      </c>
      <c r="G4" s="37"/>
      <c r="H4" s="68">
        <f>AVERAGE(B4:F4)</f>
        <v>62.2</v>
      </c>
    </row>
    <row r="5" spans="1:10" x14ac:dyDescent="0.3">
      <c r="A5" s="89"/>
      <c r="B5" s="47">
        <v>73</v>
      </c>
      <c r="C5" s="37">
        <v>16</v>
      </c>
      <c r="D5" s="37">
        <v>52</v>
      </c>
      <c r="E5" s="37">
        <v>89</v>
      </c>
      <c r="F5" s="48">
        <v>34</v>
      </c>
      <c r="G5" s="37"/>
      <c r="H5" s="68">
        <f>MAX(B5:F5)</f>
        <v>89</v>
      </c>
    </row>
    <row r="6" spans="1:10" x14ac:dyDescent="0.3">
      <c r="A6" s="89"/>
      <c r="B6" s="47">
        <v>73</v>
      </c>
      <c r="C6" s="37">
        <v>16</v>
      </c>
      <c r="D6" s="37">
        <v>52</v>
      </c>
      <c r="E6" s="37">
        <v>89</v>
      </c>
      <c r="F6" s="48">
        <v>34</v>
      </c>
      <c r="G6" s="37"/>
      <c r="H6" s="68">
        <f>MIN(B6:F6)</f>
        <v>16</v>
      </c>
    </row>
    <row r="7" spans="1:10" x14ac:dyDescent="0.3">
      <c r="A7" s="89"/>
      <c r="B7" s="47">
        <v>55</v>
      </c>
      <c r="C7" s="37">
        <v>2</v>
      </c>
      <c r="E7" s="37">
        <v>5</v>
      </c>
      <c r="F7" s="48">
        <v>19</v>
      </c>
      <c r="G7" s="37"/>
      <c r="H7" s="68">
        <f>COUNT(B7:F7)</f>
        <v>4</v>
      </c>
    </row>
    <row r="8" spans="1:10" x14ac:dyDescent="0.3">
      <c r="A8" s="89"/>
      <c r="B8" s="47">
        <v>44</v>
      </c>
      <c r="C8" s="37">
        <v>169</v>
      </c>
      <c r="D8" s="37">
        <v>0.3</v>
      </c>
      <c r="E8" s="37">
        <v>28</v>
      </c>
      <c r="F8" s="48">
        <v>5</v>
      </c>
      <c r="G8" s="37"/>
      <c r="H8" s="68">
        <f>PRODUCT(B8:F8)</f>
        <v>312312</v>
      </c>
    </row>
    <row r="9" spans="1:10" s="49" customFormat="1" ht="43.8" customHeight="1" x14ac:dyDescent="0.3">
      <c r="A9" s="89"/>
      <c r="B9" s="86" t="s">
        <v>359</v>
      </c>
      <c r="C9" s="87"/>
      <c r="D9" s="87"/>
      <c r="E9" s="87"/>
      <c r="F9" s="88"/>
      <c r="G9" s="58"/>
      <c r="H9" s="68">
        <f>SUMIF(Db_1!E2:E21,"Finance",Db_1!G2:G21)</f>
        <v>154000</v>
      </c>
      <c r="I9" s="56" t="s">
        <v>378</v>
      </c>
      <c r="J9" s="51" t="s">
        <v>380</v>
      </c>
    </row>
    <row r="10" spans="1:10" ht="43.2" x14ac:dyDescent="0.3">
      <c r="A10" s="89"/>
      <c r="B10" s="86" t="s">
        <v>359</v>
      </c>
      <c r="C10" s="87"/>
      <c r="D10" s="87"/>
      <c r="E10" s="87"/>
      <c r="F10" s="88"/>
      <c r="G10" s="37"/>
      <c r="H10" s="68">
        <f>SUMIFS(Db_2!L2:L28,Db_2!J2:J28,"Smartphone",Db_2!K2:K28,"&gt;1")</f>
        <v>80000</v>
      </c>
      <c r="I10" s="56" t="s">
        <v>376</v>
      </c>
      <c r="J10" s="55" t="s">
        <v>383</v>
      </c>
    </row>
    <row r="11" spans="1:10" ht="15" thickBot="1" x14ac:dyDescent="0.35">
      <c r="A11" s="90"/>
      <c r="B11" s="62"/>
      <c r="C11" s="36"/>
      <c r="D11" s="36"/>
      <c r="E11" s="36" t="s">
        <v>395</v>
      </c>
      <c r="F11" s="63" t="s">
        <v>396</v>
      </c>
      <c r="G11" s="36"/>
      <c r="H11" s="69" t="str">
        <f>IMSUB(E11,F11)</f>
        <v>-5+9i</v>
      </c>
      <c r="I11" s="64" t="s">
        <v>384</v>
      </c>
      <c r="J11" s="65" t="s">
        <v>382</v>
      </c>
    </row>
    <row r="12" spans="1:10" ht="32.4" customHeight="1" x14ac:dyDescent="0.3">
      <c r="C12" s="66">
        <v>720</v>
      </c>
      <c r="H12" s="70" t="str">
        <f>IF(Functions!C12&gt;500,"Yes", "No")</f>
        <v>Yes</v>
      </c>
      <c r="I12" s="56" t="s">
        <v>400</v>
      </c>
      <c r="J12" s="10" t="s">
        <v>399</v>
      </c>
    </row>
    <row r="13" spans="1:10" ht="28.8" x14ac:dyDescent="0.3">
      <c r="C13" s="37" t="e">
        <f>5/0</f>
        <v>#DIV/0!</v>
      </c>
      <c r="H13" s="68" t="str">
        <f>IFERROR(C13, "Divide by zero ERROR")</f>
        <v>Divide by zero ERROR</v>
      </c>
      <c r="I13" s="56" t="s">
        <v>401</v>
      </c>
      <c r="J13" s="71" t="s">
        <v>404</v>
      </c>
    </row>
    <row r="14" spans="1:10" x14ac:dyDescent="0.3">
      <c r="C14" s="37" t="s">
        <v>405</v>
      </c>
      <c r="H14" s="68" t="str">
        <f>_xlfn.IFNA(C14,"null value entered")</f>
        <v>N/A</v>
      </c>
      <c r="I14" s="56" t="s">
        <v>402</v>
      </c>
      <c r="J14" s="72" t="s">
        <v>406</v>
      </c>
    </row>
    <row r="15" spans="1:10" ht="28.8" x14ac:dyDescent="0.3">
      <c r="H15" s="68" t="s">
        <v>390</v>
      </c>
      <c r="I15" s="56" t="s">
        <v>403</v>
      </c>
      <c r="J15" s="10" t="s">
        <v>390</v>
      </c>
    </row>
    <row r="16" spans="1:10" x14ac:dyDescent="0.3">
      <c r="H16" s="68" t="s">
        <v>391</v>
      </c>
      <c r="J16" s="10" t="s">
        <v>391</v>
      </c>
    </row>
    <row r="17" spans="8:10" x14ac:dyDescent="0.3">
      <c r="H17" s="68" t="s">
        <v>239</v>
      </c>
      <c r="J17" s="10" t="s">
        <v>239</v>
      </c>
    </row>
    <row r="18" spans="8:10" x14ac:dyDescent="0.3">
      <c r="H18" s="68" t="s">
        <v>394</v>
      </c>
      <c r="I18" s="73"/>
      <c r="J18" s="10" t="s">
        <v>394</v>
      </c>
    </row>
    <row r="19" spans="8:10" x14ac:dyDescent="0.3">
      <c r="H19" s="68" t="s">
        <v>392</v>
      </c>
      <c r="J19" s="10" t="s">
        <v>392</v>
      </c>
    </row>
    <row r="20" spans="8:10" x14ac:dyDescent="0.3">
      <c r="H20" s="68" t="s">
        <v>393</v>
      </c>
      <c r="J20" s="10" t="s">
        <v>393</v>
      </c>
    </row>
    <row r="21" spans="8:10" x14ac:dyDescent="0.3">
      <c r="H21" s="68" t="b">
        <v>0</v>
      </c>
      <c r="J21" s="10" t="b">
        <v>0</v>
      </c>
    </row>
    <row r="22" spans="8:10" x14ac:dyDescent="0.3">
      <c r="H22" s="68" t="b">
        <v>1</v>
      </c>
      <c r="J22" s="10" t="b">
        <v>1</v>
      </c>
    </row>
  </sheetData>
  <mergeCells count="3">
    <mergeCell ref="B9:F9"/>
    <mergeCell ref="B10:F10"/>
    <mergeCell ref="A3:A11"/>
  </mergeCells>
  <phoneticPr fontId="10" type="noConversion"/>
  <hyperlinks>
    <hyperlink ref="B9:F9" location="Db_1!E2" display="Link" xr:uid="{EFAD376C-AB1A-41BD-8674-950600F59657}"/>
    <hyperlink ref="B10:F10" location="Db_2!J2" display="Link" xr:uid="{5553B459-CB7C-46C4-BFA1-407D3BD90C59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9405-DAF9-44FD-B505-56EBC1D4FC84}">
  <sheetPr>
    <tabColor rgb="FFFFFF0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Adv. Excel</vt:lpstr>
      <vt:lpstr>Db_1</vt:lpstr>
      <vt:lpstr>Db_2</vt:lpstr>
      <vt:lpstr>Functions</vt:lpstr>
      <vt:lpstr>LOOKUP's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2024-04-04T07:00:20Z</dcterms:modified>
</cp:coreProperties>
</file>